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\Programming2025\VRX-reverse-for-UA\code_CvbsAnalyzer_esp32\dataset_logs\"/>
    </mc:Choice>
  </mc:AlternateContent>
  <xr:revisionPtr revIDLastSave="0" documentId="13_ncr:1_{3CF38556-F512-4260-92B9-EA57B2682C53}" xr6:coauthVersionLast="47" xr6:coauthVersionMax="47" xr10:uidLastSave="{00000000-0000-0000-0000-000000000000}"/>
  <bookViews>
    <workbookView xWindow="28680" yWindow="-120" windowWidth="29040" windowHeight="15720" activeTab="2" xr2:uid="{B0BDC3C4-DA3C-4B98-8997-E690C31BCE12}"/>
  </bookViews>
  <sheets>
    <sheet name="ampl_hist_100bins" sheetId="6" r:id="rId1"/>
    <sheet name="ampl_hist_100bins (2)" sheetId="7" r:id="rId2"/>
    <sheet name="hw_inverted" sheetId="8" r:id="rId3"/>
    <sheet name="adc_raw_good_video" sheetId="5" r:id="rId4"/>
    <sheet name="amplitude_hist_2000samples (2)" sheetId="4" r:id="rId5"/>
    <sheet name="amplitude_hist_2000samples" sheetId="3" r:id="rId6"/>
    <sheet name="amplitude_hist" sheetId="2" r:id="rId7"/>
    <sheet name="Аркуш1" sheetId="1" r:id="rId8"/>
  </sheets>
  <definedNames>
    <definedName name="ExternalData_1" localSheetId="6" hidden="1">amplitude_hist!$A$1:$AH$40</definedName>
    <definedName name="ExternalData_2" localSheetId="5" hidden="1">amplitude_hist_2000samples!$A$1:$AJ$35</definedName>
    <definedName name="ExternalData_3" localSheetId="4" hidden="1">'amplitude_hist_2000samples (2)'!$A$1:$JJ$35</definedName>
    <definedName name="ExternalData_4" localSheetId="3" hidden="1">adc_raw_good_video!$A$1:$GS$2</definedName>
    <definedName name="ExternalData_5" localSheetId="0" hidden="1">ampl_hist_100bins!$A$1:$MB$12</definedName>
    <definedName name="ExternalData_5" localSheetId="1" hidden="1">'ampl_hist_100bins (2)'!$A$1:$MB$13</definedName>
    <definedName name="ExternalData_5" localSheetId="2" hidden="1">hw_inverted!$A$1:$MG$29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" i="3" l="1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2" i="3"/>
  <c r="AK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G37" i="3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AK2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E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0A9F42-BE31-491B-85C1-0C297F0F880B}" keepAlive="1" name="Query - adc_raw_good_video" description="Connection to the 'adc_raw_good_video' query in the workbook." type="5" refreshedVersion="8" background="1" saveData="1">
    <dbPr connection="Provider=Microsoft.Mashup.OleDb.1;Data Source=$Workbook$;Location=adc_raw_good_video;Extended Properties=&quot;&quot;" command="SELECT * FROM [adc_raw_good_video]"/>
  </connection>
  <connection id="2" xr16:uid="{D97D320F-5ABB-4EF8-9FBD-3F6C315175E7}" keepAlive="1" name="Query - ampl_hist_100bins" description="Connection to the 'ampl_hist_100bins' query in the workbook." type="5" refreshedVersion="8" background="1" saveData="1">
    <dbPr connection="Provider=Microsoft.Mashup.OleDb.1;Data Source=$Workbook$;Location=ampl_hist_100bins;Extended Properties=&quot;&quot;" command="SELECT * FROM [ampl_hist_100bins]"/>
  </connection>
  <connection id="3" xr16:uid="{1C016127-8580-413B-A6C8-18DA4CEB612B}" keepAlive="1" name="Query - ampl_hist_100bins (2)" description="Connection to the 'ampl_hist_100bins (2)' query in the workbook." type="5" refreshedVersion="8" background="1" saveData="1">
    <dbPr connection="Provider=Microsoft.Mashup.OleDb.1;Data Source=$Workbook$;Location=&quot;ampl_hist_100bins (2)&quot;;Extended Properties=&quot;&quot;" command="SELECT * FROM [ampl_hist_100bins (2)]"/>
  </connection>
  <connection id="4" xr16:uid="{AC2D9339-0793-463E-941B-3478DC988F7B}" keepAlive="1" name="Query - amplitude_hist" description="Connection to the 'amplitude_hist' query in the workbook." type="5" refreshedVersion="8" background="1" saveData="1">
    <dbPr connection="Provider=Microsoft.Mashup.OleDb.1;Data Source=$Workbook$;Location=amplitude_hist;Extended Properties=&quot;&quot;" command="SELECT * FROM [amplitude_hist]"/>
  </connection>
  <connection id="5" xr16:uid="{5411E8EC-0601-436D-9D25-7B7FE20C4D96}" keepAlive="1" name="Query - amplitude_hist_2000samples" description="Connection to the 'amplitude_hist_2000samples' query in the workbook." type="5" refreshedVersion="8" background="1" saveData="1">
    <dbPr connection="Provider=Microsoft.Mashup.OleDb.1;Data Source=$Workbook$;Location=amplitude_hist_2000samples;Extended Properties=&quot;&quot;" command="SELECT * FROM [amplitude_hist_2000samples]"/>
  </connection>
  <connection id="6" xr16:uid="{D819DAC6-928A-42D4-A40E-D26AFE120076}" keepAlive="1" name="Query - amplitude_hist_2000samples (2)" description="Connection to the 'amplitude_hist_2000samples (2)' query in the workbook." type="5" refreshedVersion="8" background="1" saveData="1">
    <dbPr connection="Provider=Microsoft.Mashup.OleDb.1;Data Source=$Workbook$;Location=&quot;amplitude_hist_2000samples (2)&quot;;Extended Properties=&quot;&quot;" command="SELECT * FROM [amplitude_hist_2000samples (2)]"/>
  </connection>
  <connection id="7" xr16:uid="{4B645C08-FEF0-4FF0-B93B-BADB1EA8613C}" keepAlive="1" name="Query - hw_inverted" description="Connection to the 'hw_inverted' query in the workbook." type="5" refreshedVersion="8" background="1" saveData="1">
    <dbPr connection="Provider=Microsoft.Mashup.OleDb.1;Data Source=$Workbook$;Location=hw_inverted;Extended Properties=&quot;&quot;" command="SELECT * FROM [hw_inverted]"/>
  </connection>
</connections>
</file>

<file path=xl/sharedStrings.xml><?xml version="1.0" encoding="utf-8"?>
<sst xmlns="http://schemas.openxmlformats.org/spreadsheetml/2006/main" count="2508" uniqueCount="653">
  <si>
    <t>_Comment</t>
  </si>
  <si>
    <t>_IsVideoLearning</t>
  </si>
  <si>
    <t xml:space="preserve">            m_invertDataCurrentValue</t>
  </si>
  <si>
    <t xml:space="preserve">            CvbsAnalyzerState</t>
  </si>
  <si>
    <t xml:space="preserve">            m_videoScore.m_isVideo</t>
  </si>
  <si>
    <t xml:space="preserve">            m_videoScore.m_isInvertedVideo</t>
  </si>
  <si>
    <t xml:space="preserve">            m_samplesReadTotal</t>
  </si>
  <si>
    <t xml:space="preserve">            k_sampleRate</t>
  </si>
  <si>
    <t xml:space="preserve">            m_syncTreshold</t>
  </si>
  <si>
    <t xml:space="preserve">            m_syncSequenceLengthHistogram.m_binsRange.min</t>
  </si>
  <si>
    <t xml:space="preserve">            m_syncSequenceLengthHistogram.m_binsRange.max</t>
  </si>
  <si>
    <t xml:space="preserve">            m_syncSequenceLengthHistogram.k_binsCount</t>
  </si>
  <si>
    <t xml:space="preserve">            m_syncSequenceLengthHistogram.m_samplesCount</t>
  </si>
  <si>
    <t xml:space="preserve">            m_syncSequenceLengthHistogram.bins_weights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</si>
  <si>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</si>
  <si>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</si>
  <si>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</si>
  <si>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</si>
  <si>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</si>
  <si>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</si>
  <si>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</si>
  <si>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</si>
  <si>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</si>
  <si>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</si>
  <si>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</si>
  <si>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</si>
  <si>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</si>
  <si>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</si>
  <si>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</si>
  <si>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</si>
  <si>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</si>
  <si>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</si>
  <si>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</si>
  <si>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</si>
  <si>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</si>
  <si>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</si>
  <si>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</si>
  <si>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</si>
  <si>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</si>
  <si>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</si>
  <si>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</si>
  <si>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</si>
  <si>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</si>
  <si>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</si>
  <si>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</si>
  <si>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</si>
  <si>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</si>
  <si>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</si>
  <si>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</si>
  <si>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</si>
  <si>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</si>
  <si>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</si>
  <si>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</si>
  <si>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</si>
  <si>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</si>
  <si>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</si>
  <si>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</si>
  <si>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</si>
  <si>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</si>
  <si>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</si>
  <si>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</si>
  <si>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</si>
  <si>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</si>
  <si>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</si>
  <si>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</si>
  <si>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</si>
  <si>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</si>
  <si>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</si>
  <si>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</si>
  <si>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</si>
  <si>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</si>
  <si>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</si>
  <si>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</si>
  <si>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</si>
  <si>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</si>
  <si>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</si>
  <si>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</si>
  <si>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</si>
  <si>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</si>
  <si>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</si>
  <si>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</si>
  <si>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</si>
  <si>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</si>
  <si>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</si>
  <si>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</si>
  <si>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</si>
  <si>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</si>
  <si>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</si>
  <si>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</si>
  <si>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</si>
  <si>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</si>
  <si>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</si>
  <si>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</si>
  <si>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</si>
  <si>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</si>
  <si>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</si>
  <si>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</si>
  <si>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</si>
  <si>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</si>
  <si>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</si>
  <si>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</si>
  <si>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</si>
  <si>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</si>
  <si>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</si>
  <si>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</si>
  <si>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</si>
  <si>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</si>
  <si>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</si>
  <si>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</si>
  <si>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</si>
  <si>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</si>
  <si>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</si>
  <si>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</si>
  <si>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</si>
  <si>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m_notSyncSequenceLengthHistogram.m_binsRange.min</t>
  </si>
  <si>
    <t xml:space="preserve">            m_notSyncSequenceLengthHistogram.m_binsRange.max</t>
  </si>
  <si>
    <t xml:space="preserve">            m_notSyncSequenceLengthHistogram.k_binsCount</t>
  </si>
  <si>
    <t xml:space="preserve">            m_notSyncSequenceLengthHistogram.m_samplesCount</t>
  </si>
  <si>
    <t xml:space="preserve">            m_notSyncSequenceLengthHistogram.bins_weights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</si>
  <si>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</si>
  <si>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</si>
  <si>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</si>
  <si>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</si>
  <si>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</si>
  <si>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</si>
  <si>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</si>
  <si>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</si>
  <si>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</si>
  <si>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</si>
  <si>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</si>
  <si>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</si>
  <si>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</si>
  <si>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</si>
  <si>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</si>
  <si>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</si>
  <si>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</si>
  <si>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</si>
  <si>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</si>
  <si>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</si>
  <si>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</si>
  <si>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</si>
  <si>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</si>
  <si>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</si>
  <si>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</si>
  <si>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</si>
  <si>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</si>
  <si>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</si>
  <si>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</si>
  <si>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</si>
  <si>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</si>
  <si>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</si>
  <si>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</si>
  <si>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</si>
  <si>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</si>
  <si>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</si>
  <si>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</si>
  <si>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</si>
  <si>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</si>
  <si>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</si>
  <si>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</si>
  <si>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</si>
  <si>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</si>
  <si>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</si>
  <si>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</si>
  <si>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</si>
  <si>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</si>
  <si>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</si>
  <si>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</si>
  <si>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</si>
  <si>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</si>
  <si>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</si>
  <si>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</si>
  <si>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</si>
  <si>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</si>
  <si>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</si>
  <si>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</si>
  <si>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</si>
  <si>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</si>
  <si>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</si>
  <si>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</si>
  <si>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</si>
  <si>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</si>
  <si>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</si>
  <si>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</si>
  <si>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</si>
  <si>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</si>
  <si>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</si>
  <si>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</si>
  <si>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</si>
  <si>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</si>
  <si>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</si>
  <si>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</si>
  <si>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</si>
  <si>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</si>
  <si>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</si>
  <si>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</si>
  <si>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</si>
  <si>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</si>
  <si>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</si>
  <si>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</si>
  <si>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</si>
  <si>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</si>
  <si>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</si>
  <si>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</si>
  <si>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</si>
  <si>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</si>
  <si>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</si>
  <si>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</si>
  <si>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</si>
  <si>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</si>
  <si>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</si>
  <si>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</si>
  <si>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</si>
  <si>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</si>
  <si>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</si>
  <si>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</si>
  <si>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</si>
  <si>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</si>
  <si>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</si>
  <si>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m_amplitudeHistogram.0</t>
  </si>
  <si>
    <t>m_amplitudeHistogram.1</t>
  </si>
  <si>
    <t>m_amplitudeHistogram.2</t>
  </si>
  <si>
    <t>m_amplitudeHistogram.3</t>
  </si>
  <si>
    <t>m_amplitudeHistogram.4</t>
  </si>
  <si>
    <t>m_amplitudeHistogram.5</t>
  </si>
  <si>
    <t>m_amplitudeHistogram.6</t>
  </si>
  <si>
    <t>m_amplitudeHistogram.7</t>
  </si>
  <si>
    <t>m_amplitudeHistogram.8</t>
  </si>
  <si>
    <t>m_amplitudeHistogram.9</t>
  </si>
  <si>
    <t>m_amplitudeHistogram.10</t>
  </si>
  <si>
    <t>m_amplitudeHistogram.11</t>
  </si>
  <si>
    <t>m_amplitudeHistogram.12</t>
  </si>
  <si>
    <t>m_amplitudeHistogram.13</t>
  </si>
  <si>
    <t>m_amplitudeHistogram.14</t>
  </si>
  <si>
    <t>m_amplitudeHistogram.15</t>
  </si>
  <si>
    <t>m_amplitudeHistogram.16</t>
  </si>
  <si>
    <t>m_amplitudeHistogram.17</t>
  </si>
  <si>
    <t>m_amplitudeHistogram.18</t>
  </si>
  <si>
    <t>m_amplitudeHistogram.19</t>
  </si>
  <si>
    <t>m_amplitudeHistogram.20</t>
  </si>
  <si>
    <t>m_amplitudeHistogram.21</t>
  </si>
  <si>
    <t>m_amplitudeHistogram.22</t>
  </si>
  <si>
    <t>m_amplitudeHistogram.23</t>
  </si>
  <si>
    <t>m_amplitudeHistogram.24</t>
  </si>
  <si>
    <t>m_amplitudeHistogram.25</t>
  </si>
  <si>
    <t>m_amplitudeHistogram.26</t>
  </si>
  <si>
    <t>m_amplitudeHistogram.27</t>
  </si>
  <si>
    <t>m_amplitudeHistogram.28</t>
  </si>
  <si>
    <t>m_amplitudeHistogram.29</t>
  </si>
  <si>
    <t>m_stateProfilers.k_failedBadState</t>
  </si>
  <si>
    <t>m_stateProfilers.k_failedFastADCInitialization</t>
  </si>
  <si>
    <t>m_stateProfilers.k_failedSampling</t>
  </si>
  <si>
    <t>m_stateProfilers.k_failedAmplitude</t>
  </si>
  <si>
    <t>m_stateProfilers.k_failedSyncIntervals</t>
  </si>
  <si>
    <t>m_stateProfilers.k_failedVideoScore</t>
  </si>
  <si>
    <t>m_stateProfilers.k_failedFastADCStop</t>
  </si>
  <si>
    <t>m_stateProfilers.k_failedUnknownError</t>
  </si>
  <si>
    <t>m_stateProfilers.k_totalAnalyzeTime</t>
  </si>
  <si>
    <t>m_stateProfilers.k_notInitialized</t>
  </si>
  <si>
    <t>m_stateProfilers.k_initializing</t>
  </si>
  <si>
    <t>m_stateProfilers.k_initializedAndIdle</t>
  </si>
  <si>
    <t>m_stateProfilers.k_amplitudeSampling</t>
  </si>
  <si>
    <t>m_stateProfilers.k_amplitudeCalculation</t>
  </si>
  <si>
    <t>m_stateProfilers.k_syncIntervalsSampling</t>
  </si>
  <si>
    <t>m_stateProfilers.k_syncIntervalsCalculation</t>
  </si>
  <si>
    <t>m_stateProfilers.k_videoScoreCalculation</t>
  </si>
  <si>
    <t>m_stateProfilers.k_restartInverted</t>
  </si>
  <si>
    <t>m_stateProfilers.k_stopADC</t>
  </si>
  <si>
    <t>m_stateProfilers.k_finished</t>
  </si>
  <si>
    <t>Column1</t>
  </si>
  <si>
    <t/>
  </si>
  <si>
    <t>m_amplitudeHistogram.30</t>
  </si>
  <si>
    <t>maxSample</t>
  </si>
  <si>
    <t>bin</t>
  </si>
  <si>
    <t>binCenter</t>
  </si>
  <si>
    <t>max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</si>
  <si>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</si>
  <si>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</si>
  <si>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</si>
  <si>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</si>
  <si>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</si>
  <si>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</si>
  <si>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</si>
  <si>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</si>
  <si>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</si>
  <si>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</si>
  <si>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</si>
  <si>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</si>
  <si>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</si>
  <si>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</si>
  <si>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</si>
  <si>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</si>
  <si>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</si>
  <si>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</si>
  <si>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</si>
  <si>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</si>
  <si>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</si>
  <si>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</si>
  <si>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</si>
  <si>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</si>
  <si>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</si>
  <si>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</si>
  <si>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</si>
  <si>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</si>
  <si>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</si>
  <si>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</si>
  <si>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</si>
  <si>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</si>
  <si>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</si>
  <si>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</si>
  <si>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</si>
  <si>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</si>
  <si>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</si>
  <si>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</si>
  <si>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</si>
  <si>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</si>
  <si>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</si>
  <si>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</si>
  <si>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</si>
  <si>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</si>
  <si>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</si>
  <si>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</si>
  <si>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</si>
  <si>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</si>
  <si>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</si>
  <si>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</si>
  <si>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</si>
  <si>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</si>
  <si>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</si>
  <si>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</si>
  <si>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</si>
  <si>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</si>
  <si>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</si>
  <si>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</si>
  <si>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</si>
  <si>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</si>
  <si>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</si>
  <si>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</si>
  <si>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</si>
  <si>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</si>
  <si>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</si>
  <si>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</si>
  <si>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</si>
  <si>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</si>
  <si>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</si>
  <si>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</si>
  <si>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</si>
  <si>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</si>
  <si>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</si>
  <si>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</si>
  <si>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</si>
  <si>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</si>
  <si>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</si>
  <si>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</si>
  <si>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</si>
  <si>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</si>
  <si>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</si>
  <si>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</si>
  <si>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</si>
  <si>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</si>
  <si>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</si>
  <si>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</si>
  <si>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</si>
  <si>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</si>
  <si>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</si>
  <si>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</si>
  <si>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</si>
  <si>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</si>
  <si>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</si>
  <si>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</si>
  <si>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</si>
  <si>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</si>
  <si>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</si>
  <si>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</si>
  <si>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</si>
  <si>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</si>
  <si>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</si>
  <si>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</si>
  <si>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</si>
  <si>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</si>
  <si>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</si>
  <si>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</si>
  <si>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</si>
  <si>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</si>
  <si>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</si>
  <si>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</si>
  <si>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</si>
  <si>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</si>
  <si>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</si>
  <si>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</si>
  <si>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</si>
  <si>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</si>
  <si>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</si>
  <si>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</si>
  <si>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</si>
  <si>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</si>
  <si>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</si>
  <si>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</si>
  <si>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</si>
  <si>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</si>
  <si>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</si>
  <si>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</si>
  <si>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</si>
  <si>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</si>
  <si>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</si>
  <si>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</si>
  <si>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</si>
  <si>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</si>
  <si>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</si>
  <si>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</si>
  <si>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</si>
  <si>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</si>
  <si>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</si>
  <si>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</si>
  <si>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</si>
  <si>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</si>
  <si>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</si>
  <si>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</si>
  <si>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</si>
  <si>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</si>
  <si>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</si>
  <si>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</si>
  <si>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</si>
  <si>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</si>
  <si>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</si>
  <si>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</si>
  <si>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</si>
  <si>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</si>
  <si>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</si>
  <si>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</si>
  <si>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</si>
  <si>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</si>
  <si>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</si>
  <si>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</si>
  <si>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</si>
  <si>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</si>
  <si>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</si>
  <si>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</si>
  <si>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</si>
  <si>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</si>
  <si>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</si>
  <si>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</si>
  <si>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</si>
  <si>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</si>
  <si>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</si>
  <si>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</si>
  <si>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</si>
  <si>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</si>
  <si>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</si>
  <si>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</si>
  <si>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</si>
  <si>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</si>
  <si>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</si>
  <si>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</si>
  <si>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</si>
  <si>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</si>
  <si>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</si>
  <si>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</si>
  <si>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</si>
  <si>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</si>
  <si>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</si>
  <si>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</si>
  <si>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</si>
  <si>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</si>
  <si>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</si>
  <si>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</si>
  <si>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</si>
  <si>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</si>
  <si>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</si>
  <si>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</si>
  <si>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</si>
  <si>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</si>
  <si>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</si>
  <si>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</si>
  <si>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</si>
  <si>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</si>
  <si>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m_amplitudeHistogram.31</t>
  </si>
  <si>
    <t>m_amplitudeHistogram.32</t>
  </si>
  <si>
    <t>m_amplitudeHistogram.33</t>
  </si>
  <si>
    <t>m_amplitudeHistogram.34</t>
  </si>
  <si>
    <t>m_amplitudeHistogram.35</t>
  </si>
  <si>
    <t>m_amplitudeHistogram.36</t>
  </si>
  <si>
    <t>m_amplitudeHistogram.37</t>
  </si>
  <si>
    <t>m_amplitudeHistogram.38</t>
  </si>
  <si>
    <t>m_amplitudeHistogram.39</t>
  </si>
  <si>
    <t>m_amplitudeHistogram.40</t>
  </si>
  <si>
    <t>m_amplitudeHistogram.41</t>
  </si>
  <si>
    <t>m_amplitudeHistogram.42</t>
  </si>
  <si>
    <t>m_amplitudeHistogram.43</t>
  </si>
  <si>
    <t>m_amplitudeHistogram.44</t>
  </si>
  <si>
    <t>m_amplitudeHistogram.45</t>
  </si>
  <si>
    <t>m_amplitudeHistogram.46</t>
  </si>
  <si>
    <t>m_amplitudeHistogram.47</t>
  </si>
  <si>
    <t>m_amplitudeHistogram.48</t>
  </si>
  <si>
    <t>m_amplitudeHistogram.49</t>
  </si>
  <si>
    <t>m_amplitudeHistogram.50</t>
  </si>
  <si>
    <t>m_amplitudeHistogram.51</t>
  </si>
  <si>
    <t>m_amplitudeHistogram.52</t>
  </si>
  <si>
    <t>m_amplitudeHistogram.53</t>
  </si>
  <si>
    <t>m_amplitudeHistogram.54</t>
  </si>
  <si>
    <t>m_amplitudeHistogram.55</t>
  </si>
  <si>
    <t>m_amplitudeHistogram.56</t>
  </si>
  <si>
    <t>m_amplitudeHistogram.57</t>
  </si>
  <si>
    <t>m_amplitudeHistogram.58</t>
  </si>
  <si>
    <t>m_amplitudeHistogram.59</t>
  </si>
  <si>
    <t>m_amplitudeHistogram.60</t>
  </si>
  <si>
    <t>m_amplitudeHistogram.61</t>
  </si>
  <si>
    <t>m_amplitudeHistogram.62</t>
  </si>
  <si>
    <t>m_amplitudeHistogram.63</t>
  </si>
  <si>
    <t>m_amplitudeHistogram.64</t>
  </si>
  <si>
    <t>m_amplitudeHistogram.65</t>
  </si>
  <si>
    <t>m_amplitudeHistogram.66</t>
  </si>
  <si>
    <t>m_amplitudeHistogram.67</t>
  </si>
  <si>
    <t>m_amplitudeHistogram.68</t>
  </si>
  <si>
    <t>m_amplitudeHistogram.69</t>
  </si>
  <si>
    <t>m_amplitudeHistogram.70</t>
  </si>
  <si>
    <t>m_amplitudeHistogram.71</t>
  </si>
  <si>
    <t>m_amplitudeHistogram.72</t>
  </si>
  <si>
    <t>m_amplitudeHistogram.73</t>
  </si>
  <si>
    <t>m_amplitudeHistogram.74</t>
  </si>
  <si>
    <t>m_amplitudeHistogram.75</t>
  </si>
  <si>
    <t>m_amplitudeHistogram.76</t>
  </si>
  <si>
    <t>m_amplitudeHistogram.77</t>
  </si>
  <si>
    <t>m_amplitudeHistogram.78</t>
  </si>
  <si>
    <t>m_amplitudeHistogram.79</t>
  </si>
  <si>
    <t>m_amplitudeHistogram.80</t>
  </si>
  <si>
    <t>m_amplitudeHistogram.81</t>
  </si>
  <si>
    <t>m_amplitudeHistogram.82</t>
  </si>
  <si>
    <t>m_amplitudeHistogram.83</t>
  </si>
  <si>
    <t>m_amplitudeHistogram.84</t>
  </si>
  <si>
    <t>m_amplitudeHistogram.85</t>
  </si>
  <si>
    <t>m_amplitudeHistogram.86</t>
  </si>
  <si>
    <t>m_amplitudeHistogram.87</t>
  </si>
  <si>
    <t>m_amplitudeHistogram.88</t>
  </si>
  <si>
    <t>m_amplitudeHistogram.89</t>
  </si>
  <si>
    <t>m_amplitudeHistogram.90</t>
  </si>
  <si>
    <t>m_amplitudeHistogram.91</t>
  </si>
  <si>
    <t>m_amplitudeHistogram.92</t>
  </si>
  <si>
    <t>m_amplitudeHistogram.93</t>
  </si>
  <si>
    <t>m_amplitudeHistogram.94</t>
  </si>
  <si>
    <t>m_amplitudeHistogram.95</t>
  </si>
  <si>
    <t>m_amplitudeHistogram.96</t>
  </si>
  <si>
    <t>m_amplitudeHistogram.97</t>
  </si>
  <si>
    <t>m_amplitudeHistogram.98</t>
  </si>
  <si>
    <t>m_amplitudeHistogram.99</t>
  </si>
  <si>
    <t xml:space="preserve">            m_syncSequenceLengtS10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</si>
  <si>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</si>
  <si>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</si>
  <si>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</si>
  <si>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</si>
  <si>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</si>
  <si>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</si>
  <si>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</si>
  <si>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</si>
  <si>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</si>
  <si>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</si>
  <si>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</si>
  <si>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</si>
  <si>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</si>
  <si>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</si>
  <si>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</si>
  <si>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0</t>
  </si>
  <si>
    <t>100</t>
  </si>
  <si>
    <t>198</t>
  </si>
  <si>
    <t>8780</t>
  </si>
  <si>
    <t>5708</t>
  </si>
  <si>
    <t>85</t>
  </si>
  <si>
    <t>2145</t>
  </si>
  <si>
    <t>71</t>
  </si>
  <si>
    <t>7614</t>
  </si>
  <si>
    <t>5717</t>
  </si>
  <si>
    <t>20</t>
  </si>
  <si>
    <t>1305</t>
  </si>
  <si>
    <t>352</t>
  </si>
  <si>
    <t>9225</t>
  </si>
  <si>
    <t>5752</t>
  </si>
  <si>
    <t>21</t>
  </si>
  <si>
    <t>2920</t>
  </si>
  <si>
    <t>41</t>
  </si>
  <si>
    <t>7410</t>
  </si>
  <si>
    <t>5749</t>
  </si>
  <si>
    <t>1113</t>
  </si>
  <si>
    <t>205</t>
  </si>
  <si>
    <t>8411</t>
  </si>
  <si>
    <t>5723</t>
  </si>
  <si>
    <t>2133</t>
  </si>
  <si>
    <t>38</t>
  </si>
  <si>
    <t>7398</t>
  </si>
  <si>
    <t>5771</t>
  </si>
  <si>
    <t>1078</t>
  </si>
  <si>
    <t>77</t>
  </si>
  <si>
    <t>7742</t>
  </si>
  <si>
    <t>5834</t>
  </si>
  <si>
    <t>1359</t>
  </si>
  <si>
    <t>317</t>
  </si>
  <si>
    <t>9136</t>
  </si>
  <si>
    <t>5813</t>
  </si>
  <si>
    <t>2773</t>
  </si>
  <si>
    <t>72</t>
  </si>
  <si>
    <t>7595</t>
  </si>
  <si>
    <t>5744</t>
  </si>
  <si>
    <t>1303</t>
  </si>
  <si>
    <t>283</t>
  </si>
  <si>
    <t>8804</t>
  </si>
  <si>
    <t>5734</t>
  </si>
  <si>
    <t>22</t>
  </si>
  <si>
    <t>2513</t>
  </si>
  <si>
    <t>44</t>
  </si>
  <si>
    <t>7447</t>
  </si>
  <si>
    <t>1128</t>
  </si>
  <si>
    <t>173</t>
  </si>
  <si>
    <t>8316</t>
  </si>
  <si>
    <t>5800</t>
  </si>
  <si>
    <t>1966</t>
  </si>
  <si>
    <t>178</t>
  </si>
  <si>
    <t>8275</t>
  </si>
  <si>
    <t>5745</t>
  </si>
  <si>
    <t>19</t>
  </si>
  <si>
    <t>1982</t>
  </si>
  <si>
    <t>389</t>
  </si>
  <si>
    <t>9448</t>
  </si>
  <si>
    <t>3165</t>
  </si>
  <si>
    <t>40</t>
  </si>
  <si>
    <t>7425</t>
  </si>
  <si>
    <t>5779</t>
  </si>
  <si>
    <t>1098</t>
  </si>
  <si>
    <t>510</t>
  </si>
  <si>
    <t>10222</t>
  </si>
  <si>
    <t>3861</t>
  </si>
  <si>
    <t>74</t>
  </si>
  <si>
    <t>7629</t>
  </si>
  <si>
    <t>5782</t>
  </si>
  <si>
    <t>1300</t>
  </si>
  <si>
    <t>533</t>
  </si>
  <si>
    <t>10346</t>
  </si>
  <si>
    <t>5809</t>
  </si>
  <si>
    <t>3988</t>
  </si>
  <si>
    <t>159</t>
  </si>
  <si>
    <t>8098</t>
  </si>
  <si>
    <t>5740</t>
  </si>
  <si>
    <t>1810</t>
  </si>
  <si>
    <t>118</t>
  </si>
  <si>
    <t>8003</t>
  </si>
  <si>
    <t>5814</t>
  </si>
  <si>
    <t>1628</t>
  </si>
  <si>
    <t>160</t>
  </si>
  <si>
    <t>8184</t>
  </si>
  <si>
    <t>5764</t>
  </si>
  <si>
    <t>1871</t>
  </si>
  <si>
    <t>393</t>
  </si>
  <si>
    <t>9546</t>
  </si>
  <si>
    <t>5802</t>
  </si>
  <si>
    <t>3197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</si>
</sst>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Звичайний" xfId="0" builtinId="0"/>
  </cellStyles>
  <dxfs count="127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ampl_hist_100bins!$O$2:$DJ$2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F-4F11-8D14-09FC38C8A8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ampl_hist_100bins!$O$3:$DJ$3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0.14285700000000001</c:v>
                </c:pt>
                <c:pt idx="3">
                  <c:v>0</c:v>
                </c:pt>
                <c:pt idx="4">
                  <c:v>0</c:v>
                </c:pt>
                <c:pt idx="5">
                  <c:v>0.85714299999999999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F-4F11-8D14-09FC38C8A8E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ampl_hist_100bins!$O$4:$DJ$4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F-4F11-8D14-09FC38C8A8E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ampl_hist_100bins!$O$5:$DJ$5</c:f>
              <c:numCache>
                <c:formatCode>General</c:formatCode>
                <c:ptCount val="100"/>
                <c:pt idx="0">
                  <c:v>0</c:v>
                </c:pt>
                <c:pt idx="1">
                  <c:v>0.461538</c:v>
                </c:pt>
                <c:pt idx="2">
                  <c:v>7.6923000000000005E-2</c:v>
                </c:pt>
                <c:pt idx="3">
                  <c:v>0</c:v>
                </c:pt>
                <c:pt idx="4">
                  <c:v>0</c:v>
                </c:pt>
                <c:pt idx="5">
                  <c:v>0.30769200000000002</c:v>
                </c:pt>
                <c:pt idx="6">
                  <c:v>7.6923000000000005E-2</c:v>
                </c:pt>
                <c:pt idx="7">
                  <c:v>0</c:v>
                </c:pt>
                <c:pt idx="8">
                  <c:v>0</c:v>
                </c:pt>
                <c:pt idx="9">
                  <c:v>7.6923000000000005E-2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F-4F11-8D14-09FC38C8A8E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ampl_hist_100bins!$O$6:$DJ$6</c:f>
              <c:numCache>
                <c:formatCode>General</c:formatCode>
                <c:ptCount val="100"/>
                <c:pt idx="0">
                  <c:v>0</c:v>
                </c:pt>
                <c:pt idx="1">
                  <c:v>0.64705900000000005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0.17647099999999999</c:v>
                </c:pt>
                <c:pt idx="6">
                  <c:v>0.117647</c:v>
                </c:pt>
                <c:pt idx="7">
                  <c:v>5.8824000000000001E-2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6F-4F11-8D14-09FC38C8A8E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ampl_hist_100bins!$O$7:$DJ$7</c:f>
              <c:numCache>
                <c:formatCode>General</c:formatCode>
                <c:ptCount val="100"/>
                <c:pt idx="0">
                  <c:v>0</c:v>
                </c:pt>
                <c:pt idx="1">
                  <c:v>0.33333299999999999</c:v>
                </c:pt>
                <c:pt idx="2">
                  <c:v>0.16666700000000001</c:v>
                </c:pt>
                <c:pt idx="3">
                  <c:v>0</c:v>
                </c:pt>
                <c:pt idx="4">
                  <c:v>0</c:v>
                </c:pt>
                <c:pt idx="5">
                  <c:v>8.3333000000000004E-2</c:v>
                </c:pt>
                <c:pt idx="6">
                  <c:v>0.16666700000000001</c:v>
                </c:pt>
                <c:pt idx="7">
                  <c:v>8.3333000000000004E-2</c:v>
                </c:pt>
                <c:pt idx="8">
                  <c:v>8.3333000000000004E-2</c:v>
                </c:pt>
                <c:pt idx="9">
                  <c:v>8.3333000000000004E-2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6F-4F11-8D14-09FC38C8A8E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ampl_hist_100bins!$O$8:$DJ$8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6F-4F11-8D14-09FC38C8A8E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ampl_hist_100bins!$O$9:$DJ$9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6F-4F11-8D14-09FC38C8A8E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ampl_hist_100bins!$O$10:$DJ$10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6F-4F11-8D14-09FC38C8A8E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ampl_hist_100bins!$O$11:$DJ$11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6F-4F11-8D14-09FC38C8A8E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ampl_hist_100bins!$O$12:$DJ$12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0.625</c:v>
                </c:pt>
                <c:pt idx="3">
                  <c:v>0</c:v>
                </c:pt>
                <c:pt idx="4">
                  <c:v>0.375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6F-4F11-8D14-09FC38C8A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107551"/>
        <c:axId val="362098911"/>
      </c:lineChart>
      <c:catAx>
        <c:axId val="362107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2098911"/>
        <c:crosses val="autoZero"/>
        <c:auto val="1"/>
        <c:lblAlgn val="ctr"/>
        <c:lblOffset val="100"/>
        <c:noMultiLvlLbl val="0"/>
      </c:catAx>
      <c:valAx>
        <c:axId val="3620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210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  <a:p>
            <a:pPr>
              <a:defRPr/>
            </a:pP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(2)'!$O$2:$DJ$2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0.14285700000000001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0.71428599999999998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3-4742-A78C-C70A40B476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(2)'!$O$3:$DJ$3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7.6923000000000005E-2</c:v>
                </c:pt>
                <c:pt idx="3">
                  <c:v>7.6923000000000005E-2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7.6923000000000005E-2</c:v>
                </c:pt>
                <c:pt idx="8">
                  <c:v>7.6923000000000005E-2</c:v>
                </c:pt>
                <c:pt idx="9">
                  <c:v>0</c:v>
                </c:pt>
                <c:pt idx="10">
                  <c:v>0</c:v>
                </c:pt>
                <c:pt idx="11">
                  <c:v>0.30769200000000002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0.30769200000000002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7.6923000000000005E-2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3-4742-A78C-C70A40B476F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(2)'!$O$4:$DJ$4</c:f>
              <c:numCache>
                <c:formatCode>General</c:formatCode>
                <c:ptCount val="100"/>
                <c:pt idx="0">
                  <c:v>0</c:v>
                </c:pt>
                <c:pt idx="1">
                  <c:v>0.235294</c:v>
                </c:pt>
                <c:pt idx="2">
                  <c:v>0.235294</c:v>
                </c:pt>
                <c:pt idx="3">
                  <c:v>0.17647099999999999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0.17647099999999999</c:v>
                </c:pt>
                <c:pt idx="8">
                  <c:v>0.17647099999999999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3-4742-A78C-C70A40B476F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(2)'!$O$5:$DJ$5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7.1429000000000006E-2</c:v>
                </c:pt>
                <c:pt idx="3">
                  <c:v>7.1429000000000006E-2</c:v>
                </c:pt>
                <c:pt idx="4">
                  <c:v>7.1429000000000006E-2</c:v>
                </c:pt>
                <c:pt idx="5">
                  <c:v>0</c:v>
                </c:pt>
                <c:pt idx="6">
                  <c:v>0</c:v>
                </c:pt>
                <c:pt idx="7">
                  <c:v>7.1429000000000006E-2</c:v>
                </c:pt>
                <c:pt idx="8">
                  <c:v>0.14285700000000001</c:v>
                </c:pt>
                <c:pt idx="9">
                  <c:v>0</c:v>
                </c:pt>
                <c:pt idx="10">
                  <c:v>0</c:v>
                </c:pt>
                <c:pt idx="11">
                  <c:v>0.14285700000000001</c:v>
                </c:pt>
                <c:pt idx="12">
                  <c:v>7.1429000000000006E-2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7.1429000000000006E-2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0.28571400000000002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D3-4742-A78C-C70A40B476F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(2)'!$O$6:$DJ$6</c:f>
              <c:numCache>
                <c:formatCode>General</c:formatCode>
                <c:ptCount val="100"/>
                <c:pt idx="0">
                  <c:v>0</c:v>
                </c:pt>
                <c:pt idx="1">
                  <c:v>0.26666699999999999</c:v>
                </c:pt>
                <c:pt idx="2">
                  <c:v>6.6667000000000004E-2</c:v>
                </c:pt>
                <c:pt idx="3">
                  <c:v>0.13333300000000001</c:v>
                </c:pt>
                <c:pt idx="4">
                  <c:v>0.13333300000000001</c:v>
                </c:pt>
                <c:pt idx="5">
                  <c:v>0</c:v>
                </c:pt>
                <c:pt idx="6">
                  <c:v>0</c:v>
                </c:pt>
                <c:pt idx="7">
                  <c:v>6.6667000000000004E-2</c:v>
                </c:pt>
                <c:pt idx="8">
                  <c:v>0.13333300000000001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D3-4742-A78C-C70A40B476F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(2)'!$O$7:$DJ$7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0.272727</c:v>
                </c:pt>
                <c:pt idx="3">
                  <c:v>0.18181800000000001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0.18181800000000001</c:v>
                </c:pt>
                <c:pt idx="8">
                  <c:v>0.272727</c:v>
                </c:pt>
                <c:pt idx="9">
                  <c:v>0</c:v>
                </c:pt>
                <c:pt idx="10">
                  <c:v>0</c:v>
                </c:pt>
                <c:pt idx="11">
                  <c:v>9.0909000000000004E-2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D3-4742-A78C-C70A40B476F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(2)'!$O$8:$DJ$8</c:f>
              <c:numCache>
                <c:formatCode>General</c:formatCode>
                <c:ptCount val="100"/>
                <c:pt idx="0">
                  <c:v>0</c:v>
                </c:pt>
                <c:pt idx="1">
                  <c:v>0.111111</c:v>
                </c:pt>
                <c:pt idx="2">
                  <c:v>0.111111</c:v>
                </c:pt>
                <c:pt idx="3">
                  <c:v>0.111111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0.222222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0.111111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0.111111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0.111111</c:v>
                </c:pt>
                <c:pt idx="64">
                  <c:v>0.111111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D3-4742-A78C-C70A40B476F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(2)'!$O$9:$DJ$9</c:f>
              <c:numCache>
                <c:formatCode>General</c:formatCode>
                <c:ptCount val="100"/>
                <c:pt idx="0">
                  <c:v>0</c:v>
                </c:pt>
                <c:pt idx="1">
                  <c:v>0.235294</c:v>
                </c:pt>
                <c:pt idx="2">
                  <c:v>0.117647</c:v>
                </c:pt>
                <c:pt idx="3">
                  <c:v>0.17647099999999999</c:v>
                </c:pt>
                <c:pt idx="4">
                  <c:v>0.117647</c:v>
                </c:pt>
                <c:pt idx="5">
                  <c:v>0</c:v>
                </c:pt>
                <c:pt idx="6">
                  <c:v>0</c:v>
                </c:pt>
                <c:pt idx="7">
                  <c:v>0.17647099999999999</c:v>
                </c:pt>
                <c:pt idx="8">
                  <c:v>0.17647099999999999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D3-4742-A78C-C70A40B476F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(2)'!$O$10:$DJ$10</c:f>
              <c:numCache>
                <c:formatCode>General</c:formatCode>
                <c:ptCount val="100"/>
                <c:pt idx="0">
                  <c:v>0</c:v>
                </c:pt>
                <c:pt idx="1">
                  <c:v>0.29729699999999998</c:v>
                </c:pt>
                <c:pt idx="2">
                  <c:v>0.27027000000000001</c:v>
                </c:pt>
                <c:pt idx="3">
                  <c:v>0.13513500000000001</c:v>
                </c:pt>
                <c:pt idx="4">
                  <c:v>2.7026999999999999E-2</c:v>
                </c:pt>
                <c:pt idx="5">
                  <c:v>0</c:v>
                </c:pt>
                <c:pt idx="6">
                  <c:v>2.7026999999999999E-2</c:v>
                </c:pt>
                <c:pt idx="7">
                  <c:v>2.7026999999999999E-2</c:v>
                </c:pt>
                <c:pt idx="8">
                  <c:v>5.4053999999999998E-2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0.162162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D3-4742-A78C-C70A40B476F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(2)'!$O$11:$DJ$11</c:f>
              <c:numCache>
                <c:formatCode>General</c:formatCode>
                <c:ptCount val="100"/>
                <c:pt idx="0">
                  <c:v>0</c:v>
                </c:pt>
                <c:pt idx="1">
                  <c:v>6.6667000000000004E-2</c:v>
                </c:pt>
                <c:pt idx="2">
                  <c:v>0</c:v>
                </c:pt>
                <c:pt idx="3">
                  <c:v>0.13333300000000001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0.13333300000000001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0.26666699999999999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6.6667000000000004E-2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0.13333300000000001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D3-4742-A78C-C70A40B476F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(2)'!$O$12:$DJ$12</c:f>
              <c:numCache>
                <c:formatCode>General</c:formatCode>
                <c:ptCount val="100"/>
                <c:pt idx="0">
                  <c:v>0</c:v>
                </c:pt>
                <c:pt idx="1">
                  <c:v>8.3333000000000004E-2</c:v>
                </c:pt>
                <c:pt idx="2">
                  <c:v>0</c:v>
                </c:pt>
                <c:pt idx="3">
                  <c:v>8.3333000000000004E-2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0.33333299999999999</c:v>
                </c:pt>
                <c:pt idx="8">
                  <c:v>8.3333000000000004E-2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0.16666700000000001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D3-4742-A78C-C70A40B476F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(2)'!$O$13:$DJ$13</c:f>
              <c:numCache>
                <c:formatCode>General</c:formatCode>
                <c:ptCount val="100"/>
                <c:pt idx="0">
                  <c:v>0</c:v>
                </c:pt>
                <c:pt idx="1">
                  <c:v>0.16666700000000001</c:v>
                </c:pt>
                <c:pt idx="2">
                  <c:v>0.16666700000000001</c:v>
                </c:pt>
                <c:pt idx="3">
                  <c:v>8.3333000000000004E-2</c:v>
                </c:pt>
                <c:pt idx="4">
                  <c:v>8.3333000000000004E-2</c:v>
                </c:pt>
                <c:pt idx="5">
                  <c:v>0</c:v>
                </c:pt>
                <c:pt idx="6">
                  <c:v>0</c:v>
                </c:pt>
                <c:pt idx="7">
                  <c:v>0.16666700000000001</c:v>
                </c:pt>
                <c:pt idx="8">
                  <c:v>0.16666700000000001</c:v>
                </c:pt>
                <c:pt idx="9">
                  <c:v>0</c:v>
                </c:pt>
                <c:pt idx="10">
                  <c:v>0</c:v>
                </c:pt>
                <c:pt idx="11">
                  <c:v>0.16666700000000001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D3-4742-A78C-C70A40B476F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(2)'!$O$14:$DJ$14</c:f>
              <c:numCache>
                <c:formatCode>General</c:formatCode>
                <c:ptCount val="100"/>
                <c:pt idx="0">
                  <c:v>0</c:v>
                </c:pt>
                <c:pt idx="1">
                  <c:v>0.2</c:v>
                </c:pt>
                <c:pt idx="2">
                  <c:v>0.13333300000000001</c:v>
                </c:pt>
                <c:pt idx="3">
                  <c:v>0</c:v>
                </c:pt>
                <c:pt idx="4">
                  <c:v>0.13333300000000001</c:v>
                </c:pt>
                <c:pt idx="5">
                  <c:v>0.13333300000000001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D3-4742-A78C-C70A40B476F4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(2)'!$O$15:$DJ$15</c:f>
              <c:numCache>
                <c:formatCode>General</c:formatCode>
                <c:ptCount val="100"/>
                <c:pt idx="0">
                  <c:v>0</c:v>
                </c:pt>
                <c:pt idx="1">
                  <c:v>0.230769</c:v>
                </c:pt>
                <c:pt idx="2">
                  <c:v>7.6923000000000005E-2</c:v>
                </c:pt>
                <c:pt idx="3">
                  <c:v>0.230769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7.6923000000000005E-2</c:v>
                </c:pt>
                <c:pt idx="8">
                  <c:v>0.230769</c:v>
                </c:pt>
                <c:pt idx="9">
                  <c:v>7.6923000000000005E-2</c:v>
                </c:pt>
                <c:pt idx="10">
                  <c:v>0</c:v>
                </c:pt>
                <c:pt idx="11">
                  <c:v>7.6923000000000005E-2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D3-4742-A78C-C70A40B476F4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(2)'!$O$16:$DJ$16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0.15384600000000001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0.15384600000000001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0.30769200000000002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7.6923000000000005E-2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0.30769200000000002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D3-4742-A78C-C70A40B476F4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(2)'!$O$17:$DJ$17</c:f>
              <c:numCache>
                <c:formatCode>General</c:formatCode>
                <c:ptCount val="100"/>
                <c:pt idx="0">
                  <c:v>0</c:v>
                </c:pt>
                <c:pt idx="1">
                  <c:v>0.13333300000000001</c:v>
                </c:pt>
                <c:pt idx="2">
                  <c:v>6.6667000000000004E-2</c:v>
                </c:pt>
                <c:pt idx="3">
                  <c:v>0.2</c:v>
                </c:pt>
                <c:pt idx="4">
                  <c:v>0.13333300000000001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0.26666699999999999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D3-4742-A78C-C70A40B476F4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(2)'!$O$18:$DJ$18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8.3333000000000004E-2</c:v>
                </c:pt>
                <c:pt idx="3">
                  <c:v>8.3333000000000004E-2</c:v>
                </c:pt>
                <c:pt idx="4">
                  <c:v>8.3333000000000004E-2</c:v>
                </c:pt>
                <c:pt idx="5">
                  <c:v>0</c:v>
                </c:pt>
                <c:pt idx="6">
                  <c:v>0</c:v>
                </c:pt>
                <c:pt idx="7">
                  <c:v>8.3333000000000004E-2</c:v>
                </c:pt>
                <c:pt idx="8">
                  <c:v>8.3333000000000004E-2</c:v>
                </c:pt>
                <c:pt idx="9">
                  <c:v>8.3333000000000004E-2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8.3333000000000004E-2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0.16666700000000001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D3-4742-A78C-C70A40B476F4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(2)'!$O$19:$DJ$19</c:f>
              <c:numCache>
                <c:formatCode>General</c:formatCode>
                <c:ptCount val="100"/>
                <c:pt idx="0">
                  <c:v>0</c:v>
                </c:pt>
                <c:pt idx="1">
                  <c:v>0.111111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0.111111</c:v>
                </c:pt>
                <c:pt idx="6">
                  <c:v>0.111111</c:v>
                </c:pt>
                <c:pt idx="7">
                  <c:v>0</c:v>
                </c:pt>
                <c:pt idx="8">
                  <c:v>0</c:v>
                </c:pt>
                <c:pt idx="9">
                  <c:v>0.111111</c:v>
                </c:pt>
                <c:pt idx="10">
                  <c:v>0.111111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0.33333299999999999</c:v>
                </c:pt>
                <c:pt idx="18">
                  <c:v>0.111111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D3-4742-A78C-C70A40B476F4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(2)'!$O$20:$DJ$20</c:f>
              <c:numCache>
                <c:formatCode>General</c:formatCode>
                <c:ptCount val="100"/>
                <c:pt idx="0">
                  <c:v>0</c:v>
                </c:pt>
                <c:pt idx="1">
                  <c:v>7.1429000000000006E-2</c:v>
                </c:pt>
                <c:pt idx="2">
                  <c:v>0</c:v>
                </c:pt>
                <c:pt idx="3">
                  <c:v>0.28571400000000002</c:v>
                </c:pt>
                <c:pt idx="4">
                  <c:v>0.214286</c:v>
                </c:pt>
                <c:pt idx="5">
                  <c:v>0</c:v>
                </c:pt>
                <c:pt idx="6">
                  <c:v>0</c:v>
                </c:pt>
                <c:pt idx="7">
                  <c:v>0.14285700000000001</c:v>
                </c:pt>
                <c:pt idx="8">
                  <c:v>0.28571400000000002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D3-4742-A78C-C70A40B476F4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(2)'!$O$21:$DJ$21</c:f>
              <c:numCache>
                <c:formatCode>General</c:formatCode>
                <c:ptCount val="100"/>
                <c:pt idx="0">
                  <c:v>0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D3-4742-A78C-C70A40B476F4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(2)'!$O$22:$DJ$22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0.16666700000000001</c:v>
                </c:pt>
                <c:pt idx="3">
                  <c:v>0.33333299999999999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0.16666700000000001</c:v>
                </c:pt>
                <c:pt idx="8">
                  <c:v>0.25</c:v>
                </c:pt>
                <c:pt idx="9">
                  <c:v>8.3333000000000004E-2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D3-4742-A78C-C70A40B476F4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(2)'!$O$23:$DJ$23</c:f>
              <c:numCache>
                <c:formatCode>General</c:formatCode>
                <c:ptCount val="100"/>
                <c:pt idx="0">
                  <c:v>0</c:v>
                </c:pt>
                <c:pt idx="1">
                  <c:v>5.5556000000000001E-2</c:v>
                </c:pt>
                <c:pt idx="2">
                  <c:v>0.111111</c:v>
                </c:pt>
                <c:pt idx="3">
                  <c:v>0.222222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5.5556000000000001E-2</c:v>
                </c:pt>
                <c:pt idx="8">
                  <c:v>0.222222</c:v>
                </c:pt>
                <c:pt idx="9">
                  <c:v>5.5556000000000001E-2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5.5556000000000001E-2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0.222222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D3-4742-A78C-C70A40B476F4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(2)'!$O$24:$DJ$24</c:f>
              <c:numCache>
                <c:formatCode>General</c:formatCode>
                <c:ptCount val="100"/>
                <c:pt idx="0">
                  <c:v>0</c:v>
                </c:pt>
                <c:pt idx="1">
                  <c:v>0.263158</c:v>
                </c:pt>
                <c:pt idx="2">
                  <c:v>0.105263</c:v>
                </c:pt>
                <c:pt idx="3">
                  <c:v>5.2631999999999998E-2</c:v>
                </c:pt>
                <c:pt idx="4">
                  <c:v>0.105263</c:v>
                </c:pt>
                <c:pt idx="5">
                  <c:v>5.2631999999999998E-2</c:v>
                </c:pt>
                <c:pt idx="6">
                  <c:v>0</c:v>
                </c:pt>
                <c:pt idx="7">
                  <c:v>0.105263</c:v>
                </c:pt>
                <c:pt idx="8">
                  <c:v>5.2631999999999998E-2</c:v>
                </c:pt>
                <c:pt idx="9">
                  <c:v>0.105263</c:v>
                </c:pt>
                <c:pt idx="10">
                  <c:v>5.2631999999999998E-2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0.105263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5D3-4742-A78C-C70A40B476F4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(2)'!$O$25:$DJ$25</c:f>
              <c:numCache>
                <c:formatCode>General</c:formatCode>
                <c:ptCount val="100"/>
                <c:pt idx="0">
                  <c:v>0</c:v>
                </c:pt>
                <c:pt idx="1">
                  <c:v>9.0909000000000004E-2</c:v>
                </c:pt>
                <c:pt idx="2">
                  <c:v>0</c:v>
                </c:pt>
                <c:pt idx="3">
                  <c:v>0.18181800000000001</c:v>
                </c:pt>
                <c:pt idx="4">
                  <c:v>0.18181800000000001</c:v>
                </c:pt>
                <c:pt idx="5">
                  <c:v>0</c:v>
                </c:pt>
                <c:pt idx="6">
                  <c:v>0</c:v>
                </c:pt>
                <c:pt idx="7">
                  <c:v>0.18181800000000001</c:v>
                </c:pt>
                <c:pt idx="8">
                  <c:v>0.18181800000000001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0.18181800000000001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D3-4742-A78C-C70A40B476F4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(2)'!$O$26:$DJ$26</c:f>
              <c:numCache>
                <c:formatCode>General</c:formatCode>
                <c:ptCount val="100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0.33333299999999999</c:v>
                </c:pt>
                <c:pt idx="5">
                  <c:v>0</c:v>
                </c:pt>
                <c:pt idx="6">
                  <c:v>0</c:v>
                </c:pt>
                <c:pt idx="7">
                  <c:v>8.3333000000000004E-2</c:v>
                </c:pt>
                <c:pt idx="8">
                  <c:v>0.16666700000000001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0.16666700000000001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5D3-4742-A78C-C70A40B476F4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(2)'!$O$27:$DJ$27</c:f>
              <c:numCache>
                <c:formatCode>General</c:formatCode>
                <c:ptCount val="100"/>
                <c:pt idx="0">
                  <c:v>0</c:v>
                </c:pt>
                <c:pt idx="1">
                  <c:v>8.3333000000000004E-2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</c:v>
                </c:pt>
                <c:pt idx="5">
                  <c:v>0</c:v>
                </c:pt>
                <c:pt idx="6">
                  <c:v>8.3333000000000004E-2</c:v>
                </c:pt>
                <c:pt idx="7">
                  <c:v>0.16666700000000001</c:v>
                </c:pt>
                <c:pt idx="8">
                  <c:v>8.3333000000000004E-2</c:v>
                </c:pt>
                <c:pt idx="9">
                  <c:v>8.3333000000000004E-2</c:v>
                </c:pt>
                <c:pt idx="10">
                  <c:v>0</c:v>
                </c:pt>
                <c:pt idx="11">
                  <c:v>8.3333000000000004E-2</c:v>
                </c:pt>
                <c:pt idx="12">
                  <c:v>8.3333000000000004E-2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D3-4742-A78C-C70A40B476F4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(2)'!$O$28:$DJ$28</c:f>
              <c:numCache>
                <c:formatCode>General</c:formatCode>
                <c:ptCount val="100"/>
                <c:pt idx="0">
                  <c:v>0</c:v>
                </c:pt>
                <c:pt idx="1">
                  <c:v>0.47826099999999999</c:v>
                </c:pt>
                <c:pt idx="2">
                  <c:v>0</c:v>
                </c:pt>
                <c:pt idx="3">
                  <c:v>8.6957000000000007E-2</c:v>
                </c:pt>
                <c:pt idx="4">
                  <c:v>4.3478000000000003E-2</c:v>
                </c:pt>
                <c:pt idx="5">
                  <c:v>0</c:v>
                </c:pt>
                <c:pt idx="6">
                  <c:v>0</c:v>
                </c:pt>
                <c:pt idx="7">
                  <c:v>4.3478000000000003E-2</c:v>
                </c:pt>
                <c:pt idx="8">
                  <c:v>8.6957000000000007E-2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0.130435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0.130435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5D3-4742-A78C-C70A40B476F4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(2)'!$O$29:$DJ$29</c:f>
              <c:numCache>
                <c:formatCode>General</c:formatCode>
                <c:ptCount val="100"/>
                <c:pt idx="0">
                  <c:v>0</c:v>
                </c:pt>
                <c:pt idx="1">
                  <c:v>5.5556000000000001E-2</c:v>
                </c:pt>
                <c:pt idx="2">
                  <c:v>0.222222</c:v>
                </c:pt>
                <c:pt idx="3">
                  <c:v>0.111111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5.5556000000000001E-2</c:v>
                </c:pt>
                <c:pt idx="8">
                  <c:v>0.111111</c:v>
                </c:pt>
                <c:pt idx="9">
                  <c:v>0.16666700000000001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5.5556000000000001E-2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0.222222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D3-4742-A78C-C70A40B476F4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(2)'!$O$30:$DJ$30</c:f>
              <c:numCache>
                <c:formatCode>General</c:formatCode>
                <c:ptCount val="100"/>
                <c:pt idx="0">
                  <c:v>0</c:v>
                </c:pt>
                <c:pt idx="1">
                  <c:v>0.16666700000000001</c:v>
                </c:pt>
                <c:pt idx="2">
                  <c:v>0.25</c:v>
                </c:pt>
                <c:pt idx="3">
                  <c:v>8.3333000000000004E-2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0.16666700000000001</c:v>
                </c:pt>
                <c:pt idx="8">
                  <c:v>8.3333000000000004E-2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D3-4742-A78C-C70A40B476F4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(2)'!$O$31:$DJ$31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0.30769200000000002</c:v>
                </c:pt>
                <c:pt idx="4">
                  <c:v>0.15384600000000001</c:v>
                </c:pt>
                <c:pt idx="5">
                  <c:v>7.6923000000000005E-2</c:v>
                </c:pt>
                <c:pt idx="6">
                  <c:v>0</c:v>
                </c:pt>
                <c:pt idx="7">
                  <c:v>0.15384600000000001</c:v>
                </c:pt>
                <c:pt idx="8">
                  <c:v>0.30769200000000002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D3-4742-A78C-C70A40B476F4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(2)'!$O$32:$DJ$32</c:f>
              <c:numCache>
                <c:formatCode>General</c:formatCode>
                <c:ptCount val="100"/>
                <c:pt idx="0">
                  <c:v>0</c:v>
                </c:pt>
                <c:pt idx="1">
                  <c:v>7.6923000000000005E-2</c:v>
                </c:pt>
                <c:pt idx="2">
                  <c:v>7.6923000000000005E-2</c:v>
                </c:pt>
                <c:pt idx="3">
                  <c:v>0</c:v>
                </c:pt>
                <c:pt idx="4">
                  <c:v>0</c:v>
                </c:pt>
                <c:pt idx="5">
                  <c:v>0.30769200000000002</c:v>
                </c:pt>
                <c:pt idx="6">
                  <c:v>7.6923000000000005E-2</c:v>
                </c:pt>
                <c:pt idx="7">
                  <c:v>0</c:v>
                </c:pt>
                <c:pt idx="8">
                  <c:v>0</c:v>
                </c:pt>
                <c:pt idx="9">
                  <c:v>0.15384600000000001</c:v>
                </c:pt>
                <c:pt idx="10">
                  <c:v>0.30769200000000002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5D3-4742-A78C-C70A40B476F4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(2)'!$O$33:$DJ$33</c:f>
              <c:numCache>
                <c:formatCode>General</c:formatCode>
                <c:ptCount val="100"/>
                <c:pt idx="0">
                  <c:v>0</c:v>
                </c:pt>
                <c:pt idx="1">
                  <c:v>9.0909000000000004E-2</c:v>
                </c:pt>
                <c:pt idx="2">
                  <c:v>0.18181800000000001</c:v>
                </c:pt>
                <c:pt idx="3">
                  <c:v>0.18181800000000001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9.0909000000000004E-2</c:v>
                </c:pt>
                <c:pt idx="8">
                  <c:v>0.272727</c:v>
                </c:pt>
                <c:pt idx="9">
                  <c:v>0</c:v>
                </c:pt>
                <c:pt idx="10">
                  <c:v>0</c:v>
                </c:pt>
                <c:pt idx="11">
                  <c:v>9.0909000000000004E-2</c:v>
                </c:pt>
                <c:pt idx="12">
                  <c:v>9.0909000000000004E-2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5D3-4742-A78C-C70A40B476F4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(2)'!$O$34:$DJ$34</c:f>
              <c:numCache>
                <c:formatCode>General</c:formatCode>
                <c:ptCount val="100"/>
                <c:pt idx="0">
                  <c:v>0</c:v>
                </c:pt>
                <c:pt idx="1">
                  <c:v>7.6923000000000005E-2</c:v>
                </c:pt>
                <c:pt idx="2">
                  <c:v>0.230769</c:v>
                </c:pt>
                <c:pt idx="3">
                  <c:v>0.230769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0.230769</c:v>
                </c:pt>
                <c:pt idx="8">
                  <c:v>0.230769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5D3-4742-A78C-C70A40B476F4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(2)'!$O$35:$DJ$35</c:f>
              <c:numCache>
                <c:formatCode>General</c:formatCode>
                <c:ptCount val="100"/>
                <c:pt idx="0">
                  <c:v>0</c:v>
                </c:pt>
                <c:pt idx="1">
                  <c:v>0.15384600000000001</c:v>
                </c:pt>
                <c:pt idx="2">
                  <c:v>0</c:v>
                </c:pt>
                <c:pt idx="3">
                  <c:v>0.230769</c:v>
                </c:pt>
                <c:pt idx="4">
                  <c:v>0.15384600000000001</c:v>
                </c:pt>
                <c:pt idx="5">
                  <c:v>0</c:v>
                </c:pt>
                <c:pt idx="6">
                  <c:v>0</c:v>
                </c:pt>
                <c:pt idx="7">
                  <c:v>7.6923000000000005E-2</c:v>
                </c:pt>
                <c:pt idx="8">
                  <c:v>7.6923000000000005E-2</c:v>
                </c:pt>
                <c:pt idx="9">
                  <c:v>7.6923000000000005E-2</c:v>
                </c:pt>
                <c:pt idx="10">
                  <c:v>0</c:v>
                </c:pt>
                <c:pt idx="11">
                  <c:v>7.6923000000000005E-2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0.15384600000000001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5D3-4742-A78C-C70A40B47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366336"/>
        <c:axId val="1835366816"/>
      </c:lineChart>
      <c:catAx>
        <c:axId val="18353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35366816"/>
        <c:crosses val="autoZero"/>
        <c:auto val="1"/>
        <c:lblAlgn val="ctr"/>
        <c:lblOffset val="100"/>
        <c:noMultiLvlLbl val="0"/>
      </c:catAx>
      <c:valAx>
        <c:axId val="18353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3536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(2)'!$DP$2:$HK$2</c:f>
              <c:numCache>
                <c:formatCode>General</c:formatCode>
                <c:ptCount val="100"/>
                <c:pt idx="0">
                  <c:v>0</c:v>
                </c:pt>
                <c:pt idx="1">
                  <c:v>0.16666700000000001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0.16666700000000001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0.66666700000000001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1-452A-B81E-CD8075F7E0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(2)'!$DP$3:$HK$3</c:f>
              <c:numCache>
                <c:formatCode>General</c:formatCode>
                <c:ptCount val="100"/>
                <c:pt idx="0">
                  <c:v>0</c:v>
                </c:pt>
                <c:pt idx="1">
                  <c:v>0.14285700000000001</c:v>
                </c:pt>
                <c:pt idx="2">
                  <c:v>0</c:v>
                </c:pt>
                <c:pt idx="3">
                  <c:v>0.85714299999999999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1-452A-B81E-CD8075F7E01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(2)'!$DP$4:$HK$4</c:f>
              <c:numCache>
                <c:formatCode>General</c:formatCode>
                <c:ptCount val="100"/>
                <c:pt idx="0">
                  <c:v>0</c:v>
                </c:pt>
                <c:pt idx="1">
                  <c:v>0.64705900000000005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5.8824000000000001E-2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0.29411799999999999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1-452A-B81E-CD8075F7E01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(2)'!$DP$5:$HK$5</c:f>
              <c:numCache>
                <c:formatCode>General</c:formatCode>
                <c:ptCount val="100"/>
                <c:pt idx="0">
                  <c:v>0</c:v>
                </c:pt>
                <c:pt idx="1">
                  <c:v>0.214286</c:v>
                </c:pt>
                <c:pt idx="2">
                  <c:v>0.14285700000000001</c:v>
                </c:pt>
                <c:pt idx="3">
                  <c:v>0.57142899999999996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7.1429000000000006E-2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B1-452A-B81E-CD8075F7E01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(2)'!$DP$6:$HK$6</c:f>
              <c:numCache>
                <c:formatCode>General</c:formatCode>
                <c:ptCount val="100"/>
                <c:pt idx="0">
                  <c:v>0</c:v>
                </c:pt>
                <c:pt idx="1">
                  <c:v>0.28571400000000002</c:v>
                </c:pt>
                <c:pt idx="2">
                  <c:v>7.1429000000000006E-2</c:v>
                </c:pt>
                <c:pt idx="3">
                  <c:v>0</c:v>
                </c:pt>
                <c:pt idx="4">
                  <c:v>7.1429000000000006E-2</c:v>
                </c:pt>
                <c:pt idx="5">
                  <c:v>7.1429000000000006E-2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7.1429000000000006E-2</c:v>
                </c:pt>
                <c:pt idx="23">
                  <c:v>0</c:v>
                </c:pt>
                <c:pt idx="24">
                  <c:v>7.1429000000000006E-2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7.1429000000000006E-2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7.1429000000000006E-2</c:v>
                </c:pt>
                <c:pt idx="48">
                  <c:v>0</c:v>
                </c:pt>
                <c:pt idx="49">
                  <c:v>7.1429000000000006E-2</c:v>
                </c:pt>
                <c:pt idx="50">
                  <c:v>0</c:v>
                </c:pt>
                <c:pt idx="51">
                  <c:v>0</c:v>
                </c:pt>
                <c:pt idx="52">
                  <c:v>0.14285700000000001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B1-452A-B81E-CD8075F7E01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(2)'!$DP$7:$HK$7</c:f>
              <c:numCache>
                <c:formatCode>General</c:formatCode>
                <c:ptCount val="10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B1-452A-B81E-CD8075F7E01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(2)'!$DP$8:$HK$8</c:f>
              <c:numCache>
                <c:formatCode>General</c:formatCode>
                <c:ptCount val="100"/>
                <c:pt idx="0">
                  <c:v>0</c:v>
                </c:pt>
                <c:pt idx="1">
                  <c:v>0.55555600000000005</c:v>
                </c:pt>
                <c:pt idx="2">
                  <c:v>0</c:v>
                </c:pt>
                <c:pt idx="3">
                  <c:v>0.111111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0.111111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0.111111</c:v>
                </c:pt>
                <c:pt idx="50">
                  <c:v>0</c:v>
                </c:pt>
                <c:pt idx="51">
                  <c:v>0</c:v>
                </c:pt>
                <c:pt idx="52">
                  <c:v>0.111111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B1-452A-B81E-CD8075F7E01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(2)'!$DP$9:$HK$9</c:f>
              <c:numCache>
                <c:formatCode>General</c:formatCode>
                <c:ptCount val="100"/>
                <c:pt idx="0">
                  <c:v>0</c:v>
                </c:pt>
                <c:pt idx="1">
                  <c:v>0.625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6.25E-2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6.25E-2</c:v>
                </c:pt>
                <c:pt idx="51">
                  <c:v>0</c:v>
                </c:pt>
                <c:pt idx="52">
                  <c:v>0.25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B1-452A-B81E-CD8075F7E01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(2)'!$DP$10:$HK$10</c:f>
              <c:numCache>
                <c:formatCode>General</c:formatCode>
                <c:ptCount val="100"/>
                <c:pt idx="0">
                  <c:v>0</c:v>
                </c:pt>
                <c:pt idx="1">
                  <c:v>0.29729699999999998</c:v>
                </c:pt>
                <c:pt idx="2">
                  <c:v>0.24324299999999999</c:v>
                </c:pt>
                <c:pt idx="3">
                  <c:v>0.108108</c:v>
                </c:pt>
                <c:pt idx="4">
                  <c:v>2.7026999999999999E-2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2.7026999999999999E-2</c:v>
                </c:pt>
                <c:pt idx="11">
                  <c:v>8.1081E-2</c:v>
                </c:pt>
                <c:pt idx="12">
                  <c:v>2.7026999999999999E-2</c:v>
                </c:pt>
                <c:pt idx="13">
                  <c:v>2.7026999999999999E-2</c:v>
                </c:pt>
                <c:pt idx="14">
                  <c:v>0</c:v>
                </c:pt>
                <c:pt idx="15">
                  <c:v>2.7026999999999999E-2</c:v>
                </c:pt>
                <c:pt idx="16">
                  <c:v>0</c:v>
                </c:pt>
                <c:pt idx="17">
                  <c:v>0</c:v>
                </c:pt>
                <c:pt idx="18">
                  <c:v>2.7026999999999999E-2</c:v>
                </c:pt>
                <c:pt idx="19">
                  <c:v>2.7026999999999999E-2</c:v>
                </c:pt>
                <c:pt idx="20">
                  <c:v>0</c:v>
                </c:pt>
                <c:pt idx="21">
                  <c:v>0</c:v>
                </c:pt>
                <c:pt idx="22">
                  <c:v>5.4053999999999998E-2</c:v>
                </c:pt>
                <c:pt idx="23">
                  <c:v>2.7026999999999999E-2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B1-452A-B81E-CD8075F7E01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(2)'!$DP$11:$HK$11</c:f>
              <c:numCache>
                <c:formatCode>General</c:formatCode>
                <c:ptCount val="100"/>
                <c:pt idx="0">
                  <c:v>0</c:v>
                </c:pt>
                <c:pt idx="1">
                  <c:v>0.3125</c:v>
                </c:pt>
                <c:pt idx="2">
                  <c:v>0.4375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B1-452A-B81E-CD8075F7E01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(2)'!$DP$12:$HK$12</c:f>
              <c:numCache>
                <c:formatCode>General</c:formatCode>
                <c:ptCount val="100"/>
                <c:pt idx="0">
                  <c:v>0</c:v>
                </c:pt>
                <c:pt idx="1">
                  <c:v>0.36363600000000001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9.0909000000000004E-2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9.0909000000000004E-2</c:v>
                </c:pt>
                <c:pt idx="32">
                  <c:v>0</c:v>
                </c:pt>
                <c:pt idx="33">
                  <c:v>9.0909000000000004E-2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0.36363600000000001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B1-452A-B81E-CD8075F7E01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(2)'!$DP$13:$HK$13</c:f>
              <c:numCache>
                <c:formatCode>General</c:formatCode>
                <c:ptCount val="100"/>
                <c:pt idx="0">
                  <c:v>0</c:v>
                </c:pt>
                <c:pt idx="1">
                  <c:v>0.45454499999999998</c:v>
                </c:pt>
                <c:pt idx="2">
                  <c:v>9.0909000000000004E-2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9.0909000000000004E-2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9.0909000000000004E-2</c:v>
                </c:pt>
                <c:pt idx="52">
                  <c:v>9.0909000000000004E-2</c:v>
                </c:pt>
                <c:pt idx="53">
                  <c:v>0.18181800000000001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B1-452A-B81E-CD8075F7E01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(2)'!$DP$14:$HK$14</c:f>
              <c:numCache>
                <c:formatCode>General</c:formatCode>
                <c:ptCount val="100"/>
                <c:pt idx="0">
                  <c:v>0</c:v>
                </c:pt>
                <c:pt idx="1">
                  <c:v>0.5</c:v>
                </c:pt>
                <c:pt idx="2">
                  <c:v>0.14285700000000001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7.1429000000000006E-2</c:v>
                </c:pt>
                <c:pt idx="49">
                  <c:v>7.1429000000000006E-2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0.14285700000000001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7.1429000000000006E-2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B1-452A-B81E-CD8075F7E01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(2)'!$DP$15:$HK$15</c:f>
              <c:numCache>
                <c:formatCode>General</c:formatCode>
                <c:ptCount val="100"/>
                <c:pt idx="0">
                  <c:v>0</c:v>
                </c:pt>
                <c:pt idx="1">
                  <c:v>0.30769200000000002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7.6923000000000005E-2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7.6923000000000005E-2</c:v>
                </c:pt>
                <c:pt idx="46">
                  <c:v>0.15384600000000001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0.15384600000000001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B1-452A-B81E-CD8075F7E01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(2)'!$DP$16:$HK$16</c:f>
              <c:numCache>
                <c:formatCode>General</c:formatCode>
                <c:ptCount val="100"/>
                <c:pt idx="0">
                  <c:v>0</c:v>
                </c:pt>
                <c:pt idx="1">
                  <c:v>0.15384600000000001</c:v>
                </c:pt>
                <c:pt idx="2">
                  <c:v>0.769231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7.6923000000000005E-2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B1-452A-B81E-CD8075F7E012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(2)'!$DP$17:$HK$17</c:f>
              <c:numCache>
                <c:formatCode>General</c:formatCode>
                <c:ptCount val="100"/>
                <c:pt idx="0">
                  <c:v>0</c:v>
                </c:pt>
                <c:pt idx="1">
                  <c:v>0.57142899999999996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7.1429000000000006E-2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7.1429000000000006E-2</c:v>
                </c:pt>
                <c:pt idx="52">
                  <c:v>0.28571400000000002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4B1-452A-B81E-CD8075F7E012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(2)'!$DP$18:$HK$18</c:f>
              <c:numCache>
                <c:formatCode>General</c:formatCode>
                <c:ptCount val="10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B1-452A-B81E-CD8075F7E012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(2)'!$DP$19:$HK$19</c:f>
              <c:numCache>
                <c:formatCode>General</c:formatCode>
                <c:ptCount val="100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4B1-452A-B81E-CD8075F7E012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(2)'!$DP$20:$HK$20</c:f>
              <c:numCache>
                <c:formatCode>General</c:formatCode>
                <c:ptCount val="100"/>
                <c:pt idx="0">
                  <c:v>0</c:v>
                </c:pt>
                <c:pt idx="1">
                  <c:v>0.461538</c:v>
                </c:pt>
                <c:pt idx="2">
                  <c:v>0</c:v>
                </c:pt>
                <c:pt idx="3">
                  <c:v>7.6923000000000005E-2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7.6923000000000005E-2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7.6923000000000005E-2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0.30769200000000002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4B1-452A-B81E-CD8075F7E012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(2)'!$DP$21:$HK$21</c:f>
              <c:numCache>
                <c:formatCode>General</c:formatCode>
                <c:ptCount val="100"/>
                <c:pt idx="0">
                  <c:v>0</c:v>
                </c:pt>
                <c:pt idx="1">
                  <c:v>0.3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4B1-452A-B81E-CD8075F7E012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(2)'!$DP$22:$HK$22</c:f>
              <c:numCache>
                <c:formatCode>General</c:formatCode>
                <c:ptCount val="10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8.3333000000000004E-2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0.25</c:v>
                </c:pt>
                <c:pt idx="53">
                  <c:v>0.16666700000000001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4B1-452A-B81E-CD8075F7E012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(2)'!$DP$23:$HK$23</c:f>
              <c:numCache>
                <c:formatCode>General</c:formatCode>
                <c:ptCount val="100"/>
                <c:pt idx="0">
                  <c:v>0</c:v>
                </c:pt>
                <c:pt idx="1">
                  <c:v>0.368421</c:v>
                </c:pt>
                <c:pt idx="2">
                  <c:v>0.31578899999999999</c:v>
                </c:pt>
                <c:pt idx="3">
                  <c:v>0.31578899999999999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4B1-452A-B81E-CD8075F7E012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(2)'!$DP$24:$HK$24</c:f>
              <c:numCache>
                <c:formatCode>General</c:formatCode>
                <c:ptCount val="100"/>
                <c:pt idx="0">
                  <c:v>0</c:v>
                </c:pt>
                <c:pt idx="1">
                  <c:v>0.52631600000000001</c:v>
                </c:pt>
                <c:pt idx="2">
                  <c:v>0.15789500000000001</c:v>
                </c:pt>
                <c:pt idx="3">
                  <c:v>0.105263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5.2631999999999998E-2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0.105263</c:v>
                </c:pt>
                <c:pt idx="49">
                  <c:v>0</c:v>
                </c:pt>
                <c:pt idx="50">
                  <c:v>5.2631999999999998E-2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4B1-452A-B81E-CD8075F7E012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(2)'!$DP$25:$HK$25</c:f>
              <c:numCache>
                <c:formatCode>General</c:formatCode>
                <c:ptCount val="100"/>
                <c:pt idx="0">
                  <c:v>0</c:v>
                </c:pt>
                <c:pt idx="1">
                  <c:v>0.45454499999999998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9.0909000000000004E-2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0.45454499999999998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4B1-452A-B81E-CD8075F7E012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(2)'!$DP$26:$HK$26</c:f>
              <c:numCache>
                <c:formatCode>General</c:formatCode>
                <c:ptCount val="100"/>
                <c:pt idx="0">
                  <c:v>0</c:v>
                </c:pt>
                <c:pt idx="1">
                  <c:v>0.41666700000000001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8.3333000000000004E-2</c:v>
                </c:pt>
                <c:pt idx="12">
                  <c:v>0</c:v>
                </c:pt>
                <c:pt idx="13">
                  <c:v>0</c:v>
                </c:pt>
                <c:pt idx="14">
                  <c:v>8.3333000000000004E-2</c:v>
                </c:pt>
                <c:pt idx="15">
                  <c:v>0</c:v>
                </c:pt>
                <c:pt idx="16">
                  <c:v>0</c:v>
                </c:pt>
                <c:pt idx="17">
                  <c:v>8.3333000000000004E-2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8.3333000000000004E-2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4B1-452A-B81E-CD8075F7E012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(2)'!$DP$27:$HK$27</c:f>
              <c:numCache>
                <c:formatCode>General</c:formatCode>
                <c:ptCount val="100"/>
                <c:pt idx="0">
                  <c:v>0</c:v>
                </c:pt>
                <c:pt idx="1">
                  <c:v>0.41666700000000001</c:v>
                </c:pt>
                <c:pt idx="2">
                  <c:v>8.3333000000000004E-2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8.3333000000000004E-2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8.3333000000000004E-2</c:v>
                </c:pt>
                <c:pt idx="51">
                  <c:v>0</c:v>
                </c:pt>
                <c:pt idx="52">
                  <c:v>0.16666700000000001</c:v>
                </c:pt>
                <c:pt idx="53">
                  <c:v>0.16666700000000001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4B1-452A-B81E-CD8075F7E012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(2)'!$DP$28:$HK$28</c:f>
              <c:numCache>
                <c:formatCode>General</c:formatCode>
                <c:ptCount val="100"/>
                <c:pt idx="0">
                  <c:v>0</c:v>
                </c:pt>
                <c:pt idx="1">
                  <c:v>0.17391300000000001</c:v>
                </c:pt>
                <c:pt idx="2">
                  <c:v>0.17391300000000001</c:v>
                </c:pt>
                <c:pt idx="3">
                  <c:v>0.30434800000000001</c:v>
                </c:pt>
                <c:pt idx="4">
                  <c:v>4.3478000000000003E-2</c:v>
                </c:pt>
                <c:pt idx="5">
                  <c:v>4.3478000000000003E-2</c:v>
                </c:pt>
                <c:pt idx="6">
                  <c:v>8.6957000000000007E-2</c:v>
                </c:pt>
                <c:pt idx="7">
                  <c:v>4.3478000000000003E-2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4.3478000000000003E-2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4.3478000000000003E-2</c:v>
                </c:pt>
                <c:pt idx="36">
                  <c:v>0</c:v>
                </c:pt>
                <c:pt idx="37">
                  <c:v>4.3478000000000003E-2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4B1-452A-B81E-CD8075F7E012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(2)'!$DP$29:$HK$29</c:f>
              <c:numCache>
                <c:formatCode>General</c:formatCode>
                <c:ptCount val="100"/>
                <c:pt idx="0">
                  <c:v>0</c:v>
                </c:pt>
                <c:pt idx="1">
                  <c:v>0.368421</c:v>
                </c:pt>
                <c:pt idx="2">
                  <c:v>0.631579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4B1-452A-B81E-CD8075F7E012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(2)'!$DP$30:$HK$30</c:f>
              <c:numCache>
                <c:formatCode>General</c:formatCode>
                <c:ptCount val="100"/>
                <c:pt idx="0">
                  <c:v>0</c:v>
                </c:pt>
                <c:pt idx="1">
                  <c:v>0.45454499999999998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9.0909000000000004E-2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0.45454499999999998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4B1-452A-B81E-CD8075F7E012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(2)'!$DP$31:$HK$31</c:f>
              <c:numCache>
                <c:formatCode>General</c:formatCode>
                <c:ptCount val="100"/>
                <c:pt idx="0">
                  <c:v>0</c:v>
                </c:pt>
                <c:pt idx="1">
                  <c:v>0.538462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7.6923000000000005E-2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0.38461499999999998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4B1-452A-B81E-CD8075F7E012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(2)'!$DP$32:$HK$32</c:f>
              <c:numCache>
                <c:formatCode>General</c:formatCode>
                <c:ptCount val="100"/>
                <c:pt idx="0">
                  <c:v>0</c:v>
                </c:pt>
                <c:pt idx="1">
                  <c:v>0.58333299999999999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0.33333299999999999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8.3333000000000004E-2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4B1-452A-B81E-CD8075F7E012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(2)'!$DP$33:$HK$33</c:f>
              <c:numCache>
                <c:formatCode>General</c:formatCode>
                <c:ptCount val="100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</c:v>
                </c:pt>
                <c:pt idx="53">
                  <c:v>0.4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4B1-452A-B81E-CD8075F7E012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(2)'!$DP$34:$HK$34</c:f>
              <c:numCache>
                <c:formatCode>General</c:formatCode>
                <c:ptCount val="10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8.3333000000000004E-2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0.41666700000000001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4B1-452A-B81E-CD8075F7E012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'amplitude_hist_2000samples (2)'!$DP$35:$HK$35</c:f>
              <c:numCache>
                <c:formatCode>General</c:formatCode>
                <c:ptCount val="10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8.3333000000000004E-2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0.25</c:v>
                </c:pt>
                <c:pt idx="49">
                  <c:v>0</c:v>
                </c:pt>
                <c:pt idx="50">
                  <c:v>8.3333000000000004E-2</c:v>
                </c:pt>
                <c:pt idx="51">
                  <c:v>0</c:v>
                </c:pt>
                <c:pt idx="52">
                  <c:v>8.3333000000000004E-2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4B1-452A-B81E-CD8075F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788576"/>
        <c:axId val="1975795776"/>
      </c:lineChart>
      <c:catAx>
        <c:axId val="197578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75795776"/>
        <c:crosses val="autoZero"/>
        <c:auto val="1"/>
        <c:lblAlgn val="ctr"/>
        <c:lblOffset val="100"/>
        <c:noMultiLvlLbl val="0"/>
      </c:catAx>
      <c:valAx>
        <c:axId val="19757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757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amplitude_hist_2000samples!$G$2:$AJ$2</c:f>
              <c:numCache>
                <c:formatCode>General</c:formatCode>
                <c:ptCount val="30"/>
                <c:pt idx="0">
                  <c:v>7.7170000000000002E-2</c:v>
                </c:pt>
                <c:pt idx="1">
                  <c:v>9.19E-4</c:v>
                </c:pt>
                <c:pt idx="2">
                  <c:v>0</c:v>
                </c:pt>
                <c:pt idx="3">
                  <c:v>3.6749999999999999E-3</c:v>
                </c:pt>
                <c:pt idx="4">
                  <c:v>6.8900000000000003E-3</c:v>
                </c:pt>
                <c:pt idx="5">
                  <c:v>4.5929999999999999E-3</c:v>
                </c:pt>
                <c:pt idx="6">
                  <c:v>0.46072600000000002</c:v>
                </c:pt>
                <c:pt idx="7">
                  <c:v>1.1943E-2</c:v>
                </c:pt>
                <c:pt idx="8">
                  <c:v>3.9045000000000003E-2</c:v>
                </c:pt>
                <c:pt idx="9">
                  <c:v>3.6748000000000003E-2</c:v>
                </c:pt>
                <c:pt idx="10">
                  <c:v>1.6077000000000001E-2</c:v>
                </c:pt>
                <c:pt idx="11">
                  <c:v>2.6641999999999999E-2</c:v>
                </c:pt>
                <c:pt idx="12">
                  <c:v>4.0882000000000002E-2</c:v>
                </c:pt>
                <c:pt idx="13">
                  <c:v>3.8126E-2</c:v>
                </c:pt>
                <c:pt idx="14">
                  <c:v>4.5475000000000002E-2</c:v>
                </c:pt>
                <c:pt idx="15">
                  <c:v>5.5121999999999997E-2</c:v>
                </c:pt>
                <c:pt idx="16">
                  <c:v>3.8585000000000001E-2</c:v>
                </c:pt>
                <c:pt idx="17">
                  <c:v>2.6641999999999999E-2</c:v>
                </c:pt>
                <c:pt idx="18">
                  <c:v>5.6959000000000003E-2</c:v>
                </c:pt>
                <c:pt idx="19">
                  <c:v>1.2862E-2</c:v>
                </c:pt>
                <c:pt idx="20">
                  <c:v>9.19E-4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E-4DCE-BCD9-D5779ABE22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amplitude_hist_2000samples!$G$3:$AJ$3</c:f>
              <c:numCache>
                <c:formatCode>General</c:formatCode>
                <c:ptCount val="30"/>
                <c:pt idx="0">
                  <c:v>7.8288999999999997E-2</c:v>
                </c:pt>
                <c:pt idx="1">
                  <c:v>1.3649999999999999E-3</c:v>
                </c:pt>
                <c:pt idx="2">
                  <c:v>0</c:v>
                </c:pt>
                <c:pt idx="3">
                  <c:v>4.0959999999999998E-3</c:v>
                </c:pt>
                <c:pt idx="4">
                  <c:v>8.6479999999999994E-3</c:v>
                </c:pt>
                <c:pt idx="5">
                  <c:v>3.6410000000000001E-3</c:v>
                </c:pt>
                <c:pt idx="6">
                  <c:v>0.18434200000000001</c:v>
                </c:pt>
                <c:pt idx="7">
                  <c:v>1.2289E-2</c:v>
                </c:pt>
                <c:pt idx="8">
                  <c:v>2.3213000000000001E-2</c:v>
                </c:pt>
                <c:pt idx="9">
                  <c:v>2.1392999999999999E-2</c:v>
                </c:pt>
                <c:pt idx="10">
                  <c:v>2.5943999999999998E-2</c:v>
                </c:pt>
                <c:pt idx="11">
                  <c:v>3.0495999999999999E-2</c:v>
                </c:pt>
                <c:pt idx="12">
                  <c:v>3.8233999999999997E-2</c:v>
                </c:pt>
                <c:pt idx="13">
                  <c:v>5.5074999999999999E-2</c:v>
                </c:pt>
                <c:pt idx="14">
                  <c:v>6.6453999999999999E-2</c:v>
                </c:pt>
                <c:pt idx="15">
                  <c:v>0.103778</c:v>
                </c:pt>
                <c:pt idx="16">
                  <c:v>7.0096000000000006E-2</c:v>
                </c:pt>
                <c:pt idx="17">
                  <c:v>3.3681999999999997E-2</c:v>
                </c:pt>
                <c:pt idx="18">
                  <c:v>0.131998</c:v>
                </c:pt>
                <c:pt idx="19">
                  <c:v>0.103323</c:v>
                </c:pt>
                <c:pt idx="20">
                  <c:v>3.6410000000000001E-3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E-4DCE-BCD9-D5779ABE226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amplitude_hist_2000samples!$G$4:$AJ$4</c:f>
              <c:numCache>
                <c:formatCode>General</c:formatCode>
                <c:ptCount val="30"/>
                <c:pt idx="0">
                  <c:v>6.1447000000000002E-2</c:v>
                </c:pt>
                <c:pt idx="1">
                  <c:v>4.55E-4</c:v>
                </c:pt>
                <c:pt idx="2">
                  <c:v>0</c:v>
                </c:pt>
                <c:pt idx="3">
                  <c:v>6.3720000000000001E-3</c:v>
                </c:pt>
                <c:pt idx="4">
                  <c:v>1.32E-2</c:v>
                </c:pt>
                <c:pt idx="5">
                  <c:v>1.6386000000000001E-2</c:v>
                </c:pt>
                <c:pt idx="6">
                  <c:v>0.13472899999999999</c:v>
                </c:pt>
                <c:pt idx="7">
                  <c:v>2.5034000000000001E-2</c:v>
                </c:pt>
                <c:pt idx="8">
                  <c:v>4.233E-2</c:v>
                </c:pt>
                <c:pt idx="9">
                  <c:v>6.5999000000000002E-2</c:v>
                </c:pt>
                <c:pt idx="10">
                  <c:v>2.9131000000000001E-2</c:v>
                </c:pt>
                <c:pt idx="11">
                  <c:v>2.8219999999999999E-2</c:v>
                </c:pt>
                <c:pt idx="12">
                  <c:v>3.8689000000000001E-2</c:v>
                </c:pt>
                <c:pt idx="13">
                  <c:v>6.4177999999999999E-2</c:v>
                </c:pt>
                <c:pt idx="14">
                  <c:v>7.1006E-2</c:v>
                </c:pt>
                <c:pt idx="15">
                  <c:v>9.4218999999999997E-2</c:v>
                </c:pt>
                <c:pt idx="16">
                  <c:v>8.3751000000000006E-2</c:v>
                </c:pt>
                <c:pt idx="17">
                  <c:v>6.6908999999999996E-2</c:v>
                </c:pt>
                <c:pt idx="18">
                  <c:v>0.13017799999999999</c:v>
                </c:pt>
                <c:pt idx="19">
                  <c:v>2.7310000000000001E-2</c:v>
                </c:pt>
                <c:pt idx="20">
                  <c:v>4.55E-4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E-4DCE-BCD9-D5779ABE226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amplitude_hist_2000samples!$G$5:$AJ$5</c:f>
              <c:numCache>
                <c:formatCode>General</c:formatCode>
                <c:ptCount val="30"/>
                <c:pt idx="0">
                  <c:v>6.2812999999999994E-2</c:v>
                </c:pt>
                <c:pt idx="1">
                  <c:v>5.9170000000000004E-3</c:v>
                </c:pt>
                <c:pt idx="2">
                  <c:v>6.3720000000000001E-3</c:v>
                </c:pt>
                <c:pt idx="3">
                  <c:v>1.2289E-2</c:v>
                </c:pt>
                <c:pt idx="4">
                  <c:v>3.6410000000000001E-3</c:v>
                </c:pt>
                <c:pt idx="5">
                  <c:v>6.8269999999999997E-3</c:v>
                </c:pt>
                <c:pt idx="6">
                  <c:v>0.46563500000000002</c:v>
                </c:pt>
                <c:pt idx="7">
                  <c:v>1.3655E-2</c:v>
                </c:pt>
                <c:pt idx="8">
                  <c:v>2.8674999999999999E-2</c:v>
                </c:pt>
                <c:pt idx="9">
                  <c:v>5.0068000000000001E-2</c:v>
                </c:pt>
                <c:pt idx="10">
                  <c:v>3.5957999999999997E-2</c:v>
                </c:pt>
                <c:pt idx="11">
                  <c:v>4.0965000000000001E-2</c:v>
                </c:pt>
                <c:pt idx="12">
                  <c:v>2.64E-2</c:v>
                </c:pt>
                <c:pt idx="13">
                  <c:v>6.3723000000000002E-2</c:v>
                </c:pt>
                <c:pt idx="14">
                  <c:v>3.6867999999999998E-2</c:v>
                </c:pt>
                <c:pt idx="15">
                  <c:v>6.8269999999999997E-3</c:v>
                </c:pt>
                <c:pt idx="16">
                  <c:v>6.8269999999999997E-3</c:v>
                </c:pt>
                <c:pt idx="17">
                  <c:v>2.9131000000000001E-2</c:v>
                </c:pt>
                <c:pt idx="18">
                  <c:v>9.604E-2</c:v>
                </c:pt>
                <c:pt idx="19">
                  <c:v>9.1E-4</c:v>
                </c:pt>
                <c:pt idx="20">
                  <c:v>4.55E-4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FE-4DCE-BCD9-D5779ABE226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amplitude_hist_2000samples!$G$6:$AJ$6</c:f>
              <c:numCache>
                <c:formatCode>General</c:formatCode>
                <c:ptCount val="30"/>
                <c:pt idx="0">
                  <c:v>6.0082000000000003E-2</c:v>
                </c:pt>
                <c:pt idx="1">
                  <c:v>0</c:v>
                </c:pt>
                <c:pt idx="2">
                  <c:v>4.55E-4</c:v>
                </c:pt>
                <c:pt idx="3">
                  <c:v>3.186E-3</c:v>
                </c:pt>
                <c:pt idx="4">
                  <c:v>1.5476E-2</c:v>
                </c:pt>
                <c:pt idx="5">
                  <c:v>1.7295999999999999E-2</c:v>
                </c:pt>
                <c:pt idx="6">
                  <c:v>7.9654000000000003E-2</c:v>
                </c:pt>
                <c:pt idx="7">
                  <c:v>1.8207000000000001E-2</c:v>
                </c:pt>
                <c:pt idx="8">
                  <c:v>3.1406000000000003E-2</c:v>
                </c:pt>
                <c:pt idx="9">
                  <c:v>2.2303E-2</c:v>
                </c:pt>
                <c:pt idx="10">
                  <c:v>1.0014E-2</c:v>
                </c:pt>
                <c:pt idx="11">
                  <c:v>2.0937999999999998E-2</c:v>
                </c:pt>
                <c:pt idx="12">
                  <c:v>2.5943999999999998E-2</c:v>
                </c:pt>
                <c:pt idx="13">
                  <c:v>4.2785999999999998E-2</c:v>
                </c:pt>
                <c:pt idx="14">
                  <c:v>4.9158E-2</c:v>
                </c:pt>
                <c:pt idx="15">
                  <c:v>8.7846999999999995E-2</c:v>
                </c:pt>
                <c:pt idx="16">
                  <c:v>8.4661E-2</c:v>
                </c:pt>
                <c:pt idx="17">
                  <c:v>9.6949999999999995E-2</c:v>
                </c:pt>
                <c:pt idx="18">
                  <c:v>0.22303100000000001</c:v>
                </c:pt>
                <c:pt idx="19">
                  <c:v>0.10833</c:v>
                </c:pt>
                <c:pt idx="20">
                  <c:v>2.2759999999999998E-3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FE-4DCE-BCD9-D5779ABE226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amplitude_hist_2000samples!$G$7:$AJ$7</c:f>
              <c:numCache>
                <c:formatCode>General</c:formatCode>
                <c:ptCount val="30"/>
                <c:pt idx="0">
                  <c:v>7.7378000000000002E-2</c:v>
                </c:pt>
                <c:pt idx="1">
                  <c:v>0</c:v>
                </c:pt>
                <c:pt idx="2">
                  <c:v>0</c:v>
                </c:pt>
                <c:pt idx="3">
                  <c:v>6.3720000000000001E-3</c:v>
                </c:pt>
                <c:pt idx="4">
                  <c:v>7.7380000000000001E-3</c:v>
                </c:pt>
                <c:pt idx="5">
                  <c:v>4.0959999999999998E-3</c:v>
                </c:pt>
                <c:pt idx="6">
                  <c:v>0.235321</c:v>
                </c:pt>
                <c:pt idx="7">
                  <c:v>6.8269999999999997E-3</c:v>
                </c:pt>
                <c:pt idx="8">
                  <c:v>3.2772000000000003E-2</c:v>
                </c:pt>
                <c:pt idx="9">
                  <c:v>4.3241000000000002E-2</c:v>
                </c:pt>
                <c:pt idx="10">
                  <c:v>3.7324000000000003E-2</c:v>
                </c:pt>
                <c:pt idx="11">
                  <c:v>6.3268000000000005E-2</c:v>
                </c:pt>
                <c:pt idx="12">
                  <c:v>5.7806000000000003E-2</c:v>
                </c:pt>
                <c:pt idx="13">
                  <c:v>0.18434200000000001</c:v>
                </c:pt>
                <c:pt idx="14">
                  <c:v>0.12926699999999999</c:v>
                </c:pt>
                <c:pt idx="15">
                  <c:v>3.1862000000000001E-2</c:v>
                </c:pt>
                <c:pt idx="16">
                  <c:v>2.8219999999999999E-2</c:v>
                </c:pt>
                <c:pt idx="17">
                  <c:v>1.6840999999999998E-2</c:v>
                </c:pt>
                <c:pt idx="18">
                  <c:v>3.4592999999999999E-2</c:v>
                </c:pt>
                <c:pt idx="19">
                  <c:v>2.7309999999999999E-3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FE-4DCE-BCD9-D5779ABE226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amplitude_hist_2000samples!$G$8:$AJ$8</c:f>
              <c:numCache>
                <c:formatCode>General</c:formatCode>
                <c:ptCount val="30"/>
                <c:pt idx="0">
                  <c:v>7.1915999999999994E-2</c:v>
                </c:pt>
                <c:pt idx="1">
                  <c:v>7.7380000000000001E-3</c:v>
                </c:pt>
                <c:pt idx="2">
                  <c:v>0</c:v>
                </c:pt>
                <c:pt idx="3">
                  <c:v>6.3720000000000001E-3</c:v>
                </c:pt>
                <c:pt idx="4">
                  <c:v>5.9170000000000004E-3</c:v>
                </c:pt>
                <c:pt idx="5">
                  <c:v>2.7309999999999999E-3</c:v>
                </c:pt>
                <c:pt idx="6">
                  <c:v>0.44378699999999999</c:v>
                </c:pt>
                <c:pt idx="7">
                  <c:v>1.4109999999999999E-2</c:v>
                </c:pt>
                <c:pt idx="8">
                  <c:v>3.1862000000000001E-2</c:v>
                </c:pt>
                <c:pt idx="9">
                  <c:v>5.1888999999999998E-2</c:v>
                </c:pt>
                <c:pt idx="10">
                  <c:v>4.4151000000000003E-2</c:v>
                </c:pt>
                <c:pt idx="11">
                  <c:v>3.9599000000000002E-2</c:v>
                </c:pt>
                <c:pt idx="12">
                  <c:v>4.5517000000000002E-2</c:v>
                </c:pt>
                <c:pt idx="13">
                  <c:v>7.0551000000000003E-2</c:v>
                </c:pt>
                <c:pt idx="14">
                  <c:v>5.5985E-2</c:v>
                </c:pt>
                <c:pt idx="15">
                  <c:v>5.0068000000000001E-2</c:v>
                </c:pt>
                <c:pt idx="16">
                  <c:v>3.5503E-2</c:v>
                </c:pt>
                <c:pt idx="17">
                  <c:v>5.4619999999999998E-3</c:v>
                </c:pt>
                <c:pt idx="18">
                  <c:v>9.103E-3</c:v>
                </c:pt>
                <c:pt idx="19">
                  <c:v>7.2830000000000004E-3</c:v>
                </c:pt>
                <c:pt idx="20">
                  <c:v>4.55E-4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FE-4DCE-BCD9-D5779ABE226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amplitude_hist_2000samples!$G$9:$AJ$9</c:f>
              <c:numCache>
                <c:formatCode>General</c:formatCode>
                <c:ptCount val="30"/>
                <c:pt idx="0">
                  <c:v>6.1447000000000002E-2</c:v>
                </c:pt>
                <c:pt idx="1">
                  <c:v>9.5580000000000005E-3</c:v>
                </c:pt>
                <c:pt idx="2">
                  <c:v>4.0959999999999998E-3</c:v>
                </c:pt>
                <c:pt idx="3">
                  <c:v>4.5519999999999996E-3</c:v>
                </c:pt>
                <c:pt idx="4">
                  <c:v>5.9170000000000004E-3</c:v>
                </c:pt>
                <c:pt idx="5">
                  <c:v>9.103E-3</c:v>
                </c:pt>
                <c:pt idx="6">
                  <c:v>7.6012999999999997E-2</c:v>
                </c:pt>
                <c:pt idx="7">
                  <c:v>1.9571999999999999E-2</c:v>
                </c:pt>
                <c:pt idx="8">
                  <c:v>4.1875000000000002E-2</c:v>
                </c:pt>
                <c:pt idx="9">
                  <c:v>3.9599000000000002E-2</c:v>
                </c:pt>
                <c:pt idx="10">
                  <c:v>2.4124E-2</c:v>
                </c:pt>
                <c:pt idx="11">
                  <c:v>1.7750999999999999E-2</c:v>
                </c:pt>
                <c:pt idx="12">
                  <c:v>1.6386000000000001E-2</c:v>
                </c:pt>
                <c:pt idx="13">
                  <c:v>4.233E-2</c:v>
                </c:pt>
                <c:pt idx="14">
                  <c:v>7.6923000000000005E-2</c:v>
                </c:pt>
                <c:pt idx="15">
                  <c:v>0.116523</c:v>
                </c:pt>
                <c:pt idx="16">
                  <c:v>0.105599</c:v>
                </c:pt>
                <c:pt idx="17">
                  <c:v>7.6012999999999997E-2</c:v>
                </c:pt>
                <c:pt idx="18">
                  <c:v>0.18934899999999999</c:v>
                </c:pt>
                <c:pt idx="19">
                  <c:v>6.0991999999999998E-2</c:v>
                </c:pt>
                <c:pt idx="20">
                  <c:v>1.3649999999999999E-3</c:v>
                </c:pt>
                <c:pt idx="21">
                  <c:v>9.1E-4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FE-4DCE-BCD9-D5779ABE226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amplitude_hist_2000samples!$G$10:$AJ$10</c:f>
              <c:numCache>
                <c:formatCode>General</c:formatCode>
                <c:ptCount val="30"/>
                <c:pt idx="0">
                  <c:v>6.3268000000000005E-2</c:v>
                </c:pt>
                <c:pt idx="1">
                  <c:v>1.2744999999999999E-2</c:v>
                </c:pt>
                <c:pt idx="2">
                  <c:v>3.186E-3</c:v>
                </c:pt>
                <c:pt idx="3">
                  <c:v>3.6410000000000001E-3</c:v>
                </c:pt>
                <c:pt idx="4">
                  <c:v>7.2830000000000004E-3</c:v>
                </c:pt>
                <c:pt idx="5">
                  <c:v>1.2289E-2</c:v>
                </c:pt>
                <c:pt idx="6">
                  <c:v>0.46199400000000002</c:v>
                </c:pt>
                <c:pt idx="7">
                  <c:v>1.4109999999999999E-2</c:v>
                </c:pt>
                <c:pt idx="8">
                  <c:v>1.32E-2</c:v>
                </c:pt>
                <c:pt idx="9">
                  <c:v>1.1379E-2</c:v>
                </c:pt>
                <c:pt idx="10">
                  <c:v>7.2830000000000004E-3</c:v>
                </c:pt>
                <c:pt idx="11">
                  <c:v>1.1379E-2</c:v>
                </c:pt>
                <c:pt idx="12">
                  <c:v>1.8207000000000001E-2</c:v>
                </c:pt>
                <c:pt idx="13">
                  <c:v>9.1488E-2</c:v>
                </c:pt>
                <c:pt idx="14">
                  <c:v>5.1434000000000001E-2</c:v>
                </c:pt>
                <c:pt idx="15">
                  <c:v>1.1379E-2</c:v>
                </c:pt>
                <c:pt idx="16">
                  <c:v>1.502E-2</c:v>
                </c:pt>
                <c:pt idx="17">
                  <c:v>4.5517000000000002E-2</c:v>
                </c:pt>
                <c:pt idx="18">
                  <c:v>0.142012</c:v>
                </c:pt>
                <c:pt idx="19">
                  <c:v>2.7309999999999999E-3</c:v>
                </c:pt>
                <c:pt idx="20">
                  <c:v>4.55E-4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FE-4DCE-BCD9-D5779ABE226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amplitude_hist_2000samples!$G$11:$AJ$11</c:f>
              <c:numCache>
                <c:formatCode>General</c:formatCode>
                <c:ptCount val="30"/>
                <c:pt idx="0">
                  <c:v>5.8261E-2</c:v>
                </c:pt>
                <c:pt idx="1">
                  <c:v>1.8209999999999999E-3</c:v>
                </c:pt>
                <c:pt idx="2">
                  <c:v>1.8209999999999999E-3</c:v>
                </c:pt>
                <c:pt idx="3">
                  <c:v>1.0468999999999999E-2</c:v>
                </c:pt>
                <c:pt idx="4">
                  <c:v>1.0924E-2</c:v>
                </c:pt>
                <c:pt idx="5">
                  <c:v>1.2289E-2</c:v>
                </c:pt>
                <c:pt idx="6">
                  <c:v>0.20983199999999999</c:v>
                </c:pt>
                <c:pt idx="7">
                  <c:v>2.0027E-2</c:v>
                </c:pt>
                <c:pt idx="8">
                  <c:v>1.6840999999999998E-2</c:v>
                </c:pt>
                <c:pt idx="9">
                  <c:v>2.4124E-2</c:v>
                </c:pt>
                <c:pt idx="10">
                  <c:v>2.2303E-2</c:v>
                </c:pt>
                <c:pt idx="11">
                  <c:v>3.1406000000000003E-2</c:v>
                </c:pt>
                <c:pt idx="12">
                  <c:v>3.4592999999999999E-2</c:v>
                </c:pt>
                <c:pt idx="13">
                  <c:v>6.4633999999999997E-2</c:v>
                </c:pt>
                <c:pt idx="14">
                  <c:v>5.4620000000000002E-2</c:v>
                </c:pt>
                <c:pt idx="15">
                  <c:v>0.100137</c:v>
                </c:pt>
                <c:pt idx="16">
                  <c:v>6.7820000000000005E-2</c:v>
                </c:pt>
                <c:pt idx="17">
                  <c:v>2.9586000000000001E-2</c:v>
                </c:pt>
                <c:pt idx="18">
                  <c:v>0.12653600000000001</c:v>
                </c:pt>
                <c:pt idx="19">
                  <c:v>0.100592</c:v>
                </c:pt>
                <c:pt idx="20">
                  <c:v>1.3649999999999999E-3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FE-4DCE-BCD9-D5779ABE226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amplitude_hist_2000samples!$G$12:$AJ$12</c:f>
              <c:numCache>
                <c:formatCode>General</c:formatCode>
                <c:ptCount val="30"/>
                <c:pt idx="0">
                  <c:v>6.3723000000000002E-2</c:v>
                </c:pt>
                <c:pt idx="1">
                  <c:v>0</c:v>
                </c:pt>
                <c:pt idx="2">
                  <c:v>0</c:v>
                </c:pt>
                <c:pt idx="3">
                  <c:v>5.0070000000000002E-3</c:v>
                </c:pt>
                <c:pt idx="4">
                  <c:v>1.0468999999999999E-2</c:v>
                </c:pt>
                <c:pt idx="5">
                  <c:v>2.2303E-2</c:v>
                </c:pt>
                <c:pt idx="6">
                  <c:v>0.39599499999999999</c:v>
                </c:pt>
                <c:pt idx="7">
                  <c:v>1.6386000000000001E-2</c:v>
                </c:pt>
                <c:pt idx="8">
                  <c:v>3.2316999999999999E-2</c:v>
                </c:pt>
                <c:pt idx="9">
                  <c:v>2.9131000000000001E-2</c:v>
                </c:pt>
                <c:pt idx="10">
                  <c:v>2.1847999999999999E-2</c:v>
                </c:pt>
                <c:pt idx="11">
                  <c:v>2.1847999999999999E-2</c:v>
                </c:pt>
                <c:pt idx="12">
                  <c:v>2.4579E-2</c:v>
                </c:pt>
                <c:pt idx="13">
                  <c:v>4.8247999999999999E-2</c:v>
                </c:pt>
                <c:pt idx="14">
                  <c:v>4.6427000000000003E-2</c:v>
                </c:pt>
                <c:pt idx="15">
                  <c:v>7.6467999999999994E-2</c:v>
                </c:pt>
                <c:pt idx="16">
                  <c:v>5.9172000000000002E-2</c:v>
                </c:pt>
                <c:pt idx="17">
                  <c:v>3.7324000000000003E-2</c:v>
                </c:pt>
                <c:pt idx="18">
                  <c:v>7.3736999999999997E-2</c:v>
                </c:pt>
                <c:pt idx="19">
                  <c:v>1.502E-2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FE-4DCE-BCD9-D5779ABE226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amplitude_hist_2000samples!$G$13:$AJ$13</c:f>
              <c:numCache>
                <c:formatCode>General</c:formatCode>
                <c:ptCount val="30"/>
                <c:pt idx="0">
                  <c:v>9.1943999999999998E-2</c:v>
                </c:pt>
                <c:pt idx="1">
                  <c:v>1.0014E-2</c:v>
                </c:pt>
                <c:pt idx="2">
                  <c:v>4.55E-4</c:v>
                </c:pt>
                <c:pt idx="3">
                  <c:v>9.5580000000000005E-3</c:v>
                </c:pt>
                <c:pt idx="4">
                  <c:v>3.186E-3</c:v>
                </c:pt>
                <c:pt idx="5">
                  <c:v>1.8209999999999999E-3</c:v>
                </c:pt>
                <c:pt idx="6">
                  <c:v>0.54938600000000004</c:v>
                </c:pt>
                <c:pt idx="7">
                  <c:v>1.0468999999999999E-2</c:v>
                </c:pt>
                <c:pt idx="8">
                  <c:v>1.8207000000000001E-2</c:v>
                </c:pt>
                <c:pt idx="9">
                  <c:v>3.5048000000000003E-2</c:v>
                </c:pt>
                <c:pt idx="10">
                  <c:v>3.8233999999999997E-2</c:v>
                </c:pt>
                <c:pt idx="11">
                  <c:v>3.0950999999999999E-2</c:v>
                </c:pt>
                <c:pt idx="12">
                  <c:v>2.64E-2</c:v>
                </c:pt>
                <c:pt idx="13">
                  <c:v>3.0495999999999999E-2</c:v>
                </c:pt>
                <c:pt idx="14">
                  <c:v>2.5489000000000001E-2</c:v>
                </c:pt>
                <c:pt idx="15">
                  <c:v>2.1392999999999999E-2</c:v>
                </c:pt>
                <c:pt idx="16">
                  <c:v>2.2303E-2</c:v>
                </c:pt>
                <c:pt idx="17">
                  <c:v>2.1847999999999999E-2</c:v>
                </c:pt>
                <c:pt idx="18">
                  <c:v>4.8247999999999999E-2</c:v>
                </c:pt>
                <c:pt idx="19">
                  <c:v>3.6410000000000001E-3</c:v>
                </c:pt>
                <c:pt idx="20">
                  <c:v>9.1E-4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FE-4DCE-BCD9-D5779ABE226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amplitude_hist_2000samples!$G$14:$AJ$14</c:f>
              <c:numCache>
                <c:formatCode>General</c:formatCode>
                <c:ptCount val="30"/>
                <c:pt idx="0">
                  <c:v>6.2812999999999994E-2</c:v>
                </c:pt>
                <c:pt idx="1">
                  <c:v>6.3720000000000001E-3</c:v>
                </c:pt>
                <c:pt idx="2">
                  <c:v>5.4619999999999998E-3</c:v>
                </c:pt>
                <c:pt idx="3">
                  <c:v>7.7380000000000001E-3</c:v>
                </c:pt>
                <c:pt idx="4">
                  <c:v>4.0959999999999998E-3</c:v>
                </c:pt>
                <c:pt idx="5">
                  <c:v>5.9170000000000004E-3</c:v>
                </c:pt>
                <c:pt idx="6">
                  <c:v>8.0109E-2</c:v>
                </c:pt>
                <c:pt idx="7">
                  <c:v>1.2289E-2</c:v>
                </c:pt>
                <c:pt idx="8">
                  <c:v>3.1862000000000001E-2</c:v>
                </c:pt>
                <c:pt idx="9">
                  <c:v>3.3227E-2</c:v>
                </c:pt>
                <c:pt idx="10">
                  <c:v>2.2303E-2</c:v>
                </c:pt>
                <c:pt idx="11">
                  <c:v>2.2303E-2</c:v>
                </c:pt>
                <c:pt idx="12">
                  <c:v>1.7295999999999999E-2</c:v>
                </c:pt>
                <c:pt idx="13">
                  <c:v>3.0495999999999999E-2</c:v>
                </c:pt>
                <c:pt idx="14">
                  <c:v>4.233E-2</c:v>
                </c:pt>
                <c:pt idx="15">
                  <c:v>0.13746</c:v>
                </c:pt>
                <c:pt idx="16">
                  <c:v>0.107874</c:v>
                </c:pt>
                <c:pt idx="17">
                  <c:v>8.1475000000000006E-2</c:v>
                </c:pt>
                <c:pt idx="18">
                  <c:v>0.19117000000000001</c:v>
                </c:pt>
                <c:pt idx="19">
                  <c:v>9.7406000000000006E-2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AFE-4DCE-BCD9-D5779ABE226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amplitude_hist_2000samples!$G$15:$AJ$15</c:f>
              <c:numCache>
                <c:formatCode>General</c:formatCode>
                <c:ptCount val="30"/>
                <c:pt idx="0">
                  <c:v>7.9654000000000003E-2</c:v>
                </c:pt>
                <c:pt idx="1">
                  <c:v>0</c:v>
                </c:pt>
                <c:pt idx="2">
                  <c:v>0</c:v>
                </c:pt>
                <c:pt idx="3">
                  <c:v>1.8209999999999999E-3</c:v>
                </c:pt>
                <c:pt idx="4">
                  <c:v>5.0070000000000002E-3</c:v>
                </c:pt>
                <c:pt idx="5">
                  <c:v>8.1930000000000006E-3</c:v>
                </c:pt>
                <c:pt idx="6">
                  <c:v>0.46290399999999998</c:v>
                </c:pt>
                <c:pt idx="7">
                  <c:v>1.4109999999999999E-2</c:v>
                </c:pt>
                <c:pt idx="8">
                  <c:v>1.6840999999999998E-2</c:v>
                </c:pt>
                <c:pt idx="9">
                  <c:v>1.1379E-2</c:v>
                </c:pt>
                <c:pt idx="10">
                  <c:v>1.1379E-2</c:v>
                </c:pt>
                <c:pt idx="11">
                  <c:v>3.7324000000000003E-2</c:v>
                </c:pt>
                <c:pt idx="12">
                  <c:v>4.1875000000000002E-2</c:v>
                </c:pt>
                <c:pt idx="13">
                  <c:v>6.2357999999999997E-2</c:v>
                </c:pt>
                <c:pt idx="14">
                  <c:v>3.9599000000000002E-2</c:v>
                </c:pt>
                <c:pt idx="15">
                  <c:v>1.6386000000000001E-2</c:v>
                </c:pt>
                <c:pt idx="16">
                  <c:v>1.1834000000000001E-2</c:v>
                </c:pt>
                <c:pt idx="17">
                  <c:v>4.4151000000000003E-2</c:v>
                </c:pt>
                <c:pt idx="18">
                  <c:v>0.129722</c:v>
                </c:pt>
                <c:pt idx="19">
                  <c:v>4.5519999999999996E-3</c:v>
                </c:pt>
                <c:pt idx="20">
                  <c:v>9.1E-4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FE-4DCE-BCD9-D5779ABE226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amplitude_hist_2000samples!$G$16:$AJ$16</c:f>
              <c:numCache>
                <c:formatCode>General</c:formatCode>
                <c:ptCount val="30"/>
                <c:pt idx="0">
                  <c:v>7.3282E-2</c:v>
                </c:pt>
                <c:pt idx="1">
                  <c:v>1.8209999999999999E-3</c:v>
                </c:pt>
                <c:pt idx="2">
                  <c:v>0</c:v>
                </c:pt>
                <c:pt idx="3">
                  <c:v>5.4619999999999998E-3</c:v>
                </c:pt>
                <c:pt idx="4">
                  <c:v>6.8269999999999997E-3</c:v>
                </c:pt>
                <c:pt idx="5">
                  <c:v>3.6410000000000001E-3</c:v>
                </c:pt>
                <c:pt idx="6">
                  <c:v>0.215749</c:v>
                </c:pt>
                <c:pt idx="7">
                  <c:v>1.0014E-2</c:v>
                </c:pt>
                <c:pt idx="8">
                  <c:v>1.9571999999999999E-2</c:v>
                </c:pt>
                <c:pt idx="9">
                  <c:v>2.5034000000000001E-2</c:v>
                </c:pt>
                <c:pt idx="10">
                  <c:v>2.1847999999999999E-2</c:v>
                </c:pt>
                <c:pt idx="11">
                  <c:v>3.1862000000000001E-2</c:v>
                </c:pt>
                <c:pt idx="12">
                  <c:v>3.3681999999999997E-2</c:v>
                </c:pt>
                <c:pt idx="13">
                  <c:v>7.4191999999999994E-2</c:v>
                </c:pt>
                <c:pt idx="14">
                  <c:v>5.4620000000000002E-2</c:v>
                </c:pt>
                <c:pt idx="15">
                  <c:v>9.6949999999999995E-2</c:v>
                </c:pt>
                <c:pt idx="16">
                  <c:v>6.3268000000000005E-2</c:v>
                </c:pt>
                <c:pt idx="17">
                  <c:v>3.6867999999999998E-2</c:v>
                </c:pt>
                <c:pt idx="18">
                  <c:v>0.129722</c:v>
                </c:pt>
                <c:pt idx="19">
                  <c:v>9.4674999999999995E-2</c:v>
                </c:pt>
                <c:pt idx="20">
                  <c:v>9.1E-4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AFE-4DCE-BCD9-D5779ABE2266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amplitude_hist_2000samples!$G$17:$AJ$17</c:f>
              <c:numCache>
                <c:formatCode>General</c:formatCode>
                <c:ptCount val="30"/>
                <c:pt idx="0">
                  <c:v>6.2357999999999997E-2</c:v>
                </c:pt>
                <c:pt idx="1">
                  <c:v>0</c:v>
                </c:pt>
                <c:pt idx="2">
                  <c:v>0</c:v>
                </c:pt>
                <c:pt idx="3">
                  <c:v>9.5580000000000005E-3</c:v>
                </c:pt>
                <c:pt idx="4">
                  <c:v>1.2289E-2</c:v>
                </c:pt>
                <c:pt idx="5">
                  <c:v>1.3655E-2</c:v>
                </c:pt>
                <c:pt idx="6">
                  <c:v>7.1006E-2</c:v>
                </c:pt>
                <c:pt idx="7">
                  <c:v>2.5034000000000001E-2</c:v>
                </c:pt>
                <c:pt idx="8">
                  <c:v>4.5971999999999999E-2</c:v>
                </c:pt>
                <c:pt idx="9">
                  <c:v>6.1447000000000002E-2</c:v>
                </c:pt>
                <c:pt idx="10">
                  <c:v>4.0055E-2</c:v>
                </c:pt>
                <c:pt idx="11">
                  <c:v>3.1406000000000003E-2</c:v>
                </c:pt>
                <c:pt idx="12">
                  <c:v>4.3695999999999999E-2</c:v>
                </c:pt>
                <c:pt idx="13">
                  <c:v>8.0563999999999997E-2</c:v>
                </c:pt>
                <c:pt idx="14">
                  <c:v>6.0991999999999998E-2</c:v>
                </c:pt>
                <c:pt idx="15">
                  <c:v>0.102868</c:v>
                </c:pt>
                <c:pt idx="16">
                  <c:v>9.4674999999999995E-2</c:v>
                </c:pt>
                <c:pt idx="17">
                  <c:v>7.5558E-2</c:v>
                </c:pt>
                <c:pt idx="18">
                  <c:v>0.14155699999999999</c:v>
                </c:pt>
                <c:pt idx="19">
                  <c:v>2.7310000000000001E-2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AFE-4DCE-BCD9-D5779ABE2266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amplitude_hist_2000samples!$G$18:$AJ$18</c:f>
              <c:numCache>
                <c:formatCode>General</c:formatCode>
                <c:ptCount val="30"/>
                <c:pt idx="0">
                  <c:v>6.5544000000000005E-2</c:v>
                </c:pt>
                <c:pt idx="1">
                  <c:v>0</c:v>
                </c:pt>
                <c:pt idx="2">
                  <c:v>0</c:v>
                </c:pt>
                <c:pt idx="3">
                  <c:v>1.0924E-2</c:v>
                </c:pt>
                <c:pt idx="4">
                  <c:v>1.4565E-2</c:v>
                </c:pt>
                <c:pt idx="5">
                  <c:v>1.0924E-2</c:v>
                </c:pt>
                <c:pt idx="6">
                  <c:v>0.54938600000000004</c:v>
                </c:pt>
                <c:pt idx="7">
                  <c:v>1.6840999999999998E-2</c:v>
                </c:pt>
                <c:pt idx="8">
                  <c:v>2.4579E-2</c:v>
                </c:pt>
                <c:pt idx="9">
                  <c:v>3.6867999999999998E-2</c:v>
                </c:pt>
                <c:pt idx="10">
                  <c:v>2.2303E-2</c:v>
                </c:pt>
                <c:pt idx="11">
                  <c:v>2.0937999999999998E-2</c:v>
                </c:pt>
                <c:pt idx="12">
                  <c:v>1.7750999999999999E-2</c:v>
                </c:pt>
                <c:pt idx="13">
                  <c:v>4.8703000000000003E-2</c:v>
                </c:pt>
                <c:pt idx="14">
                  <c:v>2.9586000000000001E-2</c:v>
                </c:pt>
                <c:pt idx="15">
                  <c:v>9.5580000000000005E-3</c:v>
                </c:pt>
                <c:pt idx="16">
                  <c:v>5.0070000000000002E-3</c:v>
                </c:pt>
                <c:pt idx="17">
                  <c:v>3.4137000000000001E-2</c:v>
                </c:pt>
                <c:pt idx="18">
                  <c:v>8.1019999999999995E-2</c:v>
                </c:pt>
                <c:pt idx="19">
                  <c:v>1.3649999999999999E-3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FE-4DCE-BCD9-D5779ABE2266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amplitude_hist_2000samples!$G$19:$AJ$19</c:f>
              <c:numCache>
                <c:formatCode>General</c:formatCode>
                <c:ptCount val="30"/>
                <c:pt idx="0">
                  <c:v>6.1447000000000002E-2</c:v>
                </c:pt>
                <c:pt idx="1">
                  <c:v>4.55E-4</c:v>
                </c:pt>
                <c:pt idx="2">
                  <c:v>4.0959999999999998E-3</c:v>
                </c:pt>
                <c:pt idx="3">
                  <c:v>1.0924E-2</c:v>
                </c:pt>
                <c:pt idx="4">
                  <c:v>1.2744999999999999E-2</c:v>
                </c:pt>
                <c:pt idx="5">
                  <c:v>1.0014E-2</c:v>
                </c:pt>
                <c:pt idx="6">
                  <c:v>7.2371000000000005E-2</c:v>
                </c:pt>
                <c:pt idx="7">
                  <c:v>1.3655E-2</c:v>
                </c:pt>
                <c:pt idx="8">
                  <c:v>2.64E-2</c:v>
                </c:pt>
                <c:pt idx="9">
                  <c:v>3.1862000000000001E-2</c:v>
                </c:pt>
                <c:pt idx="10">
                  <c:v>2.0482E-2</c:v>
                </c:pt>
                <c:pt idx="11">
                  <c:v>2.1847999999999999E-2</c:v>
                </c:pt>
                <c:pt idx="12">
                  <c:v>3.2316999999999999E-2</c:v>
                </c:pt>
                <c:pt idx="13">
                  <c:v>3.6413000000000001E-2</c:v>
                </c:pt>
                <c:pt idx="14">
                  <c:v>4.3695999999999999E-2</c:v>
                </c:pt>
                <c:pt idx="15">
                  <c:v>8.8757000000000003E-2</c:v>
                </c:pt>
                <c:pt idx="16">
                  <c:v>0.111971</c:v>
                </c:pt>
                <c:pt idx="17">
                  <c:v>8.8302000000000005E-2</c:v>
                </c:pt>
                <c:pt idx="18">
                  <c:v>0.20391400000000001</c:v>
                </c:pt>
                <c:pt idx="19">
                  <c:v>0.105599</c:v>
                </c:pt>
                <c:pt idx="20">
                  <c:v>1.8209999999999999E-3</c:v>
                </c:pt>
                <c:pt idx="21">
                  <c:v>9.1E-4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AFE-4DCE-BCD9-D5779ABE2266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amplitude_hist_2000samples!$G$20:$AJ$20</c:f>
              <c:numCache>
                <c:formatCode>General</c:formatCode>
                <c:ptCount val="30"/>
                <c:pt idx="0">
                  <c:v>6.0082000000000003E-2</c:v>
                </c:pt>
                <c:pt idx="1">
                  <c:v>0</c:v>
                </c:pt>
                <c:pt idx="2">
                  <c:v>4.0959999999999998E-3</c:v>
                </c:pt>
                <c:pt idx="3">
                  <c:v>5.4619999999999998E-3</c:v>
                </c:pt>
                <c:pt idx="4">
                  <c:v>1.2289E-2</c:v>
                </c:pt>
                <c:pt idx="5">
                  <c:v>9.5580000000000005E-3</c:v>
                </c:pt>
                <c:pt idx="6">
                  <c:v>0.21392800000000001</c:v>
                </c:pt>
                <c:pt idx="7">
                  <c:v>2.0027E-2</c:v>
                </c:pt>
                <c:pt idx="8">
                  <c:v>2.5034000000000001E-2</c:v>
                </c:pt>
                <c:pt idx="9">
                  <c:v>2.7765000000000001E-2</c:v>
                </c:pt>
                <c:pt idx="10">
                  <c:v>2.4124E-2</c:v>
                </c:pt>
                <c:pt idx="11">
                  <c:v>9.7406000000000006E-2</c:v>
                </c:pt>
                <c:pt idx="12">
                  <c:v>7.6467999999999994E-2</c:v>
                </c:pt>
                <c:pt idx="13">
                  <c:v>9.9681000000000006E-2</c:v>
                </c:pt>
                <c:pt idx="14">
                  <c:v>5.8715999999999997E-2</c:v>
                </c:pt>
                <c:pt idx="15">
                  <c:v>3.2316999999999999E-2</c:v>
                </c:pt>
                <c:pt idx="16">
                  <c:v>3.1406000000000003E-2</c:v>
                </c:pt>
                <c:pt idx="17">
                  <c:v>5.5530000000000003E-2</c:v>
                </c:pt>
                <c:pt idx="18">
                  <c:v>0.13791500000000001</c:v>
                </c:pt>
                <c:pt idx="19">
                  <c:v>5.4619999999999998E-3</c:v>
                </c:pt>
                <c:pt idx="20">
                  <c:v>2.7309999999999999E-3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AFE-4DCE-BCD9-D5779ABE2266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amplitude_hist_2000samples!$G$21:$AJ$21</c:f>
              <c:numCache>
                <c:formatCode>General</c:formatCode>
                <c:ptCount val="30"/>
                <c:pt idx="0">
                  <c:v>7.9654000000000003E-2</c:v>
                </c:pt>
                <c:pt idx="1">
                  <c:v>0</c:v>
                </c:pt>
                <c:pt idx="2">
                  <c:v>0</c:v>
                </c:pt>
                <c:pt idx="3">
                  <c:v>8.6479999999999994E-3</c:v>
                </c:pt>
                <c:pt idx="4">
                  <c:v>5.9170000000000004E-3</c:v>
                </c:pt>
                <c:pt idx="5">
                  <c:v>3.6410000000000001E-3</c:v>
                </c:pt>
                <c:pt idx="6">
                  <c:v>0.25489299999999998</c:v>
                </c:pt>
                <c:pt idx="7">
                  <c:v>1.5476E-2</c:v>
                </c:pt>
                <c:pt idx="8">
                  <c:v>2.4124E-2</c:v>
                </c:pt>
                <c:pt idx="9">
                  <c:v>4.0509999999999997E-2</c:v>
                </c:pt>
                <c:pt idx="10">
                  <c:v>3.3227E-2</c:v>
                </c:pt>
                <c:pt idx="11">
                  <c:v>3.3681999999999997E-2</c:v>
                </c:pt>
                <c:pt idx="12">
                  <c:v>4.6882E-2</c:v>
                </c:pt>
                <c:pt idx="13">
                  <c:v>6.5999000000000002E-2</c:v>
                </c:pt>
                <c:pt idx="14">
                  <c:v>5.5530000000000003E-2</c:v>
                </c:pt>
                <c:pt idx="15">
                  <c:v>8.1019999999999995E-2</c:v>
                </c:pt>
                <c:pt idx="16">
                  <c:v>6.6453999999999999E-2</c:v>
                </c:pt>
                <c:pt idx="17">
                  <c:v>3.2316999999999999E-2</c:v>
                </c:pt>
                <c:pt idx="18">
                  <c:v>9.1033000000000003E-2</c:v>
                </c:pt>
                <c:pt idx="19">
                  <c:v>6.0082000000000003E-2</c:v>
                </c:pt>
                <c:pt idx="20">
                  <c:v>9.1E-4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AFE-4DCE-BCD9-D5779ABE2266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amplitude_hist_2000samples!$G$22:$AJ$22</c:f>
              <c:numCache>
                <c:formatCode>General</c:formatCode>
                <c:ptCount val="30"/>
                <c:pt idx="0">
                  <c:v>8.0109E-2</c:v>
                </c:pt>
                <c:pt idx="1">
                  <c:v>0</c:v>
                </c:pt>
                <c:pt idx="2">
                  <c:v>0</c:v>
                </c:pt>
                <c:pt idx="3">
                  <c:v>4.5519999999999996E-3</c:v>
                </c:pt>
                <c:pt idx="4">
                  <c:v>5.9170000000000004E-3</c:v>
                </c:pt>
                <c:pt idx="5">
                  <c:v>4.0959999999999998E-3</c:v>
                </c:pt>
                <c:pt idx="6">
                  <c:v>6.5999000000000002E-2</c:v>
                </c:pt>
                <c:pt idx="7">
                  <c:v>2.3213000000000001E-2</c:v>
                </c:pt>
                <c:pt idx="8">
                  <c:v>5.6896000000000002E-2</c:v>
                </c:pt>
                <c:pt idx="9">
                  <c:v>6.5544000000000005E-2</c:v>
                </c:pt>
                <c:pt idx="10">
                  <c:v>3.5503E-2</c:v>
                </c:pt>
                <c:pt idx="11">
                  <c:v>3.5048000000000003E-2</c:v>
                </c:pt>
                <c:pt idx="12">
                  <c:v>4.9158E-2</c:v>
                </c:pt>
                <c:pt idx="13">
                  <c:v>7.0551000000000003E-2</c:v>
                </c:pt>
                <c:pt idx="14">
                  <c:v>6.1903E-2</c:v>
                </c:pt>
                <c:pt idx="15">
                  <c:v>9.6949999999999995E-2</c:v>
                </c:pt>
                <c:pt idx="16">
                  <c:v>8.7391999999999997E-2</c:v>
                </c:pt>
                <c:pt idx="17">
                  <c:v>7.5558E-2</c:v>
                </c:pt>
                <c:pt idx="18">
                  <c:v>0.14383299999999999</c:v>
                </c:pt>
                <c:pt idx="19">
                  <c:v>3.7779E-2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AFE-4DCE-BCD9-D5779ABE2266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amplitude_hist_2000samples!$G$23:$AJ$23</c:f>
              <c:numCache>
                <c:formatCode>General</c:formatCode>
                <c:ptCount val="30"/>
                <c:pt idx="0">
                  <c:v>9.9225999999999995E-2</c:v>
                </c:pt>
                <c:pt idx="1">
                  <c:v>4.55E-4</c:v>
                </c:pt>
                <c:pt idx="2">
                  <c:v>1.3649999999999999E-3</c:v>
                </c:pt>
                <c:pt idx="3">
                  <c:v>1.0924E-2</c:v>
                </c:pt>
                <c:pt idx="4">
                  <c:v>1.2744999999999999E-2</c:v>
                </c:pt>
                <c:pt idx="5">
                  <c:v>7.7380000000000001E-3</c:v>
                </c:pt>
                <c:pt idx="6">
                  <c:v>0.35047800000000001</c:v>
                </c:pt>
                <c:pt idx="7">
                  <c:v>2.2758E-2</c:v>
                </c:pt>
                <c:pt idx="8">
                  <c:v>4.3695999999999999E-2</c:v>
                </c:pt>
                <c:pt idx="9">
                  <c:v>6.0082000000000003E-2</c:v>
                </c:pt>
                <c:pt idx="10">
                  <c:v>3.2316999999999999E-2</c:v>
                </c:pt>
                <c:pt idx="11">
                  <c:v>3.5503E-2</c:v>
                </c:pt>
                <c:pt idx="12">
                  <c:v>2.5034000000000001E-2</c:v>
                </c:pt>
                <c:pt idx="13">
                  <c:v>8.6026000000000005E-2</c:v>
                </c:pt>
                <c:pt idx="14">
                  <c:v>5.2344000000000002E-2</c:v>
                </c:pt>
                <c:pt idx="15">
                  <c:v>1.2289E-2</c:v>
                </c:pt>
                <c:pt idx="16">
                  <c:v>2.8674999999999999E-2</c:v>
                </c:pt>
                <c:pt idx="17">
                  <c:v>3.0950999999999999E-2</c:v>
                </c:pt>
                <c:pt idx="18">
                  <c:v>8.1019999999999995E-2</c:v>
                </c:pt>
                <c:pt idx="19">
                  <c:v>5.4619999999999998E-3</c:v>
                </c:pt>
                <c:pt idx="20">
                  <c:v>9.1E-4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AFE-4DCE-BCD9-D5779ABE2266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amplitude_hist_2000samples!$G$24:$AJ$24</c:f>
              <c:numCache>
                <c:formatCode>General</c:formatCode>
                <c:ptCount val="30"/>
                <c:pt idx="0">
                  <c:v>6.3723000000000002E-2</c:v>
                </c:pt>
                <c:pt idx="1">
                  <c:v>1.0014E-2</c:v>
                </c:pt>
                <c:pt idx="2">
                  <c:v>3.186E-3</c:v>
                </c:pt>
                <c:pt idx="3">
                  <c:v>5.0070000000000002E-3</c:v>
                </c:pt>
                <c:pt idx="4">
                  <c:v>6.8269999999999997E-3</c:v>
                </c:pt>
                <c:pt idx="5">
                  <c:v>1.0014E-2</c:v>
                </c:pt>
                <c:pt idx="6">
                  <c:v>8.7391999999999997E-2</c:v>
                </c:pt>
                <c:pt idx="7">
                  <c:v>2.0937999999999998E-2</c:v>
                </c:pt>
                <c:pt idx="8">
                  <c:v>2.4579E-2</c:v>
                </c:pt>
                <c:pt idx="9">
                  <c:v>1.1834000000000001E-2</c:v>
                </c:pt>
                <c:pt idx="10">
                  <c:v>1.4109999999999999E-2</c:v>
                </c:pt>
                <c:pt idx="11">
                  <c:v>2.64E-2</c:v>
                </c:pt>
                <c:pt idx="12">
                  <c:v>3.2772000000000003E-2</c:v>
                </c:pt>
                <c:pt idx="13">
                  <c:v>5.0522999999999998E-2</c:v>
                </c:pt>
                <c:pt idx="14">
                  <c:v>4.9158E-2</c:v>
                </c:pt>
                <c:pt idx="15">
                  <c:v>9.7406000000000006E-2</c:v>
                </c:pt>
                <c:pt idx="16">
                  <c:v>7.9199000000000006E-2</c:v>
                </c:pt>
                <c:pt idx="17">
                  <c:v>8.1930000000000003E-2</c:v>
                </c:pt>
                <c:pt idx="18">
                  <c:v>0.198908</c:v>
                </c:pt>
                <c:pt idx="19">
                  <c:v>0.12335</c:v>
                </c:pt>
                <c:pt idx="20">
                  <c:v>2.2759999999999998E-3</c:v>
                </c:pt>
                <c:pt idx="21">
                  <c:v>4.55E-4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AFE-4DCE-BCD9-D5779ABE2266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amplitude_hist_2000samples!$G$25:$AJ$25</c:f>
              <c:numCache>
                <c:formatCode>General</c:formatCode>
                <c:ptCount val="30"/>
                <c:pt idx="0">
                  <c:v>6.3723000000000002E-2</c:v>
                </c:pt>
                <c:pt idx="1">
                  <c:v>0</c:v>
                </c:pt>
                <c:pt idx="2">
                  <c:v>0</c:v>
                </c:pt>
                <c:pt idx="3">
                  <c:v>1.3649999999999999E-3</c:v>
                </c:pt>
                <c:pt idx="4">
                  <c:v>1.0468999999999999E-2</c:v>
                </c:pt>
                <c:pt idx="5">
                  <c:v>2.2758E-2</c:v>
                </c:pt>
                <c:pt idx="6">
                  <c:v>0.277196</c:v>
                </c:pt>
                <c:pt idx="7">
                  <c:v>1.8207000000000001E-2</c:v>
                </c:pt>
                <c:pt idx="8">
                  <c:v>2.7310000000000001E-2</c:v>
                </c:pt>
                <c:pt idx="9">
                  <c:v>2.1847999999999999E-2</c:v>
                </c:pt>
                <c:pt idx="10">
                  <c:v>1.8207000000000001E-2</c:v>
                </c:pt>
                <c:pt idx="11">
                  <c:v>2.0027E-2</c:v>
                </c:pt>
                <c:pt idx="12">
                  <c:v>2.8674999999999999E-2</c:v>
                </c:pt>
                <c:pt idx="13">
                  <c:v>0.20027300000000001</c:v>
                </c:pt>
                <c:pt idx="14">
                  <c:v>0.123805</c:v>
                </c:pt>
                <c:pt idx="15">
                  <c:v>5.3254000000000003E-2</c:v>
                </c:pt>
                <c:pt idx="16">
                  <c:v>4.0509999999999997E-2</c:v>
                </c:pt>
                <c:pt idx="17">
                  <c:v>2.6855E-2</c:v>
                </c:pt>
                <c:pt idx="18">
                  <c:v>4.1875000000000002E-2</c:v>
                </c:pt>
                <c:pt idx="19">
                  <c:v>3.6410000000000001E-3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AFE-4DCE-BCD9-D5779ABE2266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amplitude_hist_2000samples!$G$26:$AJ$26</c:f>
              <c:numCache>
                <c:formatCode>General</c:formatCode>
                <c:ptCount val="30"/>
                <c:pt idx="0">
                  <c:v>0.118798</c:v>
                </c:pt>
                <c:pt idx="1">
                  <c:v>0</c:v>
                </c:pt>
                <c:pt idx="2">
                  <c:v>0</c:v>
                </c:pt>
                <c:pt idx="3">
                  <c:v>3.186E-3</c:v>
                </c:pt>
                <c:pt idx="4">
                  <c:v>1.6386000000000001E-2</c:v>
                </c:pt>
                <c:pt idx="5">
                  <c:v>1.1834000000000001E-2</c:v>
                </c:pt>
                <c:pt idx="6">
                  <c:v>0.36822899999999997</c:v>
                </c:pt>
                <c:pt idx="7">
                  <c:v>1.2744999999999999E-2</c:v>
                </c:pt>
                <c:pt idx="8">
                  <c:v>2.7765000000000001E-2</c:v>
                </c:pt>
                <c:pt idx="9">
                  <c:v>3.2316999999999999E-2</c:v>
                </c:pt>
                <c:pt idx="10">
                  <c:v>4.0509999999999997E-2</c:v>
                </c:pt>
                <c:pt idx="11">
                  <c:v>4.7792000000000001E-2</c:v>
                </c:pt>
                <c:pt idx="12">
                  <c:v>5.0068000000000001E-2</c:v>
                </c:pt>
                <c:pt idx="13">
                  <c:v>6.3268000000000005E-2</c:v>
                </c:pt>
                <c:pt idx="14">
                  <c:v>4.3695999999999999E-2</c:v>
                </c:pt>
                <c:pt idx="15">
                  <c:v>3.7324000000000003E-2</c:v>
                </c:pt>
                <c:pt idx="16">
                  <c:v>3.0950999999999999E-2</c:v>
                </c:pt>
                <c:pt idx="17">
                  <c:v>1.7750999999999999E-2</c:v>
                </c:pt>
                <c:pt idx="18">
                  <c:v>6.6453999999999999E-2</c:v>
                </c:pt>
                <c:pt idx="19">
                  <c:v>8.1930000000000006E-3</c:v>
                </c:pt>
                <c:pt idx="20">
                  <c:v>2.7309999999999999E-3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AFE-4DCE-BCD9-D5779ABE2266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amplitude_hist_2000samples!$G$27:$AJ$27</c:f>
              <c:numCache>
                <c:formatCode>General</c:formatCode>
                <c:ptCount val="30"/>
                <c:pt idx="0">
                  <c:v>7.9199000000000006E-2</c:v>
                </c:pt>
                <c:pt idx="1">
                  <c:v>9.1E-4</c:v>
                </c:pt>
                <c:pt idx="2">
                  <c:v>0</c:v>
                </c:pt>
                <c:pt idx="3">
                  <c:v>2.7309999999999999E-3</c:v>
                </c:pt>
                <c:pt idx="4">
                  <c:v>5.9170000000000004E-3</c:v>
                </c:pt>
                <c:pt idx="5">
                  <c:v>4.5519999999999996E-3</c:v>
                </c:pt>
                <c:pt idx="6">
                  <c:v>7.0096000000000006E-2</c:v>
                </c:pt>
                <c:pt idx="7">
                  <c:v>1.2744999999999999E-2</c:v>
                </c:pt>
                <c:pt idx="8">
                  <c:v>3.5503E-2</c:v>
                </c:pt>
                <c:pt idx="9">
                  <c:v>3.1406000000000003E-2</c:v>
                </c:pt>
                <c:pt idx="10">
                  <c:v>2.2303E-2</c:v>
                </c:pt>
                <c:pt idx="11">
                  <c:v>1.5931000000000001E-2</c:v>
                </c:pt>
                <c:pt idx="12">
                  <c:v>2.0937999999999998E-2</c:v>
                </c:pt>
                <c:pt idx="13">
                  <c:v>3.1406000000000003E-2</c:v>
                </c:pt>
                <c:pt idx="14">
                  <c:v>6.5999000000000002E-2</c:v>
                </c:pt>
                <c:pt idx="15">
                  <c:v>0.125171</c:v>
                </c:pt>
                <c:pt idx="16">
                  <c:v>9.9225999999999995E-2</c:v>
                </c:pt>
                <c:pt idx="17">
                  <c:v>8.5570999999999994E-2</c:v>
                </c:pt>
                <c:pt idx="18">
                  <c:v>0.20482500000000001</c:v>
                </c:pt>
                <c:pt idx="19">
                  <c:v>8.5570999999999994E-2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AFE-4DCE-BCD9-D5779ABE2266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amplitude_hist_2000samples!$G$28:$AJ$28</c:f>
              <c:numCache>
                <c:formatCode>General</c:formatCode>
                <c:ptCount val="30"/>
                <c:pt idx="0">
                  <c:v>6.5544000000000005E-2</c:v>
                </c:pt>
                <c:pt idx="1">
                  <c:v>4.5519999999999996E-3</c:v>
                </c:pt>
                <c:pt idx="2">
                  <c:v>4.0959999999999998E-3</c:v>
                </c:pt>
                <c:pt idx="3">
                  <c:v>1.5476E-2</c:v>
                </c:pt>
                <c:pt idx="4">
                  <c:v>5.9170000000000004E-3</c:v>
                </c:pt>
                <c:pt idx="5">
                  <c:v>4.0959999999999998E-3</c:v>
                </c:pt>
                <c:pt idx="6">
                  <c:v>0.63905299999999998</c:v>
                </c:pt>
                <c:pt idx="7">
                  <c:v>8.6479999999999994E-3</c:v>
                </c:pt>
                <c:pt idx="8">
                  <c:v>5.9170000000000004E-3</c:v>
                </c:pt>
                <c:pt idx="9">
                  <c:v>1.0468999999999999E-2</c:v>
                </c:pt>
                <c:pt idx="10">
                  <c:v>6.8269999999999997E-3</c:v>
                </c:pt>
                <c:pt idx="11">
                  <c:v>3.0495999999999999E-2</c:v>
                </c:pt>
                <c:pt idx="12">
                  <c:v>1.9116999999999999E-2</c:v>
                </c:pt>
                <c:pt idx="13">
                  <c:v>4.5517000000000002E-2</c:v>
                </c:pt>
                <c:pt idx="14">
                  <c:v>2.64E-2</c:v>
                </c:pt>
                <c:pt idx="15">
                  <c:v>9.103E-3</c:v>
                </c:pt>
                <c:pt idx="16">
                  <c:v>7.7380000000000001E-3</c:v>
                </c:pt>
                <c:pt idx="17">
                  <c:v>2.3213000000000001E-2</c:v>
                </c:pt>
                <c:pt idx="18">
                  <c:v>6.5544000000000005E-2</c:v>
                </c:pt>
                <c:pt idx="19">
                  <c:v>1.8209999999999999E-3</c:v>
                </c:pt>
                <c:pt idx="20">
                  <c:v>4.55E-4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AFE-4DCE-BCD9-D5779ABE2266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amplitude_hist_2000samples!$G$29:$AJ$29</c:f>
              <c:numCache>
                <c:formatCode>General</c:formatCode>
                <c:ptCount val="30"/>
                <c:pt idx="0">
                  <c:v>7.1006E-2</c:v>
                </c:pt>
                <c:pt idx="1">
                  <c:v>6.3720000000000001E-3</c:v>
                </c:pt>
                <c:pt idx="2">
                  <c:v>0</c:v>
                </c:pt>
                <c:pt idx="3">
                  <c:v>3.6410000000000001E-3</c:v>
                </c:pt>
                <c:pt idx="4">
                  <c:v>5.9170000000000004E-3</c:v>
                </c:pt>
                <c:pt idx="5">
                  <c:v>6.8269999999999997E-3</c:v>
                </c:pt>
                <c:pt idx="6">
                  <c:v>0.15020500000000001</c:v>
                </c:pt>
                <c:pt idx="7">
                  <c:v>2.0937999999999998E-2</c:v>
                </c:pt>
                <c:pt idx="8">
                  <c:v>2.4579E-2</c:v>
                </c:pt>
                <c:pt idx="9">
                  <c:v>2.4124E-2</c:v>
                </c:pt>
                <c:pt idx="10">
                  <c:v>2.0482E-2</c:v>
                </c:pt>
                <c:pt idx="11">
                  <c:v>3.0041000000000002E-2</c:v>
                </c:pt>
                <c:pt idx="12">
                  <c:v>3.0495999999999999E-2</c:v>
                </c:pt>
                <c:pt idx="13">
                  <c:v>6.1903E-2</c:v>
                </c:pt>
                <c:pt idx="14">
                  <c:v>6.4633999999999997E-2</c:v>
                </c:pt>
                <c:pt idx="15">
                  <c:v>0.10924</c:v>
                </c:pt>
                <c:pt idx="16">
                  <c:v>5.3710000000000001E-2</c:v>
                </c:pt>
                <c:pt idx="17">
                  <c:v>3.8233999999999997E-2</c:v>
                </c:pt>
                <c:pt idx="18">
                  <c:v>0.15384600000000001</c:v>
                </c:pt>
                <c:pt idx="19">
                  <c:v>0.121985</c:v>
                </c:pt>
                <c:pt idx="20">
                  <c:v>1.8209999999999999E-3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AFE-4DCE-BCD9-D5779ABE2266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amplitude_hist_2000samples!$G$30:$AJ$30</c:f>
              <c:numCache>
                <c:formatCode>General</c:formatCode>
                <c:ptCount val="30"/>
                <c:pt idx="0">
                  <c:v>7.0096000000000006E-2</c:v>
                </c:pt>
                <c:pt idx="1">
                  <c:v>5.0070000000000002E-3</c:v>
                </c:pt>
                <c:pt idx="2">
                  <c:v>0</c:v>
                </c:pt>
                <c:pt idx="3">
                  <c:v>2.7309999999999999E-3</c:v>
                </c:pt>
                <c:pt idx="4">
                  <c:v>5.9170000000000004E-3</c:v>
                </c:pt>
                <c:pt idx="5">
                  <c:v>8.6479999999999994E-3</c:v>
                </c:pt>
                <c:pt idx="6">
                  <c:v>0.40691899999999998</c:v>
                </c:pt>
                <c:pt idx="7">
                  <c:v>1.8207000000000001E-2</c:v>
                </c:pt>
                <c:pt idx="8">
                  <c:v>3.9143999999999998E-2</c:v>
                </c:pt>
                <c:pt idx="9">
                  <c:v>4.4151000000000003E-2</c:v>
                </c:pt>
                <c:pt idx="10">
                  <c:v>1.6840999999999998E-2</c:v>
                </c:pt>
                <c:pt idx="11">
                  <c:v>2.5034000000000001E-2</c:v>
                </c:pt>
                <c:pt idx="12">
                  <c:v>4.233E-2</c:v>
                </c:pt>
                <c:pt idx="13">
                  <c:v>4.6882E-2</c:v>
                </c:pt>
                <c:pt idx="14">
                  <c:v>4.9158E-2</c:v>
                </c:pt>
                <c:pt idx="15">
                  <c:v>6.5088999999999994E-2</c:v>
                </c:pt>
                <c:pt idx="16">
                  <c:v>4.4606E-2</c:v>
                </c:pt>
                <c:pt idx="17">
                  <c:v>3.1406000000000003E-2</c:v>
                </c:pt>
                <c:pt idx="18">
                  <c:v>6.9184999999999997E-2</c:v>
                </c:pt>
                <c:pt idx="19">
                  <c:v>8.6479999999999994E-3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AFE-4DCE-BCD9-D5779ABE2266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amplitude_hist_2000samples!$G$31:$AJ$31</c:f>
              <c:numCache>
                <c:formatCode>General</c:formatCode>
                <c:ptCount val="30"/>
                <c:pt idx="0">
                  <c:v>6.1903E-2</c:v>
                </c:pt>
                <c:pt idx="1">
                  <c:v>0</c:v>
                </c:pt>
                <c:pt idx="2">
                  <c:v>0</c:v>
                </c:pt>
                <c:pt idx="3">
                  <c:v>1.8209999999999999E-3</c:v>
                </c:pt>
                <c:pt idx="4">
                  <c:v>1.0468999999999999E-2</c:v>
                </c:pt>
                <c:pt idx="5">
                  <c:v>1.7295999999999999E-2</c:v>
                </c:pt>
                <c:pt idx="6">
                  <c:v>0.61310900000000002</c:v>
                </c:pt>
                <c:pt idx="7">
                  <c:v>2.0482E-2</c:v>
                </c:pt>
                <c:pt idx="8">
                  <c:v>2.3668999999999999E-2</c:v>
                </c:pt>
                <c:pt idx="9">
                  <c:v>3.4592999999999999E-2</c:v>
                </c:pt>
                <c:pt idx="10">
                  <c:v>3.4137000000000001E-2</c:v>
                </c:pt>
                <c:pt idx="11">
                  <c:v>3.6867999999999998E-2</c:v>
                </c:pt>
                <c:pt idx="12">
                  <c:v>2.6855E-2</c:v>
                </c:pt>
                <c:pt idx="13">
                  <c:v>9.5580000000000005E-3</c:v>
                </c:pt>
                <c:pt idx="14">
                  <c:v>6.8269999999999997E-3</c:v>
                </c:pt>
                <c:pt idx="15">
                  <c:v>6.8269999999999997E-3</c:v>
                </c:pt>
                <c:pt idx="16">
                  <c:v>4.5519999999999996E-3</c:v>
                </c:pt>
                <c:pt idx="17">
                  <c:v>2.7310000000000001E-2</c:v>
                </c:pt>
                <c:pt idx="18">
                  <c:v>6.0991999999999998E-2</c:v>
                </c:pt>
                <c:pt idx="19">
                  <c:v>2.7309999999999999E-3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AFE-4DCE-BCD9-D5779ABE2266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amplitude_hist_2000samples!$G$32:$AJ$32</c:f>
              <c:numCache>
                <c:formatCode>General</c:formatCode>
                <c:ptCount val="30"/>
                <c:pt idx="0">
                  <c:v>6.0082000000000003E-2</c:v>
                </c:pt>
                <c:pt idx="1">
                  <c:v>0</c:v>
                </c:pt>
                <c:pt idx="2">
                  <c:v>0</c:v>
                </c:pt>
                <c:pt idx="3">
                  <c:v>1.0924E-2</c:v>
                </c:pt>
                <c:pt idx="4">
                  <c:v>1.0014E-2</c:v>
                </c:pt>
                <c:pt idx="5">
                  <c:v>1.1834000000000001E-2</c:v>
                </c:pt>
                <c:pt idx="6">
                  <c:v>8.0109E-2</c:v>
                </c:pt>
                <c:pt idx="7">
                  <c:v>1.6386000000000001E-2</c:v>
                </c:pt>
                <c:pt idx="8">
                  <c:v>1.9571999999999999E-2</c:v>
                </c:pt>
                <c:pt idx="9">
                  <c:v>2.5034000000000001E-2</c:v>
                </c:pt>
                <c:pt idx="10">
                  <c:v>1.7295999999999999E-2</c:v>
                </c:pt>
                <c:pt idx="11">
                  <c:v>1.7295999999999999E-2</c:v>
                </c:pt>
                <c:pt idx="12">
                  <c:v>2.8219999999999999E-2</c:v>
                </c:pt>
                <c:pt idx="13">
                  <c:v>4.233E-2</c:v>
                </c:pt>
                <c:pt idx="14">
                  <c:v>3.9143999999999998E-2</c:v>
                </c:pt>
                <c:pt idx="15">
                  <c:v>8.7391999999999997E-2</c:v>
                </c:pt>
                <c:pt idx="16">
                  <c:v>0.10423300000000001</c:v>
                </c:pt>
                <c:pt idx="17">
                  <c:v>0.11015</c:v>
                </c:pt>
                <c:pt idx="18">
                  <c:v>0.20937600000000001</c:v>
                </c:pt>
                <c:pt idx="19">
                  <c:v>0.10878500000000001</c:v>
                </c:pt>
                <c:pt idx="20">
                  <c:v>1.8209999999999999E-3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AFE-4DCE-BCD9-D5779ABE2266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amplitude_hist_2000samples!$G$33:$AJ$33</c:f>
              <c:numCache>
                <c:formatCode>General</c:formatCode>
                <c:ptCount val="30"/>
                <c:pt idx="0">
                  <c:v>6.3723000000000002E-2</c:v>
                </c:pt>
                <c:pt idx="1">
                  <c:v>1.1379E-2</c:v>
                </c:pt>
                <c:pt idx="2">
                  <c:v>0</c:v>
                </c:pt>
                <c:pt idx="3">
                  <c:v>8.1930000000000006E-3</c:v>
                </c:pt>
                <c:pt idx="4">
                  <c:v>4.0959999999999998E-3</c:v>
                </c:pt>
                <c:pt idx="5">
                  <c:v>1.3649999999999999E-3</c:v>
                </c:pt>
                <c:pt idx="6">
                  <c:v>0.314975</c:v>
                </c:pt>
                <c:pt idx="7">
                  <c:v>1.0924E-2</c:v>
                </c:pt>
                <c:pt idx="8">
                  <c:v>3.0950999999999999E-2</c:v>
                </c:pt>
                <c:pt idx="9">
                  <c:v>3.9143999999999998E-2</c:v>
                </c:pt>
                <c:pt idx="10">
                  <c:v>1.5476E-2</c:v>
                </c:pt>
                <c:pt idx="11">
                  <c:v>3.3227E-2</c:v>
                </c:pt>
                <c:pt idx="12">
                  <c:v>3.8233999999999997E-2</c:v>
                </c:pt>
                <c:pt idx="13">
                  <c:v>0.15020500000000001</c:v>
                </c:pt>
                <c:pt idx="14">
                  <c:v>0.100137</c:v>
                </c:pt>
                <c:pt idx="15">
                  <c:v>5.0522999999999998E-2</c:v>
                </c:pt>
                <c:pt idx="16">
                  <c:v>3.9143999999999998E-2</c:v>
                </c:pt>
                <c:pt idx="17">
                  <c:v>3.0041000000000002E-2</c:v>
                </c:pt>
                <c:pt idx="18">
                  <c:v>5.4164999999999998E-2</c:v>
                </c:pt>
                <c:pt idx="19">
                  <c:v>4.0959999999999998E-3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AFE-4DCE-BCD9-D5779ABE2266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amplitude_hist_2000samples!$G$34:$AJ$34</c:f>
              <c:numCache>
                <c:formatCode>General</c:formatCode>
                <c:ptCount val="30"/>
                <c:pt idx="0">
                  <c:v>6.5088999999999994E-2</c:v>
                </c:pt>
                <c:pt idx="1">
                  <c:v>1.1834000000000001E-2</c:v>
                </c:pt>
                <c:pt idx="2">
                  <c:v>0</c:v>
                </c:pt>
                <c:pt idx="3">
                  <c:v>3.6410000000000001E-3</c:v>
                </c:pt>
                <c:pt idx="4">
                  <c:v>6.8269999999999997E-3</c:v>
                </c:pt>
                <c:pt idx="5">
                  <c:v>3.186E-3</c:v>
                </c:pt>
                <c:pt idx="6">
                  <c:v>0.36731900000000001</c:v>
                </c:pt>
                <c:pt idx="7">
                  <c:v>1.6386000000000001E-2</c:v>
                </c:pt>
                <c:pt idx="8">
                  <c:v>4.1419999999999998E-2</c:v>
                </c:pt>
                <c:pt idx="9">
                  <c:v>6.2812999999999994E-2</c:v>
                </c:pt>
                <c:pt idx="10">
                  <c:v>5.4164999999999998E-2</c:v>
                </c:pt>
                <c:pt idx="11">
                  <c:v>6.2812999999999994E-2</c:v>
                </c:pt>
                <c:pt idx="12">
                  <c:v>5.4164999999999998E-2</c:v>
                </c:pt>
                <c:pt idx="13">
                  <c:v>5.6896000000000002E-2</c:v>
                </c:pt>
                <c:pt idx="14">
                  <c:v>4.8247999999999999E-2</c:v>
                </c:pt>
                <c:pt idx="15">
                  <c:v>4.0965000000000001E-2</c:v>
                </c:pt>
                <c:pt idx="16">
                  <c:v>2.4124E-2</c:v>
                </c:pt>
                <c:pt idx="17">
                  <c:v>2.3668999999999999E-2</c:v>
                </c:pt>
                <c:pt idx="18">
                  <c:v>5.0068000000000001E-2</c:v>
                </c:pt>
                <c:pt idx="19">
                  <c:v>5.9170000000000004E-3</c:v>
                </c:pt>
                <c:pt idx="20">
                  <c:v>4.55E-4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AFE-4DCE-BCD9-D5779ABE2266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amplitude_hist_2000samples!$G$37:$AJ$37</c:f>
              <c:numCache>
                <c:formatCode>General</c:formatCode>
                <c:ptCount val="30"/>
                <c:pt idx="0">
                  <c:v>68.25</c:v>
                </c:pt>
                <c:pt idx="1">
                  <c:v>204.75</c:v>
                </c:pt>
                <c:pt idx="2">
                  <c:v>341.25</c:v>
                </c:pt>
                <c:pt idx="3">
                  <c:v>477.75</c:v>
                </c:pt>
                <c:pt idx="4">
                  <c:v>614.25</c:v>
                </c:pt>
                <c:pt idx="5">
                  <c:v>750.75</c:v>
                </c:pt>
                <c:pt idx="6">
                  <c:v>887.25</c:v>
                </c:pt>
                <c:pt idx="7">
                  <c:v>1023.75</c:v>
                </c:pt>
                <c:pt idx="8">
                  <c:v>1160.25</c:v>
                </c:pt>
                <c:pt idx="9">
                  <c:v>1296.75</c:v>
                </c:pt>
                <c:pt idx="10">
                  <c:v>1433.25</c:v>
                </c:pt>
                <c:pt idx="11">
                  <c:v>1569.75</c:v>
                </c:pt>
                <c:pt idx="12">
                  <c:v>1706.25</c:v>
                </c:pt>
                <c:pt idx="13">
                  <c:v>1842.75</c:v>
                </c:pt>
                <c:pt idx="14">
                  <c:v>1979.25</c:v>
                </c:pt>
                <c:pt idx="15">
                  <c:v>2115.75</c:v>
                </c:pt>
                <c:pt idx="16">
                  <c:v>2252.25</c:v>
                </c:pt>
                <c:pt idx="17">
                  <c:v>2388.75</c:v>
                </c:pt>
                <c:pt idx="18">
                  <c:v>2525.25</c:v>
                </c:pt>
                <c:pt idx="19">
                  <c:v>2661.75</c:v>
                </c:pt>
                <c:pt idx="20">
                  <c:v>2798.25</c:v>
                </c:pt>
                <c:pt idx="21">
                  <c:v>2934.75</c:v>
                </c:pt>
                <c:pt idx="22">
                  <c:v>3071.25</c:v>
                </c:pt>
                <c:pt idx="23">
                  <c:v>3207.75</c:v>
                </c:pt>
                <c:pt idx="24">
                  <c:v>3344.25</c:v>
                </c:pt>
                <c:pt idx="25">
                  <c:v>3480.75</c:v>
                </c:pt>
                <c:pt idx="26">
                  <c:v>3617.25</c:v>
                </c:pt>
                <c:pt idx="27">
                  <c:v>3753.75</c:v>
                </c:pt>
                <c:pt idx="28">
                  <c:v>3890.25</c:v>
                </c:pt>
                <c:pt idx="29">
                  <c:v>4026.75</c:v>
                </c:pt>
              </c:numCache>
            </c:numRef>
          </c:cat>
          <c:val>
            <c:numRef>
              <c:f>amplitude_hist_2000samples!$G$35:$AJ$35</c:f>
              <c:numCache>
                <c:formatCode>General</c:formatCode>
                <c:ptCount val="30"/>
                <c:pt idx="0">
                  <c:v>7.5102000000000002E-2</c:v>
                </c:pt>
                <c:pt idx="1">
                  <c:v>0</c:v>
                </c:pt>
                <c:pt idx="2">
                  <c:v>0</c:v>
                </c:pt>
                <c:pt idx="3">
                  <c:v>4.5519999999999996E-3</c:v>
                </c:pt>
                <c:pt idx="4">
                  <c:v>6.8269999999999997E-3</c:v>
                </c:pt>
                <c:pt idx="5">
                  <c:v>4.5519999999999996E-3</c:v>
                </c:pt>
                <c:pt idx="6">
                  <c:v>6.5544000000000005E-2</c:v>
                </c:pt>
                <c:pt idx="7">
                  <c:v>1.32E-2</c:v>
                </c:pt>
                <c:pt idx="8">
                  <c:v>2.7310000000000001E-2</c:v>
                </c:pt>
                <c:pt idx="9">
                  <c:v>3.5503E-2</c:v>
                </c:pt>
                <c:pt idx="10">
                  <c:v>2.3213000000000001E-2</c:v>
                </c:pt>
                <c:pt idx="11">
                  <c:v>2.8674999999999999E-2</c:v>
                </c:pt>
                <c:pt idx="12">
                  <c:v>2.5489000000000001E-2</c:v>
                </c:pt>
                <c:pt idx="13">
                  <c:v>4.4606E-2</c:v>
                </c:pt>
                <c:pt idx="14">
                  <c:v>4.0055E-2</c:v>
                </c:pt>
                <c:pt idx="15">
                  <c:v>0.10924</c:v>
                </c:pt>
                <c:pt idx="16">
                  <c:v>0.112881</c:v>
                </c:pt>
                <c:pt idx="17">
                  <c:v>7.9654000000000003E-2</c:v>
                </c:pt>
                <c:pt idx="18">
                  <c:v>0.208921</c:v>
                </c:pt>
                <c:pt idx="19">
                  <c:v>9.3309000000000003E-2</c:v>
                </c:pt>
                <c:pt idx="20">
                  <c:v>1.3649999999999999E-3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AFE-4DCE-BCD9-D5779ABE2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878528"/>
        <c:axId val="1217879008"/>
      </c:lineChart>
      <c:catAx>
        <c:axId val="12178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17879008"/>
        <c:crosses val="autoZero"/>
        <c:auto val="1"/>
        <c:lblAlgn val="ctr"/>
        <c:lblOffset val="100"/>
        <c:noMultiLvlLbl val="0"/>
      </c:catAx>
      <c:valAx>
        <c:axId val="12178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178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amplitude_hist_2000samples!$AM$2:$BP$2</c:f>
              <c:numCache>
                <c:formatCode>General</c:formatCode>
                <c:ptCount val="30"/>
                <c:pt idx="0">
                  <c:v>0.16749651636764584</c:v>
                </c:pt>
                <c:pt idx="1">
                  <c:v>1.9946779647773295E-3</c:v>
                </c:pt>
                <c:pt idx="2">
                  <c:v>0</c:v>
                </c:pt>
                <c:pt idx="3">
                  <c:v>7.9765413716612471E-3</c:v>
                </c:pt>
                <c:pt idx="4">
                  <c:v>1.4954658517209795E-2</c:v>
                </c:pt>
                <c:pt idx="5">
                  <c:v>9.9690488489905058E-3</c:v>
                </c:pt>
                <c:pt idx="6">
                  <c:v>1</c:v>
                </c:pt>
                <c:pt idx="7">
                  <c:v>2.5922131592313002E-2</c:v>
                </c:pt>
                <c:pt idx="8">
                  <c:v>8.4746682409935631E-2</c:v>
                </c:pt>
                <c:pt idx="9">
                  <c:v>7.9761072741716343E-2</c:v>
                </c:pt>
                <c:pt idx="10">
                  <c:v>3.4894926702638877E-2</c:v>
                </c:pt>
                <c:pt idx="11">
                  <c:v>5.7826126591509916E-2</c:v>
                </c:pt>
                <c:pt idx="12">
                  <c:v>8.8733867852042209E-2</c:v>
                </c:pt>
                <c:pt idx="13">
                  <c:v>8.2752004445158289E-2</c:v>
                </c:pt>
                <c:pt idx="14">
                  <c:v>9.870291670103272E-2</c:v>
                </c:pt>
                <c:pt idx="15">
                  <c:v>0.11964160911257449</c:v>
                </c:pt>
                <c:pt idx="16">
                  <c:v>8.3748258183822921E-2</c:v>
                </c:pt>
                <c:pt idx="17">
                  <c:v>5.7826126591509916E-2</c:v>
                </c:pt>
                <c:pt idx="18">
                  <c:v>0.12362879455468109</c:v>
                </c:pt>
                <c:pt idx="19">
                  <c:v>2.7916809557090329E-2</c:v>
                </c:pt>
                <c:pt idx="20">
                  <c:v>1.9946779647773295E-3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C-4D96-8D1D-CD2E72C433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amplitude_hist_2000samples!$AM$3:$BP$3</c:f>
              <c:numCache>
                <c:formatCode>General</c:formatCode>
                <c:ptCount val="30"/>
                <c:pt idx="0">
                  <c:v>0.42469431816948927</c:v>
                </c:pt>
                <c:pt idx="1">
                  <c:v>7.4047151490165015E-3</c:v>
                </c:pt>
                <c:pt idx="2">
                  <c:v>0</c:v>
                </c:pt>
                <c:pt idx="3">
                  <c:v>2.2219570146792374E-2</c:v>
                </c:pt>
                <c:pt idx="4">
                  <c:v>4.6912803376333113E-2</c:v>
                </c:pt>
                <c:pt idx="5">
                  <c:v>1.9751331763786874E-2</c:v>
                </c:pt>
                <c:pt idx="6">
                  <c:v>1</c:v>
                </c:pt>
                <c:pt idx="7">
                  <c:v>6.6664135140119984E-2</c:v>
                </c:pt>
                <c:pt idx="8">
                  <c:v>0.1259235551312235</c:v>
                </c:pt>
                <c:pt idx="9">
                  <c:v>0.11605060159920147</c:v>
                </c:pt>
                <c:pt idx="10">
                  <c:v>0.14073841012899935</c:v>
                </c:pt>
                <c:pt idx="11">
                  <c:v>0.1654316433585401</c:v>
                </c:pt>
                <c:pt idx="12">
                  <c:v>0.20740796996886221</c:v>
                </c:pt>
                <c:pt idx="13">
                  <c:v>0.29876533833852292</c:v>
                </c:pt>
                <c:pt idx="14">
                  <c:v>0.36049299671263196</c:v>
                </c:pt>
                <c:pt idx="15">
                  <c:v>0.56296448991548309</c:v>
                </c:pt>
                <c:pt idx="16">
                  <c:v>0.38024975317616172</c:v>
                </c:pt>
                <c:pt idx="17">
                  <c:v>0.18271473673932145</c:v>
                </c:pt>
                <c:pt idx="18">
                  <c:v>0.71604951665925287</c:v>
                </c:pt>
                <c:pt idx="19">
                  <c:v>0.56049625153247762</c:v>
                </c:pt>
                <c:pt idx="20">
                  <c:v>1.9751331763786874E-2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C-4D96-8D1D-CD2E72C433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amplitude_hist_2000samples!$AM$4:$BP$4</c:f>
              <c:numCache>
                <c:formatCode>General</c:formatCode>
                <c:ptCount val="30"/>
                <c:pt idx="0">
                  <c:v>0.4560784983188475</c:v>
                </c:pt>
                <c:pt idx="1">
                  <c:v>3.3771496856652987E-3</c:v>
                </c:pt>
                <c:pt idx="2">
                  <c:v>0</c:v>
                </c:pt>
                <c:pt idx="3">
                  <c:v>4.7294940213317108E-2</c:v>
                </c:pt>
                <c:pt idx="4">
                  <c:v>9.7974452419300972E-2</c:v>
                </c:pt>
                <c:pt idx="5">
                  <c:v>0.12162192252595953</c:v>
                </c:pt>
                <c:pt idx="6">
                  <c:v>1</c:v>
                </c:pt>
                <c:pt idx="7">
                  <c:v>0.18581003347460459</c:v>
                </c:pt>
                <c:pt idx="8">
                  <c:v>0.31418625537189471</c:v>
                </c:pt>
                <c:pt idx="9">
                  <c:v>0.48986483978950346</c:v>
                </c:pt>
                <c:pt idx="10">
                  <c:v>0.21621922525959522</c:v>
                </c:pt>
                <c:pt idx="11">
                  <c:v>0.20945750358126314</c:v>
                </c:pt>
                <c:pt idx="12">
                  <c:v>0.28716163557957086</c:v>
                </c:pt>
                <c:pt idx="13">
                  <c:v>0.47634881873984075</c:v>
                </c:pt>
                <c:pt idx="14">
                  <c:v>0.52702833094582457</c:v>
                </c:pt>
                <c:pt idx="15">
                  <c:v>0.6993223433707666</c:v>
                </c:pt>
                <c:pt idx="16">
                  <c:v>0.62162563367946033</c:v>
                </c:pt>
                <c:pt idx="17">
                  <c:v>0.496619139160834</c:v>
                </c:pt>
                <c:pt idx="18">
                  <c:v>0.9662210808363455</c:v>
                </c:pt>
                <c:pt idx="19">
                  <c:v>0.20270320420993257</c:v>
                </c:pt>
                <c:pt idx="20">
                  <c:v>3.3771496856652987E-3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C-4D96-8D1D-CD2E72C4330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amplitude_hist_2000samples!$AM$5:$BP$5</c:f>
              <c:numCache>
                <c:formatCode>General</c:formatCode>
                <c:ptCount val="30"/>
                <c:pt idx="0">
                  <c:v>0.13489750555692762</c:v>
                </c:pt>
                <c:pt idx="1">
                  <c:v>1.2707378096577793E-2</c:v>
                </c:pt>
                <c:pt idx="2">
                  <c:v>1.3684538318640136E-2</c:v>
                </c:pt>
                <c:pt idx="3">
                  <c:v>2.6391916415217927E-2</c:v>
                </c:pt>
                <c:pt idx="4">
                  <c:v>7.8194293813824128E-3</c:v>
                </c:pt>
                <c:pt idx="5">
                  <c:v>1.466169854070248E-2</c:v>
                </c:pt>
                <c:pt idx="6">
                  <c:v>1</c:v>
                </c:pt>
                <c:pt idx="7">
                  <c:v>2.9325544686288615E-2</c:v>
                </c:pt>
                <c:pt idx="8">
                  <c:v>6.1582570038764266E-2</c:v>
                </c:pt>
                <c:pt idx="9">
                  <c:v>0.1075262813147637</c:v>
                </c:pt>
                <c:pt idx="10">
                  <c:v>7.7223576406412739E-2</c:v>
                </c:pt>
                <c:pt idx="11">
                  <c:v>8.7976634058865855E-2</c:v>
                </c:pt>
                <c:pt idx="12">
                  <c:v>5.6696768928452539E-2</c:v>
                </c:pt>
                <c:pt idx="13">
                  <c:v>0.13685182600105233</c:v>
                </c:pt>
                <c:pt idx="14">
                  <c:v>7.917789685053743E-2</c:v>
                </c:pt>
                <c:pt idx="15">
                  <c:v>1.466169854070248E-2</c:v>
                </c:pt>
                <c:pt idx="16">
                  <c:v>1.466169854070248E-2</c:v>
                </c:pt>
                <c:pt idx="17">
                  <c:v>6.2561877865710269E-2</c:v>
                </c:pt>
                <c:pt idx="18">
                  <c:v>0.20625597302608265</c:v>
                </c:pt>
                <c:pt idx="19">
                  <c:v>1.95432044412469E-3</c:v>
                </c:pt>
                <c:pt idx="20">
                  <c:v>9.77160222062345E-4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9C-4D96-8D1D-CD2E72C4330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amplitude_hist_2000samples!$AM$6:$BP$6</c:f>
              <c:numCache>
                <c:formatCode>General</c:formatCode>
                <c:ptCount val="30"/>
                <c:pt idx="0">
                  <c:v>0.26938856033466202</c:v>
                </c:pt>
                <c:pt idx="1">
                  <c:v>0</c:v>
                </c:pt>
                <c:pt idx="2">
                  <c:v>2.0400751465042975E-3</c:v>
                </c:pt>
                <c:pt idx="3">
                  <c:v>1.4285009707170752E-2</c:v>
                </c:pt>
                <c:pt idx="4">
                  <c:v>6.9389457070990132E-2</c:v>
                </c:pt>
                <c:pt idx="5">
                  <c:v>7.754975765700732E-2</c:v>
                </c:pt>
                <c:pt idx="6">
                  <c:v>0.35714317740583146</c:v>
                </c:pt>
                <c:pt idx="7">
                  <c:v>8.1634391631656589E-2</c:v>
                </c:pt>
                <c:pt idx="8">
                  <c:v>0.14081450560684391</c:v>
                </c:pt>
                <c:pt idx="9">
                  <c:v>9.9999551631835923E-2</c:v>
                </c:pt>
                <c:pt idx="10">
                  <c:v>4.4899587949657226E-2</c:v>
                </c:pt>
                <c:pt idx="11">
                  <c:v>9.3879326192323032E-2</c:v>
                </c:pt>
                <c:pt idx="12">
                  <c:v>0.11632463648551097</c:v>
                </c:pt>
                <c:pt idx="13">
                  <c:v>0.19183880267765466</c:v>
                </c:pt>
                <c:pt idx="14">
                  <c:v>0.22040882209199616</c:v>
                </c:pt>
                <c:pt idx="15">
                  <c:v>0.39387798108783079</c:v>
                </c:pt>
                <c:pt idx="16">
                  <c:v>0.37959297138066006</c:v>
                </c:pt>
                <c:pt idx="17">
                  <c:v>0.43469293506283874</c:v>
                </c:pt>
                <c:pt idx="18">
                  <c:v>1</c:v>
                </c:pt>
                <c:pt idx="19">
                  <c:v>0.48571723213364953</c:v>
                </c:pt>
                <c:pt idx="20">
                  <c:v>1.0204859414162156E-2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9C-4D96-8D1D-CD2E72C4330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amplitude_hist_2000samples!$AM$7:$BP$7</c:f>
              <c:numCache>
                <c:formatCode>General</c:formatCode>
                <c:ptCount val="30"/>
                <c:pt idx="0">
                  <c:v>0.32881893243696908</c:v>
                </c:pt>
                <c:pt idx="1">
                  <c:v>0</c:v>
                </c:pt>
                <c:pt idx="2">
                  <c:v>0</c:v>
                </c:pt>
                <c:pt idx="3">
                  <c:v>2.7077906349199606E-2</c:v>
                </c:pt>
                <c:pt idx="4">
                  <c:v>3.2882743146595499E-2</c:v>
                </c:pt>
                <c:pt idx="5">
                  <c:v>1.7406011363201752E-2</c:v>
                </c:pt>
                <c:pt idx="6">
                  <c:v>1</c:v>
                </c:pt>
                <c:pt idx="7">
                  <c:v>2.9011435443500579E-2</c:v>
                </c:pt>
                <c:pt idx="8">
                  <c:v>0.13926508896358591</c:v>
                </c:pt>
                <c:pt idx="9">
                  <c:v>0.18375325619048025</c:v>
                </c:pt>
                <c:pt idx="10">
                  <c:v>0.15860887893558162</c:v>
                </c:pt>
                <c:pt idx="11">
                  <c:v>0.26885828294117398</c:v>
                </c:pt>
                <c:pt idx="12">
                  <c:v>0.24564743478057632</c:v>
                </c:pt>
                <c:pt idx="13">
                  <c:v>0.78336400066292433</c:v>
                </c:pt>
                <c:pt idx="14">
                  <c:v>0.5493219899626467</c:v>
                </c:pt>
                <c:pt idx="15">
                  <c:v>0.13539803077498397</c:v>
                </c:pt>
                <c:pt idx="16">
                  <c:v>0.11992129899159021</c:v>
                </c:pt>
                <c:pt idx="17">
                  <c:v>7.156607357609393E-2</c:v>
                </c:pt>
                <c:pt idx="18">
                  <c:v>0.14700345485528277</c:v>
                </c:pt>
                <c:pt idx="19">
                  <c:v>1.1605424080298826E-2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9C-4D96-8D1D-CD2E72C4330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amplitude_hist_2000samples!$AM$8:$BP$8</c:f>
              <c:numCache>
                <c:formatCode>General</c:formatCode>
                <c:ptCount val="30"/>
                <c:pt idx="0">
                  <c:v>0.16205071351797146</c:v>
                </c:pt>
                <c:pt idx="1">
                  <c:v>1.7436292635881628E-2</c:v>
                </c:pt>
                <c:pt idx="2">
                  <c:v>0</c:v>
                </c:pt>
                <c:pt idx="3">
                  <c:v>1.4358239425670424E-2</c:v>
                </c:pt>
                <c:pt idx="4">
                  <c:v>1.3332972800014423E-2</c:v>
                </c:pt>
                <c:pt idx="5">
                  <c:v>6.15385308717921E-3</c:v>
                </c:pt>
                <c:pt idx="6">
                  <c:v>1</c:v>
                </c:pt>
                <c:pt idx="7">
                  <c:v>3.1794532061552049E-2</c:v>
                </c:pt>
                <c:pt idx="8">
                  <c:v>7.1795703794838517E-2</c:v>
                </c:pt>
                <c:pt idx="9">
                  <c:v>0.11692320865640499</c:v>
                </c:pt>
                <c:pt idx="10">
                  <c:v>9.9486916020523369E-2</c:v>
                </c:pt>
                <c:pt idx="11">
                  <c:v>8.9229743097476957E-2</c:v>
                </c:pt>
                <c:pt idx="12">
                  <c:v>0.10256496923073458</c:v>
                </c:pt>
                <c:pt idx="13">
                  <c:v>0.15897491364100347</c:v>
                </c:pt>
                <c:pt idx="14">
                  <c:v>0.1261528616205522</c:v>
                </c:pt>
                <c:pt idx="15">
                  <c:v>0.11281988882053778</c:v>
                </c:pt>
                <c:pt idx="16">
                  <c:v>8.0000090133329732E-2</c:v>
                </c:pt>
                <c:pt idx="17">
                  <c:v>1.230770617435842E-2</c:v>
                </c:pt>
                <c:pt idx="18">
                  <c:v>2.0512092512849633E-2</c:v>
                </c:pt>
                <c:pt idx="19">
                  <c:v>1.6411026010225628E-2</c:v>
                </c:pt>
                <c:pt idx="20">
                  <c:v>1.0252666256560018E-3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9C-4D96-8D1D-CD2E72C4330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amplitude_hist_2000samples!$AM$9:$BP$9</c:f>
              <c:numCache>
                <c:formatCode>General</c:formatCode>
                <c:ptCount val="30"/>
                <c:pt idx="0">
                  <c:v>0.3245171614320646</c:v>
                </c:pt>
                <c:pt idx="1">
                  <c:v>5.0478217471441628E-2</c:v>
                </c:pt>
                <c:pt idx="2">
                  <c:v>2.1632012844007627E-2</c:v>
                </c:pt>
                <c:pt idx="3">
                  <c:v>2.4040264273906913E-2</c:v>
                </c:pt>
                <c:pt idx="4">
                  <c:v>3.1249174804197543E-2</c:v>
                </c:pt>
                <c:pt idx="5">
                  <c:v>4.8075247294678082E-2</c:v>
                </c:pt>
                <c:pt idx="6">
                  <c:v>0.40144389460731245</c:v>
                </c:pt>
                <c:pt idx="7">
                  <c:v>0.10336468637278254</c:v>
                </c:pt>
                <c:pt idx="8">
                  <c:v>0.22115247505928209</c:v>
                </c:pt>
                <c:pt idx="9">
                  <c:v>0.20913234292232863</c:v>
                </c:pt>
                <c:pt idx="10">
                  <c:v>0.12740495064668944</c:v>
                </c:pt>
                <c:pt idx="11">
                  <c:v>9.3747524412592625E-2</c:v>
                </c:pt>
                <c:pt idx="12">
                  <c:v>8.653861388230201E-2</c:v>
                </c:pt>
                <c:pt idx="13">
                  <c:v>0.22355544523604562</c:v>
                </c:pt>
                <c:pt idx="14">
                  <c:v>0.40624983496083955</c:v>
                </c:pt>
                <c:pt idx="15">
                  <c:v>0.61538745913630388</c:v>
                </c:pt>
                <c:pt idx="16">
                  <c:v>0.55769504988143592</c:v>
                </c:pt>
                <c:pt idx="17">
                  <c:v>0.40144389460731245</c:v>
                </c:pt>
                <c:pt idx="18">
                  <c:v>1</c:v>
                </c:pt>
                <c:pt idx="19">
                  <c:v>0.32211419125530105</c:v>
                </c:pt>
                <c:pt idx="20">
                  <c:v>7.2089105302906272E-3</c:v>
                </c:pt>
                <c:pt idx="21">
                  <c:v>4.8059403535270851E-3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9C-4D96-8D1D-CD2E72C4330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amplitude_hist_2000samples!$AM$10:$BP$10</c:f>
              <c:numCache>
                <c:formatCode>General</c:formatCode>
                <c:ptCount val="30"/>
                <c:pt idx="0">
                  <c:v>0.13694550145672887</c:v>
                </c:pt>
                <c:pt idx="1">
                  <c:v>2.758693835850682E-2</c:v>
                </c:pt>
                <c:pt idx="2">
                  <c:v>6.8961934570578838E-3</c:v>
                </c:pt>
                <c:pt idx="3">
                  <c:v>7.8810547323125407E-3</c:v>
                </c:pt>
                <c:pt idx="4">
                  <c:v>1.5764273994900366E-2</c:v>
                </c:pt>
                <c:pt idx="5">
                  <c:v>2.6599912552976876E-2</c:v>
                </c:pt>
                <c:pt idx="6">
                  <c:v>1</c:v>
                </c:pt>
                <c:pt idx="7">
                  <c:v>3.0541522184270788E-2</c:v>
                </c:pt>
                <c:pt idx="8">
                  <c:v>2.8571799633761476E-2</c:v>
                </c:pt>
                <c:pt idx="9">
                  <c:v>2.4630190002467564E-2</c:v>
                </c:pt>
                <c:pt idx="10">
                  <c:v>1.5764273994900366E-2</c:v>
                </c:pt>
                <c:pt idx="11">
                  <c:v>2.4630190002467564E-2</c:v>
                </c:pt>
                <c:pt idx="12">
                  <c:v>3.9409602722113274E-2</c:v>
                </c:pt>
                <c:pt idx="13">
                  <c:v>0.19802854582527046</c:v>
                </c:pt>
                <c:pt idx="14">
                  <c:v>0.11133045017900665</c:v>
                </c:pt>
                <c:pt idx="15">
                  <c:v>2.4630190002467564E-2</c:v>
                </c:pt>
                <c:pt idx="16">
                  <c:v>3.2511244734780106E-2</c:v>
                </c:pt>
                <c:pt idx="17">
                  <c:v>9.8522924540145537E-2</c:v>
                </c:pt>
                <c:pt idx="18">
                  <c:v>0.30738927345376776</c:v>
                </c:pt>
                <c:pt idx="19">
                  <c:v>5.9113321818032262E-3</c:v>
                </c:pt>
                <c:pt idx="20">
                  <c:v>9.8486127525465703E-4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9C-4D96-8D1D-CD2E72C4330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amplitude_hist_2000samples!$AM$11:$BP$11</c:f>
              <c:numCache>
                <c:formatCode>General</c:formatCode>
                <c:ptCount val="30"/>
                <c:pt idx="0">
                  <c:v>0.27765545769949296</c:v>
                </c:pt>
                <c:pt idx="1">
                  <c:v>8.6783712684433256E-3</c:v>
                </c:pt>
                <c:pt idx="2">
                  <c:v>8.6783712684433256E-3</c:v>
                </c:pt>
                <c:pt idx="3">
                  <c:v>4.9892294788211521E-2</c:v>
                </c:pt>
                <c:pt idx="4">
                  <c:v>5.2060696175988408E-2</c:v>
                </c:pt>
                <c:pt idx="5">
                  <c:v>5.8565900339319077E-2</c:v>
                </c:pt>
                <c:pt idx="6">
                  <c:v>1</c:v>
                </c:pt>
                <c:pt idx="7">
                  <c:v>9.5443021083533502E-2</c:v>
                </c:pt>
                <c:pt idx="8">
                  <c:v>8.0259445651759492E-2</c:v>
                </c:pt>
                <c:pt idx="9">
                  <c:v>0.11496816500819704</c:v>
                </c:pt>
                <c:pt idx="10">
                  <c:v>0.10628979373975371</c:v>
                </c:pt>
                <c:pt idx="11">
                  <c:v>0.14967211864729882</c:v>
                </c:pt>
                <c:pt idx="12">
                  <c:v>0.16486045979640856</c:v>
                </c:pt>
                <c:pt idx="13">
                  <c:v>0.30802737428037669</c:v>
                </c:pt>
                <c:pt idx="14">
                  <c:v>0.2603034808799421</c:v>
                </c:pt>
                <c:pt idx="15">
                  <c:v>0.47722463685233907</c:v>
                </c:pt>
                <c:pt idx="16">
                  <c:v>0.3232109497121507</c:v>
                </c:pt>
                <c:pt idx="17">
                  <c:v>0.14099851309619124</c:v>
                </c:pt>
                <c:pt idx="18">
                  <c:v>0.60303480879942051</c:v>
                </c:pt>
                <c:pt idx="19">
                  <c:v>0.47939303824011592</c:v>
                </c:pt>
                <c:pt idx="20">
                  <c:v>6.5052041633306646E-3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9C-4D96-8D1D-CD2E72C4330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amplitude_hist_2000samples!$AM$12:$BP$12</c:f>
              <c:numCache>
                <c:formatCode>General</c:formatCode>
                <c:ptCount val="30"/>
                <c:pt idx="0">
                  <c:v>0.16091869846841503</c:v>
                </c:pt>
                <c:pt idx="1">
                  <c:v>0</c:v>
                </c:pt>
                <c:pt idx="2">
                  <c:v>0</c:v>
                </c:pt>
                <c:pt idx="3">
                  <c:v>1.2644099041654568E-2</c:v>
                </c:pt>
                <c:pt idx="4">
                  <c:v>2.6437202489930426E-2</c:v>
                </c:pt>
                <c:pt idx="5">
                  <c:v>5.6321418199724749E-2</c:v>
                </c:pt>
                <c:pt idx="6">
                  <c:v>1</c:v>
                </c:pt>
                <c:pt idx="7">
                  <c:v>4.1379310344827593E-2</c:v>
                </c:pt>
                <c:pt idx="8">
                  <c:v>8.160961628303387E-2</c:v>
                </c:pt>
                <c:pt idx="9">
                  <c:v>7.3564060152274652E-2</c:v>
                </c:pt>
                <c:pt idx="10">
                  <c:v>5.5172413793103448E-2</c:v>
                </c:pt>
                <c:pt idx="11">
                  <c:v>5.5172413793103448E-2</c:v>
                </c:pt>
                <c:pt idx="12">
                  <c:v>6.2068965517241378E-2</c:v>
                </c:pt>
                <c:pt idx="13">
                  <c:v>0.12183992222124017</c:v>
                </c:pt>
                <c:pt idx="14">
                  <c:v>0.11724137931034484</c:v>
                </c:pt>
                <c:pt idx="15">
                  <c:v>0.19310344827586207</c:v>
                </c:pt>
                <c:pt idx="16">
                  <c:v>0.14942612911779191</c:v>
                </c:pt>
                <c:pt idx="17">
                  <c:v>9.4253715324688458E-2</c:v>
                </c:pt>
                <c:pt idx="18">
                  <c:v>0.18620689655172415</c:v>
                </c:pt>
                <c:pt idx="19">
                  <c:v>3.7929771840553544E-2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9C-4D96-8D1D-CD2E72C4330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amplitude_hist_2000samples!$AM$13:$BP$13</c:f>
              <c:numCache>
                <c:formatCode>General</c:formatCode>
                <c:ptCount val="30"/>
                <c:pt idx="0">
                  <c:v>0.16735774118743468</c:v>
                </c:pt>
                <c:pt idx="1">
                  <c:v>1.8227621380959836E-2</c:v>
                </c:pt>
                <c:pt idx="2">
                  <c:v>8.2819729661840662E-4</c:v>
                </c:pt>
                <c:pt idx="3">
                  <c:v>1.7397603870502706E-2</c:v>
                </c:pt>
                <c:pt idx="4">
                  <c:v>5.7992012901675683E-3</c:v>
                </c:pt>
                <c:pt idx="5">
                  <c:v>3.3146094003123484E-3</c:v>
                </c:pt>
                <c:pt idx="6">
                  <c:v>1</c:v>
                </c:pt>
                <c:pt idx="7">
                  <c:v>1.9055818677578239E-2</c:v>
                </c:pt>
                <c:pt idx="8">
                  <c:v>3.3140633361607323E-2</c:v>
                </c:pt>
                <c:pt idx="9">
                  <c:v>6.3794854619520697E-2</c:v>
                </c:pt>
                <c:pt idx="10">
                  <c:v>6.9594055909688257E-2</c:v>
                </c:pt>
                <c:pt idx="11">
                  <c:v>5.6337438522277593E-2</c:v>
                </c:pt>
                <c:pt idx="12">
                  <c:v>4.8053645342254807E-2</c:v>
                </c:pt>
                <c:pt idx="13">
                  <c:v>5.5509241225659187E-2</c:v>
                </c:pt>
                <c:pt idx="14">
                  <c:v>4.639543053517927E-2</c:v>
                </c:pt>
                <c:pt idx="15">
                  <c:v>3.8939834651774884E-2</c:v>
                </c:pt>
                <c:pt idx="16">
                  <c:v>4.0596229245011703E-2</c:v>
                </c:pt>
                <c:pt idx="17">
                  <c:v>3.976803194839329E-2</c:v>
                </c:pt>
                <c:pt idx="18">
                  <c:v>8.7821677290648104E-2</c:v>
                </c:pt>
                <c:pt idx="19">
                  <c:v>6.6273985867859753E-3</c:v>
                </c:pt>
                <c:pt idx="20">
                  <c:v>1.6563945932368132E-3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9C-4D96-8D1D-CD2E72C4330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amplitude_hist_2000samples!$AM$14:$BP$14</c:f>
              <c:numCache>
                <c:formatCode>General</c:formatCode>
                <c:ptCount val="30"/>
                <c:pt idx="0">
                  <c:v>0.32857142857142851</c:v>
                </c:pt>
                <c:pt idx="1">
                  <c:v>3.3331589684573941E-2</c:v>
                </c:pt>
                <c:pt idx="2">
                  <c:v>2.8571428571428571E-2</c:v>
                </c:pt>
                <c:pt idx="3">
                  <c:v>4.0477062300570174E-2</c:v>
                </c:pt>
                <c:pt idx="4">
                  <c:v>2.1425955955432337E-2</c:v>
                </c:pt>
                <c:pt idx="5">
                  <c:v>3.0951509128001257E-2</c:v>
                </c:pt>
                <c:pt idx="6">
                  <c:v>0.41904587539885962</c:v>
                </c:pt>
                <c:pt idx="7">
                  <c:v>6.4283098812575185E-2</c:v>
                </c:pt>
                <c:pt idx="8">
                  <c:v>0.16666841031542606</c:v>
                </c:pt>
                <c:pt idx="9">
                  <c:v>0.17380865198514411</c:v>
                </c:pt>
                <c:pt idx="10">
                  <c:v>0.11666579484228697</c:v>
                </c:pt>
                <c:pt idx="11">
                  <c:v>0.11666579484228697</c:v>
                </c:pt>
                <c:pt idx="12">
                  <c:v>9.0474446827431068E-2</c:v>
                </c:pt>
                <c:pt idx="13">
                  <c:v>0.15952293769942982</c:v>
                </c:pt>
                <c:pt idx="14">
                  <c:v>0.22142595595543232</c:v>
                </c:pt>
                <c:pt idx="15">
                  <c:v>0.71904587539885967</c:v>
                </c:pt>
                <c:pt idx="16">
                  <c:v>0.56428309881257521</c:v>
                </c:pt>
                <c:pt idx="17">
                  <c:v>0.42619134801485592</c:v>
                </c:pt>
                <c:pt idx="18">
                  <c:v>1</c:v>
                </c:pt>
                <c:pt idx="19">
                  <c:v>0.50952555317256898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9C-4D96-8D1D-CD2E72C4330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amplitude_hist_2000samples!$AM$15:$BP$15</c:f>
              <c:numCache>
                <c:formatCode>General</c:formatCode>
                <c:ptCount val="30"/>
                <c:pt idx="0">
                  <c:v>0.17207455541537772</c:v>
                </c:pt>
                <c:pt idx="1">
                  <c:v>0</c:v>
                </c:pt>
                <c:pt idx="2">
                  <c:v>0</c:v>
                </c:pt>
                <c:pt idx="3">
                  <c:v>3.9338610165390664E-3</c:v>
                </c:pt>
                <c:pt idx="4">
                  <c:v>1.0816497589132952E-2</c:v>
                </c:pt>
                <c:pt idx="5">
                  <c:v>1.7699134161726839E-2</c:v>
                </c:pt>
                <c:pt idx="6">
                  <c:v>1</c:v>
                </c:pt>
                <c:pt idx="7">
                  <c:v>3.0481482121563003E-2</c:v>
                </c:pt>
                <c:pt idx="8">
                  <c:v>3.6381193508805282E-2</c:v>
                </c:pt>
                <c:pt idx="9">
                  <c:v>2.4581770734320725E-2</c:v>
                </c:pt>
                <c:pt idx="10">
                  <c:v>2.4581770734320725E-2</c:v>
                </c:pt>
                <c:pt idx="11">
                  <c:v>8.0630109050688709E-2</c:v>
                </c:pt>
                <c:pt idx="12">
                  <c:v>9.0461521179337409E-2</c:v>
                </c:pt>
                <c:pt idx="13">
                  <c:v>0.13471043672122082</c:v>
                </c:pt>
                <c:pt idx="14">
                  <c:v>8.5544734977446732E-2</c:v>
                </c:pt>
                <c:pt idx="15">
                  <c:v>3.5398268323453677E-2</c:v>
                </c:pt>
                <c:pt idx="16">
                  <c:v>2.5564695919672333E-2</c:v>
                </c:pt>
                <c:pt idx="17">
                  <c:v>9.5378307381228086E-2</c:v>
                </c:pt>
                <c:pt idx="18">
                  <c:v>0.28023521075644198</c:v>
                </c:pt>
                <c:pt idx="19">
                  <c:v>9.8335724037813457E-3</c:v>
                </c:pt>
                <c:pt idx="20">
                  <c:v>1.9658503707032128E-3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9C-4D96-8D1D-CD2E72C4330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amplitude_hist_2000samples!$AM$16:$BP$16</c:f>
              <c:numCache>
                <c:formatCode>General</c:formatCode>
                <c:ptCount val="30"/>
                <c:pt idx="0">
                  <c:v>0.33966321975999891</c:v>
                </c:pt>
                <c:pt idx="1">
                  <c:v>8.4403635706306861E-3</c:v>
                </c:pt>
                <c:pt idx="2">
                  <c:v>0</c:v>
                </c:pt>
                <c:pt idx="3">
                  <c:v>2.5316455696202531E-2</c:v>
                </c:pt>
                <c:pt idx="4">
                  <c:v>3.1643252112408399E-2</c:v>
                </c:pt>
                <c:pt idx="5">
                  <c:v>1.6876092125571847E-2</c:v>
                </c:pt>
                <c:pt idx="6">
                  <c:v>1</c:v>
                </c:pt>
                <c:pt idx="7">
                  <c:v>4.6415047114934486E-2</c:v>
                </c:pt>
                <c:pt idx="8">
                  <c:v>9.0716527075444142E-2</c:v>
                </c:pt>
                <c:pt idx="9">
                  <c:v>0.11603298277164668</c:v>
                </c:pt>
                <c:pt idx="10">
                  <c:v>0.10126582278481013</c:v>
                </c:pt>
                <c:pt idx="11">
                  <c:v>0.14768086989974463</c:v>
                </c:pt>
                <c:pt idx="12">
                  <c:v>0.15611659845468576</c:v>
                </c:pt>
                <c:pt idx="13">
                  <c:v>0.34388108403746942</c:v>
                </c:pt>
                <c:pt idx="14">
                  <c:v>0.25316455696202533</c:v>
                </c:pt>
                <c:pt idx="15">
                  <c:v>0.44936477109975015</c:v>
                </c:pt>
                <c:pt idx="16">
                  <c:v>0.29324817264506442</c:v>
                </c:pt>
                <c:pt idx="17">
                  <c:v>0.17088375844152232</c:v>
                </c:pt>
                <c:pt idx="18">
                  <c:v>0.60126350527696537</c:v>
                </c:pt>
                <c:pt idx="19">
                  <c:v>0.43882011040607372</c:v>
                </c:pt>
                <c:pt idx="20">
                  <c:v>4.2178642774705795E-3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9C-4D96-8D1D-CD2E72C4330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amplitude_hist_2000samples!$AM$17:$BP$17</c:f>
              <c:numCache>
                <c:formatCode>General</c:formatCode>
                <c:ptCount val="30"/>
                <c:pt idx="0">
                  <c:v>0.44051512818158056</c:v>
                </c:pt>
                <c:pt idx="1">
                  <c:v>0</c:v>
                </c:pt>
                <c:pt idx="2">
                  <c:v>0</c:v>
                </c:pt>
                <c:pt idx="3">
                  <c:v>6.7520504107885876E-2</c:v>
                </c:pt>
                <c:pt idx="4">
                  <c:v>8.6813085894727929E-2</c:v>
                </c:pt>
                <c:pt idx="5">
                  <c:v>9.6462908934210265E-2</c:v>
                </c:pt>
                <c:pt idx="6">
                  <c:v>0.50160712645789329</c:v>
                </c:pt>
                <c:pt idx="7">
                  <c:v>0.17684748899736505</c:v>
                </c:pt>
                <c:pt idx="8">
                  <c:v>0.32475963746052827</c:v>
                </c:pt>
                <c:pt idx="9">
                  <c:v>0.43407955805788484</c:v>
                </c:pt>
                <c:pt idx="10">
                  <c:v>0.28296022097105761</c:v>
                </c:pt>
                <c:pt idx="11">
                  <c:v>0.2218611584026223</c:v>
                </c:pt>
                <c:pt idx="12">
                  <c:v>0.30868130858947279</c:v>
                </c:pt>
                <c:pt idx="13">
                  <c:v>0.5691276305657792</c:v>
                </c:pt>
                <c:pt idx="14">
                  <c:v>0.43086530514209825</c:v>
                </c:pt>
                <c:pt idx="15">
                  <c:v>0.72668960206842481</c:v>
                </c:pt>
                <c:pt idx="16">
                  <c:v>0.66881185670789856</c:v>
                </c:pt>
                <c:pt idx="17">
                  <c:v>0.53376378420000425</c:v>
                </c:pt>
                <c:pt idx="18">
                  <c:v>1</c:v>
                </c:pt>
                <c:pt idx="19">
                  <c:v>0.19292581786842053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9C-4D96-8D1D-CD2E72C4330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amplitude_hist_2000samples!$AM$18:$BP$18</c:f>
              <c:numCache>
                <c:formatCode>General</c:formatCode>
                <c:ptCount val="30"/>
                <c:pt idx="0">
                  <c:v>0.1193040958451799</c:v>
                </c:pt>
                <c:pt idx="1">
                  <c:v>0</c:v>
                </c:pt>
                <c:pt idx="2">
                  <c:v>0</c:v>
                </c:pt>
                <c:pt idx="3">
                  <c:v>1.9884015974196645E-2</c:v>
                </c:pt>
                <c:pt idx="4">
                  <c:v>2.6511414560982622E-2</c:v>
                </c:pt>
                <c:pt idx="5">
                  <c:v>1.9884015974196645E-2</c:v>
                </c:pt>
                <c:pt idx="6">
                  <c:v>1</c:v>
                </c:pt>
                <c:pt idx="7">
                  <c:v>3.0654221257913374E-2</c:v>
                </c:pt>
                <c:pt idx="8">
                  <c:v>4.4739035941942458E-2</c:v>
                </c:pt>
                <c:pt idx="9">
                  <c:v>6.7107643805994321E-2</c:v>
                </c:pt>
                <c:pt idx="10">
                  <c:v>4.0596229245011703E-2</c:v>
                </c:pt>
                <c:pt idx="11">
                  <c:v>3.8111637355156477E-2</c:v>
                </c:pt>
                <c:pt idx="12">
                  <c:v>3.2310615851150193E-2</c:v>
                </c:pt>
                <c:pt idx="13">
                  <c:v>8.8649874587266517E-2</c:v>
                </c:pt>
                <c:pt idx="14">
                  <c:v>5.3852846632422374E-2</c:v>
                </c:pt>
                <c:pt idx="15">
                  <c:v>1.7397603870502706E-2</c:v>
                </c:pt>
                <c:pt idx="16">
                  <c:v>9.113810690479918E-3</c:v>
                </c:pt>
                <c:pt idx="17">
                  <c:v>6.213663981244516E-2</c:v>
                </c:pt>
                <c:pt idx="18">
                  <c:v>0.14747372521323804</c:v>
                </c:pt>
                <c:pt idx="19">
                  <c:v>2.4845918898552199E-3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9C-4D96-8D1D-CD2E72C4330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amplitude_hist_2000samples!$AM$19:$BP$19</c:f>
              <c:numCache>
                <c:formatCode>General</c:formatCode>
                <c:ptCount val="30"/>
                <c:pt idx="0">
                  <c:v>0.30133781888443167</c:v>
                </c:pt>
                <c:pt idx="1">
                  <c:v>2.2313328167756995E-3</c:v>
                </c:pt>
                <c:pt idx="2">
                  <c:v>2.0086899379150033E-2</c:v>
                </c:pt>
                <c:pt idx="3">
                  <c:v>5.3571603715291738E-2</c:v>
                </c:pt>
                <c:pt idx="4">
                  <c:v>6.2501839010563276E-2</c:v>
                </c:pt>
                <c:pt idx="5">
                  <c:v>4.9108938081740341E-2</c:v>
                </c:pt>
                <c:pt idx="6">
                  <c:v>0.35490942259972341</c:v>
                </c:pt>
                <c:pt idx="7">
                  <c:v>6.6964504644114672E-2</c:v>
                </c:pt>
                <c:pt idx="8">
                  <c:v>0.12946634365467793</c:v>
                </c:pt>
                <c:pt idx="9">
                  <c:v>0.15625214551232383</c:v>
                </c:pt>
                <c:pt idx="10">
                  <c:v>0.10044430495208764</c:v>
                </c:pt>
                <c:pt idx="11">
                  <c:v>0.10714320743058348</c:v>
                </c:pt>
                <c:pt idx="12">
                  <c:v>0.15848347832909951</c:v>
                </c:pt>
                <c:pt idx="13">
                  <c:v>0.17857037770824954</c:v>
                </c:pt>
                <c:pt idx="14">
                  <c:v>0.21428641486116695</c:v>
                </c:pt>
                <c:pt idx="15">
                  <c:v>0.43526682817266099</c:v>
                </c:pt>
                <c:pt idx="16">
                  <c:v>0.54910893808174033</c:v>
                </c:pt>
                <c:pt idx="17">
                  <c:v>0.43303549535588531</c:v>
                </c:pt>
                <c:pt idx="18">
                  <c:v>1</c:v>
                </c:pt>
                <c:pt idx="19">
                  <c:v>0.51786047059054308</c:v>
                </c:pt>
                <c:pt idx="20">
                  <c:v>8.9302352952715346E-3</c:v>
                </c:pt>
                <c:pt idx="21">
                  <c:v>4.4626656335513991E-3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9C-4D96-8D1D-CD2E72C4330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amplitude_hist_2000samples!$AM$20:$BP$20</c:f>
              <c:numCache>
                <c:formatCode>General</c:formatCode>
                <c:ptCount val="30"/>
                <c:pt idx="0">
                  <c:v>0.28085150143973675</c:v>
                </c:pt>
                <c:pt idx="1">
                  <c:v>0</c:v>
                </c:pt>
                <c:pt idx="2">
                  <c:v>1.9146628772297222E-2</c:v>
                </c:pt>
                <c:pt idx="3">
                  <c:v>2.5531954676339702E-2</c:v>
                </c:pt>
                <c:pt idx="4">
                  <c:v>5.7444560786806771E-2</c:v>
                </c:pt>
                <c:pt idx="5">
                  <c:v>4.4678583448636927E-2</c:v>
                </c:pt>
                <c:pt idx="6">
                  <c:v>1</c:v>
                </c:pt>
                <c:pt idx="7">
                  <c:v>9.3615608989940535E-2</c:v>
                </c:pt>
                <c:pt idx="8">
                  <c:v>0.11702067985490446</c:v>
                </c:pt>
                <c:pt idx="9">
                  <c:v>0.12978665719307431</c:v>
                </c:pt>
                <c:pt idx="10">
                  <c:v>0.11276691223215286</c:v>
                </c:pt>
                <c:pt idx="11">
                  <c:v>0.4553214165513631</c:v>
                </c:pt>
                <c:pt idx="12">
                  <c:v>0.35744736546875583</c:v>
                </c:pt>
                <c:pt idx="13">
                  <c:v>0.46595583560824205</c:v>
                </c:pt>
                <c:pt idx="14">
                  <c:v>0.27446617553569425</c:v>
                </c:pt>
                <c:pt idx="15">
                  <c:v>0.15106484424666242</c:v>
                </c:pt>
                <c:pt idx="16">
                  <c:v>0.14680640215399574</c:v>
                </c:pt>
                <c:pt idx="17">
                  <c:v>0.25957331438614861</c:v>
                </c:pt>
                <c:pt idx="18">
                  <c:v>0.64467951834261994</c:v>
                </c:pt>
                <c:pt idx="19">
                  <c:v>2.5531954676339702E-2</c:v>
                </c:pt>
                <c:pt idx="20">
                  <c:v>1.2765977338169851E-2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89C-4D96-8D1D-CD2E72C4330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amplitude_hist_2000samples!$AM$21:$BP$21</c:f>
              <c:numCache>
                <c:formatCode>General</c:formatCode>
                <c:ptCount val="30"/>
                <c:pt idx="0">
                  <c:v>0.3124997547990726</c:v>
                </c:pt>
                <c:pt idx="1">
                  <c:v>0</c:v>
                </c:pt>
                <c:pt idx="2">
                  <c:v>0</c:v>
                </c:pt>
                <c:pt idx="3">
                  <c:v>3.3927961929123202E-2</c:v>
                </c:pt>
                <c:pt idx="4">
                  <c:v>2.3213662203355922E-2</c:v>
                </c:pt>
                <c:pt idx="5">
                  <c:v>1.4284425229409989E-2</c:v>
                </c:pt>
                <c:pt idx="6">
                  <c:v>1</c:v>
                </c:pt>
                <c:pt idx="7">
                  <c:v>6.0715672850960994E-2</c:v>
                </c:pt>
                <c:pt idx="8">
                  <c:v>9.4643634780084196E-2</c:v>
                </c:pt>
                <c:pt idx="9">
                  <c:v>0.15892943313468788</c:v>
                </c:pt>
                <c:pt idx="10">
                  <c:v>0.13035665946102876</c:v>
                </c:pt>
                <c:pt idx="11">
                  <c:v>0.13214172221285009</c:v>
                </c:pt>
                <c:pt idx="12">
                  <c:v>0.18392815808986518</c:v>
                </c:pt>
                <c:pt idx="13">
                  <c:v>0.25892825617023618</c:v>
                </c:pt>
                <c:pt idx="14">
                  <c:v>0.21785612001898838</c:v>
                </c:pt>
                <c:pt idx="15">
                  <c:v>0.31785886626937576</c:v>
                </c:pt>
                <c:pt idx="16">
                  <c:v>0.26071331892205751</c:v>
                </c:pt>
                <c:pt idx="17">
                  <c:v>0.12678653395738604</c:v>
                </c:pt>
                <c:pt idx="18">
                  <c:v>0.3571420164539631</c:v>
                </c:pt>
                <c:pt idx="19">
                  <c:v>0.23571459396688024</c:v>
                </c:pt>
                <c:pt idx="20">
                  <c:v>3.5701255036427052E-3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9C-4D96-8D1D-CD2E72C4330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amplitude_hist_2000samples!$AM$22:$BP$22</c:f>
              <c:numCache>
                <c:formatCode>General</c:formatCode>
                <c:ptCount val="30"/>
                <c:pt idx="0">
                  <c:v>0.55695841705311022</c:v>
                </c:pt>
                <c:pt idx="1">
                  <c:v>0</c:v>
                </c:pt>
                <c:pt idx="2">
                  <c:v>0</c:v>
                </c:pt>
                <c:pt idx="3">
                  <c:v>3.1647813784041218E-2</c:v>
                </c:pt>
                <c:pt idx="4">
                  <c:v>4.1137986414800501E-2</c:v>
                </c:pt>
                <c:pt idx="5">
                  <c:v>2.8477470399699653E-2</c:v>
                </c:pt>
                <c:pt idx="6">
                  <c:v>0.45885853733148863</c:v>
                </c:pt>
                <c:pt idx="7">
                  <c:v>0.16138855478228226</c:v>
                </c:pt>
                <c:pt idx="8">
                  <c:v>0.39556986227082802</c:v>
                </c:pt>
                <c:pt idx="9">
                  <c:v>0.45569514645456893</c:v>
                </c:pt>
                <c:pt idx="10">
                  <c:v>0.24683487099622481</c:v>
                </c:pt>
                <c:pt idx="11">
                  <c:v>0.24367148011930506</c:v>
                </c:pt>
                <c:pt idx="12">
                  <c:v>0.34177135984092666</c:v>
                </c:pt>
                <c:pt idx="13">
                  <c:v>0.49050635111552987</c:v>
                </c:pt>
                <c:pt idx="14">
                  <c:v>0.43038106693178896</c:v>
                </c:pt>
                <c:pt idx="15">
                  <c:v>0.67404559454367219</c:v>
                </c:pt>
                <c:pt idx="16">
                  <c:v>0.60759352860609184</c:v>
                </c:pt>
                <c:pt idx="17">
                  <c:v>0.52531755577649086</c:v>
                </c:pt>
                <c:pt idx="18">
                  <c:v>1</c:v>
                </c:pt>
                <c:pt idx="19">
                  <c:v>0.26265877788824543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89C-4D96-8D1D-CD2E72C4330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amplitude_hist_2000samples!$AM$23:$BP$23</c:f>
              <c:numCache>
                <c:formatCode>General</c:formatCode>
                <c:ptCount val="30"/>
                <c:pt idx="0">
                  <c:v>0.28311620130222154</c:v>
                </c:pt>
                <c:pt idx="1">
                  <c:v>1.2982269928497651E-3</c:v>
                </c:pt>
                <c:pt idx="2">
                  <c:v>3.8946809785492952E-3</c:v>
                </c:pt>
                <c:pt idx="3">
                  <c:v>3.1168860812946887E-2</c:v>
                </c:pt>
                <c:pt idx="4">
                  <c:v>3.636462203048408E-2</c:v>
                </c:pt>
                <c:pt idx="5">
                  <c:v>2.2078418616860402E-2</c:v>
                </c:pt>
                <c:pt idx="6">
                  <c:v>1</c:v>
                </c:pt>
                <c:pt idx="7">
                  <c:v>6.4934175611593314E-2</c:v>
                </c:pt>
                <c:pt idx="8">
                  <c:v>0.12467544325178755</c:v>
                </c:pt>
                <c:pt idx="9">
                  <c:v>0.17142873447120791</c:v>
                </c:pt>
                <c:pt idx="10">
                  <c:v>9.2208355445990903E-2</c:v>
                </c:pt>
                <c:pt idx="11">
                  <c:v>0.10129879764207739</c:v>
                </c:pt>
                <c:pt idx="12">
                  <c:v>7.1428163821980264E-2</c:v>
                </c:pt>
                <c:pt idx="13">
                  <c:v>0.2454533522788877</c:v>
                </c:pt>
                <c:pt idx="14">
                  <c:v>0.14935031585434749</c:v>
                </c:pt>
                <c:pt idx="15">
                  <c:v>3.5063541791496185E-2</c:v>
                </c:pt>
                <c:pt idx="16">
                  <c:v>8.1816833010916509E-2</c:v>
                </c:pt>
                <c:pt idx="17">
                  <c:v>8.8310821221303473E-2</c:v>
                </c:pt>
                <c:pt idx="18">
                  <c:v>0.23117000211140212</c:v>
                </c:pt>
                <c:pt idx="19">
                  <c:v>1.5584430406473443E-2</c:v>
                </c:pt>
                <c:pt idx="20">
                  <c:v>2.5964539856995301E-3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89C-4D96-8D1D-CD2E72C4330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amplitude_hist_2000samples!$AM$24:$BP$24</c:f>
              <c:numCache>
                <c:formatCode>General</c:formatCode>
                <c:ptCount val="30"/>
                <c:pt idx="0">
                  <c:v>0.32036418846904097</c:v>
                </c:pt>
                <c:pt idx="1">
                  <c:v>5.0344883061515876E-2</c:v>
                </c:pt>
                <c:pt idx="2">
                  <c:v>1.6017455305970599E-2</c:v>
                </c:pt>
                <c:pt idx="3">
                  <c:v>2.5172441530757938E-2</c:v>
                </c:pt>
                <c:pt idx="4">
                  <c:v>3.4322400305668951E-2</c:v>
                </c:pt>
                <c:pt idx="5">
                  <c:v>5.0344883061515876E-2</c:v>
                </c:pt>
                <c:pt idx="6">
                  <c:v>0.43935889959177105</c:v>
                </c:pt>
                <c:pt idx="7">
                  <c:v>0.10526474551048726</c:v>
                </c:pt>
                <c:pt idx="8">
                  <c:v>0.12356969051018561</c:v>
                </c:pt>
                <c:pt idx="9">
                  <c:v>5.9494841836426893E-2</c:v>
                </c:pt>
                <c:pt idx="10">
                  <c:v>7.0937317754941984E-2</c:v>
                </c:pt>
                <c:pt idx="11">
                  <c:v>0.13272467673497296</c:v>
                </c:pt>
                <c:pt idx="12">
                  <c:v>0.16475958734691415</c:v>
                </c:pt>
                <c:pt idx="13">
                  <c:v>0.25400185010155446</c:v>
                </c:pt>
                <c:pt idx="14">
                  <c:v>0.24713938102037122</c:v>
                </c:pt>
                <c:pt idx="15">
                  <c:v>0.48970378265328696</c:v>
                </c:pt>
                <c:pt idx="16">
                  <c:v>0.39816900275504258</c:v>
                </c:pt>
                <c:pt idx="17">
                  <c:v>0.4118989683672854</c:v>
                </c:pt>
                <c:pt idx="18">
                  <c:v>1</c:v>
                </c:pt>
                <c:pt idx="19">
                  <c:v>0.62013594224465585</c:v>
                </c:pt>
                <c:pt idx="20">
                  <c:v>1.1442475918515091E-2</c:v>
                </c:pt>
                <c:pt idx="21">
                  <c:v>2.2874896937277534E-3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89C-4D96-8D1D-CD2E72C4330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amplitude_hist_2000samples!$AM$25:$BP$25</c:f>
              <c:numCache>
                <c:formatCode>General</c:formatCode>
                <c:ptCount val="30"/>
                <c:pt idx="0">
                  <c:v>0.22988426961428016</c:v>
                </c:pt>
                <c:pt idx="1">
                  <c:v>0</c:v>
                </c:pt>
                <c:pt idx="2">
                  <c:v>0</c:v>
                </c:pt>
                <c:pt idx="3">
                  <c:v>4.9243134821570292E-3</c:v>
                </c:pt>
                <c:pt idx="4">
                  <c:v>3.7767500252528896E-2</c:v>
                </c:pt>
                <c:pt idx="5">
                  <c:v>8.2100751814600498E-2</c:v>
                </c:pt>
                <c:pt idx="6">
                  <c:v>1</c:v>
                </c:pt>
                <c:pt idx="7">
                  <c:v>6.5682765985079147E-2</c:v>
                </c:pt>
                <c:pt idx="8">
                  <c:v>9.8522345199786435E-2</c:v>
                </c:pt>
                <c:pt idx="9">
                  <c:v>7.8817876159829145E-2</c:v>
                </c:pt>
                <c:pt idx="10">
                  <c:v>6.5682765985079147E-2</c:v>
                </c:pt>
                <c:pt idx="11">
                  <c:v>7.2248517294621853E-2</c:v>
                </c:pt>
                <c:pt idx="12">
                  <c:v>0.10344665868194346</c:v>
                </c:pt>
                <c:pt idx="13">
                  <c:v>0.72249599561321232</c:v>
                </c:pt>
                <c:pt idx="14">
                  <c:v>0.44663342905381032</c:v>
                </c:pt>
                <c:pt idx="15">
                  <c:v>0.19211676936175126</c:v>
                </c:pt>
                <c:pt idx="16">
                  <c:v>0.14614207997229398</c:v>
                </c:pt>
                <c:pt idx="17">
                  <c:v>9.6880907372400765E-2</c:v>
                </c:pt>
                <c:pt idx="18">
                  <c:v>0.15106639345445103</c:v>
                </c:pt>
                <c:pt idx="19">
                  <c:v>1.3135110174749998E-2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89C-4D96-8D1D-CD2E72C4330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amplitude_hist_2000samples!$AM$26:$BP$26</c:f>
              <c:numCache>
                <c:formatCode>General</c:formatCode>
                <c:ptCount val="30"/>
                <c:pt idx="0">
                  <c:v>0.32261989142625924</c:v>
                </c:pt>
                <c:pt idx="1">
                  <c:v>0</c:v>
                </c:pt>
                <c:pt idx="2">
                  <c:v>0</c:v>
                </c:pt>
                <c:pt idx="3">
                  <c:v>8.6522245667777394E-3</c:v>
                </c:pt>
                <c:pt idx="4">
                  <c:v>4.4499482658888902E-2</c:v>
                </c:pt>
                <c:pt idx="5">
                  <c:v>3.2137610019851784E-2</c:v>
                </c:pt>
                <c:pt idx="6">
                  <c:v>1</c:v>
                </c:pt>
                <c:pt idx="7">
                  <c:v>3.4611613968481572E-2</c:v>
                </c:pt>
                <c:pt idx="8">
                  <c:v>7.5401448555111092E-2</c:v>
                </c:pt>
                <c:pt idx="9">
                  <c:v>8.7763321194148203E-2</c:v>
                </c:pt>
                <c:pt idx="10">
                  <c:v>0.11001306252359265</c:v>
                </c:pt>
                <c:pt idx="11">
                  <c:v>0.12978879990440734</c:v>
                </c:pt>
                <c:pt idx="12">
                  <c:v>0.13596973622392589</c:v>
                </c:pt>
                <c:pt idx="13">
                  <c:v>0.17181699431603706</c:v>
                </c:pt>
                <c:pt idx="14">
                  <c:v>0.1186652870903704</c:v>
                </c:pt>
                <c:pt idx="15">
                  <c:v>0.10136083795681493</c:v>
                </c:pt>
                <c:pt idx="16">
                  <c:v>8.4053673121888828E-2</c:v>
                </c:pt>
                <c:pt idx="17">
                  <c:v>4.8206415029777669E-2</c:v>
                </c:pt>
                <c:pt idx="18">
                  <c:v>0.18046921888281478</c:v>
                </c:pt>
                <c:pt idx="19">
                  <c:v>2.2249741329444451E-2</c:v>
                </c:pt>
                <c:pt idx="20">
                  <c:v>7.41658044314815E-3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9C-4D96-8D1D-CD2E72C4330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amplitude_hist_2000samples!$AM$27:$BP$27</c:f>
              <c:numCache>
                <c:formatCode>General</c:formatCode>
                <c:ptCount val="30"/>
                <c:pt idx="0">
                  <c:v>0.38666666666666666</c:v>
                </c:pt>
                <c:pt idx="1">
                  <c:v>4.4428170389356767E-3</c:v>
                </c:pt>
                <c:pt idx="2">
                  <c:v>0</c:v>
                </c:pt>
                <c:pt idx="3">
                  <c:v>1.3333333333333332E-2</c:v>
                </c:pt>
                <c:pt idx="4">
                  <c:v>2.8888075186134506E-2</c:v>
                </c:pt>
                <c:pt idx="5">
                  <c:v>2.2223849627730986E-2</c:v>
                </c:pt>
                <c:pt idx="6">
                  <c:v>0.342223849627731</c:v>
                </c:pt>
                <c:pt idx="7">
                  <c:v>6.2223849627730983E-2</c:v>
                </c:pt>
                <c:pt idx="8">
                  <c:v>0.17333333333333334</c:v>
                </c:pt>
                <c:pt idx="9">
                  <c:v>0.15333089222507018</c:v>
                </c:pt>
                <c:pt idx="10">
                  <c:v>0.1088880751861345</c:v>
                </c:pt>
                <c:pt idx="11">
                  <c:v>7.7778591480532164E-2</c:v>
                </c:pt>
                <c:pt idx="12">
                  <c:v>0.10222384962773098</c:v>
                </c:pt>
                <c:pt idx="13">
                  <c:v>0.15333089222507018</c:v>
                </c:pt>
                <c:pt idx="14">
                  <c:v>0.32222140851946784</c:v>
                </c:pt>
                <c:pt idx="15">
                  <c:v>0.61111192481386545</c:v>
                </c:pt>
                <c:pt idx="16">
                  <c:v>0.48444281703893566</c:v>
                </c:pt>
                <c:pt idx="17">
                  <c:v>0.41777615037226895</c:v>
                </c:pt>
                <c:pt idx="18">
                  <c:v>1</c:v>
                </c:pt>
                <c:pt idx="19">
                  <c:v>0.41777615037226895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89C-4D96-8D1D-CD2E72C4330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amplitude_hist_2000samples!$AM$28:$BP$28</c:f>
              <c:numCache>
                <c:formatCode>General</c:formatCode>
                <c:ptCount val="30"/>
                <c:pt idx="0">
                  <c:v>0.10256426305799364</c:v>
                </c:pt>
                <c:pt idx="1">
                  <c:v>7.1230398730621714E-3</c:v>
                </c:pt>
                <c:pt idx="2">
                  <c:v>6.4094840334056801E-3</c:v>
                </c:pt>
                <c:pt idx="3">
                  <c:v>2.421708371606111E-2</c:v>
                </c:pt>
                <c:pt idx="4">
                  <c:v>9.2590129457181189E-3</c:v>
                </c:pt>
                <c:pt idx="5">
                  <c:v>6.4094840334056801E-3</c:v>
                </c:pt>
                <c:pt idx="6">
                  <c:v>1</c:v>
                </c:pt>
                <c:pt idx="7">
                  <c:v>1.3532523906467852E-2</c:v>
                </c:pt>
                <c:pt idx="8">
                  <c:v>9.2590129457181189E-3</c:v>
                </c:pt>
                <c:pt idx="9">
                  <c:v>1.6382052818780288E-2</c:v>
                </c:pt>
                <c:pt idx="10">
                  <c:v>1.0682994994155414E-2</c:v>
                </c:pt>
                <c:pt idx="11">
                  <c:v>4.7720611592465725E-2</c:v>
                </c:pt>
                <c:pt idx="12">
                  <c:v>2.9914576725248138E-2</c:v>
                </c:pt>
                <c:pt idx="13">
                  <c:v>7.1225704284308189E-2</c:v>
                </c:pt>
                <c:pt idx="14">
                  <c:v>4.1311127559060044E-2</c:v>
                </c:pt>
                <c:pt idx="15">
                  <c:v>1.42445149306865E-2</c:v>
                </c:pt>
                <c:pt idx="16">
                  <c:v>1.2108541858030555E-2</c:v>
                </c:pt>
                <c:pt idx="17">
                  <c:v>3.6324060758653826E-2</c:v>
                </c:pt>
                <c:pt idx="18">
                  <c:v>0.10256426305799364</c:v>
                </c:pt>
                <c:pt idx="19">
                  <c:v>2.8495289123124374E-3</c:v>
                </c:pt>
                <c:pt idx="20">
                  <c:v>7.1199102421864861E-4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89C-4D96-8D1D-CD2E72C4330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amplitude_hist_2000samples!$AM$29:$BP$29</c:f>
              <c:numCache>
                <c:formatCode>General</c:formatCode>
                <c:ptCount val="30"/>
                <c:pt idx="0">
                  <c:v>0.46153946153946152</c:v>
                </c:pt>
                <c:pt idx="1">
                  <c:v>4.1418041418041417E-2</c:v>
                </c:pt>
                <c:pt idx="2">
                  <c:v>0</c:v>
                </c:pt>
                <c:pt idx="3">
                  <c:v>2.3666523666523664E-2</c:v>
                </c:pt>
                <c:pt idx="4">
                  <c:v>3.8460538460538457E-2</c:v>
                </c:pt>
                <c:pt idx="5">
                  <c:v>4.4375544375544369E-2</c:v>
                </c:pt>
                <c:pt idx="6">
                  <c:v>0.97633347633347634</c:v>
                </c:pt>
                <c:pt idx="7">
                  <c:v>0.13609713609713608</c:v>
                </c:pt>
                <c:pt idx="8">
                  <c:v>0.15976365976365975</c:v>
                </c:pt>
                <c:pt idx="9">
                  <c:v>0.15680615680615678</c:v>
                </c:pt>
                <c:pt idx="10">
                  <c:v>0.13313313313313313</c:v>
                </c:pt>
                <c:pt idx="11">
                  <c:v>0.19526669526669527</c:v>
                </c:pt>
                <c:pt idx="12">
                  <c:v>0.19822419822419821</c:v>
                </c:pt>
                <c:pt idx="13">
                  <c:v>0.40236990236990233</c:v>
                </c:pt>
                <c:pt idx="14">
                  <c:v>0.42012142012142006</c:v>
                </c:pt>
                <c:pt idx="15">
                  <c:v>0.71006071006071003</c:v>
                </c:pt>
                <c:pt idx="16">
                  <c:v>0.34911534911534908</c:v>
                </c:pt>
                <c:pt idx="17">
                  <c:v>0.24852124852124849</c:v>
                </c:pt>
                <c:pt idx="18">
                  <c:v>1</c:v>
                </c:pt>
                <c:pt idx="19">
                  <c:v>0.79290329290329287</c:v>
                </c:pt>
                <c:pt idx="20">
                  <c:v>1.1836511836511835E-2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89C-4D96-8D1D-CD2E72C4330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amplitude_hist_2000samples!$AM$30:$BP$30</c:f>
              <c:numCache>
                <c:formatCode>General</c:formatCode>
                <c:ptCount val="30"/>
                <c:pt idx="0">
                  <c:v>0.17226032699382435</c:v>
                </c:pt>
                <c:pt idx="1">
                  <c:v>1.2304660141207464E-2</c:v>
                </c:pt>
                <c:pt idx="2">
                  <c:v>0</c:v>
                </c:pt>
                <c:pt idx="3">
                  <c:v>6.7114093959731542E-3</c:v>
                </c:pt>
                <c:pt idx="4">
                  <c:v>1.4540977442685156E-2</c:v>
                </c:pt>
                <c:pt idx="5">
                  <c:v>2.1252386838658308E-2</c:v>
                </c:pt>
                <c:pt idx="6">
                  <c:v>1</c:v>
                </c:pt>
                <c:pt idx="7">
                  <c:v>4.4743548470334397E-2</c:v>
                </c:pt>
                <c:pt idx="8">
                  <c:v>9.6196048845101856E-2</c:v>
                </c:pt>
                <c:pt idx="9">
                  <c:v>0.10850070898630933</c:v>
                </c:pt>
                <c:pt idx="10">
                  <c:v>4.1386615026577769E-2</c:v>
                </c:pt>
                <c:pt idx="11">
                  <c:v>6.1520843214497238E-2</c:v>
                </c:pt>
                <c:pt idx="12">
                  <c:v>0.10402561689181386</c:v>
                </c:pt>
                <c:pt idx="13">
                  <c:v>0.11521211838228247</c:v>
                </c:pt>
                <c:pt idx="14">
                  <c:v>0.12080536912751678</c:v>
                </c:pt>
                <c:pt idx="15">
                  <c:v>0.15995566685261686</c:v>
                </c:pt>
                <c:pt idx="16">
                  <c:v>0.10961886763704816</c:v>
                </c:pt>
                <c:pt idx="17">
                  <c:v>7.717997930792124E-2</c:v>
                </c:pt>
                <c:pt idx="18">
                  <c:v>0.17002155220080656</c:v>
                </c:pt>
                <c:pt idx="19">
                  <c:v>2.1252386838658308E-2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89C-4D96-8D1D-CD2E72C4330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amplitude_hist_2000samples!$AM$31:$BP$31</c:f>
              <c:numCache>
                <c:formatCode>General</c:formatCode>
                <c:ptCount val="30"/>
                <c:pt idx="0">
                  <c:v>0.10096573366236672</c:v>
                </c:pt>
                <c:pt idx="1">
                  <c:v>0</c:v>
                </c:pt>
                <c:pt idx="2">
                  <c:v>0</c:v>
                </c:pt>
                <c:pt idx="3">
                  <c:v>2.9701080884475678E-3</c:v>
                </c:pt>
                <c:pt idx="4">
                  <c:v>1.7075267203710921E-2</c:v>
                </c:pt>
                <c:pt idx="5">
                  <c:v>2.8210318230526707E-2</c:v>
                </c:pt>
                <c:pt idx="6">
                  <c:v>1</c:v>
                </c:pt>
                <c:pt idx="7">
                  <c:v>3.3406784111797413E-2</c:v>
                </c:pt>
                <c:pt idx="8">
                  <c:v>3.8604881024418169E-2</c:v>
                </c:pt>
                <c:pt idx="9">
                  <c:v>5.642226749240347E-2</c:v>
                </c:pt>
                <c:pt idx="10">
                  <c:v>5.5678517196779041E-2</c:v>
                </c:pt>
                <c:pt idx="11">
                  <c:v>6.0132863813775361E-2</c:v>
                </c:pt>
                <c:pt idx="12">
                  <c:v>4.3801346905688876E-2</c:v>
                </c:pt>
                <c:pt idx="13">
                  <c:v>1.5589397643812113E-2</c:v>
                </c:pt>
                <c:pt idx="14">
                  <c:v>1.1135051026815786E-2</c:v>
                </c:pt>
                <c:pt idx="15">
                  <c:v>1.1135051026815786E-2</c:v>
                </c:pt>
                <c:pt idx="16">
                  <c:v>7.4244547054438921E-3</c:v>
                </c:pt>
                <c:pt idx="17">
                  <c:v>4.4543466169963256E-2</c:v>
                </c:pt>
                <c:pt idx="18">
                  <c:v>9.947986410246791E-2</c:v>
                </c:pt>
                <c:pt idx="19">
                  <c:v>4.4543466169963252E-3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89C-4D96-8D1D-CD2E72C4330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amplitude_hist_2000samples!$AM$32:$BP$32</c:f>
              <c:numCache>
                <c:formatCode>General</c:formatCode>
                <c:ptCount val="30"/>
                <c:pt idx="0">
                  <c:v>0.28695743542717411</c:v>
                </c:pt>
                <c:pt idx="1">
                  <c:v>0</c:v>
                </c:pt>
                <c:pt idx="2">
                  <c:v>0</c:v>
                </c:pt>
                <c:pt idx="3">
                  <c:v>5.2174079168577102E-2</c:v>
                </c:pt>
                <c:pt idx="4">
                  <c:v>4.7827831270059608E-2</c:v>
                </c:pt>
                <c:pt idx="5">
                  <c:v>5.652032706709461E-2</c:v>
                </c:pt>
                <c:pt idx="6">
                  <c:v>0.38260832187070148</c:v>
                </c:pt>
                <c:pt idx="7">
                  <c:v>7.8261118752865663E-2</c:v>
                </c:pt>
                <c:pt idx="8">
                  <c:v>9.3477762494268674E-2</c:v>
                </c:pt>
                <c:pt idx="9">
                  <c:v>0.11956480207855724</c:v>
                </c:pt>
                <c:pt idx="10">
                  <c:v>8.2607366651383143E-2</c:v>
                </c:pt>
                <c:pt idx="11">
                  <c:v>8.2607366651383143E-2</c:v>
                </c:pt>
                <c:pt idx="12">
                  <c:v>0.13478144581996024</c:v>
                </c:pt>
                <c:pt idx="13">
                  <c:v>0.2021721687299404</c:v>
                </c:pt>
                <c:pt idx="14">
                  <c:v>0.18695552498853735</c:v>
                </c:pt>
                <c:pt idx="15">
                  <c:v>0.41739263334861681</c:v>
                </c:pt>
                <c:pt idx="16">
                  <c:v>0.49782687605074127</c:v>
                </c:pt>
                <c:pt idx="17">
                  <c:v>0.52608703958428849</c:v>
                </c:pt>
                <c:pt idx="18">
                  <c:v>1</c:v>
                </c:pt>
                <c:pt idx="19">
                  <c:v>0.51956766773651231</c:v>
                </c:pt>
                <c:pt idx="20">
                  <c:v>8.6972718936267762E-3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89C-4D96-8D1D-CD2E72C43308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amplitude_hist_2000samples!$AM$33:$BP$33</c:f>
              <c:numCache>
                <c:formatCode>General</c:formatCode>
                <c:ptCount val="30"/>
                <c:pt idx="0">
                  <c:v>0.2023112945471863</c:v>
                </c:pt>
                <c:pt idx="1">
                  <c:v>3.6126676720374631E-2</c:v>
                </c:pt>
                <c:pt idx="2">
                  <c:v>0</c:v>
                </c:pt>
                <c:pt idx="3">
                  <c:v>2.6011588221287404E-2</c:v>
                </c:pt>
                <c:pt idx="4">
                  <c:v>1.3004206683070084E-2</c:v>
                </c:pt>
                <c:pt idx="5">
                  <c:v>4.3336772759742835E-3</c:v>
                </c:pt>
                <c:pt idx="6">
                  <c:v>1</c:v>
                </c:pt>
                <c:pt idx="7">
                  <c:v>3.4682117628383205E-2</c:v>
                </c:pt>
                <c:pt idx="8">
                  <c:v>9.826494166203667E-2</c:v>
                </c:pt>
                <c:pt idx="9">
                  <c:v>0.12427652988332406</c:v>
                </c:pt>
                <c:pt idx="10">
                  <c:v>4.9134058258591955E-2</c:v>
                </c:pt>
                <c:pt idx="11">
                  <c:v>0.10549091197714104</c:v>
                </c:pt>
                <c:pt idx="12">
                  <c:v>0.12138741169934121</c:v>
                </c:pt>
                <c:pt idx="13">
                  <c:v>0.47687911739026906</c:v>
                </c:pt>
                <c:pt idx="14">
                  <c:v>0.31792046987856182</c:v>
                </c:pt>
                <c:pt idx="15">
                  <c:v>0.16040320660369869</c:v>
                </c:pt>
                <c:pt idx="16">
                  <c:v>0.12427652988332406</c:v>
                </c:pt>
                <c:pt idx="17">
                  <c:v>9.5375823478053817E-2</c:v>
                </c:pt>
                <c:pt idx="18">
                  <c:v>0.17196602904992458</c:v>
                </c:pt>
                <c:pt idx="19">
                  <c:v>1.3004206683070084E-2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89C-4D96-8D1D-CD2E72C4330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amplitude_hist_2000samples!$AM$34:$BP$34</c:f>
              <c:numCache>
                <c:formatCode>General</c:formatCode>
                <c:ptCount val="30"/>
                <c:pt idx="0">
                  <c:v>0.17720019928182315</c:v>
                </c:pt>
                <c:pt idx="1">
                  <c:v>3.2217228076957635E-2</c:v>
                </c:pt>
                <c:pt idx="2">
                  <c:v>0</c:v>
                </c:pt>
                <c:pt idx="3">
                  <c:v>9.9123650015381735E-3</c:v>
                </c:pt>
                <c:pt idx="4">
                  <c:v>1.8586024681543835E-2</c:v>
                </c:pt>
                <c:pt idx="5">
                  <c:v>8.6736596800056631E-3</c:v>
                </c:pt>
                <c:pt idx="6">
                  <c:v>1</c:v>
                </c:pt>
                <c:pt idx="7">
                  <c:v>4.460972615083892E-2</c:v>
                </c:pt>
                <c:pt idx="8">
                  <c:v>0.1127630206986298</c:v>
                </c:pt>
                <c:pt idx="9">
                  <c:v>0.17100395024488249</c:v>
                </c:pt>
                <c:pt idx="10">
                  <c:v>0.14746038184793053</c:v>
                </c:pt>
                <c:pt idx="11">
                  <c:v>0.17100395024488249</c:v>
                </c:pt>
                <c:pt idx="12">
                  <c:v>0.14746038184793053</c:v>
                </c:pt>
                <c:pt idx="13">
                  <c:v>0.15489533620640369</c:v>
                </c:pt>
                <c:pt idx="14">
                  <c:v>0.13135176780945174</c:v>
                </c:pt>
                <c:pt idx="15">
                  <c:v>0.1115243153770973</c:v>
                </c:pt>
                <c:pt idx="16">
                  <c:v>6.5675883904725868E-2</c:v>
                </c:pt>
                <c:pt idx="17">
                  <c:v>6.4437178583193352E-2</c:v>
                </c:pt>
                <c:pt idx="18">
                  <c:v>0.13630658909558177</c:v>
                </c:pt>
                <c:pt idx="19">
                  <c:v>1.6108614038478818E-2</c:v>
                </c:pt>
                <c:pt idx="20">
                  <c:v>1.2387053215325099E-3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89C-4D96-8D1D-CD2E72C43308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amplitude_hist_2000samples!$AM$35:$BP$35</c:f>
              <c:numCache>
                <c:formatCode>General</c:formatCode>
                <c:ptCount val="30"/>
                <c:pt idx="0">
                  <c:v>0.3594755912521958</c:v>
                </c:pt>
                <c:pt idx="1">
                  <c:v>0</c:v>
                </c:pt>
                <c:pt idx="2">
                  <c:v>0</c:v>
                </c:pt>
                <c:pt idx="3">
                  <c:v>2.1788140014646684E-2</c:v>
                </c:pt>
                <c:pt idx="4">
                  <c:v>3.2677423523724276E-2</c:v>
                </c:pt>
                <c:pt idx="5">
                  <c:v>2.1788140014646684E-2</c:v>
                </c:pt>
                <c:pt idx="6">
                  <c:v>0.31372624101933272</c:v>
                </c:pt>
                <c:pt idx="7">
                  <c:v>6.3181776843878781E-2</c:v>
                </c:pt>
                <c:pt idx="8">
                  <c:v>0.13071926709138862</c:v>
                </c:pt>
                <c:pt idx="9">
                  <c:v>0.1699350472188052</c:v>
                </c:pt>
                <c:pt idx="10">
                  <c:v>0.11110898377855745</c:v>
                </c:pt>
                <c:pt idx="11">
                  <c:v>0.13725283719683518</c:v>
                </c:pt>
                <c:pt idx="12">
                  <c:v>0.12200305378588079</c:v>
                </c:pt>
                <c:pt idx="13">
                  <c:v>0.21350654074985281</c:v>
                </c:pt>
                <c:pt idx="14">
                  <c:v>0.19172318723345189</c:v>
                </c:pt>
                <c:pt idx="15">
                  <c:v>0.52287706836555448</c:v>
                </c:pt>
                <c:pt idx="16">
                  <c:v>0.54030470847832435</c:v>
                </c:pt>
                <c:pt idx="17">
                  <c:v>0.38126373126684249</c:v>
                </c:pt>
                <c:pt idx="18">
                  <c:v>1</c:v>
                </c:pt>
                <c:pt idx="19">
                  <c:v>0.44662336481253684</c:v>
                </c:pt>
                <c:pt idx="20">
                  <c:v>6.5335701054465558E-3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89C-4D96-8D1D-CD2E72C43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315600"/>
        <c:axId val="1824313680"/>
      </c:lineChart>
      <c:catAx>
        <c:axId val="182431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24313680"/>
        <c:crosses val="autoZero"/>
        <c:auto val="1"/>
        <c:lblAlgn val="ctr"/>
        <c:lblOffset val="100"/>
        <c:noMultiLvlLbl val="0"/>
      </c:catAx>
      <c:valAx>
        <c:axId val="18243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24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amplitude_hist!$E$21:$AH$21</c:f>
              <c:numCache>
                <c:formatCode>General</c:formatCode>
                <c:ptCount val="30"/>
                <c:pt idx="0">
                  <c:v>0.19678699999999999</c:v>
                </c:pt>
                <c:pt idx="1">
                  <c:v>1.1044E-2</c:v>
                </c:pt>
                <c:pt idx="2">
                  <c:v>0</c:v>
                </c:pt>
                <c:pt idx="3">
                  <c:v>5.0200000000000002E-3</c:v>
                </c:pt>
                <c:pt idx="4">
                  <c:v>5.0200000000000002E-3</c:v>
                </c:pt>
                <c:pt idx="5">
                  <c:v>3.0119999999999999E-3</c:v>
                </c:pt>
                <c:pt idx="6">
                  <c:v>0.34638600000000003</c:v>
                </c:pt>
                <c:pt idx="7">
                  <c:v>4.2168999999999998E-2</c:v>
                </c:pt>
                <c:pt idx="8">
                  <c:v>7.9316999999999999E-2</c:v>
                </c:pt>
                <c:pt idx="9">
                  <c:v>0.111446</c:v>
                </c:pt>
                <c:pt idx="10">
                  <c:v>7.7309000000000003E-2</c:v>
                </c:pt>
                <c:pt idx="11">
                  <c:v>2.8112000000000002E-2</c:v>
                </c:pt>
                <c:pt idx="12">
                  <c:v>1.4056000000000001E-2</c:v>
                </c:pt>
                <c:pt idx="13">
                  <c:v>1.6063999999999998E-2</c:v>
                </c:pt>
                <c:pt idx="14">
                  <c:v>2.0079999999999998E-3</c:v>
                </c:pt>
                <c:pt idx="15">
                  <c:v>1.004E-2</c:v>
                </c:pt>
                <c:pt idx="16">
                  <c:v>3.1123999999999999E-2</c:v>
                </c:pt>
                <c:pt idx="17">
                  <c:v>2.1083999999999999E-2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1-4CD6-A43F-B92B0693BD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amplitude_hist!$E$22:$AH$22</c:f>
              <c:numCache>
                <c:formatCode>General</c:formatCode>
                <c:ptCount val="30"/>
                <c:pt idx="0">
                  <c:v>8.0321000000000004E-2</c:v>
                </c:pt>
                <c:pt idx="1">
                  <c:v>0</c:v>
                </c:pt>
                <c:pt idx="2">
                  <c:v>0</c:v>
                </c:pt>
                <c:pt idx="3">
                  <c:v>8.0319999999999992E-3</c:v>
                </c:pt>
                <c:pt idx="4">
                  <c:v>8.0319999999999992E-3</c:v>
                </c:pt>
                <c:pt idx="5">
                  <c:v>0</c:v>
                </c:pt>
                <c:pt idx="6">
                  <c:v>6.4256999999999995E-2</c:v>
                </c:pt>
                <c:pt idx="7">
                  <c:v>3.0120000000000001E-2</c:v>
                </c:pt>
                <c:pt idx="8">
                  <c:v>8.2328999999999999E-2</c:v>
                </c:pt>
                <c:pt idx="9">
                  <c:v>9.4378000000000004E-2</c:v>
                </c:pt>
                <c:pt idx="10">
                  <c:v>3.8152999999999999E-2</c:v>
                </c:pt>
                <c:pt idx="11">
                  <c:v>4.2168999999999998E-2</c:v>
                </c:pt>
                <c:pt idx="12">
                  <c:v>6.9277000000000005E-2</c:v>
                </c:pt>
                <c:pt idx="13">
                  <c:v>0.110442</c:v>
                </c:pt>
                <c:pt idx="14">
                  <c:v>7.4297000000000002E-2</c:v>
                </c:pt>
                <c:pt idx="15">
                  <c:v>6.7268999999999995E-2</c:v>
                </c:pt>
                <c:pt idx="16">
                  <c:v>5.2208999999999998E-2</c:v>
                </c:pt>
                <c:pt idx="17">
                  <c:v>5.4217000000000001E-2</c:v>
                </c:pt>
                <c:pt idx="18">
                  <c:v>0.10642600000000001</c:v>
                </c:pt>
                <c:pt idx="19">
                  <c:v>1.8072000000000001E-2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1-4CD6-A43F-B92B0693BDB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amplitude_hist!$E$23:$AH$23</c:f>
              <c:numCache>
                <c:formatCode>General</c:formatCode>
                <c:ptCount val="30"/>
                <c:pt idx="0">
                  <c:v>6.0241000000000003E-2</c:v>
                </c:pt>
                <c:pt idx="1">
                  <c:v>0</c:v>
                </c:pt>
                <c:pt idx="2">
                  <c:v>1.506E-2</c:v>
                </c:pt>
                <c:pt idx="3">
                  <c:v>1.3051999999999999E-2</c:v>
                </c:pt>
                <c:pt idx="4">
                  <c:v>2.0079999999999998E-3</c:v>
                </c:pt>
                <c:pt idx="5">
                  <c:v>4.0159999999999996E-3</c:v>
                </c:pt>
                <c:pt idx="6">
                  <c:v>7.7309000000000003E-2</c:v>
                </c:pt>
                <c:pt idx="7">
                  <c:v>1.2048E-2</c:v>
                </c:pt>
                <c:pt idx="8">
                  <c:v>1.3051999999999999E-2</c:v>
                </c:pt>
                <c:pt idx="9">
                  <c:v>2.2088E-2</c:v>
                </c:pt>
                <c:pt idx="10">
                  <c:v>6.0239999999999998E-3</c:v>
                </c:pt>
                <c:pt idx="11">
                  <c:v>6.0239999999999998E-3</c:v>
                </c:pt>
                <c:pt idx="12">
                  <c:v>2.2088E-2</c:v>
                </c:pt>
                <c:pt idx="13">
                  <c:v>5.8233E-2</c:v>
                </c:pt>
                <c:pt idx="14">
                  <c:v>5.8233E-2</c:v>
                </c:pt>
                <c:pt idx="15">
                  <c:v>9.1365000000000002E-2</c:v>
                </c:pt>
                <c:pt idx="16">
                  <c:v>0.110442</c:v>
                </c:pt>
                <c:pt idx="17">
                  <c:v>6.3253000000000004E-2</c:v>
                </c:pt>
                <c:pt idx="18">
                  <c:v>0.21285100000000001</c:v>
                </c:pt>
                <c:pt idx="19">
                  <c:v>0.15160599999999999</c:v>
                </c:pt>
                <c:pt idx="20">
                  <c:v>1.0039999999999999E-3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81-4CD6-A43F-B92B0693BDB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amplitude_hist!$E$24:$AH$24</c:f>
              <c:numCache>
                <c:formatCode>General</c:formatCode>
                <c:ptCount val="30"/>
                <c:pt idx="0">
                  <c:v>5.9236999999999998E-2</c:v>
                </c:pt>
                <c:pt idx="1">
                  <c:v>1.0039999999999999E-3</c:v>
                </c:pt>
                <c:pt idx="2">
                  <c:v>0</c:v>
                </c:pt>
                <c:pt idx="3">
                  <c:v>1.1044E-2</c:v>
                </c:pt>
                <c:pt idx="4">
                  <c:v>1.004E-2</c:v>
                </c:pt>
                <c:pt idx="5">
                  <c:v>1.7068E-2</c:v>
                </c:pt>
                <c:pt idx="6">
                  <c:v>0.87951800000000002</c:v>
                </c:pt>
                <c:pt idx="7">
                  <c:v>3.0119999999999999E-3</c:v>
                </c:pt>
                <c:pt idx="8">
                  <c:v>6.0239999999999998E-3</c:v>
                </c:pt>
                <c:pt idx="9">
                  <c:v>1.3051999999999999E-2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81-4CD6-A43F-B92B0693BDB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amplitude_hist!$E$25:$AH$25</c:f>
              <c:numCache>
                <c:formatCode>General</c:formatCode>
                <c:ptCount val="30"/>
                <c:pt idx="0">
                  <c:v>6.4256999999999995E-2</c:v>
                </c:pt>
                <c:pt idx="1">
                  <c:v>0</c:v>
                </c:pt>
                <c:pt idx="2">
                  <c:v>0</c:v>
                </c:pt>
                <c:pt idx="3">
                  <c:v>1.7068E-2</c:v>
                </c:pt>
                <c:pt idx="4">
                  <c:v>7.0280000000000004E-3</c:v>
                </c:pt>
                <c:pt idx="5">
                  <c:v>1.004E-2</c:v>
                </c:pt>
                <c:pt idx="6">
                  <c:v>7.6304999999999998E-2</c:v>
                </c:pt>
                <c:pt idx="7">
                  <c:v>3.1123999999999999E-2</c:v>
                </c:pt>
                <c:pt idx="8">
                  <c:v>7.4297000000000002E-2</c:v>
                </c:pt>
                <c:pt idx="9">
                  <c:v>5.7229000000000002E-2</c:v>
                </c:pt>
                <c:pt idx="10">
                  <c:v>2.9116E-2</c:v>
                </c:pt>
                <c:pt idx="11">
                  <c:v>2.0080000000000001E-2</c:v>
                </c:pt>
                <c:pt idx="12">
                  <c:v>3.0120000000000001E-2</c:v>
                </c:pt>
                <c:pt idx="13">
                  <c:v>8.1324999999999995E-2</c:v>
                </c:pt>
                <c:pt idx="14">
                  <c:v>0.118474</c:v>
                </c:pt>
                <c:pt idx="15">
                  <c:v>0.12751000000000001</c:v>
                </c:pt>
                <c:pt idx="16">
                  <c:v>9.2369000000000007E-2</c:v>
                </c:pt>
                <c:pt idx="17">
                  <c:v>6.0241000000000003E-2</c:v>
                </c:pt>
                <c:pt idx="18">
                  <c:v>0.10241</c:v>
                </c:pt>
                <c:pt idx="19">
                  <c:v>1.0039999999999999E-3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81-4CD6-A43F-B92B0693BDB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amplitude_hist!$E$26:$AH$26</c:f>
              <c:numCache>
                <c:formatCode>General</c:formatCode>
                <c:ptCount val="30"/>
                <c:pt idx="0">
                  <c:v>6.3253000000000004E-2</c:v>
                </c:pt>
                <c:pt idx="1">
                  <c:v>1.0039999999999999E-3</c:v>
                </c:pt>
                <c:pt idx="2">
                  <c:v>0</c:v>
                </c:pt>
                <c:pt idx="3">
                  <c:v>3.0119999999999999E-3</c:v>
                </c:pt>
                <c:pt idx="4">
                  <c:v>1.004E-2</c:v>
                </c:pt>
                <c:pt idx="5">
                  <c:v>2.4095999999999999E-2</c:v>
                </c:pt>
                <c:pt idx="6">
                  <c:v>8.6345000000000005E-2</c:v>
                </c:pt>
                <c:pt idx="7">
                  <c:v>1.3051999999999999E-2</c:v>
                </c:pt>
                <c:pt idx="8">
                  <c:v>1.4056000000000001E-2</c:v>
                </c:pt>
                <c:pt idx="9">
                  <c:v>2.2088E-2</c:v>
                </c:pt>
                <c:pt idx="10">
                  <c:v>1.9075999999999999E-2</c:v>
                </c:pt>
                <c:pt idx="11">
                  <c:v>2.8112000000000002E-2</c:v>
                </c:pt>
                <c:pt idx="12">
                  <c:v>4.4177000000000001E-2</c:v>
                </c:pt>
                <c:pt idx="13">
                  <c:v>9.4378000000000004E-2</c:v>
                </c:pt>
                <c:pt idx="14">
                  <c:v>8.3333000000000004E-2</c:v>
                </c:pt>
                <c:pt idx="15">
                  <c:v>0.131526</c:v>
                </c:pt>
                <c:pt idx="16">
                  <c:v>9.5381999999999995E-2</c:v>
                </c:pt>
                <c:pt idx="17">
                  <c:v>6.9277000000000005E-2</c:v>
                </c:pt>
                <c:pt idx="18">
                  <c:v>9.5381999999999995E-2</c:v>
                </c:pt>
                <c:pt idx="19">
                  <c:v>9.7390000000000004E-2</c:v>
                </c:pt>
                <c:pt idx="20">
                  <c:v>4.0159999999999996E-3</c:v>
                </c:pt>
                <c:pt idx="21">
                  <c:v>1.0039999999999999E-3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81-4CD6-A43F-B92B0693BDB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8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2381-4CD6-A43F-B92B0693BDBA}"/>
              </c:ext>
            </c:extLst>
          </c:dPt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amplitude_hist!$E$27:$AH$27</c:f>
              <c:numCache>
                <c:formatCode>General</c:formatCode>
                <c:ptCount val="30"/>
                <c:pt idx="0">
                  <c:v>6.7268999999999995E-2</c:v>
                </c:pt>
                <c:pt idx="1">
                  <c:v>8.0319999999999992E-3</c:v>
                </c:pt>
                <c:pt idx="2">
                  <c:v>0</c:v>
                </c:pt>
                <c:pt idx="3">
                  <c:v>0</c:v>
                </c:pt>
                <c:pt idx="4">
                  <c:v>5.0200000000000002E-3</c:v>
                </c:pt>
                <c:pt idx="5">
                  <c:v>1.6063999999999998E-2</c:v>
                </c:pt>
                <c:pt idx="6">
                  <c:v>6.0241000000000003E-2</c:v>
                </c:pt>
                <c:pt idx="7">
                  <c:v>3.0120000000000001E-2</c:v>
                </c:pt>
                <c:pt idx="8">
                  <c:v>5.0200000000000002E-3</c:v>
                </c:pt>
                <c:pt idx="9">
                  <c:v>8.0319999999999992E-3</c:v>
                </c:pt>
                <c:pt idx="10">
                  <c:v>1.1044E-2</c:v>
                </c:pt>
                <c:pt idx="11">
                  <c:v>2.7108E-2</c:v>
                </c:pt>
                <c:pt idx="12">
                  <c:v>2.0080000000000001E-2</c:v>
                </c:pt>
                <c:pt idx="13">
                  <c:v>2.1083999999999999E-2</c:v>
                </c:pt>
                <c:pt idx="14">
                  <c:v>1.6063999999999998E-2</c:v>
                </c:pt>
                <c:pt idx="15">
                  <c:v>2.9116E-2</c:v>
                </c:pt>
                <c:pt idx="16">
                  <c:v>4.9196999999999998E-2</c:v>
                </c:pt>
                <c:pt idx="17">
                  <c:v>0.16365499999999999</c:v>
                </c:pt>
                <c:pt idx="18">
                  <c:v>0.437751</c:v>
                </c:pt>
                <c:pt idx="19">
                  <c:v>1.6063999999999998E-2</c:v>
                </c:pt>
                <c:pt idx="20">
                  <c:v>7.0280000000000004E-3</c:v>
                </c:pt>
                <c:pt idx="21">
                  <c:v>1.0039999999999999E-3</c:v>
                </c:pt>
                <c:pt idx="22">
                  <c:v>1.0039999999999999E-3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81-4CD6-A43F-B92B0693BDB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amplitude_hist!$E$28:$AH$28</c:f>
              <c:numCache>
                <c:formatCode>General</c:formatCode>
                <c:ptCount val="30"/>
                <c:pt idx="0">
                  <c:v>7.3292999999999997E-2</c:v>
                </c:pt>
                <c:pt idx="1">
                  <c:v>2.0079999999999998E-3</c:v>
                </c:pt>
                <c:pt idx="2">
                  <c:v>0</c:v>
                </c:pt>
                <c:pt idx="3">
                  <c:v>6.0239999999999998E-3</c:v>
                </c:pt>
                <c:pt idx="4">
                  <c:v>8.0319999999999992E-3</c:v>
                </c:pt>
                <c:pt idx="5">
                  <c:v>9.0360000000000006E-3</c:v>
                </c:pt>
                <c:pt idx="6">
                  <c:v>4.5180999999999999E-2</c:v>
                </c:pt>
                <c:pt idx="7">
                  <c:v>3.2128999999999998E-2</c:v>
                </c:pt>
                <c:pt idx="8">
                  <c:v>3.8152999999999999E-2</c:v>
                </c:pt>
                <c:pt idx="9">
                  <c:v>4.7189000000000002E-2</c:v>
                </c:pt>
                <c:pt idx="10">
                  <c:v>3.1123999999999999E-2</c:v>
                </c:pt>
                <c:pt idx="11">
                  <c:v>2.0080000000000001E-2</c:v>
                </c:pt>
                <c:pt idx="12">
                  <c:v>1.3051999999999999E-2</c:v>
                </c:pt>
                <c:pt idx="13">
                  <c:v>2.5100000000000001E-2</c:v>
                </c:pt>
                <c:pt idx="14">
                  <c:v>8.0321000000000004E-2</c:v>
                </c:pt>
                <c:pt idx="15">
                  <c:v>0.18473899999999999</c:v>
                </c:pt>
                <c:pt idx="16">
                  <c:v>0.116466</c:v>
                </c:pt>
                <c:pt idx="17">
                  <c:v>8.8353000000000001E-2</c:v>
                </c:pt>
                <c:pt idx="18">
                  <c:v>0.15562200000000001</c:v>
                </c:pt>
                <c:pt idx="19">
                  <c:v>2.3092000000000001E-2</c:v>
                </c:pt>
                <c:pt idx="20">
                  <c:v>1.0039999999999999E-3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81-4CD6-A43F-B92B0693BDB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amplitude_hist!$E$29:$AH$29</c:f>
              <c:numCache>
                <c:formatCode>General</c:formatCode>
                <c:ptCount val="30"/>
                <c:pt idx="0">
                  <c:v>7.8312999999999994E-2</c:v>
                </c:pt>
                <c:pt idx="1">
                  <c:v>2.0079999999999998E-3</c:v>
                </c:pt>
                <c:pt idx="2">
                  <c:v>0</c:v>
                </c:pt>
                <c:pt idx="3">
                  <c:v>8.0319999999999992E-3</c:v>
                </c:pt>
                <c:pt idx="4">
                  <c:v>7.0280000000000004E-3</c:v>
                </c:pt>
                <c:pt idx="5">
                  <c:v>1.0039999999999999E-3</c:v>
                </c:pt>
                <c:pt idx="6">
                  <c:v>0.136546</c:v>
                </c:pt>
                <c:pt idx="7">
                  <c:v>5.0200000000000002E-3</c:v>
                </c:pt>
                <c:pt idx="8">
                  <c:v>2.5100000000000001E-2</c:v>
                </c:pt>
                <c:pt idx="9">
                  <c:v>4.4177000000000001E-2</c:v>
                </c:pt>
                <c:pt idx="10">
                  <c:v>3.7149000000000001E-2</c:v>
                </c:pt>
                <c:pt idx="11">
                  <c:v>4.2168999999999998E-2</c:v>
                </c:pt>
                <c:pt idx="12">
                  <c:v>5.9236999999999998E-2</c:v>
                </c:pt>
                <c:pt idx="13">
                  <c:v>0.14357400000000001</c:v>
                </c:pt>
                <c:pt idx="14">
                  <c:v>0.11244999999999999</c:v>
                </c:pt>
                <c:pt idx="15">
                  <c:v>0.12951799999999999</c:v>
                </c:pt>
                <c:pt idx="16">
                  <c:v>8.4336999999999995E-2</c:v>
                </c:pt>
                <c:pt idx="17">
                  <c:v>2.6103999999999999E-2</c:v>
                </c:pt>
                <c:pt idx="18">
                  <c:v>2.8112000000000002E-2</c:v>
                </c:pt>
                <c:pt idx="19">
                  <c:v>2.5100000000000001E-2</c:v>
                </c:pt>
                <c:pt idx="20">
                  <c:v>5.0200000000000002E-3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81-4CD6-A43F-B92B0693BDB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amplitude_hist!$E$30:$AH$30</c:f>
              <c:numCache>
                <c:formatCode>General</c:formatCode>
                <c:ptCount val="30"/>
                <c:pt idx="0">
                  <c:v>6.4256999999999995E-2</c:v>
                </c:pt>
                <c:pt idx="1">
                  <c:v>1.6063999999999998E-2</c:v>
                </c:pt>
                <c:pt idx="2">
                  <c:v>0</c:v>
                </c:pt>
                <c:pt idx="3">
                  <c:v>1.3051999999999999E-2</c:v>
                </c:pt>
                <c:pt idx="4">
                  <c:v>3.0119999999999999E-3</c:v>
                </c:pt>
                <c:pt idx="5">
                  <c:v>0</c:v>
                </c:pt>
                <c:pt idx="6">
                  <c:v>7.9316999999999999E-2</c:v>
                </c:pt>
                <c:pt idx="7">
                  <c:v>1.0039999999999999E-3</c:v>
                </c:pt>
                <c:pt idx="8">
                  <c:v>8.0319999999999992E-3</c:v>
                </c:pt>
                <c:pt idx="9">
                  <c:v>2.4095999999999999E-2</c:v>
                </c:pt>
                <c:pt idx="10">
                  <c:v>4.5180999999999999E-2</c:v>
                </c:pt>
                <c:pt idx="11">
                  <c:v>0.17269100000000001</c:v>
                </c:pt>
                <c:pt idx="12">
                  <c:v>0.12349400000000001</c:v>
                </c:pt>
                <c:pt idx="13">
                  <c:v>0.22891600000000001</c:v>
                </c:pt>
                <c:pt idx="14">
                  <c:v>0.148594</c:v>
                </c:pt>
                <c:pt idx="15">
                  <c:v>2.0079999999999998E-3</c:v>
                </c:pt>
                <c:pt idx="16">
                  <c:v>1.004E-2</c:v>
                </c:pt>
                <c:pt idx="17">
                  <c:v>1.506E-2</c:v>
                </c:pt>
                <c:pt idx="18">
                  <c:v>4.5180999999999999E-2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81-4CD6-A43F-B92B0693BDB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amplitude_hist!$E$31:$AH$31</c:f>
              <c:numCache>
                <c:formatCode>General</c:formatCode>
                <c:ptCount val="30"/>
                <c:pt idx="0">
                  <c:v>6.0241000000000003E-2</c:v>
                </c:pt>
                <c:pt idx="1">
                  <c:v>0</c:v>
                </c:pt>
                <c:pt idx="2">
                  <c:v>0</c:v>
                </c:pt>
                <c:pt idx="3">
                  <c:v>1.506E-2</c:v>
                </c:pt>
                <c:pt idx="4">
                  <c:v>5.0200000000000002E-3</c:v>
                </c:pt>
                <c:pt idx="5">
                  <c:v>1.506E-2</c:v>
                </c:pt>
                <c:pt idx="6">
                  <c:v>6.8273E-2</c:v>
                </c:pt>
                <c:pt idx="7">
                  <c:v>1.9075999999999999E-2</c:v>
                </c:pt>
                <c:pt idx="8">
                  <c:v>2.7108E-2</c:v>
                </c:pt>
                <c:pt idx="9">
                  <c:v>5.1205000000000001E-2</c:v>
                </c:pt>
                <c:pt idx="10">
                  <c:v>4.1165E-2</c:v>
                </c:pt>
                <c:pt idx="11">
                  <c:v>3.9156999999999997E-2</c:v>
                </c:pt>
                <c:pt idx="12">
                  <c:v>2.8112000000000002E-2</c:v>
                </c:pt>
                <c:pt idx="13">
                  <c:v>4.0161000000000002E-2</c:v>
                </c:pt>
                <c:pt idx="14">
                  <c:v>2.8112000000000002E-2</c:v>
                </c:pt>
                <c:pt idx="15">
                  <c:v>0.13353400000000001</c:v>
                </c:pt>
                <c:pt idx="16">
                  <c:v>0.14658599999999999</c:v>
                </c:pt>
                <c:pt idx="17">
                  <c:v>9.1365000000000002E-2</c:v>
                </c:pt>
                <c:pt idx="18">
                  <c:v>0.15160599999999999</c:v>
                </c:pt>
                <c:pt idx="19">
                  <c:v>3.8152999999999999E-2</c:v>
                </c:pt>
                <c:pt idx="20">
                  <c:v>1.0039999999999999E-3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81-4CD6-A43F-B92B0693BDB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amplitude_hist!$E$32:$AH$32</c:f>
              <c:numCache>
                <c:formatCode>General</c:formatCode>
                <c:ptCount val="30"/>
                <c:pt idx="0">
                  <c:v>6.0241000000000003E-2</c:v>
                </c:pt>
                <c:pt idx="1">
                  <c:v>0</c:v>
                </c:pt>
                <c:pt idx="2">
                  <c:v>1.506E-2</c:v>
                </c:pt>
                <c:pt idx="3">
                  <c:v>2.0079999999999998E-3</c:v>
                </c:pt>
                <c:pt idx="4">
                  <c:v>7.0280000000000004E-3</c:v>
                </c:pt>
                <c:pt idx="5">
                  <c:v>5.0200000000000002E-3</c:v>
                </c:pt>
                <c:pt idx="6">
                  <c:v>0.232932</c:v>
                </c:pt>
                <c:pt idx="7">
                  <c:v>1.506E-2</c:v>
                </c:pt>
                <c:pt idx="8">
                  <c:v>4.9196999999999998E-2</c:v>
                </c:pt>
                <c:pt idx="9">
                  <c:v>5.9236999999999998E-2</c:v>
                </c:pt>
                <c:pt idx="10">
                  <c:v>8.1324999999999995E-2</c:v>
                </c:pt>
                <c:pt idx="11">
                  <c:v>8.1324999999999995E-2</c:v>
                </c:pt>
                <c:pt idx="12">
                  <c:v>9.0360999999999997E-2</c:v>
                </c:pt>
                <c:pt idx="13">
                  <c:v>0.10040200000000001</c:v>
                </c:pt>
                <c:pt idx="14">
                  <c:v>5.9236999999999998E-2</c:v>
                </c:pt>
                <c:pt idx="15">
                  <c:v>7.4297000000000002E-2</c:v>
                </c:pt>
                <c:pt idx="16">
                  <c:v>3.6144999999999997E-2</c:v>
                </c:pt>
                <c:pt idx="17">
                  <c:v>9.0360000000000006E-3</c:v>
                </c:pt>
                <c:pt idx="18">
                  <c:v>1.3051999999999999E-2</c:v>
                </c:pt>
                <c:pt idx="19">
                  <c:v>9.0360000000000006E-3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81-4CD6-A43F-B92B0693BDB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amplitude_hist!$E$33:$AH$33</c:f>
              <c:numCache>
                <c:formatCode>General</c:formatCode>
                <c:ptCount val="30"/>
                <c:pt idx="0">
                  <c:v>6.4256999999999995E-2</c:v>
                </c:pt>
                <c:pt idx="1">
                  <c:v>0</c:v>
                </c:pt>
                <c:pt idx="2">
                  <c:v>0</c:v>
                </c:pt>
                <c:pt idx="3">
                  <c:v>1.2048E-2</c:v>
                </c:pt>
                <c:pt idx="4">
                  <c:v>1.8072000000000001E-2</c:v>
                </c:pt>
                <c:pt idx="5">
                  <c:v>9.0360000000000006E-3</c:v>
                </c:pt>
                <c:pt idx="6">
                  <c:v>0.53413699999999997</c:v>
                </c:pt>
                <c:pt idx="7">
                  <c:v>4.0159999999999996E-3</c:v>
                </c:pt>
                <c:pt idx="8">
                  <c:v>7.0280000000000004E-3</c:v>
                </c:pt>
                <c:pt idx="9">
                  <c:v>1.3051999999999999E-2</c:v>
                </c:pt>
                <c:pt idx="10">
                  <c:v>2.0079999999999998E-3</c:v>
                </c:pt>
                <c:pt idx="11">
                  <c:v>3.1123999999999999E-2</c:v>
                </c:pt>
                <c:pt idx="12">
                  <c:v>1.9075999999999999E-2</c:v>
                </c:pt>
                <c:pt idx="13">
                  <c:v>0.16365499999999999</c:v>
                </c:pt>
                <c:pt idx="14">
                  <c:v>9.4378000000000004E-2</c:v>
                </c:pt>
                <c:pt idx="15">
                  <c:v>5.0200000000000002E-3</c:v>
                </c:pt>
                <c:pt idx="16">
                  <c:v>5.0200000000000002E-3</c:v>
                </c:pt>
                <c:pt idx="17">
                  <c:v>4.0159999999999996E-3</c:v>
                </c:pt>
                <c:pt idx="18">
                  <c:v>4.0159999999999996E-3</c:v>
                </c:pt>
                <c:pt idx="19">
                  <c:v>3.0119999999999999E-3</c:v>
                </c:pt>
                <c:pt idx="20">
                  <c:v>7.0280000000000004E-3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81-4CD6-A43F-B92B0693BDB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amplitude_hist!$E$34:$AH$34</c:f>
              <c:numCache>
                <c:formatCode>General</c:formatCode>
                <c:ptCount val="30"/>
                <c:pt idx="0">
                  <c:v>6.4256999999999995E-2</c:v>
                </c:pt>
                <c:pt idx="1">
                  <c:v>0</c:v>
                </c:pt>
                <c:pt idx="2">
                  <c:v>0</c:v>
                </c:pt>
                <c:pt idx="3">
                  <c:v>8.0319999999999992E-3</c:v>
                </c:pt>
                <c:pt idx="4">
                  <c:v>1.6063999999999998E-2</c:v>
                </c:pt>
                <c:pt idx="5">
                  <c:v>5.0200000000000002E-3</c:v>
                </c:pt>
                <c:pt idx="6">
                  <c:v>7.5301000000000007E-2</c:v>
                </c:pt>
                <c:pt idx="7">
                  <c:v>2.0079999999999998E-3</c:v>
                </c:pt>
                <c:pt idx="8">
                  <c:v>4.3173000000000003E-2</c:v>
                </c:pt>
                <c:pt idx="9">
                  <c:v>3.3133000000000003E-2</c:v>
                </c:pt>
                <c:pt idx="10">
                  <c:v>1.2048E-2</c:v>
                </c:pt>
                <c:pt idx="11">
                  <c:v>1.004E-2</c:v>
                </c:pt>
                <c:pt idx="12">
                  <c:v>1.7068E-2</c:v>
                </c:pt>
                <c:pt idx="13">
                  <c:v>2.2088E-2</c:v>
                </c:pt>
                <c:pt idx="14">
                  <c:v>1.7068E-2</c:v>
                </c:pt>
                <c:pt idx="15">
                  <c:v>2.8112000000000002E-2</c:v>
                </c:pt>
                <c:pt idx="16">
                  <c:v>0.101406</c:v>
                </c:pt>
                <c:pt idx="17">
                  <c:v>0.158635</c:v>
                </c:pt>
                <c:pt idx="18">
                  <c:v>0.27911599999999998</c:v>
                </c:pt>
                <c:pt idx="19">
                  <c:v>0.10341400000000001</c:v>
                </c:pt>
                <c:pt idx="20">
                  <c:v>4.0159999999999996E-3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381-4CD6-A43F-B92B0693BDB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amplitude_hist!$E$35:$AH$35</c:f>
              <c:numCache>
                <c:formatCode>General</c:formatCode>
                <c:ptCount val="30"/>
                <c:pt idx="0">
                  <c:v>6.0241000000000003E-2</c:v>
                </c:pt>
                <c:pt idx="1">
                  <c:v>1.506E-2</c:v>
                </c:pt>
                <c:pt idx="2">
                  <c:v>0</c:v>
                </c:pt>
                <c:pt idx="3">
                  <c:v>9.0360000000000006E-3</c:v>
                </c:pt>
                <c:pt idx="4">
                  <c:v>7.0280000000000004E-3</c:v>
                </c:pt>
                <c:pt idx="5">
                  <c:v>1.4056000000000001E-2</c:v>
                </c:pt>
                <c:pt idx="6">
                  <c:v>0.81024099999999999</c:v>
                </c:pt>
                <c:pt idx="7">
                  <c:v>6.0239999999999998E-3</c:v>
                </c:pt>
                <c:pt idx="8">
                  <c:v>1.004E-2</c:v>
                </c:pt>
                <c:pt idx="9">
                  <c:v>1.9075999999999999E-2</c:v>
                </c:pt>
                <c:pt idx="10">
                  <c:v>1.8072000000000001E-2</c:v>
                </c:pt>
                <c:pt idx="11">
                  <c:v>1.9075999999999999E-2</c:v>
                </c:pt>
                <c:pt idx="12">
                  <c:v>1.1044E-2</c:v>
                </c:pt>
                <c:pt idx="13">
                  <c:v>1.0039999999999999E-3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81-4CD6-A43F-B92B0693BDB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amplitude_hist!$E$36:$AH$36</c:f>
              <c:numCache>
                <c:formatCode>General</c:formatCode>
                <c:ptCount val="30"/>
                <c:pt idx="0">
                  <c:v>6.0241000000000003E-2</c:v>
                </c:pt>
                <c:pt idx="1">
                  <c:v>1.0039999999999999E-3</c:v>
                </c:pt>
                <c:pt idx="2">
                  <c:v>1.4056000000000001E-2</c:v>
                </c:pt>
                <c:pt idx="3">
                  <c:v>1.0039999999999999E-3</c:v>
                </c:pt>
                <c:pt idx="4">
                  <c:v>1.4056000000000001E-2</c:v>
                </c:pt>
                <c:pt idx="5">
                  <c:v>2.3092000000000001E-2</c:v>
                </c:pt>
                <c:pt idx="6">
                  <c:v>0.80321299999999995</c:v>
                </c:pt>
                <c:pt idx="7">
                  <c:v>7.0280000000000004E-3</c:v>
                </c:pt>
                <c:pt idx="8">
                  <c:v>1.2048E-2</c:v>
                </c:pt>
                <c:pt idx="9">
                  <c:v>2.0079999999999998E-3</c:v>
                </c:pt>
                <c:pt idx="10">
                  <c:v>0</c:v>
                </c:pt>
                <c:pt idx="11">
                  <c:v>6.0239999999999998E-3</c:v>
                </c:pt>
                <c:pt idx="12">
                  <c:v>3.1123999999999999E-2</c:v>
                </c:pt>
                <c:pt idx="13">
                  <c:v>1.6063999999999998E-2</c:v>
                </c:pt>
                <c:pt idx="14">
                  <c:v>5.0200000000000002E-3</c:v>
                </c:pt>
                <c:pt idx="15">
                  <c:v>0</c:v>
                </c:pt>
                <c:pt idx="16">
                  <c:v>3.0119999999999999E-3</c:v>
                </c:pt>
                <c:pt idx="17">
                  <c:v>1.0039999999999999E-3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381-4CD6-A43F-B92B0693BDB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amplitude_hist!$E$37:$AH$37</c:f>
              <c:numCache>
                <c:formatCode>General</c:formatCode>
                <c:ptCount val="30"/>
                <c:pt idx="0">
                  <c:v>8.0321000000000004E-2</c:v>
                </c:pt>
                <c:pt idx="1">
                  <c:v>0</c:v>
                </c:pt>
                <c:pt idx="2">
                  <c:v>0</c:v>
                </c:pt>
                <c:pt idx="3">
                  <c:v>8.0319999999999992E-3</c:v>
                </c:pt>
                <c:pt idx="4">
                  <c:v>7.0280000000000004E-3</c:v>
                </c:pt>
                <c:pt idx="5">
                  <c:v>1.0039999999999999E-3</c:v>
                </c:pt>
                <c:pt idx="6">
                  <c:v>6.3253000000000004E-2</c:v>
                </c:pt>
                <c:pt idx="7">
                  <c:v>2.7108E-2</c:v>
                </c:pt>
                <c:pt idx="8">
                  <c:v>2.5100000000000001E-2</c:v>
                </c:pt>
                <c:pt idx="9">
                  <c:v>2.2088E-2</c:v>
                </c:pt>
                <c:pt idx="10">
                  <c:v>2.0079999999999998E-3</c:v>
                </c:pt>
                <c:pt idx="11">
                  <c:v>6.0239999999999998E-3</c:v>
                </c:pt>
                <c:pt idx="12">
                  <c:v>2.0080000000000001E-2</c:v>
                </c:pt>
                <c:pt idx="13">
                  <c:v>2.7108E-2</c:v>
                </c:pt>
                <c:pt idx="14">
                  <c:v>3.3133000000000003E-2</c:v>
                </c:pt>
                <c:pt idx="15">
                  <c:v>8.1324999999999995E-2</c:v>
                </c:pt>
                <c:pt idx="16">
                  <c:v>5.9236999999999998E-2</c:v>
                </c:pt>
                <c:pt idx="17">
                  <c:v>7.5301000000000007E-2</c:v>
                </c:pt>
                <c:pt idx="18">
                  <c:v>0.25903599999999999</c:v>
                </c:pt>
                <c:pt idx="19">
                  <c:v>0.20180699999999999</c:v>
                </c:pt>
                <c:pt idx="20">
                  <c:v>1.0039999999999999E-3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381-4CD6-A43F-B92B0693BDB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amplitude_hist!$E$38:$AH$38</c:f>
              <c:numCache>
                <c:formatCode>General</c:formatCode>
                <c:ptCount val="30"/>
                <c:pt idx="0">
                  <c:v>8.0321000000000004E-2</c:v>
                </c:pt>
                <c:pt idx="1">
                  <c:v>0</c:v>
                </c:pt>
                <c:pt idx="2">
                  <c:v>0</c:v>
                </c:pt>
                <c:pt idx="3">
                  <c:v>5.0200000000000002E-3</c:v>
                </c:pt>
                <c:pt idx="4">
                  <c:v>1.1044E-2</c:v>
                </c:pt>
                <c:pt idx="5">
                  <c:v>9.0360000000000006E-3</c:v>
                </c:pt>
                <c:pt idx="6">
                  <c:v>0.49096400000000001</c:v>
                </c:pt>
                <c:pt idx="7">
                  <c:v>2.8112000000000002E-2</c:v>
                </c:pt>
                <c:pt idx="8">
                  <c:v>5.6224999999999997E-2</c:v>
                </c:pt>
                <c:pt idx="9">
                  <c:v>0.10743</c:v>
                </c:pt>
                <c:pt idx="10">
                  <c:v>7.5301000000000007E-2</c:v>
                </c:pt>
                <c:pt idx="11">
                  <c:v>3.6144999999999997E-2</c:v>
                </c:pt>
                <c:pt idx="12">
                  <c:v>2.0080000000000001E-2</c:v>
                </c:pt>
                <c:pt idx="13">
                  <c:v>1.1044E-2</c:v>
                </c:pt>
                <c:pt idx="14">
                  <c:v>7.0280000000000004E-3</c:v>
                </c:pt>
                <c:pt idx="15">
                  <c:v>1.004E-2</c:v>
                </c:pt>
                <c:pt idx="16">
                  <c:v>4.0159999999999996E-3</c:v>
                </c:pt>
                <c:pt idx="17">
                  <c:v>0</c:v>
                </c:pt>
                <c:pt idx="18">
                  <c:v>4.8193E-2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381-4CD6-A43F-B92B0693BDB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amplitude_hist!$E$39:$AH$39</c:f>
              <c:numCache>
                <c:formatCode>General</c:formatCode>
                <c:ptCount val="30"/>
                <c:pt idx="0">
                  <c:v>6.0241000000000003E-2</c:v>
                </c:pt>
                <c:pt idx="1">
                  <c:v>1.506E-2</c:v>
                </c:pt>
                <c:pt idx="2">
                  <c:v>0</c:v>
                </c:pt>
                <c:pt idx="3">
                  <c:v>1.1044E-2</c:v>
                </c:pt>
                <c:pt idx="4">
                  <c:v>5.0200000000000002E-3</c:v>
                </c:pt>
                <c:pt idx="5">
                  <c:v>0</c:v>
                </c:pt>
                <c:pt idx="6">
                  <c:v>0.17469899999999999</c:v>
                </c:pt>
                <c:pt idx="7">
                  <c:v>2.0080000000000001E-2</c:v>
                </c:pt>
                <c:pt idx="8">
                  <c:v>6.4256999999999995E-2</c:v>
                </c:pt>
                <c:pt idx="9">
                  <c:v>7.6304999999999998E-2</c:v>
                </c:pt>
                <c:pt idx="10">
                  <c:v>3.7149000000000001E-2</c:v>
                </c:pt>
                <c:pt idx="11">
                  <c:v>4.9196999999999998E-2</c:v>
                </c:pt>
                <c:pt idx="12">
                  <c:v>6.1245000000000001E-2</c:v>
                </c:pt>
                <c:pt idx="13">
                  <c:v>0.10743</c:v>
                </c:pt>
                <c:pt idx="14">
                  <c:v>6.7268999999999995E-2</c:v>
                </c:pt>
                <c:pt idx="15">
                  <c:v>5.8233E-2</c:v>
                </c:pt>
                <c:pt idx="16">
                  <c:v>5.8233E-2</c:v>
                </c:pt>
                <c:pt idx="17">
                  <c:v>4.5180999999999999E-2</c:v>
                </c:pt>
                <c:pt idx="18">
                  <c:v>8.1324999999999995E-2</c:v>
                </c:pt>
                <c:pt idx="19">
                  <c:v>8.0319999999999992E-3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381-4CD6-A43F-B92B0693BDB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amplitude_hist!$E$40:$AH$40</c:f>
              <c:numCache>
                <c:formatCode>General</c:formatCode>
                <c:ptCount val="30"/>
                <c:pt idx="0">
                  <c:v>6.0241000000000003E-2</c:v>
                </c:pt>
                <c:pt idx="1">
                  <c:v>1.004E-2</c:v>
                </c:pt>
                <c:pt idx="2">
                  <c:v>5.0200000000000002E-3</c:v>
                </c:pt>
                <c:pt idx="3">
                  <c:v>3.0119999999999999E-3</c:v>
                </c:pt>
                <c:pt idx="4">
                  <c:v>1.004E-2</c:v>
                </c:pt>
                <c:pt idx="5">
                  <c:v>2.0079999999999998E-3</c:v>
                </c:pt>
                <c:pt idx="6">
                  <c:v>7.7309000000000003E-2</c:v>
                </c:pt>
                <c:pt idx="7">
                  <c:v>1.6063999999999998E-2</c:v>
                </c:pt>
                <c:pt idx="8">
                  <c:v>2.1083999999999999E-2</c:v>
                </c:pt>
                <c:pt idx="9">
                  <c:v>9.0360000000000006E-3</c:v>
                </c:pt>
                <c:pt idx="10">
                  <c:v>5.0200000000000002E-3</c:v>
                </c:pt>
                <c:pt idx="11">
                  <c:v>8.0319999999999992E-3</c:v>
                </c:pt>
                <c:pt idx="12">
                  <c:v>2.4095999999999999E-2</c:v>
                </c:pt>
                <c:pt idx="13">
                  <c:v>4.6184999999999997E-2</c:v>
                </c:pt>
                <c:pt idx="14">
                  <c:v>5.1205000000000001E-2</c:v>
                </c:pt>
                <c:pt idx="15">
                  <c:v>0.11244999999999999</c:v>
                </c:pt>
                <c:pt idx="16">
                  <c:v>7.7309000000000003E-2</c:v>
                </c:pt>
                <c:pt idx="17">
                  <c:v>4.7189000000000002E-2</c:v>
                </c:pt>
                <c:pt idx="18">
                  <c:v>0.24196799999999999</c:v>
                </c:pt>
                <c:pt idx="19">
                  <c:v>0.17168700000000001</c:v>
                </c:pt>
                <c:pt idx="20">
                  <c:v>1.0039999999999999E-3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381-4CD6-A43F-B92B0693B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157456"/>
        <c:axId val="1822155536"/>
      </c:lineChart>
      <c:catAx>
        <c:axId val="182215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22155536"/>
        <c:crosses val="autoZero"/>
        <c:auto val="1"/>
        <c:lblAlgn val="ctr"/>
        <c:lblOffset val="100"/>
        <c:noMultiLvlLbl val="0"/>
      </c:catAx>
      <c:valAx>
        <c:axId val="18221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2215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amplitude_hist!$AK$2:$BN$2</c:f>
              <c:numCache>
                <c:formatCode>General</c:formatCode>
                <c:ptCount val="30"/>
                <c:pt idx="0">
                  <c:v>0.37209500879394836</c:v>
                </c:pt>
                <c:pt idx="1">
                  <c:v>0</c:v>
                </c:pt>
                <c:pt idx="2">
                  <c:v>0</c:v>
                </c:pt>
                <c:pt idx="3">
                  <c:v>1.162850263818452E-2</c:v>
                </c:pt>
                <c:pt idx="4">
                  <c:v>0.17442184769678237</c:v>
                </c:pt>
                <c:pt idx="5">
                  <c:v>4.0696913295653114E-2</c:v>
                </c:pt>
                <c:pt idx="6">
                  <c:v>0.68604750439697415</c:v>
                </c:pt>
                <c:pt idx="7">
                  <c:v>0.18604465845898149</c:v>
                </c:pt>
                <c:pt idx="8">
                  <c:v>0.12209073988695934</c:v>
                </c:pt>
                <c:pt idx="9">
                  <c:v>0.15116484242041334</c:v>
                </c:pt>
                <c:pt idx="10">
                  <c:v>0.15116484242041334</c:v>
                </c:pt>
                <c:pt idx="11">
                  <c:v>0.28488408494555717</c:v>
                </c:pt>
                <c:pt idx="12">
                  <c:v>0.37790641417504789</c:v>
                </c:pt>
                <c:pt idx="13">
                  <c:v>0.47092874340453872</c:v>
                </c:pt>
                <c:pt idx="14">
                  <c:v>0.58720807791039842</c:v>
                </c:pt>
                <c:pt idx="15">
                  <c:v>1</c:v>
                </c:pt>
                <c:pt idx="16">
                  <c:v>0.47092874340453872</c:v>
                </c:pt>
                <c:pt idx="17">
                  <c:v>0.2383700743928191</c:v>
                </c:pt>
                <c:pt idx="18">
                  <c:v>0.19767316109716601</c:v>
                </c:pt>
                <c:pt idx="19">
                  <c:v>0.16860475043969742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8-4952-8C31-493DF6C6C0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amplitude_hist!$AK$3:$BN$3</c:f>
              <c:numCache>
                <c:formatCode>General</c:formatCode>
                <c:ptCount val="30"/>
                <c:pt idx="0">
                  <c:v>0.26555990874826424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1.6597235998148514E-2</c:v>
                </c:pt>
                <c:pt idx="5">
                  <c:v>0.12032996098657674</c:v>
                </c:pt>
                <c:pt idx="6">
                  <c:v>0.3277995437413212</c:v>
                </c:pt>
                <c:pt idx="7">
                  <c:v>7.468756199166833E-2</c:v>
                </c:pt>
                <c:pt idx="8">
                  <c:v>8.2986179990742578E-2</c:v>
                </c:pt>
                <c:pt idx="9">
                  <c:v>4.564239899490842E-2</c:v>
                </c:pt>
                <c:pt idx="10">
                  <c:v>8.2986179990742568E-3</c:v>
                </c:pt>
                <c:pt idx="11">
                  <c:v>1.2447926998611386E-2</c:v>
                </c:pt>
                <c:pt idx="12">
                  <c:v>7.468756199166833E-2</c:v>
                </c:pt>
                <c:pt idx="13">
                  <c:v>0.20332027375520731</c:v>
                </c:pt>
                <c:pt idx="14">
                  <c:v>0.14937925676122463</c:v>
                </c:pt>
                <c:pt idx="15">
                  <c:v>0.48132810950208293</c:v>
                </c:pt>
                <c:pt idx="16">
                  <c:v>0.34854608873900683</c:v>
                </c:pt>
                <c:pt idx="17">
                  <c:v>0.21161889175428156</c:v>
                </c:pt>
                <c:pt idx="18">
                  <c:v>1</c:v>
                </c:pt>
                <c:pt idx="19">
                  <c:v>0.70539492825497585</c:v>
                </c:pt>
                <c:pt idx="20">
                  <c:v>4.1493089995371284E-3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8-4952-8C31-493DF6C6C02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amplitude_hist!$AK$4:$BN$4</c:f>
              <c:numCache>
                <c:formatCode>General</c:formatCode>
                <c:ptCount val="30"/>
                <c:pt idx="0">
                  <c:v>0.23477150783970471</c:v>
                </c:pt>
                <c:pt idx="1">
                  <c:v>7.6140880852919425E-3</c:v>
                </c:pt>
                <c:pt idx="2">
                  <c:v>5.0760587235279611E-3</c:v>
                </c:pt>
                <c:pt idx="3">
                  <c:v>0</c:v>
                </c:pt>
                <c:pt idx="4">
                  <c:v>1.2690146808819903E-3</c:v>
                </c:pt>
                <c:pt idx="5">
                  <c:v>7.6140880852919425E-3</c:v>
                </c:pt>
                <c:pt idx="6">
                  <c:v>1</c:v>
                </c:pt>
                <c:pt idx="7">
                  <c:v>5.0760587235279611E-3</c:v>
                </c:pt>
                <c:pt idx="8">
                  <c:v>2.5380293617639806E-3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8-4952-8C31-493DF6C6C02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amplitude_hist!$AK$5:$BN$5</c:f>
              <c:numCache>
                <c:formatCode>General</c:formatCode>
                <c:ptCount val="30"/>
                <c:pt idx="0">
                  <c:v>0.67796309738845661</c:v>
                </c:pt>
                <c:pt idx="1">
                  <c:v>0</c:v>
                </c:pt>
                <c:pt idx="2">
                  <c:v>0</c:v>
                </c:pt>
                <c:pt idx="3">
                  <c:v>6.7795465671792968E-2</c:v>
                </c:pt>
                <c:pt idx="4">
                  <c:v>6.7795465671792968E-2</c:v>
                </c:pt>
                <c:pt idx="5">
                  <c:v>0</c:v>
                </c:pt>
                <c:pt idx="6">
                  <c:v>0.5423721660448706</c:v>
                </c:pt>
                <c:pt idx="7">
                  <c:v>0.1949119638064048</c:v>
                </c:pt>
                <c:pt idx="8">
                  <c:v>0.72033526343332721</c:v>
                </c:pt>
                <c:pt idx="9">
                  <c:v>0.66948866417948238</c:v>
                </c:pt>
                <c:pt idx="10">
                  <c:v>0.34746020223846585</c:v>
                </c:pt>
                <c:pt idx="11">
                  <c:v>0.22033526343332713</c:v>
                </c:pt>
                <c:pt idx="12">
                  <c:v>0.48305113358205182</c:v>
                </c:pt>
                <c:pt idx="13">
                  <c:v>0.81356246940256938</c:v>
                </c:pt>
                <c:pt idx="14">
                  <c:v>0.85593463544743997</c:v>
                </c:pt>
                <c:pt idx="15">
                  <c:v>0.74575856306024957</c:v>
                </c:pt>
                <c:pt idx="16">
                  <c:v>0.61864206492563767</c:v>
                </c:pt>
                <c:pt idx="17">
                  <c:v>0.34746020223846585</c:v>
                </c:pt>
                <c:pt idx="18">
                  <c:v>1</c:v>
                </c:pt>
                <c:pt idx="19">
                  <c:v>6.7795465671792968E-2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C8-4952-8C31-493DF6C6C02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amplitude_hist!$AK$6:$BN$6</c:f>
              <c:numCache>
                <c:formatCode>General</c:formatCode>
                <c:ptCount val="30"/>
                <c:pt idx="0">
                  <c:v>0.48780206365883433</c:v>
                </c:pt>
                <c:pt idx="1">
                  <c:v>0</c:v>
                </c:pt>
                <c:pt idx="2">
                  <c:v>0</c:v>
                </c:pt>
                <c:pt idx="3">
                  <c:v>5.4877048931427988E-2</c:v>
                </c:pt>
                <c:pt idx="4">
                  <c:v>3.0487249406348879E-2</c:v>
                </c:pt>
                <c:pt idx="5">
                  <c:v>1.2194899762539551E-2</c:v>
                </c:pt>
                <c:pt idx="6">
                  <c:v>0.42682756484613654</c:v>
                </c:pt>
                <c:pt idx="7">
                  <c:v>4.8779599050158204E-2</c:v>
                </c:pt>
                <c:pt idx="8">
                  <c:v>8.5364298337776867E-2</c:v>
                </c:pt>
                <c:pt idx="9">
                  <c:v>0.14024134726920484</c:v>
                </c:pt>
                <c:pt idx="10">
                  <c:v>7.3169398575237313E-2</c:v>
                </c:pt>
                <c:pt idx="11">
                  <c:v>0.11585154774412573</c:v>
                </c:pt>
                <c:pt idx="12">
                  <c:v>0.17072859667555373</c:v>
                </c:pt>
                <c:pt idx="13">
                  <c:v>0.4756071638962947</c:v>
                </c:pt>
                <c:pt idx="14">
                  <c:v>0.40853521520232722</c:v>
                </c:pt>
                <c:pt idx="15">
                  <c:v>0.67073163325417984</c:v>
                </c:pt>
                <c:pt idx="16">
                  <c:v>0.67073163325417984</c:v>
                </c:pt>
                <c:pt idx="17">
                  <c:v>0.359755616152169</c:v>
                </c:pt>
                <c:pt idx="18">
                  <c:v>1</c:v>
                </c:pt>
                <c:pt idx="19">
                  <c:v>0.82926533016719406</c:v>
                </c:pt>
                <c:pt idx="20">
                  <c:v>1.2194899762539551E-2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C8-4952-8C31-493DF6C6C02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amplitude_hist!$AK$7:$BN$7</c:f>
              <c:numCache>
                <c:formatCode>General</c:formatCode>
                <c:ptCount val="30"/>
                <c:pt idx="0">
                  <c:v>0.120078817347659</c:v>
                </c:pt>
                <c:pt idx="1">
                  <c:v>1.9684730609363967E-3</c:v>
                </c:pt>
                <c:pt idx="2">
                  <c:v>2.755862285310956E-2</c:v>
                </c:pt>
                <c:pt idx="3">
                  <c:v>0</c:v>
                </c:pt>
                <c:pt idx="4">
                  <c:v>3.9369461218727933E-3</c:v>
                </c:pt>
                <c:pt idx="5">
                  <c:v>1.377931142655478E-2</c:v>
                </c:pt>
                <c:pt idx="6">
                  <c:v>1</c:v>
                </c:pt>
                <c:pt idx="7">
                  <c:v>1.5747784487491173E-2</c:v>
                </c:pt>
                <c:pt idx="8">
                  <c:v>3.9369461218727933E-3</c:v>
                </c:pt>
                <c:pt idx="9">
                  <c:v>7.8738922437455866E-3</c:v>
                </c:pt>
                <c:pt idx="10">
                  <c:v>9.842365304681985E-3</c:v>
                </c:pt>
                <c:pt idx="11">
                  <c:v>2.3621676731236763E-2</c:v>
                </c:pt>
                <c:pt idx="12">
                  <c:v>1.968473060936397E-2</c:v>
                </c:pt>
                <c:pt idx="13">
                  <c:v>7.8738922437455866E-3</c:v>
                </c:pt>
                <c:pt idx="14">
                  <c:v>2.559014979217316E-2</c:v>
                </c:pt>
                <c:pt idx="15">
                  <c:v>2.755862285310956E-2</c:v>
                </c:pt>
                <c:pt idx="16">
                  <c:v>2.9527095914045957E-2</c:v>
                </c:pt>
                <c:pt idx="17">
                  <c:v>0.15354285938357773</c:v>
                </c:pt>
                <c:pt idx="18">
                  <c:v>0.45669359265939924</c:v>
                </c:pt>
                <c:pt idx="19">
                  <c:v>9.842365304681985E-3</c:v>
                </c:pt>
                <c:pt idx="20">
                  <c:v>1.9684730609363967E-3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C8-4952-8C31-493DF6C6C02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amplitude_hist!$AK$8:$BN$8</c:f>
              <c:numCache>
                <c:formatCode>General</c:formatCode>
                <c:ptCount val="30"/>
                <c:pt idx="0">
                  <c:v>0.41780934059187103</c:v>
                </c:pt>
                <c:pt idx="1">
                  <c:v>0.10958754587750535</c:v>
                </c:pt>
                <c:pt idx="2">
                  <c:v>0</c:v>
                </c:pt>
                <c:pt idx="3">
                  <c:v>4.1095329704064508E-2</c:v>
                </c:pt>
                <c:pt idx="4">
                  <c:v>4.7944551321408596E-2</c:v>
                </c:pt>
                <c:pt idx="5">
                  <c:v>1.3698443234688169E-2</c:v>
                </c:pt>
                <c:pt idx="6">
                  <c:v>0.5205476648520323</c:v>
                </c:pt>
                <c:pt idx="7">
                  <c:v>9.5889102642817192E-2</c:v>
                </c:pt>
                <c:pt idx="8">
                  <c:v>0.20547664852032255</c:v>
                </c:pt>
                <c:pt idx="9">
                  <c:v>0.34931712441843016</c:v>
                </c:pt>
                <c:pt idx="10">
                  <c:v>0.16438131881625803</c:v>
                </c:pt>
                <c:pt idx="11">
                  <c:v>0.15753209719891395</c:v>
                </c:pt>
                <c:pt idx="12">
                  <c:v>0.1301352107295376</c:v>
                </c:pt>
                <c:pt idx="13">
                  <c:v>0.3904124541224947</c:v>
                </c:pt>
                <c:pt idx="14">
                  <c:v>0.95205544867859138</c:v>
                </c:pt>
                <c:pt idx="15">
                  <c:v>0.98630155676531195</c:v>
                </c:pt>
                <c:pt idx="16">
                  <c:v>0.67808658398482802</c:v>
                </c:pt>
                <c:pt idx="17">
                  <c:v>0.43150778382655919</c:v>
                </c:pt>
                <c:pt idx="18">
                  <c:v>1</c:v>
                </c:pt>
                <c:pt idx="19">
                  <c:v>0.1301352107295376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C8-4952-8C31-493DF6C6C02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amplitude_hist!$AK$9:$BN$9</c:f>
              <c:numCache>
                <c:formatCode>General</c:formatCode>
                <c:ptCount val="30"/>
                <c:pt idx="0">
                  <c:v>0.36158144402991371</c:v>
                </c:pt>
                <c:pt idx="1">
                  <c:v>0</c:v>
                </c:pt>
                <c:pt idx="2">
                  <c:v>0</c:v>
                </c:pt>
                <c:pt idx="3">
                  <c:v>1.1299244278632159E-2</c:v>
                </c:pt>
                <c:pt idx="4">
                  <c:v>6.7795465671792968E-2</c:v>
                </c:pt>
                <c:pt idx="5">
                  <c:v>0.12429168706495376</c:v>
                </c:pt>
                <c:pt idx="6">
                  <c:v>0.67231628880598271</c:v>
                </c:pt>
                <c:pt idx="7">
                  <c:v>5.6496221393160809E-2</c:v>
                </c:pt>
                <c:pt idx="8">
                  <c:v>0.11864206492563768</c:v>
                </c:pt>
                <c:pt idx="9">
                  <c:v>0.14689017562221809</c:v>
                </c:pt>
                <c:pt idx="10">
                  <c:v>0.16948866417948241</c:v>
                </c:pt>
                <c:pt idx="11">
                  <c:v>0.26553786766154036</c:v>
                </c:pt>
                <c:pt idx="12">
                  <c:v>0.2824867340794886</c:v>
                </c:pt>
                <c:pt idx="13">
                  <c:v>0.53107573532308072</c:v>
                </c:pt>
                <c:pt idx="14">
                  <c:v>0.5649734681589772</c:v>
                </c:pt>
                <c:pt idx="15">
                  <c:v>1</c:v>
                </c:pt>
                <c:pt idx="16">
                  <c:v>0.50282199751281575</c:v>
                </c:pt>
                <c:pt idx="17">
                  <c:v>0.2542386233829082</c:v>
                </c:pt>
                <c:pt idx="18">
                  <c:v>0.28813635621880468</c:v>
                </c:pt>
                <c:pt idx="19">
                  <c:v>0.20904164626837957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C8-4952-8C31-493DF6C6C02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amplitude_hist!$AK$10:$BN$10</c:f>
              <c:numCache>
                <c:formatCode>General</c:formatCode>
                <c:ptCount val="30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3.1249513671662232E-2</c:v>
                </c:pt>
                <c:pt idx="5">
                  <c:v>0.10156091943290226</c:v>
                </c:pt>
                <c:pt idx="6">
                  <c:v>0.30468664892540892</c:v>
                </c:pt>
                <c:pt idx="7">
                  <c:v>6.6405216552282251E-2</c:v>
                </c:pt>
                <c:pt idx="8">
                  <c:v>5.4686648925408914E-2</c:v>
                </c:pt>
                <c:pt idx="9">
                  <c:v>7.4217594970197809E-2</c:v>
                </c:pt>
                <c:pt idx="10">
                  <c:v>0.10156091943290226</c:v>
                </c:pt>
                <c:pt idx="11">
                  <c:v>0.67187621582084456</c:v>
                </c:pt>
                <c:pt idx="12">
                  <c:v>0.44531335107459113</c:v>
                </c:pt>
                <c:pt idx="13">
                  <c:v>0.10546710864186004</c:v>
                </c:pt>
                <c:pt idx="14">
                  <c:v>6.2499027343324465E-2</c:v>
                </c:pt>
                <c:pt idx="15">
                  <c:v>6.2499027343324465E-2</c:v>
                </c:pt>
                <c:pt idx="16">
                  <c:v>0.10156091943290226</c:v>
                </c:pt>
                <c:pt idx="17">
                  <c:v>0.38281432373126667</c:v>
                </c:pt>
                <c:pt idx="18">
                  <c:v>1</c:v>
                </c:pt>
                <c:pt idx="19">
                  <c:v>7.0311405761240037E-2</c:v>
                </c:pt>
                <c:pt idx="20">
                  <c:v>3.906189208957779E-3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C8-4952-8C31-493DF6C6C02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amplitude_hist!$AK$11:$BN$11</c:f>
              <c:numCache>
                <c:formatCode>General</c:formatCode>
                <c:ptCount val="30"/>
                <c:pt idx="0">
                  <c:v>0.37765886996370956</c:v>
                </c:pt>
                <c:pt idx="1">
                  <c:v>2.6595321978225742E-2</c:v>
                </c:pt>
                <c:pt idx="2">
                  <c:v>0</c:v>
                </c:pt>
                <c:pt idx="3">
                  <c:v>6.3828772747741777E-2</c:v>
                </c:pt>
                <c:pt idx="4">
                  <c:v>1.5957193186935444E-2</c:v>
                </c:pt>
                <c:pt idx="5">
                  <c:v>4.2552515165161182E-2</c:v>
                </c:pt>
                <c:pt idx="6">
                  <c:v>0.25532038886387115</c:v>
                </c:pt>
                <c:pt idx="7">
                  <c:v>0.17021535853354877</c:v>
                </c:pt>
                <c:pt idx="8">
                  <c:v>0.16489099626499959</c:v>
                </c:pt>
                <c:pt idx="9">
                  <c:v>0.30319196842467749</c:v>
                </c:pt>
                <c:pt idx="10">
                  <c:v>0.19149161611612936</c:v>
                </c:pt>
                <c:pt idx="11">
                  <c:v>0.17553442292919394</c:v>
                </c:pt>
                <c:pt idx="12">
                  <c:v>0.13297660989112872</c:v>
                </c:pt>
                <c:pt idx="13">
                  <c:v>0.18085348732483908</c:v>
                </c:pt>
                <c:pt idx="14">
                  <c:v>0.20744880930306481</c:v>
                </c:pt>
                <c:pt idx="15">
                  <c:v>1</c:v>
                </c:pt>
                <c:pt idx="16">
                  <c:v>0.64893645201451611</c:v>
                </c:pt>
                <c:pt idx="17">
                  <c:v>0.37765886996370956</c:v>
                </c:pt>
                <c:pt idx="18">
                  <c:v>0.80850838388387058</c:v>
                </c:pt>
                <c:pt idx="19">
                  <c:v>0.15425286747370931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C8-4952-8C31-493DF6C6C02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amplitude_hist!$AK$12:$BN$12</c:f>
              <c:numCache>
                <c:formatCode>General</c:formatCode>
                <c:ptCount val="30"/>
                <c:pt idx="0">
                  <c:v>0.38364685321256081</c:v>
                </c:pt>
                <c:pt idx="1">
                  <c:v>9.4337849773551571E-2</c:v>
                </c:pt>
                <c:pt idx="2">
                  <c:v>0</c:v>
                </c:pt>
                <c:pt idx="3">
                  <c:v>0</c:v>
                </c:pt>
                <c:pt idx="4">
                  <c:v>3.1445949924517193E-2</c:v>
                </c:pt>
                <c:pt idx="5">
                  <c:v>9.4337849773551571E-2</c:v>
                </c:pt>
                <c:pt idx="6">
                  <c:v>0.67924504663647356</c:v>
                </c:pt>
                <c:pt idx="7">
                  <c:v>0.15722974962258596</c:v>
                </c:pt>
                <c:pt idx="8">
                  <c:v>0.23270629357487832</c:v>
                </c:pt>
                <c:pt idx="9">
                  <c:v>0.23899548355978176</c:v>
                </c:pt>
                <c:pt idx="10">
                  <c:v>0.37106847324275394</c:v>
                </c:pt>
                <c:pt idx="11">
                  <c:v>0.5786117427445675</c:v>
                </c:pt>
                <c:pt idx="12">
                  <c:v>0.61006395680253578</c:v>
                </c:pt>
                <c:pt idx="13">
                  <c:v>1</c:v>
                </c:pt>
                <c:pt idx="14">
                  <c:v>0.66037747668176328</c:v>
                </c:pt>
                <c:pt idx="15">
                  <c:v>0.51571984289553308</c:v>
                </c:pt>
                <c:pt idx="16">
                  <c:v>0.38364685321256081</c:v>
                </c:pt>
                <c:pt idx="17">
                  <c:v>5.6602709864130948E-2</c:v>
                </c:pt>
                <c:pt idx="18">
                  <c:v>8.1759469803744697E-2</c:v>
                </c:pt>
                <c:pt idx="19">
                  <c:v>9.4337849773551571E-2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C8-4952-8C31-493DF6C6C02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amplitude_hist!$AK$13:$BN$13</c:f>
              <c:numCache>
                <c:formatCode>General</c:formatCode>
                <c:ptCount val="30"/>
                <c:pt idx="0">
                  <c:v>0.20958069547117708</c:v>
                </c:pt>
                <c:pt idx="1">
                  <c:v>2.993967334742844E-2</c:v>
                </c:pt>
                <c:pt idx="2">
                  <c:v>0</c:v>
                </c:pt>
                <c:pt idx="3">
                  <c:v>1.496983667371422E-2</c:v>
                </c:pt>
                <c:pt idx="4">
                  <c:v>2.3951738677942747E-2</c:v>
                </c:pt>
                <c:pt idx="5">
                  <c:v>8.9819020042285307E-3</c:v>
                </c:pt>
                <c:pt idx="6">
                  <c:v>0.47305578500690343</c:v>
                </c:pt>
                <c:pt idx="7">
                  <c:v>2.095777134319991E-2</c:v>
                </c:pt>
                <c:pt idx="8">
                  <c:v>5.0897444690628346E-2</c:v>
                </c:pt>
                <c:pt idx="9">
                  <c:v>2.095777134319991E-2</c:v>
                </c:pt>
                <c:pt idx="10">
                  <c:v>3.5927608016914123E-2</c:v>
                </c:pt>
                <c:pt idx="11">
                  <c:v>0.1197616754288918</c:v>
                </c:pt>
                <c:pt idx="12">
                  <c:v>2.993967334742844E-2</c:v>
                </c:pt>
                <c:pt idx="13">
                  <c:v>1</c:v>
                </c:pt>
                <c:pt idx="14">
                  <c:v>0.73952185983819452</c:v>
                </c:pt>
                <c:pt idx="15">
                  <c:v>5.6885379360114029E-2</c:v>
                </c:pt>
                <c:pt idx="16">
                  <c:v>6.2873314029599711E-2</c:v>
                </c:pt>
                <c:pt idx="17">
                  <c:v>5.987934669485688E-2</c:v>
                </c:pt>
                <c:pt idx="18">
                  <c:v>1.496983667371422E-2</c:v>
                </c:pt>
                <c:pt idx="19">
                  <c:v>8.9819020042285307E-3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C8-4952-8C31-493DF6C6C02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amplitude_hist!$AK$14:$BN$14</c:f>
              <c:numCache>
                <c:formatCode>General</c:formatCode>
                <c:ptCount val="30"/>
                <c:pt idx="0">
                  <c:v>0.35293932073839052</c:v>
                </c:pt>
                <c:pt idx="1">
                  <c:v>9.049610614364002E-3</c:v>
                </c:pt>
                <c:pt idx="2">
                  <c:v>0</c:v>
                </c:pt>
                <c:pt idx="3">
                  <c:v>0</c:v>
                </c:pt>
                <c:pt idx="4">
                  <c:v>9.049610614364002E-3</c:v>
                </c:pt>
                <c:pt idx="5">
                  <c:v>3.6198442457456008E-2</c:v>
                </c:pt>
                <c:pt idx="6">
                  <c:v>0.37103854196711855</c:v>
                </c:pt>
                <c:pt idx="7">
                  <c:v>7.2396884914912016E-2</c:v>
                </c:pt>
                <c:pt idx="8">
                  <c:v>0.10859532737236804</c:v>
                </c:pt>
                <c:pt idx="9">
                  <c:v>0.14026896452264204</c:v>
                </c:pt>
                <c:pt idx="10">
                  <c:v>0.10859532737236804</c:v>
                </c:pt>
                <c:pt idx="11">
                  <c:v>0.11764493798673203</c:v>
                </c:pt>
                <c:pt idx="12">
                  <c:v>9.9545716758004041E-2</c:v>
                </c:pt>
                <c:pt idx="13">
                  <c:v>0.14026896452264204</c:v>
                </c:pt>
                <c:pt idx="14">
                  <c:v>6.7872079607730021E-2</c:v>
                </c:pt>
                <c:pt idx="15">
                  <c:v>0.18552152437265648</c:v>
                </c:pt>
                <c:pt idx="16">
                  <c:v>0.69230422555523508</c:v>
                </c:pt>
                <c:pt idx="17">
                  <c:v>0.66515539371214305</c:v>
                </c:pt>
                <c:pt idx="18">
                  <c:v>1</c:v>
                </c:pt>
                <c:pt idx="19">
                  <c:v>0.33031529420248051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C8-4952-8C31-493DF6C6C02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amplitude_hist!$AK$15:$BN$15</c:f>
              <c:numCache>
                <c:formatCode>General</c:formatCode>
                <c:ptCount val="30"/>
                <c:pt idx="0">
                  <c:v>9.6563067483462481E-2</c:v>
                </c:pt>
                <c:pt idx="1">
                  <c:v>1.636634531684527E-3</c:v>
                </c:pt>
                <c:pt idx="2">
                  <c:v>2.1276248911898853E-2</c:v>
                </c:pt>
                <c:pt idx="3">
                  <c:v>2.6186152506952432E-2</c:v>
                </c:pt>
                <c:pt idx="4">
                  <c:v>3.273269063369054E-3</c:v>
                </c:pt>
                <c:pt idx="5">
                  <c:v>1.145644172179169E-2</c:v>
                </c:pt>
                <c:pt idx="6">
                  <c:v>1</c:v>
                </c:pt>
                <c:pt idx="7">
                  <c:v>1.9639614380214325E-2</c:v>
                </c:pt>
                <c:pt idx="8">
                  <c:v>2.782278703863696E-2</c:v>
                </c:pt>
                <c:pt idx="9">
                  <c:v>8.1833356698301746E-2</c:v>
                </c:pt>
                <c:pt idx="10">
                  <c:v>9.4926432951777953E-2</c:v>
                </c:pt>
                <c:pt idx="11">
                  <c:v>5.2373935127980248E-2</c:v>
                </c:pt>
                <c:pt idx="12">
                  <c:v>4.2552497823797705E-2</c:v>
                </c:pt>
                <c:pt idx="13">
                  <c:v>4.5825766887166761E-2</c:v>
                </c:pt>
                <c:pt idx="14">
                  <c:v>3.7642594228744129E-2</c:v>
                </c:pt>
                <c:pt idx="15">
                  <c:v>3.4369325165375067E-2</c:v>
                </c:pt>
                <c:pt idx="16">
                  <c:v>1.8002979848529797E-2</c:v>
                </c:pt>
                <c:pt idx="17">
                  <c:v>4.9099035950535812E-3</c:v>
                </c:pt>
                <c:pt idx="18">
                  <c:v>6.546538126738108E-3</c:v>
                </c:pt>
                <c:pt idx="19">
                  <c:v>3.273269063369054E-3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C8-4952-8C31-493DF6C6C02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amplitude_hist!$AK$16:$BN$16</c:f>
              <c:numCache>
                <c:formatCode>General</c:formatCode>
                <c:ptCount val="30"/>
                <c:pt idx="0">
                  <c:v>7.5187998077895182E-2</c:v>
                </c:pt>
                <c:pt idx="1">
                  <c:v>0</c:v>
                </c:pt>
                <c:pt idx="2">
                  <c:v>0</c:v>
                </c:pt>
                <c:pt idx="3">
                  <c:v>1.503734999157519E-2</c:v>
                </c:pt>
                <c:pt idx="4">
                  <c:v>1.2531124992979327E-2</c:v>
                </c:pt>
                <c:pt idx="5">
                  <c:v>1.8796687489468989E-2</c:v>
                </c:pt>
                <c:pt idx="6">
                  <c:v>1</c:v>
                </c:pt>
                <c:pt idx="7">
                  <c:v>0</c:v>
                </c:pt>
                <c:pt idx="8">
                  <c:v>1.2531124992979327E-2</c:v>
                </c:pt>
                <c:pt idx="9">
                  <c:v>1.6290462490873122E-2</c:v>
                </c:pt>
                <c:pt idx="10">
                  <c:v>0</c:v>
                </c:pt>
                <c:pt idx="11">
                  <c:v>2.0049799988766919E-2</c:v>
                </c:pt>
                <c:pt idx="12">
                  <c:v>3.3834037481044181E-2</c:v>
                </c:pt>
                <c:pt idx="13">
                  <c:v>2.0049799988766919E-2</c:v>
                </c:pt>
                <c:pt idx="14">
                  <c:v>1.2531124992979324E-3</c:v>
                </c:pt>
                <c:pt idx="15">
                  <c:v>2.5062249985958649E-3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1.1278012493681395E-2</c:v>
                </c:pt>
                <c:pt idx="20">
                  <c:v>8.7717874950855278E-3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C8-4952-8C31-493DF6C6C02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amplitude_hist!$AK$17:$BN$17</c:f>
              <c:numCache>
                <c:formatCode>General</c:formatCode>
                <c:ptCount val="30"/>
                <c:pt idx="0">
                  <c:v>0.20915017788034332</c:v>
                </c:pt>
                <c:pt idx="1">
                  <c:v>0</c:v>
                </c:pt>
                <c:pt idx="2">
                  <c:v>0</c:v>
                </c:pt>
                <c:pt idx="3">
                  <c:v>4.2482968730165445E-2</c:v>
                </c:pt>
                <c:pt idx="4">
                  <c:v>7.8430096117228523E-2</c:v>
                </c:pt>
                <c:pt idx="5">
                  <c:v>9.8037620146535654E-3</c:v>
                </c:pt>
                <c:pt idx="6">
                  <c:v>0.20588225720879216</c:v>
                </c:pt>
                <c:pt idx="7">
                  <c:v>3.2679206715511888E-2</c:v>
                </c:pt>
                <c:pt idx="8">
                  <c:v>0.13072008176311484</c:v>
                </c:pt>
                <c:pt idx="9">
                  <c:v>7.1894254774126143E-2</c:v>
                </c:pt>
                <c:pt idx="10">
                  <c:v>1.6339603357755944E-2</c:v>
                </c:pt>
                <c:pt idx="11">
                  <c:v>2.9411286043960698E-2</c:v>
                </c:pt>
                <c:pt idx="12">
                  <c:v>4.9018810073267825E-2</c:v>
                </c:pt>
                <c:pt idx="13">
                  <c:v>5.5554651416370206E-2</c:v>
                </c:pt>
                <c:pt idx="14">
                  <c:v>7.1894254774126143E-2</c:v>
                </c:pt>
                <c:pt idx="15">
                  <c:v>0.18954265385103622</c:v>
                </c:pt>
                <c:pt idx="16">
                  <c:v>0.16993512982172906</c:v>
                </c:pt>
                <c:pt idx="17">
                  <c:v>0.42156827643223788</c:v>
                </c:pt>
                <c:pt idx="18">
                  <c:v>1</c:v>
                </c:pt>
                <c:pt idx="19">
                  <c:v>0.46405124516240331</c:v>
                </c:pt>
                <c:pt idx="20">
                  <c:v>6.5358413431023761E-3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C8-4952-8C31-493DF6C6C02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amplitude_hist!$AK$18:$BN$18</c:f>
              <c:numCache>
                <c:formatCode>General</c:formatCode>
                <c:ptCount val="30"/>
                <c:pt idx="0">
                  <c:v>7.9404426638920361E-2</c:v>
                </c:pt>
                <c:pt idx="1">
                  <c:v>0</c:v>
                </c:pt>
                <c:pt idx="2">
                  <c:v>1.9850797726747541E-2</c:v>
                </c:pt>
                <c:pt idx="3">
                  <c:v>0</c:v>
                </c:pt>
                <c:pt idx="4">
                  <c:v>2.4813497158434426E-3</c:v>
                </c:pt>
                <c:pt idx="5">
                  <c:v>3.722024573765164E-2</c:v>
                </c:pt>
                <c:pt idx="6">
                  <c:v>1</c:v>
                </c:pt>
                <c:pt idx="7">
                  <c:v>1.9850797726747541E-2</c:v>
                </c:pt>
                <c:pt idx="8">
                  <c:v>3.7220245737651638E-3</c:v>
                </c:pt>
                <c:pt idx="9">
                  <c:v>1.1166073721295492E-2</c:v>
                </c:pt>
                <c:pt idx="10">
                  <c:v>2.729484687427787E-2</c:v>
                </c:pt>
                <c:pt idx="11">
                  <c:v>2.2332147442590985E-2</c:v>
                </c:pt>
                <c:pt idx="12">
                  <c:v>1.2406748579217213E-3</c:v>
                </c:pt>
                <c:pt idx="13">
                  <c:v>2.4813497158434426E-3</c:v>
                </c:pt>
                <c:pt idx="14">
                  <c:v>2.4813497158434426E-3</c:v>
                </c:pt>
                <c:pt idx="15">
                  <c:v>3.7220245737651638E-3</c:v>
                </c:pt>
                <c:pt idx="16">
                  <c:v>2.4813497158434426E-3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C8-4952-8C31-493DF6C6C02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amplitude_hist!$AK$19:$BN$19</c:f>
              <c:numCache>
                <c:formatCode>General</c:formatCode>
                <c:ptCount val="30"/>
                <c:pt idx="0">
                  <c:v>0.1381211010655177</c:v>
                </c:pt>
                <c:pt idx="1">
                  <c:v>0</c:v>
                </c:pt>
                <c:pt idx="2">
                  <c:v>0</c:v>
                </c:pt>
                <c:pt idx="3">
                  <c:v>3.6831804483281692E-3</c:v>
                </c:pt>
                <c:pt idx="4">
                  <c:v>1.2891131569148595E-2</c:v>
                </c:pt>
                <c:pt idx="5">
                  <c:v>9.2079511208204238E-3</c:v>
                </c:pt>
                <c:pt idx="6">
                  <c:v>1</c:v>
                </c:pt>
                <c:pt idx="7">
                  <c:v>3.8673394707445782E-2</c:v>
                </c:pt>
                <c:pt idx="8">
                  <c:v>8.6556574788923313E-2</c:v>
                </c:pt>
                <c:pt idx="9">
                  <c:v>5.8932721426462033E-2</c:v>
                </c:pt>
                <c:pt idx="10">
                  <c:v>1.8415902241640848E-2</c:v>
                </c:pt>
                <c:pt idx="11">
                  <c:v>2.7623853362461273E-2</c:v>
                </c:pt>
                <c:pt idx="12">
                  <c:v>5.7089296949086626E-2</c:v>
                </c:pt>
                <c:pt idx="13">
                  <c:v>0.11418042815138457</c:v>
                </c:pt>
                <c:pt idx="14">
                  <c:v>5.3406116500758459E-2</c:v>
                </c:pt>
                <c:pt idx="15">
                  <c:v>5.5247706724922546E-2</c:v>
                </c:pt>
                <c:pt idx="16">
                  <c:v>5.1564526276594379E-2</c:v>
                </c:pt>
                <c:pt idx="17">
                  <c:v>3.3148624034953528E-2</c:v>
                </c:pt>
                <c:pt idx="18">
                  <c:v>6.6299082323118375E-2</c:v>
                </c:pt>
                <c:pt idx="19">
                  <c:v>9.2079511208204238E-3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EC8-4952-8C31-493DF6C6C02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amplitude_hist!$AK$20:$BN$20</c:f>
              <c:numCache>
                <c:formatCode>General</c:formatCode>
                <c:ptCount val="30"/>
                <c:pt idx="0">
                  <c:v>0.29083600520618391</c:v>
                </c:pt>
                <c:pt idx="1">
                  <c:v>7.9680010158407651E-3</c:v>
                </c:pt>
                <c:pt idx="2">
                  <c:v>0</c:v>
                </c:pt>
                <c:pt idx="3">
                  <c:v>1.593600203168153E-2</c:v>
                </c:pt>
                <c:pt idx="4">
                  <c:v>3.9840005079203836E-2</c:v>
                </c:pt>
                <c:pt idx="5">
                  <c:v>1.1952001523761149E-2</c:v>
                </c:pt>
                <c:pt idx="6">
                  <c:v>0.25498000063490045</c:v>
                </c:pt>
                <c:pt idx="7">
                  <c:v>6.374400812672612E-2</c:v>
                </c:pt>
                <c:pt idx="8">
                  <c:v>8.7648011174248433E-2</c:v>
                </c:pt>
                <c:pt idx="9">
                  <c:v>7.5696009650487284E-2</c:v>
                </c:pt>
                <c:pt idx="10">
                  <c:v>1.9920002539601918E-2</c:v>
                </c:pt>
                <c:pt idx="11">
                  <c:v>1.9920002539601918E-2</c:v>
                </c:pt>
                <c:pt idx="12">
                  <c:v>8.3664010666328045E-2</c:v>
                </c:pt>
                <c:pt idx="13">
                  <c:v>0.14342798641312973</c:v>
                </c:pt>
                <c:pt idx="14">
                  <c:v>0.19123599250817433</c:v>
                </c:pt>
                <c:pt idx="15">
                  <c:v>0.49800799974603982</c:v>
                </c:pt>
                <c:pt idx="16">
                  <c:v>0.22709199707945779</c:v>
                </c:pt>
                <c:pt idx="17">
                  <c:v>9.1632011682168821E-2</c:v>
                </c:pt>
                <c:pt idx="18">
                  <c:v>1</c:v>
                </c:pt>
                <c:pt idx="19">
                  <c:v>0.83266801053934791</c:v>
                </c:pt>
                <c:pt idx="20">
                  <c:v>1.1952001523761149E-2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EC8-4952-8C31-493DF6C6C02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amplitude_hist!$AK$21:$BN$21</c:f>
              <c:numCache>
                <c:formatCode>General</c:formatCode>
                <c:ptCount val="30"/>
                <c:pt idx="0">
                  <c:v>0.5681147621439665</c:v>
                </c:pt>
                <c:pt idx="1">
                  <c:v>3.1883505684409875E-2</c:v>
                </c:pt>
                <c:pt idx="2">
                  <c:v>0</c:v>
                </c:pt>
                <c:pt idx="3">
                  <c:v>1.4492502583822672E-2</c:v>
                </c:pt>
                <c:pt idx="4">
                  <c:v>1.4492502583822672E-2</c:v>
                </c:pt>
                <c:pt idx="5">
                  <c:v>8.6955015502936019E-3</c:v>
                </c:pt>
                <c:pt idx="6">
                  <c:v>1</c:v>
                </c:pt>
                <c:pt idx="7">
                  <c:v>0.12173990865681637</c:v>
                </c:pt>
                <c:pt idx="8">
                  <c:v>0.22898442777710412</c:v>
                </c:pt>
                <c:pt idx="9">
                  <c:v>0.32173933126627519</c:v>
                </c:pt>
                <c:pt idx="10">
                  <c:v>0.22318742674357508</c:v>
                </c:pt>
                <c:pt idx="11">
                  <c:v>8.1158014469406958E-2</c:v>
                </c:pt>
                <c:pt idx="12">
                  <c:v>4.0579007234703479E-2</c:v>
                </c:pt>
                <c:pt idx="13">
                  <c:v>4.6376008268232544E-2</c:v>
                </c:pt>
                <c:pt idx="14">
                  <c:v>5.797001033529068E-3</c:v>
                </c:pt>
                <c:pt idx="15">
                  <c:v>2.8985005167645343E-2</c:v>
                </c:pt>
                <c:pt idx="16">
                  <c:v>8.9853516019700555E-2</c:v>
                </c:pt>
                <c:pt idx="17">
                  <c:v>6.0868510852055212E-2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EC8-4952-8C31-493DF6C6C025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amplitude_hist!$AK$22:$BN$22</c:f>
              <c:numCache>
                <c:formatCode>General</c:formatCode>
                <c:ptCount val="30"/>
                <c:pt idx="0">
                  <c:v>0.7272686115789283</c:v>
                </c:pt>
                <c:pt idx="1">
                  <c:v>0</c:v>
                </c:pt>
                <c:pt idx="2">
                  <c:v>0</c:v>
                </c:pt>
                <c:pt idx="3">
                  <c:v>7.2725955705257056E-2</c:v>
                </c:pt>
                <c:pt idx="4">
                  <c:v>7.2725955705257056E-2</c:v>
                </c:pt>
                <c:pt idx="5">
                  <c:v>0</c:v>
                </c:pt>
                <c:pt idx="6">
                  <c:v>0.58181670016841414</c:v>
                </c:pt>
                <c:pt idx="7">
                  <c:v>0.27272233389471395</c:v>
                </c:pt>
                <c:pt idx="8">
                  <c:v>0.74545010050524263</c:v>
                </c:pt>
                <c:pt idx="9">
                  <c:v>0.85454808858948594</c:v>
                </c:pt>
                <c:pt idx="10">
                  <c:v>0.34545734412632872</c:v>
                </c:pt>
                <c:pt idx="11">
                  <c:v>0.38182032197895727</c:v>
                </c:pt>
                <c:pt idx="12">
                  <c:v>0.62727042248419995</c:v>
                </c:pt>
                <c:pt idx="13">
                  <c:v>1</c:v>
                </c:pt>
                <c:pt idx="14">
                  <c:v>0.67272414479998555</c:v>
                </c:pt>
                <c:pt idx="15">
                  <c:v>0.60908893355788551</c:v>
                </c:pt>
                <c:pt idx="16">
                  <c:v>0.47272776661052862</c:v>
                </c:pt>
                <c:pt idx="17">
                  <c:v>0.49090925553684289</c:v>
                </c:pt>
                <c:pt idx="18">
                  <c:v>0.96363702214737157</c:v>
                </c:pt>
                <c:pt idx="19">
                  <c:v>0.16363340033682838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EC8-4952-8C31-493DF6C6C025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amplitude_hist!$AK$23:$BN$23</c:f>
              <c:numCache>
                <c:formatCode>General</c:formatCode>
                <c:ptCount val="30"/>
                <c:pt idx="0">
                  <c:v>0.28301957707504311</c:v>
                </c:pt>
                <c:pt idx="1">
                  <c:v>0</c:v>
                </c:pt>
                <c:pt idx="2">
                  <c:v>7.075371973822063E-2</c:v>
                </c:pt>
                <c:pt idx="3">
                  <c:v>6.1319890439791212E-2</c:v>
                </c:pt>
                <c:pt idx="4">
                  <c:v>9.4338292984294161E-3</c:v>
                </c:pt>
                <c:pt idx="5">
                  <c:v>1.8867658596858832E-2</c:v>
                </c:pt>
                <c:pt idx="6">
                  <c:v>0.36320712611169315</c:v>
                </c:pt>
                <c:pt idx="7">
                  <c:v>5.66029757905765E-2</c:v>
                </c:pt>
                <c:pt idx="8">
                  <c:v>6.1319890439791212E-2</c:v>
                </c:pt>
                <c:pt idx="9">
                  <c:v>0.10377212228272359</c:v>
                </c:pt>
                <c:pt idx="10">
                  <c:v>2.830148789528825E-2</c:v>
                </c:pt>
                <c:pt idx="11">
                  <c:v>2.830148789528825E-2</c:v>
                </c:pt>
                <c:pt idx="12">
                  <c:v>0.10377212228272359</c:v>
                </c:pt>
                <c:pt idx="13">
                  <c:v>0.27358574777661365</c:v>
                </c:pt>
                <c:pt idx="14">
                  <c:v>0.27358574777661365</c:v>
                </c:pt>
                <c:pt idx="15">
                  <c:v>0.42924393120069909</c:v>
                </c:pt>
                <c:pt idx="16">
                  <c:v>0.51887000765793911</c:v>
                </c:pt>
                <c:pt idx="17">
                  <c:v>0.29717032102268726</c:v>
                </c:pt>
                <c:pt idx="18">
                  <c:v>1</c:v>
                </c:pt>
                <c:pt idx="19">
                  <c:v>0.71226350827574214</c:v>
                </c:pt>
                <c:pt idx="20">
                  <c:v>4.716914649214708E-3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EC8-4952-8C31-493DF6C6C025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amplitude_hist!$AK$24:$BN$24</c:f>
              <c:numCache>
                <c:formatCode>General</c:formatCode>
                <c:ptCount val="30"/>
                <c:pt idx="0">
                  <c:v>6.7351663069999707E-2</c:v>
                </c:pt>
                <c:pt idx="1">
                  <c:v>1.1415343404000827E-3</c:v>
                </c:pt>
                <c:pt idx="2">
                  <c:v>0</c:v>
                </c:pt>
                <c:pt idx="3">
                  <c:v>1.255687774440091E-2</c:v>
                </c:pt>
                <c:pt idx="4">
                  <c:v>1.1415343404000827E-2</c:v>
                </c:pt>
                <c:pt idx="5">
                  <c:v>1.9406083786801406E-2</c:v>
                </c:pt>
                <c:pt idx="6">
                  <c:v>1</c:v>
                </c:pt>
                <c:pt idx="7">
                  <c:v>3.4246030212002482E-3</c:v>
                </c:pt>
                <c:pt idx="8">
                  <c:v>6.8492060424004964E-3</c:v>
                </c:pt>
                <c:pt idx="9">
                  <c:v>1.4839946425201075E-2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EC8-4952-8C31-493DF6C6C025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amplitude_hist!$AK$25:$BN$25</c:f>
              <c:numCache>
                <c:formatCode>General</c:formatCode>
                <c:ptCount val="30"/>
                <c:pt idx="0">
                  <c:v>0.50393694612187268</c:v>
                </c:pt>
                <c:pt idx="1">
                  <c:v>0</c:v>
                </c:pt>
                <c:pt idx="2">
                  <c:v>0</c:v>
                </c:pt>
                <c:pt idx="3">
                  <c:v>0.13385616814367499</c:v>
                </c:pt>
                <c:pt idx="4">
                  <c:v>5.511724570621912E-2</c:v>
                </c:pt>
                <c:pt idx="5">
                  <c:v>7.873892243745588E-2</c:v>
                </c:pt>
                <c:pt idx="6">
                  <c:v>0.59842365304681977</c:v>
                </c:pt>
                <c:pt idx="7">
                  <c:v>0.24409065955611323</c:v>
                </c:pt>
                <c:pt idx="8">
                  <c:v>0.58267586855932862</c:v>
                </c:pt>
                <c:pt idx="9">
                  <c:v>0.44881970041565367</c:v>
                </c:pt>
                <c:pt idx="10">
                  <c:v>0.22834287506862205</c:v>
                </c:pt>
                <c:pt idx="11">
                  <c:v>0.15747784487491176</c:v>
                </c:pt>
                <c:pt idx="12">
                  <c:v>0.23621676731236765</c:v>
                </c:pt>
                <c:pt idx="13">
                  <c:v>0.63779311426554774</c:v>
                </c:pt>
                <c:pt idx="14">
                  <c:v>0.92913496980628962</c:v>
                </c:pt>
                <c:pt idx="15">
                  <c:v>1</c:v>
                </c:pt>
                <c:pt idx="16">
                  <c:v>0.72440592894674927</c:v>
                </c:pt>
                <c:pt idx="17">
                  <c:v>0.47244137714689044</c:v>
                </c:pt>
                <c:pt idx="18">
                  <c:v>0.80315269390636024</c:v>
                </c:pt>
                <c:pt idx="19">
                  <c:v>7.8738922437455866E-3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EC8-4952-8C31-493DF6C6C025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amplitude_hist!$AK$26:$BN$26</c:f>
              <c:numCache>
                <c:formatCode>General</c:formatCode>
                <c:ptCount val="30"/>
                <c:pt idx="0">
                  <c:v>0.48091632072746077</c:v>
                </c:pt>
                <c:pt idx="1">
                  <c:v>7.6334717090157066E-3</c:v>
                </c:pt>
                <c:pt idx="2">
                  <c:v>0</c:v>
                </c:pt>
                <c:pt idx="3">
                  <c:v>2.2900415127047123E-2</c:v>
                </c:pt>
                <c:pt idx="4">
                  <c:v>7.6334717090157073E-2</c:v>
                </c:pt>
                <c:pt idx="5">
                  <c:v>0.18320332101637699</c:v>
                </c:pt>
                <c:pt idx="6">
                  <c:v>0.65648617003482201</c:v>
                </c:pt>
                <c:pt idx="7">
                  <c:v>9.9235132217204189E-2</c:v>
                </c:pt>
                <c:pt idx="8">
                  <c:v>0.10686860392621991</c:v>
                </c:pt>
                <c:pt idx="9">
                  <c:v>0.16793637759834557</c:v>
                </c:pt>
                <c:pt idx="10">
                  <c:v>0.14503596247129844</c:v>
                </c:pt>
                <c:pt idx="11">
                  <c:v>0.21373720785243983</c:v>
                </c:pt>
                <c:pt idx="12">
                  <c:v>0.3358803582561623</c:v>
                </c:pt>
                <c:pt idx="13">
                  <c:v>0.71756154676641881</c:v>
                </c:pt>
                <c:pt idx="14">
                  <c:v>0.63358575490777491</c:v>
                </c:pt>
                <c:pt idx="15">
                  <c:v>1</c:v>
                </c:pt>
                <c:pt idx="16">
                  <c:v>0.72519501847543444</c:v>
                </c:pt>
                <c:pt idx="17">
                  <c:v>0.52671715098155503</c:v>
                </c:pt>
                <c:pt idx="18">
                  <c:v>0.72519501847543444</c:v>
                </c:pt>
                <c:pt idx="19">
                  <c:v>0.74046196189346591</c:v>
                </c:pt>
                <c:pt idx="20">
                  <c:v>3.0533886836062826E-2</c:v>
                </c:pt>
                <c:pt idx="21">
                  <c:v>7.6334717090157066E-3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EC8-4952-8C31-493DF6C6C025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amplitude_hist!$AK$27:$BN$27</c:f>
              <c:numCache>
                <c:formatCode>General</c:formatCode>
                <c:ptCount val="30"/>
                <c:pt idx="0">
                  <c:v>0.15366955186852799</c:v>
                </c:pt>
                <c:pt idx="1">
                  <c:v>1.8348330443562662E-2</c:v>
                </c:pt>
                <c:pt idx="2">
                  <c:v>0</c:v>
                </c:pt>
                <c:pt idx="3">
                  <c:v>0</c:v>
                </c:pt>
                <c:pt idx="4">
                  <c:v>1.1467706527226666E-2</c:v>
                </c:pt>
                <c:pt idx="5">
                  <c:v>3.6696660887125324E-2</c:v>
                </c:pt>
                <c:pt idx="6">
                  <c:v>0.13761476273041068</c:v>
                </c:pt>
                <c:pt idx="7">
                  <c:v>6.8806239163359997E-2</c:v>
                </c:pt>
                <c:pt idx="8">
                  <c:v>1.1467706527226666E-2</c:v>
                </c:pt>
                <c:pt idx="9">
                  <c:v>1.8348330443562662E-2</c:v>
                </c:pt>
                <c:pt idx="10">
                  <c:v>2.5228954359898664E-2</c:v>
                </c:pt>
                <c:pt idx="11">
                  <c:v>6.1925615247023995E-2</c:v>
                </c:pt>
                <c:pt idx="12">
                  <c:v>4.5870826108906665E-2</c:v>
                </c:pt>
                <c:pt idx="13">
                  <c:v>4.816436741435199E-2</c:v>
                </c:pt>
                <c:pt idx="14">
                  <c:v>3.6696660887125324E-2</c:v>
                </c:pt>
                <c:pt idx="15">
                  <c:v>6.6512697857914652E-2</c:v>
                </c:pt>
                <c:pt idx="16">
                  <c:v>0.112385808370512</c:v>
                </c:pt>
                <c:pt idx="17">
                  <c:v>0.37385408599866132</c:v>
                </c:pt>
                <c:pt idx="18">
                  <c:v>1</c:v>
                </c:pt>
                <c:pt idx="19">
                  <c:v>3.6696660887125324E-2</c:v>
                </c:pt>
                <c:pt idx="20">
                  <c:v>1.6054789138117333E-2</c:v>
                </c:pt>
                <c:pt idx="21">
                  <c:v>2.2935413054453327E-3</c:v>
                </c:pt>
                <c:pt idx="22">
                  <c:v>2.2935413054453327E-3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C8-4952-8C31-493DF6C6C025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amplitude_hist!$AK$28:$BN$28</c:f>
              <c:numCache>
                <c:formatCode>General</c:formatCode>
                <c:ptCount val="30"/>
                <c:pt idx="0">
                  <c:v>0.39673810078001936</c:v>
                </c:pt>
                <c:pt idx="1">
                  <c:v>1.0869388705146178E-2</c:v>
                </c:pt>
                <c:pt idx="2">
                  <c:v>0</c:v>
                </c:pt>
                <c:pt idx="3">
                  <c:v>3.2608166115438542E-2</c:v>
                </c:pt>
                <c:pt idx="4">
                  <c:v>4.3477554820584713E-2</c:v>
                </c:pt>
                <c:pt idx="5">
                  <c:v>4.8912249173157812E-2</c:v>
                </c:pt>
                <c:pt idx="6">
                  <c:v>0.24456665890797288</c:v>
                </c:pt>
                <c:pt idx="7">
                  <c:v>0.1739156323245227</c:v>
                </c:pt>
                <c:pt idx="8">
                  <c:v>0.20652379843996124</c:v>
                </c:pt>
                <c:pt idx="9">
                  <c:v>0.25543604761311905</c:v>
                </c:pt>
                <c:pt idx="10">
                  <c:v>0.16847552492976578</c:v>
                </c:pt>
                <c:pt idx="11">
                  <c:v>0.10869388705146181</c:v>
                </c:pt>
                <c:pt idx="12">
                  <c:v>7.0651026583450169E-2</c:v>
                </c:pt>
                <c:pt idx="13">
                  <c:v>0.13586735881432727</c:v>
                </c:pt>
                <c:pt idx="14">
                  <c:v>0.43478096124803106</c:v>
                </c:pt>
                <c:pt idx="15">
                  <c:v>1</c:v>
                </c:pt>
                <c:pt idx="16">
                  <c:v>0.63043537098284608</c:v>
                </c:pt>
                <c:pt idx="17">
                  <c:v>0.47825851606861575</c:v>
                </c:pt>
                <c:pt idx="18">
                  <c:v>0.84238845073319668</c:v>
                </c:pt>
                <c:pt idx="19">
                  <c:v>0.12499797010918108</c:v>
                </c:pt>
                <c:pt idx="20">
                  <c:v>5.4346943525730891E-3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EC8-4952-8C31-493DF6C6C025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amplitude_hist!$AK$29:$BN$29</c:f>
              <c:numCache>
                <c:formatCode>General</c:formatCode>
                <c:ptCount val="30"/>
                <c:pt idx="0">
                  <c:v>0.54545391226823792</c:v>
                </c:pt>
                <c:pt idx="1">
                  <c:v>1.3985819159457839E-2</c:v>
                </c:pt>
                <c:pt idx="2">
                  <c:v>0</c:v>
                </c:pt>
                <c:pt idx="3">
                  <c:v>5.5943276637831357E-2</c:v>
                </c:pt>
                <c:pt idx="4">
                  <c:v>4.8950367058102441E-2</c:v>
                </c:pt>
                <c:pt idx="5">
                  <c:v>6.9929095797289197E-3</c:v>
                </c:pt>
                <c:pt idx="6">
                  <c:v>0.95104963294189748</c:v>
                </c:pt>
                <c:pt idx="7">
                  <c:v>3.4964547898644602E-2</c:v>
                </c:pt>
                <c:pt idx="8">
                  <c:v>0.17482273949322299</c:v>
                </c:pt>
                <c:pt idx="9">
                  <c:v>0.3076949865574547</c:v>
                </c:pt>
                <c:pt idx="10">
                  <c:v>0.25874461949935224</c:v>
                </c:pt>
                <c:pt idx="11">
                  <c:v>0.29370916739799685</c:v>
                </c:pt>
                <c:pt idx="12">
                  <c:v>0.41258863025338849</c:v>
                </c:pt>
                <c:pt idx="13">
                  <c:v>1</c:v>
                </c:pt>
                <c:pt idx="14">
                  <c:v>0.78321980302840344</c:v>
                </c:pt>
                <c:pt idx="15">
                  <c:v>0.90209926588379508</c:v>
                </c:pt>
                <c:pt idx="16">
                  <c:v>0.58741136974661146</c:v>
                </c:pt>
                <c:pt idx="17">
                  <c:v>0.18181564907295192</c:v>
                </c:pt>
                <c:pt idx="18">
                  <c:v>0.19580146823240976</c:v>
                </c:pt>
                <c:pt idx="19">
                  <c:v>0.17482273949322299</c:v>
                </c:pt>
                <c:pt idx="20">
                  <c:v>3.4964547898644602E-2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EC8-4952-8C31-493DF6C6C025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amplitude_hist!$AK$30:$BN$30</c:f>
              <c:numCache>
                <c:formatCode>General</c:formatCode>
                <c:ptCount val="30"/>
                <c:pt idx="0">
                  <c:v>0.28070121791399461</c:v>
                </c:pt>
                <c:pt idx="1">
                  <c:v>7.0174212374844919E-2</c:v>
                </c:pt>
                <c:pt idx="2">
                  <c:v>0</c:v>
                </c:pt>
                <c:pt idx="3">
                  <c:v>5.7016547554561495E-2</c:v>
                </c:pt>
                <c:pt idx="4">
                  <c:v>1.3157664820283422E-2</c:v>
                </c:pt>
                <c:pt idx="5">
                  <c:v>0</c:v>
                </c:pt>
                <c:pt idx="6">
                  <c:v>0.34648954201541177</c:v>
                </c:pt>
                <c:pt idx="7">
                  <c:v>4.3858882734278074E-3</c:v>
                </c:pt>
                <c:pt idx="8">
                  <c:v>3.5087106187422459E-2</c:v>
                </c:pt>
                <c:pt idx="9">
                  <c:v>0.10526131856226738</c:v>
                </c:pt>
                <c:pt idx="10">
                  <c:v>0.1973693407188663</c:v>
                </c:pt>
                <c:pt idx="11">
                  <c:v>0.75438588827342778</c:v>
                </c:pt>
                <c:pt idx="12">
                  <c:v>0.53947299446085029</c:v>
                </c:pt>
                <c:pt idx="13">
                  <c:v>1</c:v>
                </c:pt>
                <c:pt idx="14">
                  <c:v>0.64912020129654546</c:v>
                </c:pt>
                <c:pt idx="15">
                  <c:v>8.7717765468556148E-3</c:v>
                </c:pt>
                <c:pt idx="16">
                  <c:v>4.3858882734278078E-2</c:v>
                </c:pt>
                <c:pt idx="17">
                  <c:v>6.578832410141712E-2</c:v>
                </c:pt>
                <c:pt idx="18">
                  <c:v>0.1973693407188663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EC8-4952-8C31-493DF6C6C025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amplitude_hist!$AK$31:$BN$31</c:f>
              <c:numCache>
                <c:formatCode>General</c:formatCode>
                <c:ptCount val="30"/>
                <c:pt idx="0">
                  <c:v>0.3973523475324196</c:v>
                </c:pt>
                <c:pt idx="1">
                  <c:v>0</c:v>
                </c:pt>
                <c:pt idx="2">
                  <c:v>0</c:v>
                </c:pt>
                <c:pt idx="3">
                  <c:v>9.9336437871852049E-2</c:v>
                </c:pt>
                <c:pt idx="4">
                  <c:v>3.3112145957284018E-2</c:v>
                </c:pt>
                <c:pt idx="5">
                  <c:v>9.9336437871852049E-2</c:v>
                </c:pt>
                <c:pt idx="6">
                  <c:v>0.45033178106407401</c:v>
                </c:pt>
                <c:pt idx="7">
                  <c:v>0.12582615463767924</c:v>
                </c:pt>
                <c:pt idx="8">
                  <c:v>0.17880558816933367</c:v>
                </c:pt>
                <c:pt idx="9">
                  <c:v>0.33775048480930836</c:v>
                </c:pt>
                <c:pt idx="10">
                  <c:v>0.27152619289474034</c:v>
                </c:pt>
                <c:pt idx="11">
                  <c:v>0.25828133451182672</c:v>
                </c:pt>
                <c:pt idx="12">
                  <c:v>0.18542801736079048</c:v>
                </c:pt>
                <c:pt idx="13">
                  <c:v>0.26490376370328356</c:v>
                </c:pt>
                <c:pt idx="14">
                  <c:v>0.18542801736079048</c:v>
                </c:pt>
                <c:pt idx="15">
                  <c:v>0.88079627455377774</c:v>
                </c:pt>
                <c:pt idx="16">
                  <c:v>0.96688785404271604</c:v>
                </c:pt>
                <c:pt idx="17">
                  <c:v>0.60264765246758045</c:v>
                </c:pt>
                <c:pt idx="18">
                  <c:v>1</c:v>
                </c:pt>
                <c:pt idx="19">
                  <c:v>0.25165890532036994</c:v>
                </c:pt>
                <c:pt idx="20">
                  <c:v>6.6224291914568027E-3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EC8-4952-8C31-493DF6C6C025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amplitude_hist!$AK$32:$BN$32</c:f>
              <c:numCache>
                <c:formatCode>General</c:formatCode>
                <c:ptCount val="30"/>
                <c:pt idx="0">
                  <c:v>0.25862054161729603</c:v>
                </c:pt>
                <c:pt idx="1">
                  <c:v>0</c:v>
                </c:pt>
                <c:pt idx="2">
                  <c:v>6.4654062129720261E-2</c:v>
                </c:pt>
                <c:pt idx="3">
                  <c:v>8.6205416172960344E-3</c:v>
                </c:pt>
                <c:pt idx="4">
                  <c:v>3.0171895660536123E-2</c:v>
                </c:pt>
                <c:pt idx="5">
                  <c:v>2.1551354043240087E-2</c:v>
                </c:pt>
                <c:pt idx="6">
                  <c:v>1</c:v>
                </c:pt>
                <c:pt idx="7">
                  <c:v>6.4654062129720261E-2</c:v>
                </c:pt>
                <c:pt idx="8">
                  <c:v>0.21120756272216784</c:v>
                </c:pt>
                <c:pt idx="9">
                  <c:v>0.25431027080864799</c:v>
                </c:pt>
                <c:pt idx="10">
                  <c:v>0.34913622859890436</c:v>
                </c:pt>
                <c:pt idx="11">
                  <c:v>0.34913622859890436</c:v>
                </c:pt>
                <c:pt idx="12">
                  <c:v>0.38792866587673652</c:v>
                </c:pt>
                <c:pt idx="13">
                  <c:v>0.43103566706163177</c:v>
                </c:pt>
                <c:pt idx="14">
                  <c:v>0.25431027080864799</c:v>
                </c:pt>
                <c:pt idx="15">
                  <c:v>0.31896433293836829</c:v>
                </c:pt>
                <c:pt idx="16">
                  <c:v>0.1551740422097436</c:v>
                </c:pt>
                <c:pt idx="17">
                  <c:v>3.8792437277832159E-2</c:v>
                </c:pt>
                <c:pt idx="18">
                  <c:v>5.6033520512424224E-2</c:v>
                </c:pt>
                <c:pt idx="19">
                  <c:v>3.8792437277832159E-2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EC8-4952-8C31-493DF6C6C025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amplitude_hist!$AK$33:$BN$33</c:f>
              <c:numCache>
                <c:formatCode>General</c:formatCode>
                <c:ptCount val="30"/>
                <c:pt idx="0">
                  <c:v>0.1203005970378386</c:v>
                </c:pt>
                <c:pt idx="1">
                  <c:v>0</c:v>
                </c:pt>
                <c:pt idx="2">
                  <c:v>0</c:v>
                </c:pt>
                <c:pt idx="3">
                  <c:v>2.25560109110584E-2</c:v>
                </c:pt>
                <c:pt idx="4">
                  <c:v>3.3834016366587602E-2</c:v>
                </c:pt>
                <c:pt idx="5">
                  <c:v>1.6917008183293801E-2</c:v>
                </c:pt>
                <c:pt idx="6">
                  <c:v>1</c:v>
                </c:pt>
                <c:pt idx="7">
                  <c:v>7.5186703036861325E-3</c:v>
                </c:pt>
                <c:pt idx="8">
                  <c:v>1.3157673031450734E-2</c:v>
                </c:pt>
                <c:pt idx="9">
                  <c:v>2.4435678486979931E-2</c:v>
                </c:pt>
                <c:pt idx="10">
                  <c:v>3.7593351518430663E-3</c:v>
                </c:pt>
                <c:pt idx="11">
                  <c:v>5.8269694853567533E-2</c:v>
                </c:pt>
                <c:pt idx="12">
                  <c:v>3.5713683942509129E-2</c:v>
                </c:pt>
                <c:pt idx="13">
                  <c:v>0.30639143141179137</c:v>
                </c:pt>
                <c:pt idx="14">
                  <c:v>0.1766924964943451</c:v>
                </c:pt>
                <c:pt idx="15">
                  <c:v>9.3983378796076676E-3</c:v>
                </c:pt>
                <c:pt idx="16">
                  <c:v>9.3983378796076676E-3</c:v>
                </c:pt>
                <c:pt idx="17">
                  <c:v>7.5186703036861325E-3</c:v>
                </c:pt>
                <c:pt idx="18">
                  <c:v>7.5186703036861325E-3</c:v>
                </c:pt>
                <c:pt idx="19">
                  <c:v>5.6390027277646E-3</c:v>
                </c:pt>
                <c:pt idx="20">
                  <c:v>1.3157673031450734E-2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EC8-4952-8C31-493DF6C6C025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amplitude_hist!$AK$34:$BN$34</c:f>
              <c:numCache>
                <c:formatCode>General</c:formatCode>
                <c:ptCount val="30"/>
                <c:pt idx="0">
                  <c:v>0.23021611086430016</c:v>
                </c:pt>
                <c:pt idx="1">
                  <c:v>0</c:v>
                </c:pt>
                <c:pt idx="2">
                  <c:v>0</c:v>
                </c:pt>
                <c:pt idx="3">
                  <c:v>2.8776566015563422E-2</c:v>
                </c:pt>
                <c:pt idx="4">
                  <c:v>5.7553132031126844E-2</c:v>
                </c:pt>
                <c:pt idx="5">
                  <c:v>1.7985353759727141E-2</c:v>
                </c:pt>
                <c:pt idx="6">
                  <c:v>0.26978388913569989</c:v>
                </c:pt>
                <c:pt idx="7">
                  <c:v>7.1941415038908555E-3</c:v>
                </c:pt>
                <c:pt idx="8">
                  <c:v>0.15467762507344618</c:v>
                </c:pt>
                <c:pt idx="9">
                  <c:v>0.1187069175539919</c:v>
                </c:pt>
                <c:pt idx="10">
                  <c:v>4.3164849023345137E-2</c:v>
                </c:pt>
                <c:pt idx="11">
                  <c:v>3.5970707519454283E-2</c:v>
                </c:pt>
                <c:pt idx="12">
                  <c:v>6.1150202783072274E-2</c:v>
                </c:pt>
                <c:pt idx="13">
                  <c:v>7.9135556542799412E-2</c:v>
                </c:pt>
                <c:pt idx="14">
                  <c:v>6.1150202783072274E-2</c:v>
                </c:pt>
                <c:pt idx="15">
                  <c:v>0.10071798105447199</c:v>
                </c:pt>
                <c:pt idx="16">
                  <c:v>0.36331131142607376</c:v>
                </c:pt>
                <c:pt idx="17">
                  <c:v>0.56834792702675596</c:v>
                </c:pt>
                <c:pt idx="18">
                  <c:v>1</c:v>
                </c:pt>
                <c:pt idx="19">
                  <c:v>0.37050545292996467</c:v>
                </c:pt>
                <c:pt idx="20">
                  <c:v>1.4388283007781711E-2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EC8-4952-8C31-493DF6C6C025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amplitude_hist!$AK$35:$BN$35</c:f>
              <c:numCache>
                <c:formatCode>General</c:formatCode>
                <c:ptCount val="30"/>
                <c:pt idx="0">
                  <c:v>7.4349483672142003E-2</c:v>
                </c:pt>
                <c:pt idx="1">
                  <c:v>1.858706236786339E-2</c:v>
                </c:pt>
                <c:pt idx="2">
                  <c:v>0</c:v>
                </c:pt>
                <c:pt idx="3">
                  <c:v>1.1152237420718034E-2</c:v>
                </c:pt>
                <c:pt idx="4">
                  <c:v>8.6739624383362478E-3</c:v>
                </c:pt>
                <c:pt idx="5">
                  <c:v>1.7347924876672496E-2</c:v>
                </c:pt>
                <c:pt idx="6">
                  <c:v>1</c:v>
                </c:pt>
                <c:pt idx="7">
                  <c:v>7.4348249471453557E-3</c:v>
                </c:pt>
                <c:pt idx="8">
                  <c:v>1.2391374911908927E-2</c:v>
                </c:pt>
                <c:pt idx="9">
                  <c:v>2.3543612332626959E-2</c:v>
                </c:pt>
                <c:pt idx="10">
                  <c:v>2.2304474841436068E-2</c:v>
                </c:pt>
                <c:pt idx="11">
                  <c:v>2.3543612332626959E-2</c:v>
                </c:pt>
                <c:pt idx="12">
                  <c:v>1.3630512403099818E-2</c:v>
                </c:pt>
                <c:pt idx="13">
                  <c:v>1.2391374911908924E-3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EC8-4952-8C31-493DF6C6C025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amplitude_hist!$AK$36:$BN$36</c:f>
              <c:numCache>
                <c:formatCode>General</c:formatCode>
                <c:ptCount val="30"/>
                <c:pt idx="0">
                  <c:v>7.5000031124994246E-2</c:v>
                </c:pt>
                <c:pt idx="1">
                  <c:v>1.2499797687537428E-3</c:v>
                </c:pt>
                <c:pt idx="2">
                  <c:v>1.7499716762552402E-2</c:v>
                </c:pt>
                <c:pt idx="3">
                  <c:v>1.2499797687537428E-3</c:v>
                </c:pt>
                <c:pt idx="4">
                  <c:v>1.7499716762552402E-2</c:v>
                </c:pt>
                <c:pt idx="5">
                  <c:v>2.8749534681336088E-2</c:v>
                </c:pt>
                <c:pt idx="6">
                  <c:v>1</c:v>
                </c:pt>
                <c:pt idx="7">
                  <c:v>8.7498583812762008E-3</c:v>
                </c:pt>
                <c:pt idx="8">
                  <c:v>1.4999757225044914E-2</c:v>
                </c:pt>
                <c:pt idx="9">
                  <c:v>2.4999595375074855E-3</c:v>
                </c:pt>
                <c:pt idx="10">
                  <c:v>0</c:v>
                </c:pt>
                <c:pt idx="11">
                  <c:v>7.499878612522457E-3</c:v>
                </c:pt>
                <c:pt idx="12">
                  <c:v>3.8749372831366029E-2</c:v>
                </c:pt>
                <c:pt idx="13">
                  <c:v>1.9999676300059884E-2</c:v>
                </c:pt>
                <c:pt idx="14">
                  <c:v>6.2498988437687149E-3</c:v>
                </c:pt>
                <c:pt idx="15">
                  <c:v>0</c:v>
                </c:pt>
                <c:pt idx="16">
                  <c:v>3.7499393062612285E-3</c:v>
                </c:pt>
                <c:pt idx="17">
                  <c:v>1.2499797687537428E-3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EC8-4952-8C31-493DF6C6C025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amplitude_hist!$AK$37:$BN$37</c:f>
              <c:numCache>
                <c:formatCode>General</c:formatCode>
                <c:ptCount val="30"/>
                <c:pt idx="0">
                  <c:v>0.31007659167065582</c:v>
                </c:pt>
                <c:pt idx="1">
                  <c:v>0</c:v>
                </c:pt>
                <c:pt idx="2">
                  <c:v>0</c:v>
                </c:pt>
                <c:pt idx="3">
                  <c:v>3.1007273120338484E-2</c:v>
                </c:pt>
                <c:pt idx="4">
                  <c:v>2.7131363980296176E-2</c:v>
                </c:pt>
                <c:pt idx="5">
                  <c:v>3.8759091400423105E-3</c:v>
                </c:pt>
                <c:pt idx="6">
                  <c:v>0.24418613628993655</c:v>
                </c:pt>
                <c:pt idx="7">
                  <c:v>0.1046495467811424</c:v>
                </c:pt>
                <c:pt idx="8">
                  <c:v>9.6897728501057781E-2</c:v>
                </c:pt>
                <c:pt idx="9">
                  <c:v>8.5270001080930843E-2</c:v>
                </c:pt>
                <c:pt idx="10">
                  <c:v>7.751818280084621E-3</c:v>
                </c:pt>
                <c:pt idx="11">
                  <c:v>2.3255454840253865E-2</c:v>
                </c:pt>
                <c:pt idx="12">
                  <c:v>7.7518182800846214E-2</c:v>
                </c:pt>
                <c:pt idx="13">
                  <c:v>0.1046495467811424</c:v>
                </c:pt>
                <c:pt idx="14">
                  <c:v>0.12790886208866722</c:v>
                </c:pt>
                <c:pt idx="15">
                  <c:v>0.31395250081069814</c:v>
                </c:pt>
                <c:pt idx="16">
                  <c:v>0.22868249972976729</c:v>
                </c:pt>
                <c:pt idx="17">
                  <c:v>0.29069704597044432</c:v>
                </c:pt>
                <c:pt idx="18">
                  <c:v>1</c:v>
                </c:pt>
                <c:pt idx="19">
                  <c:v>0.77906931855031736</c:v>
                </c:pt>
                <c:pt idx="20">
                  <c:v>3.8759091400423105E-3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EC8-4952-8C31-493DF6C6C025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amplitude_hist!$AK$38:$BN$38</c:f>
              <c:numCache>
                <c:formatCode>General</c:formatCode>
                <c:ptCount val="30"/>
                <c:pt idx="0">
                  <c:v>0.16359855305073284</c:v>
                </c:pt>
                <c:pt idx="1">
                  <c:v>0</c:v>
                </c:pt>
                <c:pt idx="2">
                  <c:v>0</c:v>
                </c:pt>
                <c:pt idx="3">
                  <c:v>1.0224782265094793E-2</c:v>
                </c:pt>
                <c:pt idx="4">
                  <c:v>2.2494520983208543E-2</c:v>
                </c:pt>
                <c:pt idx="5">
                  <c:v>1.8404608077170627E-2</c:v>
                </c:pt>
                <c:pt idx="6">
                  <c:v>1</c:v>
                </c:pt>
                <c:pt idx="7">
                  <c:v>5.7258780684530844E-2</c:v>
                </c:pt>
                <c:pt idx="8">
                  <c:v>0.11451959817827782</c:v>
                </c:pt>
                <c:pt idx="9">
                  <c:v>0.21881441409146088</c:v>
                </c:pt>
                <c:pt idx="10">
                  <c:v>0.15337377078563807</c:v>
                </c:pt>
                <c:pt idx="11">
                  <c:v>7.3620469117898657E-2</c:v>
                </c:pt>
                <c:pt idx="12">
                  <c:v>4.0899129060379173E-2</c:v>
                </c:pt>
                <c:pt idx="13">
                  <c:v>2.2494520983208543E-2</c:v>
                </c:pt>
                <c:pt idx="14">
                  <c:v>1.4314695171132711E-2</c:v>
                </c:pt>
                <c:pt idx="15">
                  <c:v>2.0449564530189587E-2</c:v>
                </c:pt>
                <c:pt idx="16">
                  <c:v>8.1798258120758336E-3</c:v>
                </c:pt>
                <c:pt idx="17">
                  <c:v>0</c:v>
                </c:pt>
                <c:pt idx="18">
                  <c:v>9.815994655412616E-2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EC8-4952-8C31-493DF6C6C025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amplitude_hist!$AK$39:$BN$39</c:f>
              <c:numCache>
                <c:formatCode>General</c:formatCode>
                <c:ptCount val="30"/>
                <c:pt idx="0">
                  <c:v>0.34482738882306141</c:v>
                </c:pt>
                <c:pt idx="1">
                  <c:v>8.6205416172960361E-2</c:v>
                </c:pt>
                <c:pt idx="2">
                  <c:v>0</c:v>
                </c:pt>
                <c:pt idx="3">
                  <c:v>6.3217305193504256E-2</c:v>
                </c:pt>
                <c:pt idx="4">
                  <c:v>2.8735138724320118E-2</c:v>
                </c:pt>
                <c:pt idx="5">
                  <c:v>0</c:v>
                </c:pt>
                <c:pt idx="6">
                  <c:v>1</c:v>
                </c:pt>
                <c:pt idx="7">
                  <c:v>0.11494055489728047</c:v>
                </c:pt>
                <c:pt idx="8">
                  <c:v>0.36781549980251743</c:v>
                </c:pt>
                <c:pt idx="9">
                  <c:v>0.43677983274088578</c:v>
                </c:pt>
                <c:pt idx="10">
                  <c:v>0.21264575069118885</c:v>
                </c:pt>
                <c:pt idx="11">
                  <c:v>0.28161008362955714</c:v>
                </c:pt>
                <c:pt idx="12">
                  <c:v>0.35057441656792543</c:v>
                </c:pt>
                <c:pt idx="13">
                  <c:v>0.61494341696289045</c:v>
                </c:pt>
                <c:pt idx="14">
                  <c:v>0.38505658303710955</c:v>
                </c:pt>
                <c:pt idx="15">
                  <c:v>0.33333333333333337</c:v>
                </c:pt>
                <c:pt idx="16">
                  <c:v>0.33333333333333337</c:v>
                </c:pt>
                <c:pt idx="17">
                  <c:v>0.25862197265010106</c:v>
                </c:pt>
                <c:pt idx="18">
                  <c:v>0.46551497146520587</c:v>
                </c:pt>
                <c:pt idx="19">
                  <c:v>4.5976221958912183E-2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EC8-4952-8C31-493DF6C6C025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amplitude_hist!$E$41:$AH$41</c:f>
              <c:numCache>
                <c:formatCode>General</c:formatCode>
                <c:ptCount val="30"/>
                <c:pt idx="0">
                  <c:v>0</c:v>
                </c:pt>
                <c:pt idx="1">
                  <c:v>136.5</c:v>
                </c:pt>
                <c:pt idx="2">
                  <c:v>273</c:v>
                </c:pt>
                <c:pt idx="3">
                  <c:v>409.5</c:v>
                </c:pt>
                <c:pt idx="4">
                  <c:v>546</c:v>
                </c:pt>
                <c:pt idx="5">
                  <c:v>682.5</c:v>
                </c:pt>
                <c:pt idx="6">
                  <c:v>819</c:v>
                </c:pt>
                <c:pt idx="7">
                  <c:v>955.5</c:v>
                </c:pt>
                <c:pt idx="8">
                  <c:v>1092</c:v>
                </c:pt>
                <c:pt idx="9">
                  <c:v>1228.5</c:v>
                </c:pt>
                <c:pt idx="10">
                  <c:v>1365</c:v>
                </c:pt>
                <c:pt idx="11">
                  <c:v>1501.5</c:v>
                </c:pt>
                <c:pt idx="12">
                  <c:v>1638</c:v>
                </c:pt>
                <c:pt idx="13">
                  <c:v>1774.5</c:v>
                </c:pt>
                <c:pt idx="14">
                  <c:v>1911</c:v>
                </c:pt>
                <c:pt idx="15">
                  <c:v>2047.5</c:v>
                </c:pt>
                <c:pt idx="16">
                  <c:v>2184</c:v>
                </c:pt>
                <c:pt idx="17">
                  <c:v>2320.5</c:v>
                </c:pt>
                <c:pt idx="18">
                  <c:v>2457</c:v>
                </c:pt>
                <c:pt idx="19">
                  <c:v>2593.5</c:v>
                </c:pt>
                <c:pt idx="20">
                  <c:v>2730</c:v>
                </c:pt>
                <c:pt idx="21">
                  <c:v>2866.5</c:v>
                </c:pt>
                <c:pt idx="22">
                  <c:v>3003</c:v>
                </c:pt>
                <c:pt idx="23">
                  <c:v>3139.5</c:v>
                </c:pt>
                <c:pt idx="24">
                  <c:v>3276</c:v>
                </c:pt>
                <c:pt idx="25">
                  <c:v>3412.5</c:v>
                </c:pt>
                <c:pt idx="26">
                  <c:v>3549</c:v>
                </c:pt>
                <c:pt idx="27">
                  <c:v>3685.5</c:v>
                </c:pt>
                <c:pt idx="28">
                  <c:v>3822</c:v>
                </c:pt>
                <c:pt idx="29">
                  <c:v>3958.5</c:v>
                </c:pt>
              </c:numCache>
            </c:numRef>
          </c:cat>
          <c:val>
            <c:numRef>
              <c:f>amplitude_hist!$AK$40:$BN$40</c:f>
              <c:numCache>
                <c:formatCode>General</c:formatCode>
                <c:ptCount val="30"/>
                <c:pt idx="0">
                  <c:v>0.24896267275011574</c:v>
                </c:pt>
                <c:pt idx="1">
                  <c:v>4.1493089995371289E-2</c:v>
                </c:pt>
                <c:pt idx="2">
                  <c:v>2.0746544997685645E-2</c:v>
                </c:pt>
                <c:pt idx="3">
                  <c:v>1.2447926998611386E-2</c:v>
                </c:pt>
                <c:pt idx="4">
                  <c:v>4.1493089995371289E-2</c:v>
                </c:pt>
                <c:pt idx="5">
                  <c:v>8.2986179990742568E-3</c:v>
                </c:pt>
                <c:pt idx="6">
                  <c:v>0.31950092574224692</c:v>
                </c:pt>
                <c:pt idx="7">
                  <c:v>6.6388943992594054E-2</c:v>
                </c:pt>
                <c:pt idx="8">
                  <c:v>8.7135488990279703E-2</c:v>
                </c:pt>
                <c:pt idx="9">
                  <c:v>3.7343780995834165E-2</c:v>
                </c:pt>
                <c:pt idx="10">
                  <c:v>2.0746544997685645E-2</c:v>
                </c:pt>
                <c:pt idx="11">
                  <c:v>3.3194471996297027E-2</c:v>
                </c:pt>
                <c:pt idx="12">
                  <c:v>9.9583415988891089E-2</c:v>
                </c:pt>
                <c:pt idx="13">
                  <c:v>0.19087234675659592</c:v>
                </c:pt>
                <c:pt idx="14">
                  <c:v>0.21161889175428156</c:v>
                </c:pt>
                <c:pt idx="15">
                  <c:v>0.46473087350393438</c:v>
                </c:pt>
                <c:pt idx="16">
                  <c:v>0.31950092574224692</c:v>
                </c:pt>
                <c:pt idx="17">
                  <c:v>0.19502165575613306</c:v>
                </c:pt>
                <c:pt idx="18">
                  <c:v>1</c:v>
                </c:pt>
                <c:pt idx="19">
                  <c:v>0.7095442372545131</c:v>
                </c:pt>
                <c:pt idx="20">
                  <c:v>4.1493089995371284E-3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EC8-4952-8C31-493DF6C6C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77807"/>
        <c:axId val="149774447"/>
      </c:lineChart>
      <c:catAx>
        <c:axId val="14977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774447"/>
        <c:crosses val="autoZero"/>
        <c:auto val="1"/>
        <c:lblAlgn val="ctr"/>
        <c:lblOffset val="100"/>
        <c:noMultiLvlLbl val="0"/>
      </c:catAx>
      <c:valAx>
        <c:axId val="1497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7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ampl_hist_100bins!$DP$2:$HK$2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F-4987-AC1A-97FD6E34C4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ampl_hist_100bins!$DP$3:$HK$3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0.16666700000000001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0.83333299999999999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F-4987-AC1A-97FD6E34C4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ampl_hist_100bins!$DP$4:$HK$4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F-4987-AC1A-97FD6E34C4C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ampl_hist_100bins!$DP$5:$HK$5</c:f>
              <c:numCache>
                <c:formatCode>General</c:formatCode>
                <c:ptCount val="100"/>
                <c:pt idx="0">
                  <c:v>0</c:v>
                </c:pt>
                <c:pt idx="1">
                  <c:v>0.33333299999999999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0.16666700000000001</c:v>
                </c:pt>
                <c:pt idx="55">
                  <c:v>0</c:v>
                </c:pt>
                <c:pt idx="56">
                  <c:v>8.3333000000000004E-2</c:v>
                </c:pt>
                <c:pt idx="57">
                  <c:v>8.3333000000000004E-2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8.3333000000000004E-2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AF-4987-AC1A-97FD6E34C4C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ampl_hist_100bins!$DP$6:$HK$6</c:f>
              <c:numCache>
                <c:formatCode>General</c:formatCode>
                <c:ptCount val="100"/>
                <c:pt idx="0">
                  <c:v>0</c:v>
                </c:pt>
                <c:pt idx="1">
                  <c:v>0.625</c:v>
                </c:pt>
                <c:pt idx="2">
                  <c:v>6.25E-2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6.25E-2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6.25E-2</c:v>
                </c:pt>
                <c:pt idx="53">
                  <c:v>0</c:v>
                </c:pt>
                <c:pt idx="54">
                  <c:v>6.25E-2</c:v>
                </c:pt>
                <c:pt idx="55">
                  <c:v>0.125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AF-4987-AC1A-97FD6E34C4C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ampl_hist_100bins!$DP$7:$HK$7</c:f>
              <c:numCache>
                <c:formatCode>General</c:formatCode>
                <c:ptCount val="100"/>
                <c:pt idx="0">
                  <c:v>0</c:v>
                </c:pt>
                <c:pt idx="1">
                  <c:v>0.272727</c:v>
                </c:pt>
                <c:pt idx="2">
                  <c:v>0.18181800000000001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9.0909000000000004E-2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9.0909000000000004E-2</c:v>
                </c:pt>
                <c:pt idx="54">
                  <c:v>9.0909000000000004E-2</c:v>
                </c:pt>
                <c:pt idx="55">
                  <c:v>0.18181800000000001</c:v>
                </c:pt>
                <c:pt idx="56">
                  <c:v>9.0909000000000004E-2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AF-4987-AC1A-97FD6E34C4C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ampl_hist_100bins!$DP$8:$HK$8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987-AC1A-97FD6E34C4C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ampl_hist_100bins!$DP$9:$HK$9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0.16666700000000001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0.83333299999999999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AF-4987-AC1A-97FD6E34C4C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ampl_hist_100bins!$DP$10:$HK$10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AF-4987-AC1A-97FD6E34C4C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ampl_hist_100bins!$DP$11:$HK$11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0.16666700000000001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0.83333299999999999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AF-4987-AC1A-97FD6E34C4C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ampl_hist_100bins!$DP$12:$HK$12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0.111111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0.111111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0.44444400000000001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0.222222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AF-4987-AC1A-97FD6E34C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04239"/>
        <c:axId val="391101359"/>
      </c:lineChart>
      <c:catAx>
        <c:axId val="39110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91101359"/>
        <c:crosses val="autoZero"/>
        <c:auto val="1"/>
        <c:lblAlgn val="ctr"/>
        <c:lblOffset val="100"/>
        <c:noMultiLvlLbl val="0"/>
      </c:catAx>
      <c:valAx>
        <c:axId val="3911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9110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ampl_hist_100bins!$HL$2:$LG$2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8.7200000000000003E-3</c:v>
                </c:pt>
                <c:pt idx="3">
                  <c:v>5.2318000000000003E-2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5.0480000000000004E-3</c:v>
                </c:pt>
                <c:pt idx="13">
                  <c:v>4.13E-3</c:v>
                </c:pt>
                <c:pt idx="14">
                  <c:v>5.5069999999999997E-3</c:v>
                </c:pt>
                <c:pt idx="15">
                  <c:v>3.212E-3</c:v>
                </c:pt>
                <c:pt idx="16">
                  <c:v>3.6709999999999998E-3</c:v>
                </c:pt>
                <c:pt idx="17">
                  <c:v>3.6709999999999998E-3</c:v>
                </c:pt>
                <c:pt idx="18">
                  <c:v>1.836E-3</c:v>
                </c:pt>
                <c:pt idx="19">
                  <c:v>7.8019999999999999E-3</c:v>
                </c:pt>
                <c:pt idx="20">
                  <c:v>5.0480000000000004E-3</c:v>
                </c:pt>
                <c:pt idx="21">
                  <c:v>5.8284000000000002E-2</c:v>
                </c:pt>
                <c:pt idx="22">
                  <c:v>4.13E-3</c:v>
                </c:pt>
                <c:pt idx="23">
                  <c:v>2.2950000000000002E-3</c:v>
                </c:pt>
                <c:pt idx="24">
                  <c:v>3.6709999999999998E-3</c:v>
                </c:pt>
                <c:pt idx="25">
                  <c:v>1.836E-3</c:v>
                </c:pt>
                <c:pt idx="26">
                  <c:v>8.2609999999999992E-3</c:v>
                </c:pt>
                <c:pt idx="27">
                  <c:v>8.2609999999999992E-3</c:v>
                </c:pt>
                <c:pt idx="28">
                  <c:v>1.3768000000000001E-2</c:v>
                </c:pt>
                <c:pt idx="29">
                  <c:v>1.1013999999999999E-2</c:v>
                </c:pt>
                <c:pt idx="30">
                  <c:v>8.2609999999999992E-3</c:v>
                </c:pt>
                <c:pt idx="31">
                  <c:v>1.5145E-2</c:v>
                </c:pt>
                <c:pt idx="32">
                  <c:v>9.1789999999999997E-3</c:v>
                </c:pt>
                <c:pt idx="33">
                  <c:v>6.4250000000000002E-3</c:v>
                </c:pt>
                <c:pt idx="34">
                  <c:v>9.6369999999999997E-3</c:v>
                </c:pt>
                <c:pt idx="35">
                  <c:v>7.3429999999999997E-3</c:v>
                </c:pt>
                <c:pt idx="36">
                  <c:v>0</c:v>
                </c:pt>
                <c:pt idx="37">
                  <c:v>6.8840000000000004E-3</c:v>
                </c:pt>
                <c:pt idx="38">
                  <c:v>5.0480000000000004E-3</c:v>
                </c:pt>
                <c:pt idx="39">
                  <c:v>4.13E-3</c:v>
                </c:pt>
                <c:pt idx="40">
                  <c:v>6.4250000000000002E-3</c:v>
                </c:pt>
                <c:pt idx="41">
                  <c:v>3.212E-3</c:v>
                </c:pt>
                <c:pt idx="42">
                  <c:v>5.9659999999999999E-3</c:v>
                </c:pt>
                <c:pt idx="43">
                  <c:v>8.2609999999999992E-3</c:v>
                </c:pt>
                <c:pt idx="44">
                  <c:v>5.5069999999999997E-3</c:v>
                </c:pt>
                <c:pt idx="45">
                  <c:v>6.4250000000000002E-3</c:v>
                </c:pt>
                <c:pt idx="46">
                  <c:v>1.3309E-2</c:v>
                </c:pt>
                <c:pt idx="47">
                  <c:v>1.1013999999999999E-2</c:v>
                </c:pt>
                <c:pt idx="48">
                  <c:v>2.7994000000000002E-2</c:v>
                </c:pt>
                <c:pt idx="49">
                  <c:v>9.6369999999999997E-3</c:v>
                </c:pt>
                <c:pt idx="50">
                  <c:v>6.3791E-2</c:v>
                </c:pt>
                <c:pt idx="51">
                  <c:v>2.7536000000000001E-2</c:v>
                </c:pt>
                <c:pt idx="52">
                  <c:v>2.8912E-2</c:v>
                </c:pt>
                <c:pt idx="53">
                  <c:v>2.7994000000000002E-2</c:v>
                </c:pt>
                <c:pt idx="54">
                  <c:v>2.3864E-2</c:v>
                </c:pt>
                <c:pt idx="55">
                  <c:v>2.4781999999999998E-2</c:v>
                </c:pt>
                <c:pt idx="56">
                  <c:v>3.7172999999999998E-2</c:v>
                </c:pt>
                <c:pt idx="57">
                  <c:v>1.9275E-2</c:v>
                </c:pt>
                <c:pt idx="58">
                  <c:v>3.9009000000000002E-2</c:v>
                </c:pt>
                <c:pt idx="59">
                  <c:v>4.3138999999999997E-2</c:v>
                </c:pt>
                <c:pt idx="60">
                  <c:v>4.0384999999999997E-2</c:v>
                </c:pt>
                <c:pt idx="61">
                  <c:v>5.5071000000000002E-2</c:v>
                </c:pt>
                <c:pt idx="62">
                  <c:v>7.5263999999999998E-2</c:v>
                </c:pt>
                <c:pt idx="63">
                  <c:v>4.6351999999999997E-2</c:v>
                </c:pt>
                <c:pt idx="64">
                  <c:v>3.9926999999999997E-2</c:v>
                </c:pt>
                <c:pt idx="65">
                  <c:v>2.2027999999999999E-2</c:v>
                </c:pt>
                <c:pt idx="66">
                  <c:v>3.212E-3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B-4F93-ACBD-2118B75EF7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ampl_hist_100bins!$HL$3:$LG$3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1.0924E-2</c:v>
                </c:pt>
                <c:pt idx="3">
                  <c:v>5.8261E-2</c:v>
                </c:pt>
                <c:pt idx="4">
                  <c:v>6.3720000000000001E-3</c:v>
                </c:pt>
                <c:pt idx="5">
                  <c:v>1.8209999999999999E-3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4.5519999999999996E-3</c:v>
                </c:pt>
                <c:pt idx="13">
                  <c:v>2.7309999999999999E-3</c:v>
                </c:pt>
                <c:pt idx="14">
                  <c:v>2.2759999999999998E-3</c:v>
                </c:pt>
                <c:pt idx="15">
                  <c:v>1.3649999999999999E-3</c:v>
                </c:pt>
                <c:pt idx="16">
                  <c:v>0</c:v>
                </c:pt>
                <c:pt idx="17">
                  <c:v>2.2759999999999998E-3</c:v>
                </c:pt>
                <c:pt idx="18">
                  <c:v>9.1E-4</c:v>
                </c:pt>
                <c:pt idx="19">
                  <c:v>0</c:v>
                </c:pt>
                <c:pt idx="20">
                  <c:v>1.8209999999999999E-3</c:v>
                </c:pt>
                <c:pt idx="21">
                  <c:v>0.27310000000000001</c:v>
                </c:pt>
                <c:pt idx="22">
                  <c:v>1.5931000000000001E-2</c:v>
                </c:pt>
                <c:pt idx="23">
                  <c:v>1.8209999999999999E-3</c:v>
                </c:pt>
                <c:pt idx="24">
                  <c:v>3.6410000000000001E-3</c:v>
                </c:pt>
                <c:pt idx="25">
                  <c:v>3.186E-3</c:v>
                </c:pt>
                <c:pt idx="26">
                  <c:v>8.1930000000000006E-3</c:v>
                </c:pt>
                <c:pt idx="27">
                  <c:v>8.1930000000000006E-3</c:v>
                </c:pt>
                <c:pt idx="28">
                  <c:v>1.1834000000000001E-2</c:v>
                </c:pt>
                <c:pt idx="29">
                  <c:v>1.1834000000000001E-2</c:v>
                </c:pt>
                <c:pt idx="30">
                  <c:v>1.1834000000000001E-2</c:v>
                </c:pt>
                <c:pt idx="31">
                  <c:v>1.0014E-2</c:v>
                </c:pt>
                <c:pt idx="32">
                  <c:v>6.8269999999999997E-3</c:v>
                </c:pt>
                <c:pt idx="33">
                  <c:v>8.1930000000000006E-3</c:v>
                </c:pt>
                <c:pt idx="34">
                  <c:v>7.7380000000000001E-3</c:v>
                </c:pt>
                <c:pt idx="35">
                  <c:v>8.6479999999999994E-3</c:v>
                </c:pt>
                <c:pt idx="36">
                  <c:v>2.2759999999999998E-3</c:v>
                </c:pt>
                <c:pt idx="37">
                  <c:v>1.1834000000000001E-2</c:v>
                </c:pt>
                <c:pt idx="38">
                  <c:v>5.9170000000000004E-3</c:v>
                </c:pt>
                <c:pt idx="39">
                  <c:v>8.6479999999999994E-3</c:v>
                </c:pt>
                <c:pt idx="40">
                  <c:v>1.5931000000000001E-2</c:v>
                </c:pt>
                <c:pt idx="41">
                  <c:v>1.0468999999999999E-2</c:v>
                </c:pt>
                <c:pt idx="42">
                  <c:v>1.4565E-2</c:v>
                </c:pt>
                <c:pt idx="43">
                  <c:v>1.8207000000000001E-2</c:v>
                </c:pt>
                <c:pt idx="44">
                  <c:v>6.4177999999999999E-2</c:v>
                </c:pt>
                <c:pt idx="45">
                  <c:v>6.0991999999999998E-2</c:v>
                </c:pt>
                <c:pt idx="46">
                  <c:v>6.2357999999999997E-2</c:v>
                </c:pt>
                <c:pt idx="47">
                  <c:v>7.0096000000000006E-2</c:v>
                </c:pt>
                <c:pt idx="48">
                  <c:v>1.9571999999999999E-2</c:v>
                </c:pt>
                <c:pt idx="49">
                  <c:v>7.7380000000000001E-3</c:v>
                </c:pt>
                <c:pt idx="50">
                  <c:v>1.7295999999999999E-2</c:v>
                </c:pt>
                <c:pt idx="51">
                  <c:v>1.2744999999999999E-2</c:v>
                </c:pt>
                <c:pt idx="52">
                  <c:v>5.4619999999999998E-3</c:v>
                </c:pt>
                <c:pt idx="53">
                  <c:v>8.1930000000000006E-3</c:v>
                </c:pt>
                <c:pt idx="54">
                  <c:v>5.9170000000000004E-3</c:v>
                </c:pt>
                <c:pt idx="55">
                  <c:v>9.5580000000000005E-3</c:v>
                </c:pt>
                <c:pt idx="56">
                  <c:v>1.4565E-2</c:v>
                </c:pt>
                <c:pt idx="57">
                  <c:v>6.8269999999999997E-3</c:v>
                </c:pt>
                <c:pt idx="58">
                  <c:v>4.5519999999999996E-3</c:v>
                </c:pt>
                <c:pt idx="59">
                  <c:v>6.3720000000000001E-3</c:v>
                </c:pt>
                <c:pt idx="60">
                  <c:v>1.4565E-2</c:v>
                </c:pt>
                <c:pt idx="61">
                  <c:v>1.0014E-2</c:v>
                </c:pt>
                <c:pt idx="62">
                  <c:v>1.8662000000000002E-2</c:v>
                </c:pt>
                <c:pt idx="63">
                  <c:v>6.3720000000000001E-3</c:v>
                </c:pt>
                <c:pt idx="64">
                  <c:v>1.3649999999999999E-3</c:v>
                </c:pt>
                <c:pt idx="65">
                  <c:v>4.55E-4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B-4F93-ACBD-2118B75EF79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ampl_hist_100bins!$HL$4:$LG$4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1.1379E-2</c:v>
                </c:pt>
                <c:pt idx="3">
                  <c:v>6.5999000000000002E-2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9.1E-4</c:v>
                </c:pt>
                <c:pt idx="13">
                  <c:v>3.186E-3</c:v>
                </c:pt>
                <c:pt idx="14">
                  <c:v>4.55E-4</c:v>
                </c:pt>
                <c:pt idx="15">
                  <c:v>1.8209999999999999E-3</c:v>
                </c:pt>
                <c:pt idx="16">
                  <c:v>5.0070000000000002E-3</c:v>
                </c:pt>
                <c:pt idx="17">
                  <c:v>3.186E-3</c:v>
                </c:pt>
                <c:pt idx="18">
                  <c:v>9.1E-4</c:v>
                </c:pt>
                <c:pt idx="19">
                  <c:v>1.8209999999999999E-3</c:v>
                </c:pt>
                <c:pt idx="20">
                  <c:v>1.8209999999999999E-3</c:v>
                </c:pt>
                <c:pt idx="21">
                  <c:v>0.24624499999999999</c:v>
                </c:pt>
                <c:pt idx="22">
                  <c:v>1.7750999999999999E-2</c:v>
                </c:pt>
                <c:pt idx="23">
                  <c:v>2.2759999999999998E-3</c:v>
                </c:pt>
                <c:pt idx="24">
                  <c:v>1.3649999999999999E-3</c:v>
                </c:pt>
                <c:pt idx="25">
                  <c:v>2.2759999999999998E-3</c:v>
                </c:pt>
                <c:pt idx="26">
                  <c:v>5.4619999999999998E-3</c:v>
                </c:pt>
                <c:pt idx="27">
                  <c:v>7.2830000000000004E-3</c:v>
                </c:pt>
                <c:pt idx="28">
                  <c:v>5.9170000000000004E-3</c:v>
                </c:pt>
                <c:pt idx="29">
                  <c:v>1.0924E-2</c:v>
                </c:pt>
                <c:pt idx="30">
                  <c:v>1.0014E-2</c:v>
                </c:pt>
                <c:pt idx="31">
                  <c:v>1.2289E-2</c:v>
                </c:pt>
                <c:pt idx="32">
                  <c:v>5.4619999999999998E-3</c:v>
                </c:pt>
                <c:pt idx="33">
                  <c:v>9.103E-3</c:v>
                </c:pt>
                <c:pt idx="34">
                  <c:v>7.7380000000000001E-3</c:v>
                </c:pt>
                <c:pt idx="35">
                  <c:v>1.4109999999999999E-2</c:v>
                </c:pt>
                <c:pt idx="36">
                  <c:v>5.4619999999999998E-3</c:v>
                </c:pt>
                <c:pt idx="37">
                  <c:v>4.2785999999999998E-2</c:v>
                </c:pt>
                <c:pt idx="38">
                  <c:v>2.5034000000000001E-2</c:v>
                </c:pt>
                <c:pt idx="39">
                  <c:v>2.2303E-2</c:v>
                </c:pt>
                <c:pt idx="40">
                  <c:v>2.9131000000000001E-2</c:v>
                </c:pt>
                <c:pt idx="41">
                  <c:v>1.502E-2</c:v>
                </c:pt>
                <c:pt idx="42">
                  <c:v>2.0937999999999998E-2</c:v>
                </c:pt>
                <c:pt idx="43">
                  <c:v>1.5931000000000001E-2</c:v>
                </c:pt>
                <c:pt idx="44">
                  <c:v>3.7779E-2</c:v>
                </c:pt>
                <c:pt idx="45">
                  <c:v>3.1862000000000001E-2</c:v>
                </c:pt>
                <c:pt idx="46">
                  <c:v>3.1862000000000001E-2</c:v>
                </c:pt>
                <c:pt idx="47">
                  <c:v>4.0509999999999997E-2</c:v>
                </c:pt>
                <c:pt idx="48">
                  <c:v>8.6479999999999994E-3</c:v>
                </c:pt>
                <c:pt idx="49">
                  <c:v>1.8209999999999999E-3</c:v>
                </c:pt>
                <c:pt idx="50">
                  <c:v>1.1379E-2</c:v>
                </c:pt>
                <c:pt idx="51">
                  <c:v>5.4619999999999998E-3</c:v>
                </c:pt>
                <c:pt idx="52">
                  <c:v>5.4619999999999998E-3</c:v>
                </c:pt>
                <c:pt idx="53">
                  <c:v>4.5519999999999996E-3</c:v>
                </c:pt>
                <c:pt idx="54">
                  <c:v>5.4619999999999998E-3</c:v>
                </c:pt>
                <c:pt idx="55">
                  <c:v>4.5519999999999996E-3</c:v>
                </c:pt>
                <c:pt idx="56">
                  <c:v>1.1834000000000001E-2</c:v>
                </c:pt>
                <c:pt idx="57">
                  <c:v>1.7750999999999999E-2</c:v>
                </c:pt>
                <c:pt idx="58">
                  <c:v>2.4579E-2</c:v>
                </c:pt>
                <c:pt idx="59">
                  <c:v>6.3720000000000001E-3</c:v>
                </c:pt>
                <c:pt idx="60">
                  <c:v>1.0014E-2</c:v>
                </c:pt>
                <c:pt idx="61">
                  <c:v>5.5985E-2</c:v>
                </c:pt>
                <c:pt idx="62">
                  <c:v>4.5971999999999999E-2</c:v>
                </c:pt>
                <c:pt idx="63">
                  <c:v>3.6410000000000001E-3</c:v>
                </c:pt>
                <c:pt idx="64">
                  <c:v>9.1E-4</c:v>
                </c:pt>
                <c:pt idx="65">
                  <c:v>1.8209999999999999E-3</c:v>
                </c:pt>
                <c:pt idx="66">
                  <c:v>0</c:v>
                </c:pt>
                <c:pt idx="67">
                  <c:v>0</c:v>
                </c:pt>
                <c:pt idx="68">
                  <c:v>4.55E-4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2B-4F93-ACBD-2118B75EF79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ampl_hist_100bins!$HL$5:$LG$5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2.1392999999999999E-2</c:v>
                </c:pt>
                <c:pt idx="3">
                  <c:v>5.8261E-2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2.7309999999999999E-3</c:v>
                </c:pt>
                <c:pt idx="13">
                  <c:v>1.8209999999999999E-3</c:v>
                </c:pt>
                <c:pt idx="14">
                  <c:v>2.7309999999999999E-3</c:v>
                </c:pt>
                <c:pt idx="15">
                  <c:v>3.186E-3</c:v>
                </c:pt>
                <c:pt idx="16">
                  <c:v>1.8209999999999999E-3</c:v>
                </c:pt>
                <c:pt idx="17">
                  <c:v>1.3649999999999999E-3</c:v>
                </c:pt>
                <c:pt idx="18">
                  <c:v>1.8209999999999999E-3</c:v>
                </c:pt>
                <c:pt idx="19">
                  <c:v>1.3649999999999999E-3</c:v>
                </c:pt>
                <c:pt idx="20">
                  <c:v>4.5519999999999996E-3</c:v>
                </c:pt>
                <c:pt idx="21">
                  <c:v>0.34956799999999999</c:v>
                </c:pt>
                <c:pt idx="22">
                  <c:v>1.2289E-2</c:v>
                </c:pt>
                <c:pt idx="23">
                  <c:v>2.7309999999999999E-3</c:v>
                </c:pt>
                <c:pt idx="24">
                  <c:v>4.0959999999999998E-3</c:v>
                </c:pt>
                <c:pt idx="25">
                  <c:v>9.1E-4</c:v>
                </c:pt>
                <c:pt idx="26">
                  <c:v>5.4619999999999998E-3</c:v>
                </c:pt>
                <c:pt idx="27">
                  <c:v>5.9170000000000004E-3</c:v>
                </c:pt>
                <c:pt idx="28">
                  <c:v>5.0070000000000002E-3</c:v>
                </c:pt>
                <c:pt idx="29">
                  <c:v>6.3720000000000001E-3</c:v>
                </c:pt>
                <c:pt idx="30">
                  <c:v>1.0014E-2</c:v>
                </c:pt>
                <c:pt idx="31">
                  <c:v>4.0959999999999998E-3</c:v>
                </c:pt>
                <c:pt idx="32">
                  <c:v>3.186E-3</c:v>
                </c:pt>
                <c:pt idx="33">
                  <c:v>4.5519999999999996E-3</c:v>
                </c:pt>
                <c:pt idx="34">
                  <c:v>6.8269999999999997E-3</c:v>
                </c:pt>
                <c:pt idx="35">
                  <c:v>6.8269999999999997E-3</c:v>
                </c:pt>
                <c:pt idx="36">
                  <c:v>3.186E-3</c:v>
                </c:pt>
                <c:pt idx="37">
                  <c:v>2.9131000000000001E-2</c:v>
                </c:pt>
                <c:pt idx="38">
                  <c:v>1.502E-2</c:v>
                </c:pt>
                <c:pt idx="39">
                  <c:v>1.5931000000000001E-2</c:v>
                </c:pt>
                <c:pt idx="40">
                  <c:v>1.9571999999999999E-2</c:v>
                </c:pt>
                <c:pt idx="41">
                  <c:v>9.5580000000000005E-3</c:v>
                </c:pt>
                <c:pt idx="42">
                  <c:v>1.0014E-2</c:v>
                </c:pt>
                <c:pt idx="43">
                  <c:v>5.9170000000000004E-3</c:v>
                </c:pt>
                <c:pt idx="44">
                  <c:v>2.3213000000000001E-2</c:v>
                </c:pt>
                <c:pt idx="45">
                  <c:v>2.1847999999999999E-2</c:v>
                </c:pt>
                <c:pt idx="46">
                  <c:v>1.9571999999999999E-2</c:v>
                </c:pt>
                <c:pt idx="47">
                  <c:v>2.4124E-2</c:v>
                </c:pt>
                <c:pt idx="48">
                  <c:v>1.0014E-2</c:v>
                </c:pt>
                <c:pt idx="49">
                  <c:v>2.2759999999999998E-3</c:v>
                </c:pt>
                <c:pt idx="50">
                  <c:v>6.3720000000000001E-3</c:v>
                </c:pt>
                <c:pt idx="51">
                  <c:v>1.8209999999999999E-3</c:v>
                </c:pt>
                <c:pt idx="52">
                  <c:v>6.3720000000000001E-3</c:v>
                </c:pt>
                <c:pt idx="53">
                  <c:v>5.9170000000000004E-3</c:v>
                </c:pt>
                <c:pt idx="54">
                  <c:v>5.9170000000000004E-3</c:v>
                </c:pt>
                <c:pt idx="55">
                  <c:v>5.0070000000000002E-3</c:v>
                </c:pt>
                <c:pt idx="56">
                  <c:v>1.1834000000000001E-2</c:v>
                </c:pt>
                <c:pt idx="57">
                  <c:v>2.7765000000000001E-2</c:v>
                </c:pt>
                <c:pt idx="58">
                  <c:v>2.1392999999999999E-2</c:v>
                </c:pt>
                <c:pt idx="59">
                  <c:v>7.2830000000000004E-3</c:v>
                </c:pt>
                <c:pt idx="60">
                  <c:v>1.32E-2</c:v>
                </c:pt>
                <c:pt idx="61">
                  <c:v>9.7861000000000004E-2</c:v>
                </c:pt>
                <c:pt idx="62">
                  <c:v>3.8689000000000001E-2</c:v>
                </c:pt>
                <c:pt idx="63">
                  <c:v>4.5519999999999996E-3</c:v>
                </c:pt>
                <c:pt idx="64">
                  <c:v>9.1E-4</c:v>
                </c:pt>
                <c:pt idx="65">
                  <c:v>1.8209999999999999E-3</c:v>
                </c:pt>
                <c:pt idx="66">
                  <c:v>2.7309999999999999E-3</c:v>
                </c:pt>
                <c:pt idx="67">
                  <c:v>1.8209999999999999E-3</c:v>
                </c:pt>
                <c:pt idx="68">
                  <c:v>4.55E-4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B-4F93-ACBD-2118B75EF79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ampl_hist_100bins!$HL$6:$LG$6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1.8207000000000001E-2</c:v>
                </c:pt>
                <c:pt idx="3">
                  <c:v>4.3695999999999999E-2</c:v>
                </c:pt>
                <c:pt idx="4">
                  <c:v>0</c:v>
                </c:pt>
                <c:pt idx="5">
                  <c:v>0</c:v>
                </c:pt>
                <c:pt idx="6">
                  <c:v>4.55E-4</c:v>
                </c:pt>
                <c:pt idx="7">
                  <c:v>1.8209999999999999E-3</c:v>
                </c:pt>
                <c:pt idx="8">
                  <c:v>2.2759999999999998E-3</c:v>
                </c:pt>
                <c:pt idx="9">
                  <c:v>4.55E-4</c:v>
                </c:pt>
                <c:pt idx="10">
                  <c:v>1.3649999999999999E-3</c:v>
                </c:pt>
                <c:pt idx="11">
                  <c:v>1.8209999999999999E-3</c:v>
                </c:pt>
                <c:pt idx="12">
                  <c:v>5.0070000000000002E-3</c:v>
                </c:pt>
                <c:pt idx="13">
                  <c:v>5.4619999999999998E-3</c:v>
                </c:pt>
                <c:pt idx="14">
                  <c:v>4.5519999999999996E-3</c:v>
                </c:pt>
                <c:pt idx="15">
                  <c:v>1.8209999999999999E-3</c:v>
                </c:pt>
                <c:pt idx="16">
                  <c:v>9.1E-4</c:v>
                </c:pt>
                <c:pt idx="17">
                  <c:v>9.1E-4</c:v>
                </c:pt>
                <c:pt idx="18">
                  <c:v>2.7309999999999999E-3</c:v>
                </c:pt>
                <c:pt idx="19">
                  <c:v>4.0959999999999998E-3</c:v>
                </c:pt>
                <c:pt idx="20">
                  <c:v>3.186E-3</c:v>
                </c:pt>
                <c:pt idx="21">
                  <c:v>0.34456100000000001</c:v>
                </c:pt>
                <c:pt idx="22">
                  <c:v>1.0468999999999999E-2</c:v>
                </c:pt>
                <c:pt idx="23">
                  <c:v>4.5519999999999996E-3</c:v>
                </c:pt>
                <c:pt idx="24">
                  <c:v>3.6410000000000001E-3</c:v>
                </c:pt>
                <c:pt idx="25">
                  <c:v>1.3649999999999999E-3</c:v>
                </c:pt>
                <c:pt idx="26">
                  <c:v>4.5519999999999996E-3</c:v>
                </c:pt>
                <c:pt idx="27">
                  <c:v>1.3649999999999999E-3</c:v>
                </c:pt>
                <c:pt idx="28">
                  <c:v>7.2830000000000004E-3</c:v>
                </c:pt>
                <c:pt idx="29">
                  <c:v>8.1930000000000006E-3</c:v>
                </c:pt>
                <c:pt idx="30">
                  <c:v>7.7380000000000001E-3</c:v>
                </c:pt>
                <c:pt idx="31">
                  <c:v>2.7309999999999999E-3</c:v>
                </c:pt>
                <c:pt idx="32">
                  <c:v>3.6410000000000001E-3</c:v>
                </c:pt>
                <c:pt idx="33">
                  <c:v>5.4619999999999998E-3</c:v>
                </c:pt>
                <c:pt idx="34">
                  <c:v>5.9170000000000004E-3</c:v>
                </c:pt>
                <c:pt idx="35">
                  <c:v>7.7380000000000001E-3</c:v>
                </c:pt>
                <c:pt idx="36">
                  <c:v>2.2759999999999998E-3</c:v>
                </c:pt>
                <c:pt idx="37">
                  <c:v>3.2316999999999999E-2</c:v>
                </c:pt>
                <c:pt idx="38">
                  <c:v>1.6840999999999998E-2</c:v>
                </c:pt>
                <c:pt idx="39">
                  <c:v>1.4109999999999999E-2</c:v>
                </c:pt>
                <c:pt idx="40">
                  <c:v>2.3668999999999999E-2</c:v>
                </c:pt>
                <c:pt idx="41">
                  <c:v>1.0014E-2</c:v>
                </c:pt>
                <c:pt idx="42">
                  <c:v>1.4109999999999999E-2</c:v>
                </c:pt>
                <c:pt idx="43">
                  <c:v>1.0468999999999999E-2</c:v>
                </c:pt>
                <c:pt idx="44">
                  <c:v>2.1847999999999999E-2</c:v>
                </c:pt>
                <c:pt idx="45">
                  <c:v>1.8207000000000001E-2</c:v>
                </c:pt>
                <c:pt idx="46">
                  <c:v>2.0937999999999998E-2</c:v>
                </c:pt>
                <c:pt idx="47">
                  <c:v>2.1392999999999999E-2</c:v>
                </c:pt>
                <c:pt idx="48">
                  <c:v>3.6410000000000001E-3</c:v>
                </c:pt>
                <c:pt idx="49">
                  <c:v>1.8209999999999999E-3</c:v>
                </c:pt>
                <c:pt idx="50">
                  <c:v>5.9170000000000004E-3</c:v>
                </c:pt>
                <c:pt idx="51">
                  <c:v>5.9170000000000004E-3</c:v>
                </c:pt>
                <c:pt idx="52">
                  <c:v>4.5519999999999996E-3</c:v>
                </c:pt>
                <c:pt idx="53">
                  <c:v>6.8269999999999997E-3</c:v>
                </c:pt>
                <c:pt idx="54">
                  <c:v>1.0014E-2</c:v>
                </c:pt>
                <c:pt idx="55">
                  <c:v>5.4619999999999998E-3</c:v>
                </c:pt>
                <c:pt idx="56">
                  <c:v>1.6840999999999998E-2</c:v>
                </c:pt>
                <c:pt idx="57">
                  <c:v>2.5034000000000001E-2</c:v>
                </c:pt>
                <c:pt idx="58">
                  <c:v>2.3213000000000001E-2</c:v>
                </c:pt>
                <c:pt idx="59">
                  <c:v>1.1379E-2</c:v>
                </c:pt>
                <c:pt idx="60">
                  <c:v>1.1834000000000001E-2</c:v>
                </c:pt>
                <c:pt idx="61">
                  <c:v>9.1033000000000003E-2</c:v>
                </c:pt>
                <c:pt idx="62">
                  <c:v>4.3695999999999999E-2</c:v>
                </c:pt>
                <c:pt idx="63">
                  <c:v>5.9170000000000004E-3</c:v>
                </c:pt>
                <c:pt idx="64">
                  <c:v>1.3649999999999999E-3</c:v>
                </c:pt>
                <c:pt idx="65">
                  <c:v>4.55E-4</c:v>
                </c:pt>
                <c:pt idx="66">
                  <c:v>0</c:v>
                </c:pt>
                <c:pt idx="67">
                  <c:v>4.55E-4</c:v>
                </c:pt>
                <c:pt idx="68">
                  <c:v>0</c:v>
                </c:pt>
                <c:pt idx="69">
                  <c:v>4.55E-4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2B-4F93-ACBD-2118B75EF79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ampl_hist_100bins!$HL$7:$LG$7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2.0937999999999998E-2</c:v>
                </c:pt>
                <c:pt idx="3">
                  <c:v>4.0965000000000001E-2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9.1E-4</c:v>
                </c:pt>
                <c:pt idx="12">
                  <c:v>8.6479999999999994E-3</c:v>
                </c:pt>
                <c:pt idx="13">
                  <c:v>5.0070000000000002E-3</c:v>
                </c:pt>
                <c:pt idx="14">
                  <c:v>4.5519999999999996E-3</c:v>
                </c:pt>
                <c:pt idx="15">
                  <c:v>3.6410000000000001E-3</c:v>
                </c:pt>
                <c:pt idx="16">
                  <c:v>3.186E-3</c:v>
                </c:pt>
                <c:pt idx="17">
                  <c:v>5.9170000000000004E-3</c:v>
                </c:pt>
                <c:pt idx="18">
                  <c:v>3.6410000000000001E-3</c:v>
                </c:pt>
                <c:pt idx="19">
                  <c:v>1.3649999999999999E-3</c:v>
                </c:pt>
                <c:pt idx="20">
                  <c:v>3.6410000000000001E-3</c:v>
                </c:pt>
                <c:pt idx="21">
                  <c:v>0.34046399999999999</c:v>
                </c:pt>
                <c:pt idx="22">
                  <c:v>9.5580000000000005E-3</c:v>
                </c:pt>
                <c:pt idx="23">
                  <c:v>9.1E-4</c:v>
                </c:pt>
                <c:pt idx="24">
                  <c:v>2.7309999999999999E-3</c:v>
                </c:pt>
                <c:pt idx="25">
                  <c:v>3.6410000000000001E-3</c:v>
                </c:pt>
                <c:pt idx="26">
                  <c:v>3.6410000000000001E-3</c:v>
                </c:pt>
                <c:pt idx="27">
                  <c:v>3.186E-3</c:v>
                </c:pt>
                <c:pt idx="28">
                  <c:v>7.2830000000000004E-3</c:v>
                </c:pt>
                <c:pt idx="29">
                  <c:v>6.3720000000000001E-3</c:v>
                </c:pt>
                <c:pt idx="30">
                  <c:v>1.0014E-2</c:v>
                </c:pt>
                <c:pt idx="31">
                  <c:v>6.8269999999999997E-3</c:v>
                </c:pt>
                <c:pt idx="32">
                  <c:v>2.7309999999999999E-3</c:v>
                </c:pt>
                <c:pt idx="33">
                  <c:v>2.7309999999999999E-3</c:v>
                </c:pt>
                <c:pt idx="34">
                  <c:v>5.0070000000000002E-3</c:v>
                </c:pt>
                <c:pt idx="35">
                  <c:v>5.0070000000000002E-3</c:v>
                </c:pt>
                <c:pt idx="36">
                  <c:v>2.2759999999999998E-3</c:v>
                </c:pt>
                <c:pt idx="37">
                  <c:v>2.7765000000000001E-2</c:v>
                </c:pt>
                <c:pt idx="38">
                  <c:v>1.7295999999999999E-2</c:v>
                </c:pt>
                <c:pt idx="39">
                  <c:v>1.8662000000000002E-2</c:v>
                </c:pt>
                <c:pt idx="40">
                  <c:v>2.2303E-2</c:v>
                </c:pt>
                <c:pt idx="41">
                  <c:v>8.1930000000000006E-3</c:v>
                </c:pt>
                <c:pt idx="42">
                  <c:v>1.5476E-2</c:v>
                </c:pt>
                <c:pt idx="43">
                  <c:v>1.0924E-2</c:v>
                </c:pt>
                <c:pt idx="44">
                  <c:v>2.3668999999999999E-2</c:v>
                </c:pt>
                <c:pt idx="45">
                  <c:v>1.9116999999999999E-2</c:v>
                </c:pt>
                <c:pt idx="46">
                  <c:v>2.0027E-2</c:v>
                </c:pt>
                <c:pt idx="47">
                  <c:v>1.8662000000000002E-2</c:v>
                </c:pt>
                <c:pt idx="48">
                  <c:v>7.2830000000000004E-3</c:v>
                </c:pt>
                <c:pt idx="49">
                  <c:v>9.1E-4</c:v>
                </c:pt>
                <c:pt idx="50">
                  <c:v>4.0959999999999998E-3</c:v>
                </c:pt>
                <c:pt idx="51">
                  <c:v>6.3720000000000001E-3</c:v>
                </c:pt>
                <c:pt idx="52">
                  <c:v>6.8269999999999997E-3</c:v>
                </c:pt>
                <c:pt idx="53">
                  <c:v>4.5519999999999996E-3</c:v>
                </c:pt>
                <c:pt idx="54">
                  <c:v>5.0070000000000002E-3</c:v>
                </c:pt>
                <c:pt idx="55">
                  <c:v>6.3720000000000001E-3</c:v>
                </c:pt>
                <c:pt idx="56">
                  <c:v>9.103E-3</c:v>
                </c:pt>
                <c:pt idx="57">
                  <c:v>2.3668999999999999E-2</c:v>
                </c:pt>
                <c:pt idx="58">
                  <c:v>2.7765000000000001E-2</c:v>
                </c:pt>
                <c:pt idx="59">
                  <c:v>9.5580000000000005E-3</c:v>
                </c:pt>
                <c:pt idx="60">
                  <c:v>1.0468999999999999E-2</c:v>
                </c:pt>
                <c:pt idx="61">
                  <c:v>9.7406000000000006E-2</c:v>
                </c:pt>
                <c:pt idx="62">
                  <c:v>4.5971999999999999E-2</c:v>
                </c:pt>
                <c:pt idx="63">
                  <c:v>6.8269999999999997E-3</c:v>
                </c:pt>
                <c:pt idx="64">
                  <c:v>2.7309999999999999E-3</c:v>
                </c:pt>
                <c:pt idx="65">
                  <c:v>3.186E-3</c:v>
                </c:pt>
                <c:pt idx="66">
                  <c:v>1.8209999999999999E-3</c:v>
                </c:pt>
                <c:pt idx="67">
                  <c:v>3.186E-3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2B-4F93-ACBD-2118B75EF79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ampl_hist_100bins!$HL$8:$LG$8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1.6386000000000001E-2</c:v>
                </c:pt>
                <c:pt idx="3">
                  <c:v>0.113792</c:v>
                </c:pt>
                <c:pt idx="4">
                  <c:v>0</c:v>
                </c:pt>
                <c:pt idx="5">
                  <c:v>2.7309999999999999E-3</c:v>
                </c:pt>
                <c:pt idx="6">
                  <c:v>9.1E-4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1.8209999999999999E-3</c:v>
                </c:pt>
                <c:pt idx="13">
                  <c:v>5.4619999999999998E-3</c:v>
                </c:pt>
                <c:pt idx="14">
                  <c:v>9.1E-4</c:v>
                </c:pt>
                <c:pt idx="15">
                  <c:v>9.1E-4</c:v>
                </c:pt>
                <c:pt idx="16">
                  <c:v>2.7309999999999999E-3</c:v>
                </c:pt>
                <c:pt idx="17">
                  <c:v>1.3649999999999999E-3</c:v>
                </c:pt>
                <c:pt idx="18">
                  <c:v>0</c:v>
                </c:pt>
                <c:pt idx="19">
                  <c:v>4.55E-4</c:v>
                </c:pt>
                <c:pt idx="20">
                  <c:v>2.2759999999999998E-3</c:v>
                </c:pt>
                <c:pt idx="21">
                  <c:v>0.30496099999999998</c:v>
                </c:pt>
                <c:pt idx="22">
                  <c:v>4.5519999999999996E-3</c:v>
                </c:pt>
                <c:pt idx="23">
                  <c:v>5.9170000000000004E-3</c:v>
                </c:pt>
                <c:pt idx="24">
                  <c:v>6.3720000000000001E-3</c:v>
                </c:pt>
                <c:pt idx="25">
                  <c:v>4.5519999999999996E-3</c:v>
                </c:pt>
                <c:pt idx="26">
                  <c:v>1.0014E-2</c:v>
                </c:pt>
                <c:pt idx="27">
                  <c:v>1.1379E-2</c:v>
                </c:pt>
                <c:pt idx="28">
                  <c:v>1.32E-2</c:v>
                </c:pt>
                <c:pt idx="29">
                  <c:v>1.6840999999999998E-2</c:v>
                </c:pt>
                <c:pt idx="30">
                  <c:v>2.4124E-2</c:v>
                </c:pt>
                <c:pt idx="31">
                  <c:v>2.3668999999999999E-2</c:v>
                </c:pt>
                <c:pt idx="32">
                  <c:v>1.1379E-2</c:v>
                </c:pt>
                <c:pt idx="33">
                  <c:v>1.6386000000000001E-2</c:v>
                </c:pt>
                <c:pt idx="34">
                  <c:v>1.9571999999999999E-2</c:v>
                </c:pt>
                <c:pt idx="35">
                  <c:v>2.2303E-2</c:v>
                </c:pt>
                <c:pt idx="36">
                  <c:v>2.2759999999999998E-3</c:v>
                </c:pt>
                <c:pt idx="37">
                  <c:v>2.2303E-2</c:v>
                </c:pt>
                <c:pt idx="38">
                  <c:v>1.4109999999999999E-2</c:v>
                </c:pt>
                <c:pt idx="39">
                  <c:v>1.1379E-2</c:v>
                </c:pt>
                <c:pt idx="40">
                  <c:v>1.4565E-2</c:v>
                </c:pt>
                <c:pt idx="41">
                  <c:v>6.3720000000000001E-3</c:v>
                </c:pt>
                <c:pt idx="42">
                  <c:v>1.0468999999999999E-2</c:v>
                </c:pt>
                <c:pt idx="43">
                  <c:v>8.6479999999999994E-3</c:v>
                </c:pt>
                <c:pt idx="44">
                  <c:v>2.0027E-2</c:v>
                </c:pt>
                <c:pt idx="45">
                  <c:v>2.0482E-2</c:v>
                </c:pt>
                <c:pt idx="46">
                  <c:v>2.2758E-2</c:v>
                </c:pt>
                <c:pt idx="47">
                  <c:v>2.2758E-2</c:v>
                </c:pt>
                <c:pt idx="48">
                  <c:v>7.7380000000000001E-3</c:v>
                </c:pt>
                <c:pt idx="49">
                  <c:v>9.1E-4</c:v>
                </c:pt>
                <c:pt idx="50">
                  <c:v>4.0959999999999998E-3</c:v>
                </c:pt>
                <c:pt idx="51">
                  <c:v>3.186E-3</c:v>
                </c:pt>
                <c:pt idx="52">
                  <c:v>4.5519999999999996E-3</c:v>
                </c:pt>
                <c:pt idx="53">
                  <c:v>5.0070000000000002E-3</c:v>
                </c:pt>
                <c:pt idx="54">
                  <c:v>1.3649999999999999E-3</c:v>
                </c:pt>
                <c:pt idx="55">
                  <c:v>4.0959999999999998E-3</c:v>
                </c:pt>
                <c:pt idx="56">
                  <c:v>8.6479999999999994E-3</c:v>
                </c:pt>
                <c:pt idx="57">
                  <c:v>1.4565E-2</c:v>
                </c:pt>
                <c:pt idx="58">
                  <c:v>1.2744999999999999E-2</c:v>
                </c:pt>
                <c:pt idx="59">
                  <c:v>3.186E-3</c:v>
                </c:pt>
                <c:pt idx="60">
                  <c:v>5.0070000000000002E-3</c:v>
                </c:pt>
                <c:pt idx="61">
                  <c:v>6.2812999999999994E-2</c:v>
                </c:pt>
                <c:pt idx="62">
                  <c:v>3.4137000000000001E-2</c:v>
                </c:pt>
                <c:pt idx="63">
                  <c:v>1.3649999999999999E-3</c:v>
                </c:pt>
                <c:pt idx="64">
                  <c:v>2.2759999999999998E-3</c:v>
                </c:pt>
                <c:pt idx="65">
                  <c:v>2.7309999999999999E-3</c:v>
                </c:pt>
                <c:pt idx="66">
                  <c:v>4.55E-4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2B-4F93-ACBD-2118B75EF79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ampl_hist_100bins!$HL$9:$LG$9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1.1834000000000001E-2</c:v>
                </c:pt>
                <c:pt idx="3">
                  <c:v>5.2798999999999999E-2</c:v>
                </c:pt>
                <c:pt idx="4">
                  <c:v>1.8209999999999999E-3</c:v>
                </c:pt>
                <c:pt idx="5">
                  <c:v>2.7309999999999999E-3</c:v>
                </c:pt>
                <c:pt idx="6">
                  <c:v>5.0070000000000002E-3</c:v>
                </c:pt>
                <c:pt idx="7">
                  <c:v>1.3649999999999999E-3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9.1E-4</c:v>
                </c:pt>
                <c:pt idx="13">
                  <c:v>9.1E-4</c:v>
                </c:pt>
                <c:pt idx="14">
                  <c:v>1.3649999999999999E-3</c:v>
                </c:pt>
                <c:pt idx="15">
                  <c:v>1.8209999999999999E-3</c:v>
                </c:pt>
                <c:pt idx="16">
                  <c:v>9.1E-4</c:v>
                </c:pt>
                <c:pt idx="17">
                  <c:v>2.2759999999999998E-3</c:v>
                </c:pt>
                <c:pt idx="18">
                  <c:v>1.3649999999999999E-3</c:v>
                </c:pt>
                <c:pt idx="19">
                  <c:v>9.1E-4</c:v>
                </c:pt>
                <c:pt idx="20">
                  <c:v>2.2759999999999998E-3</c:v>
                </c:pt>
                <c:pt idx="21">
                  <c:v>0.54847500000000005</c:v>
                </c:pt>
                <c:pt idx="22">
                  <c:v>2.4124E-2</c:v>
                </c:pt>
                <c:pt idx="23">
                  <c:v>4.0959999999999998E-3</c:v>
                </c:pt>
                <c:pt idx="24">
                  <c:v>5.0070000000000002E-3</c:v>
                </c:pt>
                <c:pt idx="25">
                  <c:v>3.186E-3</c:v>
                </c:pt>
                <c:pt idx="26">
                  <c:v>5.0070000000000002E-3</c:v>
                </c:pt>
                <c:pt idx="27">
                  <c:v>4.5519999999999996E-3</c:v>
                </c:pt>
                <c:pt idx="28">
                  <c:v>1.0468999999999999E-2</c:v>
                </c:pt>
                <c:pt idx="29">
                  <c:v>7.7380000000000001E-3</c:v>
                </c:pt>
                <c:pt idx="30">
                  <c:v>1.0014E-2</c:v>
                </c:pt>
                <c:pt idx="31">
                  <c:v>1.2289E-2</c:v>
                </c:pt>
                <c:pt idx="32">
                  <c:v>5.9170000000000004E-3</c:v>
                </c:pt>
                <c:pt idx="33">
                  <c:v>7.2830000000000004E-3</c:v>
                </c:pt>
                <c:pt idx="34">
                  <c:v>1.0468999999999999E-2</c:v>
                </c:pt>
                <c:pt idx="35">
                  <c:v>7.7380000000000001E-3</c:v>
                </c:pt>
                <c:pt idx="36">
                  <c:v>2.7309999999999999E-3</c:v>
                </c:pt>
                <c:pt idx="37">
                  <c:v>1.6386000000000001E-2</c:v>
                </c:pt>
                <c:pt idx="38">
                  <c:v>1.0014E-2</c:v>
                </c:pt>
                <c:pt idx="39">
                  <c:v>8.6479999999999994E-3</c:v>
                </c:pt>
                <c:pt idx="40">
                  <c:v>9.103E-3</c:v>
                </c:pt>
                <c:pt idx="41">
                  <c:v>2.2759999999999998E-3</c:v>
                </c:pt>
                <c:pt idx="42">
                  <c:v>3.6410000000000001E-3</c:v>
                </c:pt>
                <c:pt idx="43">
                  <c:v>1.8209999999999999E-3</c:v>
                </c:pt>
                <c:pt idx="44">
                  <c:v>1.5931000000000001E-2</c:v>
                </c:pt>
                <c:pt idx="45">
                  <c:v>1.7750999999999999E-2</c:v>
                </c:pt>
                <c:pt idx="46">
                  <c:v>1.5931000000000001E-2</c:v>
                </c:pt>
                <c:pt idx="47">
                  <c:v>2.3668999999999999E-2</c:v>
                </c:pt>
                <c:pt idx="48">
                  <c:v>3.6410000000000001E-3</c:v>
                </c:pt>
                <c:pt idx="49">
                  <c:v>0</c:v>
                </c:pt>
                <c:pt idx="50">
                  <c:v>1.8209999999999999E-3</c:v>
                </c:pt>
                <c:pt idx="51">
                  <c:v>4.55E-4</c:v>
                </c:pt>
                <c:pt idx="52">
                  <c:v>9.1E-4</c:v>
                </c:pt>
                <c:pt idx="53">
                  <c:v>9.1E-4</c:v>
                </c:pt>
                <c:pt idx="54">
                  <c:v>4.55E-4</c:v>
                </c:pt>
                <c:pt idx="55">
                  <c:v>2.2759999999999998E-3</c:v>
                </c:pt>
                <c:pt idx="56">
                  <c:v>2.7309999999999999E-3</c:v>
                </c:pt>
                <c:pt idx="57">
                  <c:v>1.502E-2</c:v>
                </c:pt>
                <c:pt idx="58">
                  <c:v>1.3655E-2</c:v>
                </c:pt>
                <c:pt idx="59">
                  <c:v>9.1E-4</c:v>
                </c:pt>
                <c:pt idx="60">
                  <c:v>2.7309999999999999E-3</c:v>
                </c:pt>
                <c:pt idx="61">
                  <c:v>5.0522999999999998E-2</c:v>
                </c:pt>
                <c:pt idx="62">
                  <c:v>1.8207000000000001E-2</c:v>
                </c:pt>
                <c:pt idx="63">
                  <c:v>1.3649999999999999E-3</c:v>
                </c:pt>
                <c:pt idx="64">
                  <c:v>0</c:v>
                </c:pt>
                <c:pt idx="65">
                  <c:v>1.3649999999999999E-3</c:v>
                </c:pt>
                <c:pt idx="66">
                  <c:v>0</c:v>
                </c:pt>
                <c:pt idx="67">
                  <c:v>4.55E-4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2B-4F93-ACBD-2118B75EF79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ampl_hist_100bins!$HL$10:$LG$10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1.5931000000000001E-2</c:v>
                </c:pt>
                <c:pt idx="3">
                  <c:v>6.5999000000000002E-2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1.3649999999999999E-3</c:v>
                </c:pt>
                <c:pt idx="8">
                  <c:v>5.0070000000000002E-3</c:v>
                </c:pt>
                <c:pt idx="9">
                  <c:v>9.1E-4</c:v>
                </c:pt>
                <c:pt idx="10">
                  <c:v>1.3649999999999999E-3</c:v>
                </c:pt>
                <c:pt idx="11">
                  <c:v>9.1E-4</c:v>
                </c:pt>
                <c:pt idx="12">
                  <c:v>4.55E-4</c:v>
                </c:pt>
                <c:pt idx="13">
                  <c:v>2.2759999999999998E-3</c:v>
                </c:pt>
                <c:pt idx="14">
                  <c:v>5.0070000000000002E-3</c:v>
                </c:pt>
                <c:pt idx="15">
                  <c:v>1.3649999999999999E-3</c:v>
                </c:pt>
                <c:pt idx="16">
                  <c:v>2.7309999999999999E-3</c:v>
                </c:pt>
                <c:pt idx="17">
                  <c:v>8.1930000000000006E-3</c:v>
                </c:pt>
                <c:pt idx="18">
                  <c:v>4.5519999999999996E-3</c:v>
                </c:pt>
                <c:pt idx="19">
                  <c:v>3.186E-3</c:v>
                </c:pt>
                <c:pt idx="20">
                  <c:v>2.7309999999999999E-3</c:v>
                </c:pt>
                <c:pt idx="21">
                  <c:v>0.56804699999999997</c:v>
                </c:pt>
                <c:pt idx="22">
                  <c:v>2.3668999999999999E-2</c:v>
                </c:pt>
                <c:pt idx="23">
                  <c:v>4.0959999999999998E-3</c:v>
                </c:pt>
                <c:pt idx="24">
                  <c:v>5.0070000000000002E-3</c:v>
                </c:pt>
                <c:pt idx="25">
                  <c:v>5.0070000000000002E-3</c:v>
                </c:pt>
                <c:pt idx="26">
                  <c:v>5.0070000000000002E-3</c:v>
                </c:pt>
                <c:pt idx="27">
                  <c:v>3.6410000000000001E-3</c:v>
                </c:pt>
                <c:pt idx="28">
                  <c:v>6.8269999999999997E-3</c:v>
                </c:pt>
                <c:pt idx="29">
                  <c:v>5.9170000000000004E-3</c:v>
                </c:pt>
                <c:pt idx="30">
                  <c:v>8.6479999999999994E-3</c:v>
                </c:pt>
                <c:pt idx="31">
                  <c:v>1.0468999999999999E-2</c:v>
                </c:pt>
                <c:pt idx="32">
                  <c:v>1.0468999999999999E-2</c:v>
                </c:pt>
                <c:pt idx="33">
                  <c:v>1.0014E-2</c:v>
                </c:pt>
                <c:pt idx="34">
                  <c:v>9.103E-3</c:v>
                </c:pt>
                <c:pt idx="35">
                  <c:v>1.2744999999999999E-2</c:v>
                </c:pt>
                <c:pt idx="36">
                  <c:v>3.186E-3</c:v>
                </c:pt>
                <c:pt idx="37">
                  <c:v>1.1379E-2</c:v>
                </c:pt>
                <c:pt idx="38">
                  <c:v>5.9170000000000004E-3</c:v>
                </c:pt>
                <c:pt idx="39">
                  <c:v>4.0959999999999998E-3</c:v>
                </c:pt>
                <c:pt idx="40">
                  <c:v>2.2759999999999998E-3</c:v>
                </c:pt>
                <c:pt idx="41">
                  <c:v>2.2759999999999998E-3</c:v>
                </c:pt>
                <c:pt idx="42">
                  <c:v>2.2759999999999998E-3</c:v>
                </c:pt>
                <c:pt idx="43">
                  <c:v>4.5519999999999996E-3</c:v>
                </c:pt>
                <c:pt idx="44">
                  <c:v>2.2759999999999998E-3</c:v>
                </c:pt>
                <c:pt idx="45">
                  <c:v>2.2759999999999998E-3</c:v>
                </c:pt>
                <c:pt idx="46">
                  <c:v>1.8209999999999999E-3</c:v>
                </c:pt>
                <c:pt idx="47">
                  <c:v>4.0959999999999998E-3</c:v>
                </c:pt>
                <c:pt idx="48">
                  <c:v>2.7309999999999999E-3</c:v>
                </c:pt>
                <c:pt idx="49">
                  <c:v>0</c:v>
                </c:pt>
                <c:pt idx="50">
                  <c:v>6.8269999999999997E-3</c:v>
                </c:pt>
                <c:pt idx="51">
                  <c:v>2.7309999999999999E-3</c:v>
                </c:pt>
                <c:pt idx="52">
                  <c:v>2.2759999999999998E-3</c:v>
                </c:pt>
                <c:pt idx="53">
                  <c:v>1.8209999999999999E-3</c:v>
                </c:pt>
                <c:pt idx="54">
                  <c:v>9.1E-4</c:v>
                </c:pt>
                <c:pt idx="55">
                  <c:v>1.3649999999999999E-3</c:v>
                </c:pt>
                <c:pt idx="56">
                  <c:v>3.186E-3</c:v>
                </c:pt>
                <c:pt idx="57">
                  <c:v>1.4109999999999999E-2</c:v>
                </c:pt>
                <c:pt idx="58">
                  <c:v>1.0014E-2</c:v>
                </c:pt>
                <c:pt idx="59">
                  <c:v>4.5519999999999996E-3</c:v>
                </c:pt>
                <c:pt idx="60">
                  <c:v>1.8209999999999999E-3</c:v>
                </c:pt>
                <c:pt idx="61">
                  <c:v>5.0068000000000001E-2</c:v>
                </c:pt>
                <c:pt idx="62">
                  <c:v>3.5503E-2</c:v>
                </c:pt>
                <c:pt idx="63">
                  <c:v>2.2759999999999998E-3</c:v>
                </c:pt>
                <c:pt idx="64">
                  <c:v>9.1E-4</c:v>
                </c:pt>
                <c:pt idx="65">
                  <c:v>1.3649999999999999E-3</c:v>
                </c:pt>
                <c:pt idx="66">
                  <c:v>0</c:v>
                </c:pt>
                <c:pt idx="67">
                  <c:v>4.55E-4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2B-4F93-ACBD-2118B75EF79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ampl_hist_100bins!$HL$11:$LG$11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1.32E-2</c:v>
                </c:pt>
                <c:pt idx="3">
                  <c:v>5.9626999999999999E-2</c:v>
                </c:pt>
                <c:pt idx="4">
                  <c:v>3.186E-3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2.2759999999999998E-3</c:v>
                </c:pt>
                <c:pt idx="13">
                  <c:v>1.8209999999999999E-3</c:v>
                </c:pt>
                <c:pt idx="14">
                  <c:v>2.2759999999999998E-3</c:v>
                </c:pt>
                <c:pt idx="15">
                  <c:v>3.186E-3</c:v>
                </c:pt>
                <c:pt idx="16">
                  <c:v>1.3649999999999999E-3</c:v>
                </c:pt>
                <c:pt idx="17">
                  <c:v>1.8209999999999999E-3</c:v>
                </c:pt>
                <c:pt idx="18">
                  <c:v>2.7309999999999999E-3</c:v>
                </c:pt>
                <c:pt idx="19">
                  <c:v>4.55E-4</c:v>
                </c:pt>
                <c:pt idx="20">
                  <c:v>6.8269999999999997E-3</c:v>
                </c:pt>
                <c:pt idx="21">
                  <c:v>0.403277</c:v>
                </c:pt>
                <c:pt idx="22">
                  <c:v>3.1862000000000001E-2</c:v>
                </c:pt>
                <c:pt idx="23">
                  <c:v>5.9170000000000004E-3</c:v>
                </c:pt>
                <c:pt idx="24">
                  <c:v>1.4109999999999999E-2</c:v>
                </c:pt>
                <c:pt idx="25">
                  <c:v>2.7309999999999999E-3</c:v>
                </c:pt>
                <c:pt idx="26">
                  <c:v>5.9170000000000004E-3</c:v>
                </c:pt>
                <c:pt idx="27">
                  <c:v>6.3720000000000001E-3</c:v>
                </c:pt>
                <c:pt idx="28">
                  <c:v>1.7295999999999999E-2</c:v>
                </c:pt>
                <c:pt idx="29">
                  <c:v>1.32E-2</c:v>
                </c:pt>
                <c:pt idx="30">
                  <c:v>1.502E-2</c:v>
                </c:pt>
                <c:pt idx="31">
                  <c:v>1.4109999999999999E-2</c:v>
                </c:pt>
                <c:pt idx="32">
                  <c:v>1.0924E-2</c:v>
                </c:pt>
                <c:pt idx="33">
                  <c:v>1.5931000000000001E-2</c:v>
                </c:pt>
                <c:pt idx="34">
                  <c:v>1.32E-2</c:v>
                </c:pt>
                <c:pt idx="35">
                  <c:v>1.6386000000000001E-2</c:v>
                </c:pt>
                <c:pt idx="36">
                  <c:v>5.9170000000000004E-3</c:v>
                </c:pt>
                <c:pt idx="37">
                  <c:v>2.6855E-2</c:v>
                </c:pt>
                <c:pt idx="38">
                  <c:v>1.32E-2</c:v>
                </c:pt>
                <c:pt idx="39">
                  <c:v>1.32E-2</c:v>
                </c:pt>
                <c:pt idx="40">
                  <c:v>2.3668999999999999E-2</c:v>
                </c:pt>
                <c:pt idx="41">
                  <c:v>1.2744999999999999E-2</c:v>
                </c:pt>
                <c:pt idx="42">
                  <c:v>1.0468999999999999E-2</c:v>
                </c:pt>
                <c:pt idx="43">
                  <c:v>1.9116999999999999E-2</c:v>
                </c:pt>
                <c:pt idx="44">
                  <c:v>1.7750999999999999E-2</c:v>
                </c:pt>
                <c:pt idx="45">
                  <c:v>1.7750999999999999E-2</c:v>
                </c:pt>
                <c:pt idx="46">
                  <c:v>1.9116999999999999E-2</c:v>
                </c:pt>
                <c:pt idx="47">
                  <c:v>1.6840999999999998E-2</c:v>
                </c:pt>
                <c:pt idx="48">
                  <c:v>1.5931000000000001E-2</c:v>
                </c:pt>
                <c:pt idx="49">
                  <c:v>4.5519999999999996E-3</c:v>
                </c:pt>
                <c:pt idx="50">
                  <c:v>1.502E-2</c:v>
                </c:pt>
                <c:pt idx="51">
                  <c:v>8.6479999999999994E-3</c:v>
                </c:pt>
                <c:pt idx="52">
                  <c:v>7.2830000000000004E-3</c:v>
                </c:pt>
                <c:pt idx="53">
                  <c:v>5.0070000000000002E-3</c:v>
                </c:pt>
                <c:pt idx="54">
                  <c:v>7.2830000000000004E-3</c:v>
                </c:pt>
                <c:pt idx="55">
                  <c:v>9.5580000000000005E-3</c:v>
                </c:pt>
                <c:pt idx="56">
                  <c:v>8.1930000000000006E-3</c:v>
                </c:pt>
                <c:pt idx="57">
                  <c:v>2.2759999999999998E-3</c:v>
                </c:pt>
                <c:pt idx="58">
                  <c:v>2.2759999999999998E-3</c:v>
                </c:pt>
                <c:pt idx="59">
                  <c:v>1.3649999999999999E-3</c:v>
                </c:pt>
                <c:pt idx="60">
                  <c:v>4.55E-4</c:v>
                </c:pt>
                <c:pt idx="61">
                  <c:v>7.7380000000000001E-3</c:v>
                </c:pt>
                <c:pt idx="62">
                  <c:v>1.5476E-2</c:v>
                </c:pt>
                <c:pt idx="63">
                  <c:v>3.186E-3</c:v>
                </c:pt>
                <c:pt idx="64">
                  <c:v>9.1E-4</c:v>
                </c:pt>
                <c:pt idx="65">
                  <c:v>3.186E-3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2B-4F93-ACBD-2118B75EF79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ampl_hist_100bins!$HL$12:$LG$12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8.1930000000000006E-3</c:v>
                </c:pt>
                <c:pt idx="3">
                  <c:v>5.6440999999999998E-2</c:v>
                </c:pt>
                <c:pt idx="4">
                  <c:v>4.55E-4</c:v>
                </c:pt>
                <c:pt idx="5">
                  <c:v>2.7309999999999999E-3</c:v>
                </c:pt>
                <c:pt idx="6">
                  <c:v>1.8209999999999999E-3</c:v>
                </c:pt>
                <c:pt idx="7">
                  <c:v>1.3649999999999999E-3</c:v>
                </c:pt>
                <c:pt idx="8">
                  <c:v>1.3649999999999999E-3</c:v>
                </c:pt>
                <c:pt idx="9">
                  <c:v>1.3649999999999999E-3</c:v>
                </c:pt>
                <c:pt idx="10">
                  <c:v>3.186E-3</c:v>
                </c:pt>
                <c:pt idx="11">
                  <c:v>4.0959999999999998E-3</c:v>
                </c:pt>
                <c:pt idx="12">
                  <c:v>3.6410000000000001E-3</c:v>
                </c:pt>
                <c:pt idx="13">
                  <c:v>2.2759999999999998E-3</c:v>
                </c:pt>
                <c:pt idx="14">
                  <c:v>9.1E-4</c:v>
                </c:pt>
                <c:pt idx="15">
                  <c:v>2.2759999999999998E-3</c:v>
                </c:pt>
                <c:pt idx="16">
                  <c:v>1.8209999999999999E-3</c:v>
                </c:pt>
                <c:pt idx="17">
                  <c:v>9.1E-4</c:v>
                </c:pt>
                <c:pt idx="18">
                  <c:v>9.1E-4</c:v>
                </c:pt>
                <c:pt idx="19">
                  <c:v>1.3649999999999999E-3</c:v>
                </c:pt>
                <c:pt idx="20">
                  <c:v>4.0959999999999998E-3</c:v>
                </c:pt>
                <c:pt idx="21">
                  <c:v>0.327264</c:v>
                </c:pt>
                <c:pt idx="22">
                  <c:v>4.1419999999999998E-2</c:v>
                </c:pt>
                <c:pt idx="23">
                  <c:v>1.1834000000000001E-2</c:v>
                </c:pt>
                <c:pt idx="24">
                  <c:v>1.0924E-2</c:v>
                </c:pt>
                <c:pt idx="25">
                  <c:v>1.3649999999999999E-3</c:v>
                </c:pt>
                <c:pt idx="26">
                  <c:v>6.3720000000000001E-3</c:v>
                </c:pt>
                <c:pt idx="27">
                  <c:v>7.7380000000000001E-3</c:v>
                </c:pt>
                <c:pt idx="28">
                  <c:v>1.2289E-2</c:v>
                </c:pt>
                <c:pt idx="29">
                  <c:v>1.3655E-2</c:v>
                </c:pt>
                <c:pt idx="30">
                  <c:v>1.6840999999999998E-2</c:v>
                </c:pt>
                <c:pt idx="31">
                  <c:v>1.6386000000000001E-2</c:v>
                </c:pt>
                <c:pt idx="32">
                  <c:v>1.4565E-2</c:v>
                </c:pt>
                <c:pt idx="33">
                  <c:v>1.8207000000000001E-2</c:v>
                </c:pt>
                <c:pt idx="34">
                  <c:v>1.2744999999999999E-2</c:v>
                </c:pt>
                <c:pt idx="35">
                  <c:v>1.0468999999999999E-2</c:v>
                </c:pt>
                <c:pt idx="36">
                  <c:v>4.5519999999999996E-3</c:v>
                </c:pt>
                <c:pt idx="37">
                  <c:v>2.3213000000000001E-2</c:v>
                </c:pt>
                <c:pt idx="38">
                  <c:v>8.1930000000000006E-3</c:v>
                </c:pt>
                <c:pt idx="39">
                  <c:v>1.0924E-2</c:v>
                </c:pt>
                <c:pt idx="40">
                  <c:v>1.0924E-2</c:v>
                </c:pt>
                <c:pt idx="41">
                  <c:v>9.5580000000000005E-3</c:v>
                </c:pt>
                <c:pt idx="42">
                  <c:v>1.4109999999999999E-2</c:v>
                </c:pt>
                <c:pt idx="43">
                  <c:v>1.4109999999999999E-2</c:v>
                </c:pt>
                <c:pt idx="44">
                  <c:v>1.5931000000000001E-2</c:v>
                </c:pt>
                <c:pt idx="45">
                  <c:v>2.4124E-2</c:v>
                </c:pt>
                <c:pt idx="46">
                  <c:v>2.4124E-2</c:v>
                </c:pt>
                <c:pt idx="47">
                  <c:v>2.3668999999999999E-2</c:v>
                </c:pt>
                <c:pt idx="48">
                  <c:v>2.2758E-2</c:v>
                </c:pt>
                <c:pt idx="49">
                  <c:v>1.1379E-2</c:v>
                </c:pt>
                <c:pt idx="50">
                  <c:v>3.4137000000000001E-2</c:v>
                </c:pt>
                <c:pt idx="51">
                  <c:v>1.2289E-2</c:v>
                </c:pt>
                <c:pt idx="52">
                  <c:v>1.6386000000000001E-2</c:v>
                </c:pt>
                <c:pt idx="53">
                  <c:v>1.5476E-2</c:v>
                </c:pt>
                <c:pt idx="54">
                  <c:v>1.1834000000000001E-2</c:v>
                </c:pt>
                <c:pt idx="55">
                  <c:v>1.32E-2</c:v>
                </c:pt>
                <c:pt idx="56">
                  <c:v>1.9116999999999999E-2</c:v>
                </c:pt>
                <c:pt idx="57">
                  <c:v>1.8209999999999999E-3</c:v>
                </c:pt>
                <c:pt idx="58">
                  <c:v>5.9170000000000004E-3</c:v>
                </c:pt>
                <c:pt idx="59">
                  <c:v>6.3720000000000001E-3</c:v>
                </c:pt>
                <c:pt idx="60">
                  <c:v>3.6410000000000001E-3</c:v>
                </c:pt>
                <c:pt idx="61">
                  <c:v>2.7309999999999999E-3</c:v>
                </c:pt>
                <c:pt idx="62">
                  <c:v>5.0070000000000002E-3</c:v>
                </c:pt>
                <c:pt idx="63">
                  <c:v>3.6410000000000001E-3</c:v>
                </c:pt>
                <c:pt idx="64">
                  <c:v>4.0959999999999998E-3</c:v>
                </c:pt>
                <c:pt idx="65">
                  <c:v>5.0070000000000002E-3</c:v>
                </c:pt>
                <c:pt idx="66">
                  <c:v>4.55E-4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2B-4F93-ACBD-2118B75EF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652768"/>
        <c:axId val="1985646048"/>
      </c:lineChart>
      <c:catAx>
        <c:axId val="198565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85646048"/>
        <c:crosses val="autoZero"/>
        <c:auto val="1"/>
        <c:lblAlgn val="ctr"/>
        <c:lblOffset val="100"/>
        <c:noMultiLvlLbl val="0"/>
      </c:catAx>
      <c:valAx>
        <c:axId val="19856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856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(2)'!$O$2:$DJ$2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3-4305-9974-9B774BA6E6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(2)'!$O$3:$DJ$3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0.33333299999999999</c:v>
                </c:pt>
                <c:pt idx="3">
                  <c:v>0</c:v>
                </c:pt>
                <c:pt idx="4">
                  <c:v>0</c:v>
                </c:pt>
                <c:pt idx="5">
                  <c:v>0.33333299999999999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0.111111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0.222222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3-4305-9974-9B774BA6E65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(2)'!$O$4:$DJ$4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3-4305-9974-9B774BA6E65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(2)'!$O$5:$DJ$5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73-4305-9974-9B774BA6E65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(2)'!$O$6:$DJ$6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73-4305-9974-9B774BA6E65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(2)'!$O$7:$DJ$7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73-4305-9974-9B774BA6E65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(2)'!$O$8:$DJ$8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73-4305-9974-9B774BA6E65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(2)'!$O$9:$DJ$9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73-4305-9974-9B774BA6E65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(2)'!$O$10:$DJ$10</c:f>
              <c:numCache>
                <c:formatCode>General</c:formatCode>
                <c:ptCount val="100"/>
                <c:pt idx="0">
                  <c:v>0</c:v>
                </c:pt>
                <c:pt idx="1">
                  <c:v>0.13333300000000001</c:v>
                </c:pt>
                <c:pt idx="2">
                  <c:v>0.2</c:v>
                </c:pt>
                <c:pt idx="3">
                  <c:v>0.26666699999999999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6.6667000000000004E-2</c:v>
                </c:pt>
                <c:pt idx="8">
                  <c:v>0.26666699999999999</c:v>
                </c:pt>
                <c:pt idx="9">
                  <c:v>6.6667000000000004E-2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73-4305-9974-9B774BA6E65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(2)'!$O$11:$DJ$11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73-4305-9974-9B774BA6E65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(2)'!$O$12:$DJ$12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73-4305-9974-9B774BA6E65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(2)'!$O$13:$DJ$13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73-4305-9974-9B774BA6E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062911"/>
        <c:axId val="362071071"/>
      </c:lineChart>
      <c:catAx>
        <c:axId val="362062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2071071"/>
        <c:crosses val="autoZero"/>
        <c:auto val="1"/>
        <c:lblAlgn val="ctr"/>
        <c:lblOffset val="100"/>
        <c:noMultiLvlLbl val="0"/>
      </c:catAx>
      <c:valAx>
        <c:axId val="362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206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(2)'!$DP$2:$HK$2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4-438A-840D-E7EEFC3B38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(2)'!$DP$3:$HK$3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0.375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0.125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4-438A-840D-E7EEFC3B38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(2)'!$DP$4:$HK$4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0.16666700000000001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0.83333299999999999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4-438A-840D-E7EEFC3B38C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(2)'!$DP$5:$HK$5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0.16666700000000001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0.83333299999999999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4-438A-840D-E7EEFC3B38C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(2)'!$DP$6:$HK$6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0.16666700000000001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0.83333299999999999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84-438A-840D-E7EEFC3B38C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(2)'!$DP$7:$HK$7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0.16666700000000001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0.83333299999999999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84-438A-840D-E7EEFC3B38C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(2)'!$DP$8:$HK$8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84-438A-840D-E7EEFC3B38C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(2)'!$DP$9:$HK$9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0.16666700000000001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0.83333299999999999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84-438A-840D-E7EEFC3B38C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(2)'!$DP$10:$HK$10</c:f>
              <c:numCache>
                <c:formatCode>General</c:formatCode>
                <c:ptCount val="100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6.6667000000000004E-2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0.33333299999999999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84-438A-840D-E7EEFC3B38C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(2)'!$DP$11:$HK$11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0.16666700000000001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0.83333299999999999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84-438A-840D-E7EEFC3B38C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(2)'!$DP$12:$HK$12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84-438A-840D-E7EEFC3B38C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(2)'!$DP$13:$HK$13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0.16666700000000001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0.83333299999999999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84-438A-840D-E7EEFC3B3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121951"/>
        <c:axId val="362117631"/>
      </c:lineChart>
      <c:catAx>
        <c:axId val="362121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2117631"/>
        <c:crosses val="autoZero"/>
        <c:auto val="1"/>
        <c:lblAlgn val="ctr"/>
        <c:lblOffset val="100"/>
        <c:noMultiLvlLbl val="0"/>
      </c:catAx>
      <c:valAx>
        <c:axId val="3621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212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(2)'!$HL$2:$LG$2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2.0670999999999998E-2</c:v>
                </c:pt>
                <c:pt idx="3">
                  <c:v>9.9219000000000002E-2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1.3780000000000001E-3</c:v>
                </c:pt>
                <c:pt idx="11">
                  <c:v>1.8370000000000001E-3</c:v>
                </c:pt>
                <c:pt idx="12">
                  <c:v>4.1339999999999997E-3</c:v>
                </c:pt>
                <c:pt idx="13">
                  <c:v>3.6749999999999999E-3</c:v>
                </c:pt>
                <c:pt idx="14">
                  <c:v>5.0530000000000002E-3</c:v>
                </c:pt>
                <c:pt idx="15">
                  <c:v>3.6749999999999999E-3</c:v>
                </c:pt>
                <c:pt idx="16">
                  <c:v>4.1339999999999997E-3</c:v>
                </c:pt>
                <c:pt idx="17">
                  <c:v>6.8900000000000003E-3</c:v>
                </c:pt>
                <c:pt idx="18">
                  <c:v>2.297E-3</c:v>
                </c:pt>
                <c:pt idx="19">
                  <c:v>1.8370000000000001E-3</c:v>
                </c:pt>
                <c:pt idx="20">
                  <c:v>1.8370000000000001E-3</c:v>
                </c:pt>
                <c:pt idx="21">
                  <c:v>0.36518099999999998</c:v>
                </c:pt>
                <c:pt idx="22">
                  <c:v>1.5158E-2</c:v>
                </c:pt>
                <c:pt idx="23">
                  <c:v>3.215E-3</c:v>
                </c:pt>
                <c:pt idx="24">
                  <c:v>4.1339999999999997E-3</c:v>
                </c:pt>
                <c:pt idx="25">
                  <c:v>6.4310000000000001E-3</c:v>
                </c:pt>
                <c:pt idx="26">
                  <c:v>9.6460000000000001E-3</c:v>
                </c:pt>
                <c:pt idx="27">
                  <c:v>9.1870000000000007E-3</c:v>
                </c:pt>
                <c:pt idx="28">
                  <c:v>1.6537E-2</c:v>
                </c:pt>
                <c:pt idx="29">
                  <c:v>1.8832999999999999E-2</c:v>
                </c:pt>
                <c:pt idx="30">
                  <c:v>1.8832999999999999E-2</c:v>
                </c:pt>
                <c:pt idx="31">
                  <c:v>1.8374000000000001E-2</c:v>
                </c:pt>
                <c:pt idx="32">
                  <c:v>9.6460000000000001E-3</c:v>
                </c:pt>
                <c:pt idx="33">
                  <c:v>1.1943E-2</c:v>
                </c:pt>
                <c:pt idx="34">
                  <c:v>1.8374000000000001E-2</c:v>
                </c:pt>
                <c:pt idx="35">
                  <c:v>1.4699E-2</c:v>
                </c:pt>
                <c:pt idx="36">
                  <c:v>5.0530000000000002E-3</c:v>
                </c:pt>
                <c:pt idx="37">
                  <c:v>2.9398000000000001E-2</c:v>
                </c:pt>
                <c:pt idx="38">
                  <c:v>1.8374000000000001E-2</c:v>
                </c:pt>
                <c:pt idx="39">
                  <c:v>1.2862E-2</c:v>
                </c:pt>
                <c:pt idx="40">
                  <c:v>2.2048999999999999E-2</c:v>
                </c:pt>
                <c:pt idx="41">
                  <c:v>8.2679999999999993E-3</c:v>
                </c:pt>
                <c:pt idx="42">
                  <c:v>1.2862E-2</c:v>
                </c:pt>
                <c:pt idx="43">
                  <c:v>6.4310000000000001E-3</c:v>
                </c:pt>
                <c:pt idx="44">
                  <c:v>1.3780000000000001E-2</c:v>
                </c:pt>
                <c:pt idx="45">
                  <c:v>1.5158E-2</c:v>
                </c:pt>
                <c:pt idx="46">
                  <c:v>1.3780000000000001E-2</c:v>
                </c:pt>
                <c:pt idx="47">
                  <c:v>1.4699E-2</c:v>
                </c:pt>
                <c:pt idx="48">
                  <c:v>5.0530000000000002E-3</c:v>
                </c:pt>
                <c:pt idx="49">
                  <c:v>2.297E-3</c:v>
                </c:pt>
                <c:pt idx="50">
                  <c:v>3.215E-3</c:v>
                </c:pt>
                <c:pt idx="51">
                  <c:v>1.8370000000000001E-3</c:v>
                </c:pt>
                <c:pt idx="52">
                  <c:v>2.297E-3</c:v>
                </c:pt>
                <c:pt idx="53">
                  <c:v>4.1339999999999997E-3</c:v>
                </c:pt>
                <c:pt idx="54">
                  <c:v>4.1339999999999997E-3</c:v>
                </c:pt>
                <c:pt idx="55">
                  <c:v>3.215E-3</c:v>
                </c:pt>
                <c:pt idx="56">
                  <c:v>3.0317E-2</c:v>
                </c:pt>
                <c:pt idx="57">
                  <c:v>8.2679999999999993E-3</c:v>
                </c:pt>
                <c:pt idx="58">
                  <c:v>5.9719999999999999E-3</c:v>
                </c:pt>
                <c:pt idx="59">
                  <c:v>6.4310000000000001E-3</c:v>
                </c:pt>
                <c:pt idx="60">
                  <c:v>3.6749999999999999E-3</c:v>
                </c:pt>
                <c:pt idx="61">
                  <c:v>3.0317E-2</c:v>
                </c:pt>
                <c:pt idx="62">
                  <c:v>1.6537E-2</c:v>
                </c:pt>
                <c:pt idx="63">
                  <c:v>4.5899999999999999E-4</c:v>
                </c:pt>
                <c:pt idx="64">
                  <c:v>1.8370000000000001E-3</c:v>
                </c:pt>
                <c:pt idx="65">
                  <c:v>4.5899999999999999E-4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9-44D1-8738-E5B8AFB0A9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(2)'!$HL$3:$LG$3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4.0055E-2</c:v>
                </c:pt>
                <c:pt idx="3">
                  <c:v>6.5999000000000002E-2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4.55E-4</c:v>
                </c:pt>
                <c:pt idx="12">
                  <c:v>5.4619999999999998E-3</c:v>
                </c:pt>
                <c:pt idx="13">
                  <c:v>3.186E-3</c:v>
                </c:pt>
                <c:pt idx="14">
                  <c:v>9.1E-4</c:v>
                </c:pt>
                <c:pt idx="15">
                  <c:v>2.7309999999999999E-3</c:v>
                </c:pt>
                <c:pt idx="16">
                  <c:v>4.55E-4</c:v>
                </c:pt>
                <c:pt idx="17">
                  <c:v>1.3649999999999999E-3</c:v>
                </c:pt>
                <c:pt idx="18">
                  <c:v>4.55E-4</c:v>
                </c:pt>
                <c:pt idx="19">
                  <c:v>1.3649999999999999E-3</c:v>
                </c:pt>
                <c:pt idx="20">
                  <c:v>2.7309999999999999E-3</c:v>
                </c:pt>
                <c:pt idx="21">
                  <c:v>0.25899</c:v>
                </c:pt>
                <c:pt idx="22">
                  <c:v>1.7750999999999999E-2</c:v>
                </c:pt>
                <c:pt idx="23">
                  <c:v>7.7380000000000001E-3</c:v>
                </c:pt>
                <c:pt idx="24">
                  <c:v>4.5519999999999996E-3</c:v>
                </c:pt>
                <c:pt idx="25">
                  <c:v>1.8209999999999999E-3</c:v>
                </c:pt>
                <c:pt idx="26">
                  <c:v>5.9170000000000004E-3</c:v>
                </c:pt>
                <c:pt idx="27">
                  <c:v>6.3720000000000001E-3</c:v>
                </c:pt>
                <c:pt idx="28">
                  <c:v>9.5580000000000005E-3</c:v>
                </c:pt>
                <c:pt idx="29">
                  <c:v>1.3655E-2</c:v>
                </c:pt>
                <c:pt idx="30">
                  <c:v>1.7750999999999999E-2</c:v>
                </c:pt>
                <c:pt idx="31">
                  <c:v>2.0482E-2</c:v>
                </c:pt>
                <c:pt idx="32">
                  <c:v>9.5580000000000005E-3</c:v>
                </c:pt>
                <c:pt idx="33">
                  <c:v>1.6386000000000001E-2</c:v>
                </c:pt>
                <c:pt idx="34">
                  <c:v>1.4109999999999999E-2</c:v>
                </c:pt>
                <c:pt idx="35">
                  <c:v>1.0924E-2</c:v>
                </c:pt>
                <c:pt idx="36">
                  <c:v>6.8269999999999997E-3</c:v>
                </c:pt>
                <c:pt idx="37">
                  <c:v>2.1392999999999999E-2</c:v>
                </c:pt>
                <c:pt idx="38">
                  <c:v>1.4565E-2</c:v>
                </c:pt>
                <c:pt idx="39">
                  <c:v>1.1834000000000001E-2</c:v>
                </c:pt>
                <c:pt idx="40">
                  <c:v>1.9571999999999999E-2</c:v>
                </c:pt>
                <c:pt idx="41">
                  <c:v>8.6479999999999994E-3</c:v>
                </c:pt>
                <c:pt idx="42">
                  <c:v>2.0027E-2</c:v>
                </c:pt>
                <c:pt idx="43">
                  <c:v>2.2303E-2</c:v>
                </c:pt>
                <c:pt idx="44">
                  <c:v>1.0924E-2</c:v>
                </c:pt>
                <c:pt idx="45">
                  <c:v>2.6855E-2</c:v>
                </c:pt>
                <c:pt idx="46">
                  <c:v>2.2758E-2</c:v>
                </c:pt>
                <c:pt idx="47">
                  <c:v>1.9116999999999999E-2</c:v>
                </c:pt>
                <c:pt idx="48">
                  <c:v>2.9586000000000001E-2</c:v>
                </c:pt>
                <c:pt idx="49">
                  <c:v>1.0014E-2</c:v>
                </c:pt>
                <c:pt idx="50">
                  <c:v>3.7324000000000003E-2</c:v>
                </c:pt>
                <c:pt idx="51">
                  <c:v>3.0041000000000002E-2</c:v>
                </c:pt>
                <c:pt idx="52">
                  <c:v>1.3655E-2</c:v>
                </c:pt>
                <c:pt idx="53">
                  <c:v>1.32E-2</c:v>
                </c:pt>
                <c:pt idx="54">
                  <c:v>1.2289E-2</c:v>
                </c:pt>
                <c:pt idx="55">
                  <c:v>1.5476E-2</c:v>
                </c:pt>
                <c:pt idx="56">
                  <c:v>1.7750999999999999E-2</c:v>
                </c:pt>
                <c:pt idx="57">
                  <c:v>3.6410000000000001E-3</c:v>
                </c:pt>
                <c:pt idx="58">
                  <c:v>1.2744999999999999E-2</c:v>
                </c:pt>
                <c:pt idx="59">
                  <c:v>5.9170000000000004E-3</c:v>
                </c:pt>
                <c:pt idx="60">
                  <c:v>4.5519999999999996E-3</c:v>
                </c:pt>
                <c:pt idx="61">
                  <c:v>6.3720000000000001E-3</c:v>
                </c:pt>
                <c:pt idx="62">
                  <c:v>2.4124E-2</c:v>
                </c:pt>
                <c:pt idx="63">
                  <c:v>8.1930000000000006E-3</c:v>
                </c:pt>
                <c:pt idx="64">
                  <c:v>3.186E-3</c:v>
                </c:pt>
                <c:pt idx="65">
                  <c:v>5.9170000000000004E-3</c:v>
                </c:pt>
                <c:pt idx="66">
                  <c:v>4.55E-4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9-44D1-8738-E5B8AFB0A9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(2)'!$HL$4:$LG$4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9.5580000000000005E-3</c:v>
                </c:pt>
                <c:pt idx="3">
                  <c:v>5.1434000000000001E-2</c:v>
                </c:pt>
                <c:pt idx="4">
                  <c:v>0</c:v>
                </c:pt>
                <c:pt idx="5">
                  <c:v>1.3649999999999999E-3</c:v>
                </c:pt>
                <c:pt idx="6">
                  <c:v>5.0070000000000002E-3</c:v>
                </c:pt>
                <c:pt idx="7">
                  <c:v>1.8209999999999999E-3</c:v>
                </c:pt>
                <c:pt idx="8">
                  <c:v>1.3649999999999999E-3</c:v>
                </c:pt>
                <c:pt idx="9">
                  <c:v>1.3649999999999999E-3</c:v>
                </c:pt>
                <c:pt idx="10">
                  <c:v>1.3649999999999999E-3</c:v>
                </c:pt>
                <c:pt idx="11">
                  <c:v>4.55E-4</c:v>
                </c:pt>
                <c:pt idx="12">
                  <c:v>9.103E-3</c:v>
                </c:pt>
                <c:pt idx="13">
                  <c:v>3.6410000000000001E-3</c:v>
                </c:pt>
                <c:pt idx="14">
                  <c:v>1.8209999999999999E-3</c:v>
                </c:pt>
                <c:pt idx="15">
                  <c:v>2.2759999999999998E-3</c:v>
                </c:pt>
                <c:pt idx="16">
                  <c:v>0</c:v>
                </c:pt>
                <c:pt idx="17">
                  <c:v>5.4619999999999998E-3</c:v>
                </c:pt>
                <c:pt idx="18">
                  <c:v>2.7309999999999999E-3</c:v>
                </c:pt>
                <c:pt idx="19">
                  <c:v>3.6410000000000001E-3</c:v>
                </c:pt>
                <c:pt idx="20">
                  <c:v>9.1E-4</c:v>
                </c:pt>
                <c:pt idx="21">
                  <c:v>0.38370500000000002</c:v>
                </c:pt>
                <c:pt idx="22">
                  <c:v>4.8703000000000003E-2</c:v>
                </c:pt>
                <c:pt idx="23">
                  <c:v>3.186E-3</c:v>
                </c:pt>
                <c:pt idx="24">
                  <c:v>5.9170000000000004E-3</c:v>
                </c:pt>
                <c:pt idx="25">
                  <c:v>3.6410000000000001E-3</c:v>
                </c:pt>
                <c:pt idx="26">
                  <c:v>8.1930000000000006E-3</c:v>
                </c:pt>
                <c:pt idx="27">
                  <c:v>7.7380000000000001E-3</c:v>
                </c:pt>
                <c:pt idx="28">
                  <c:v>8.1930000000000006E-3</c:v>
                </c:pt>
                <c:pt idx="29">
                  <c:v>1.4109999999999999E-2</c:v>
                </c:pt>
                <c:pt idx="30">
                  <c:v>1.7750999999999999E-2</c:v>
                </c:pt>
                <c:pt idx="31">
                  <c:v>1.9116999999999999E-2</c:v>
                </c:pt>
                <c:pt idx="32">
                  <c:v>1.502E-2</c:v>
                </c:pt>
                <c:pt idx="33">
                  <c:v>1.4109999999999999E-2</c:v>
                </c:pt>
                <c:pt idx="34">
                  <c:v>1.502E-2</c:v>
                </c:pt>
                <c:pt idx="35">
                  <c:v>1.4565E-2</c:v>
                </c:pt>
                <c:pt idx="36">
                  <c:v>5.9170000000000004E-3</c:v>
                </c:pt>
                <c:pt idx="37">
                  <c:v>2.2758E-2</c:v>
                </c:pt>
                <c:pt idx="38">
                  <c:v>1.2289E-2</c:v>
                </c:pt>
                <c:pt idx="39">
                  <c:v>1.3655E-2</c:v>
                </c:pt>
                <c:pt idx="40">
                  <c:v>1.8662000000000002E-2</c:v>
                </c:pt>
                <c:pt idx="41">
                  <c:v>1.0468999999999999E-2</c:v>
                </c:pt>
                <c:pt idx="42">
                  <c:v>1.7295999999999999E-2</c:v>
                </c:pt>
                <c:pt idx="43">
                  <c:v>1.8662000000000002E-2</c:v>
                </c:pt>
                <c:pt idx="44">
                  <c:v>2.3213000000000001E-2</c:v>
                </c:pt>
                <c:pt idx="45">
                  <c:v>2.8219999999999999E-2</c:v>
                </c:pt>
                <c:pt idx="46">
                  <c:v>1.5931000000000001E-2</c:v>
                </c:pt>
                <c:pt idx="47">
                  <c:v>1.5931000000000001E-2</c:v>
                </c:pt>
                <c:pt idx="48">
                  <c:v>1.9571999999999999E-2</c:v>
                </c:pt>
                <c:pt idx="49">
                  <c:v>5.4619999999999998E-3</c:v>
                </c:pt>
                <c:pt idx="50">
                  <c:v>2.1847999999999999E-2</c:v>
                </c:pt>
                <c:pt idx="51">
                  <c:v>6.8269999999999997E-3</c:v>
                </c:pt>
                <c:pt idx="52">
                  <c:v>4.5519999999999996E-3</c:v>
                </c:pt>
                <c:pt idx="53">
                  <c:v>9.103E-3</c:v>
                </c:pt>
                <c:pt idx="54">
                  <c:v>8.6479999999999994E-3</c:v>
                </c:pt>
                <c:pt idx="55">
                  <c:v>8.6479999999999994E-3</c:v>
                </c:pt>
                <c:pt idx="56">
                  <c:v>1.2744999999999999E-2</c:v>
                </c:pt>
                <c:pt idx="57">
                  <c:v>1.3649999999999999E-3</c:v>
                </c:pt>
                <c:pt idx="58">
                  <c:v>4.55E-4</c:v>
                </c:pt>
                <c:pt idx="59">
                  <c:v>1.8209999999999999E-3</c:v>
                </c:pt>
                <c:pt idx="60">
                  <c:v>1.8209999999999999E-3</c:v>
                </c:pt>
                <c:pt idx="61">
                  <c:v>9.1E-4</c:v>
                </c:pt>
                <c:pt idx="62">
                  <c:v>3.186E-3</c:v>
                </c:pt>
                <c:pt idx="63">
                  <c:v>1.8209999999999999E-3</c:v>
                </c:pt>
                <c:pt idx="64">
                  <c:v>2.7309999999999999E-3</c:v>
                </c:pt>
                <c:pt idx="65">
                  <c:v>1.8209999999999999E-3</c:v>
                </c:pt>
                <c:pt idx="66">
                  <c:v>1.3649999999999999E-3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9-44D1-8738-E5B8AFB0A90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(2)'!$HL$5:$LG$5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1.5931000000000001E-2</c:v>
                </c:pt>
                <c:pt idx="3">
                  <c:v>8.3294999999999994E-2</c:v>
                </c:pt>
                <c:pt idx="4">
                  <c:v>1.8209999999999999E-3</c:v>
                </c:pt>
                <c:pt idx="5">
                  <c:v>2.7309999999999999E-3</c:v>
                </c:pt>
                <c:pt idx="6">
                  <c:v>4.0959999999999998E-3</c:v>
                </c:pt>
                <c:pt idx="7">
                  <c:v>3.6410000000000001E-3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4.55E-4</c:v>
                </c:pt>
                <c:pt idx="13">
                  <c:v>4.55E-4</c:v>
                </c:pt>
                <c:pt idx="14">
                  <c:v>2.2759999999999998E-3</c:v>
                </c:pt>
                <c:pt idx="15">
                  <c:v>1.3649999999999999E-3</c:v>
                </c:pt>
                <c:pt idx="16">
                  <c:v>4.55E-4</c:v>
                </c:pt>
                <c:pt idx="17">
                  <c:v>2.7309999999999999E-3</c:v>
                </c:pt>
                <c:pt idx="18">
                  <c:v>1.8209999999999999E-3</c:v>
                </c:pt>
                <c:pt idx="19">
                  <c:v>1.3649999999999999E-3</c:v>
                </c:pt>
                <c:pt idx="20">
                  <c:v>4.5519999999999996E-3</c:v>
                </c:pt>
                <c:pt idx="21">
                  <c:v>0.59535700000000003</c:v>
                </c:pt>
                <c:pt idx="22">
                  <c:v>3.8233999999999997E-2</c:v>
                </c:pt>
                <c:pt idx="23">
                  <c:v>3.186E-3</c:v>
                </c:pt>
                <c:pt idx="24">
                  <c:v>5.0070000000000002E-3</c:v>
                </c:pt>
                <c:pt idx="25">
                  <c:v>2.2759999999999998E-3</c:v>
                </c:pt>
                <c:pt idx="26">
                  <c:v>2.2759999999999998E-3</c:v>
                </c:pt>
                <c:pt idx="27">
                  <c:v>3.6410000000000001E-3</c:v>
                </c:pt>
                <c:pt idx="28">
                  <c:v>5.0070000000000002E-3</c:v>
                </c:pt>
                <c:pt idx="29">
                  <c:v>5.0070000000000002E-3</c:v>
                </c:pt>
                <c:pt idx="30">
                  <c:v>1.1379E-2</c:v>
                </c:pt>
                <c:pt idx="31">
                  <c:v>8.6479999999999994E-3</c:v>
                </c:pt>
                <c:pt idx="32">
                  <c:v>7.2830000000000004E-3</c:v>
                </c:pt>
                <c:pt idx="33">
                  <c:v>9.103E-3</c:v>
                </c:pt>
                <c:pt idx="34">
                  <c:v>5.9170000000000004E-3</c:v>
                </c:pt>
                <c:pt idx="35">
                  <c:v>1.0014E-2</c:v>
                </c:pt>
                <c:pt idx="36">
                  <c:v>1.8209999999999999E-3</c:v>
                </c:pt>
                <c:pt idx="37">
                  <c:v>1.1834000000000001E-2</c:v>
                </c:pt>
                <c:pt idx="38">
                  <c:v>4.0959999999999998E-3</c:v>
                </c:pt>
                <c:pt idx="39">
                  <c:v>5.0070000000000002E-3</c:v>
                </c:pt>
                <c:pt idx="40">
                  <c:v>7.2830000000000004E-3</c:v>
                </c:pt>
                <c:pt idx="41">
                  <c:v>1.8209999999999999E-3</c:v>
                </c:pt>
                <c:pt idx="42">
                  <c:v>7.2830000000000004E-3</c:v>
                </c:pt>
                <c:pt idx="43">
                  <c:v>5.4619999999999998E-3</c:v>
                </c:pt>
                <c:pt idx="44">
                  <c:v>3.186E-3</c:v>
                </c:pt>
                <c:pt idx="45">
                  <c:v>2.7309999999999999E-3</c:v>
                </c:pt>
                <c:pt idx="46">
                  <c:v>6.8269999999999997E-3</c:v>
                </c:pt>
                <c:pt idx="47">
                  <c:v>3.186E-3</c:v>
                </c:pt>
                <c:pt idx="48">
                  <c:v>5.0070000000000002E-3</c:v>
                </c:pt>
                <c:pt idx="49">
                  <c:v>1.3649999999999999E-3</c:v>
                </c:pt>
                <c:pt idx="50">
                  <c:v>5.9170000000000004E-3</c:v>
                </c:pt>
                <c:pt idx="51">
                  <c:v>3.186E-3</c:v>
                </c:pt>
                <c:pt idx="52">
                  <c:v>3.186E-3</c:v>
                </c:pt>
                <c:pt idx="53">
                  <c:v>4.0959999999999998E-3</c:v>
                </c:pt>
                <c:pt idx="54">
                  <c:v>1.3649999999999999E-3</c:v>
                </c:pt>
                <c:pt idx="55">
                  <c:v>3.6410000000000001E-3</c:v>
                </c:pt>
                <c:pt idx="56">
                  <c:v>4.0959999999999998E-3</c:v>
                </c:pt>
                <c:pt idx="57">
                  <c:v>6.8269999999999997E-3</c:v>
                </c:pt>
                <c:pt idx="58">
                  <c:v>7.7380000000000001E-3</c:v>
                </c:pt>
                <c:pt idx="59">
                  <c:v>1.3649999999999999E-3</c:v>
                </c:pt>
                <c:pt idx="60">
                  <c:v>4.0959999999999998E-3</c:v>
                </c:pt>
                <c:pt idx="61">
                  <c:v>2.8674999999999999E-2</c:v>
                </c:pt>
                <c:pt idx="62">
                  <c:v>1.1834000000000001E-2</c:v>
                </c:pt>
                <c:pt idx="63">
                  <c:v>1.3649999999999999E-3</c:v>
                </c:pt>
                <c:pt idx="64">
                  <c:v>3.186E-3</c:v>
                </c:pt>
                <c:pt idx="65">
                  <c:v>2.2759999999999998E-3</c:v>
                </c:pt>
                <c:pt idx="66">
                  <c:v>9.1E-4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A9-44D1-8738-E5B8AFB0A90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(2)'!$HL$6:$LG$6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1.9571999999999999E-2</c:v>
                </c:pt>
                <c:pt idx="3">
                  <c:v>5.6440999999999998E-2</c:v>
                </c:pt>
                <c:pt idx="4">
                  <c:v>1.3649999999999999E-3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2.2759999999999998E-3</c:v>
                </c:pt>
                <c:pt idx="13">
                  <c:v>2.7309999999999999E-3</c:v>
                </c:pt>
                <c:pt idx="14">
                  <c:v>9.1E-4</c:v>
                </c:pt>
                <c:pt idx="15">
                  <c:v>9.1E-4</c:v>
                </c:pt>
                <c:pt idx="16">
                  <c:v>2.2759999999999998E-3</c:v>
                </c:pt>
                <c:pt idx="17">
                  <c:v>9.1E-4</c:v>
                </c:pt>
                <c:pt idx="18">
                  <c:v>2.2759999999999998E-3</c:v>
                </c:pt>
                <c:pt idx="19">
                  <c:v>2.2759999999999998E-3</c:v>
                </c:pt>
                <c:pt idx="20">
                  <c:v>3.186E-3</c:v>
                </c:pt>
                <c:pt idx="21">
                  <c:v>0.53709600000000002</c:v>
                </c:pt>
                <c:pt idx="22">
                  <c:v>1.32E-2</c:v>
                </c:pt>
                <c:pt idx="23">
                  <c:v>9.5580000000000005E-3</c:v>
                </c:pt>
                <c:pt idx="24">
                  <c:v>5.9170000000000004E-3</c:v>
                </c:pt>
                <c:pt idx="25">
                  <c:v>4.5519999999999996E-3</c:v>
                </c:pt>
                <c:pt idx="26">
                  <c:v>7.7380000000000001E-3</c:v>
                </c:pt>
                <c:pt idx="27">
                  <c:v>1.0014E-2</c:v>
                </c:pt>
                <c:pt idx="28">
                  <c:v>8.1930000000000006E-3</c:v>
                </c:pt>
                <c:pt idx="29">
                  <c:v>8.6479999999999994E-3</c:v>
                </c:pt>
                <c:pt idx="30">
                  <c:v>8.1930000000000006E-3</c:v>
                </c:pt>
                <c:pt idx="31">
                  <c:v>1.2289E-2</c:v>
                </c:pt>
                <c:pt idx="32">
                  <c:v>1.0924E-2</c:v>
                </c:pt>
                <c:pt idx="33">
                  <c:v>5.9170000000000004E-3</c:v>
                </c:pt>
                <c:pt idx="34">
                  <c:v>8.6479999999999994E-3</c:v>
                </c:pt>
                <c:pt idx="35">
                  <c:v>8.1930000000000006E-3</c:v>
                </c:pt>
                <c:pt idx="36">
                  <c:v>3.6410000000000001E-3</c:v>
                </c:pt>
                <c:pt idx="37">
                  <c:v>1.3655E-2</c:v>
                </c:pt>
                <c:pt idx="38">
                  <c:v>8.6479999999999994E-3</c:v>
                </c:pt>
                <c:pt idx="39">
                  <c:v>6.8269999999999997E-3</c:v>
                </c:pt>
                <c:pt idx="40">
                  <c:v>8.6479999999999994E-3</c:v>
                </c:pt>
                <c:pt idx="41">
                  <c:v>2.7309999999999999E-3</c:v>
                </c:pt>
                <c:pt idx="42">
                  <c:v>5.9170000000000004E-3</c:v>
                </c:pt>
                <c:pt idx="43">
                  <c:v>4.0959999999999998E-3</c:v>
                </c:pt>
                <c:pt idx="44">
                  <c:v>1.6386000000000001E-2</c:v>
                </c:pt>
                <c:pt idx="45">
                  <c:v>1.0468999999999999E-2</c:v>
                </c:pt>
                <c:pt idx="46">
                  <c:v>1.32E-2</c:v>
                </c:pt>
                <c:pt idx="47">
                  <c:v>1.0468999999999999E-2</c:v>
                </c:pt>
                <c:pt idx="48">
                  <c:v>1.3649999999999999E-3</c:v>
                </c:pt>
                <c:pt idx="49">
                  <c:v>4.55E-4</c:v>
                </c:pt>
                <c:pt idx="50">
                  <c:v>5.0070000000000002E-3</c:v>
                </c:pt>
                <c:pt idx="51">
                  <c:v>9.1E-4</c:v>
                </c:pt>
                <c:pt idx="52">
                  <c:v>9.1E-4</c:v>
                </c:pt>
                <c:pt idx="53">
                  <c:v>9.1E-4</c:v>
                </c:pt>
                <c:pt idx="54">
                  <c:v>0</c:v>
                </c:pt>
                <c:pt idx="55">
                  <c:v>1.8209999999999999E-3</c:v>
                </c:pt>
                <c:pt idx="56">
                  <c:v>2.2759999999999998E-3</c:v>
                </c:pt>
                <c:pt idx="57">
                  <c:v>1.5931000000000001E-2</c:v>
                </c:pt>
                <c:pt idx="58">
                  <c:v>1.6840999999999998E-2</c:v>
                </c:pt>
                <c:pt idx="59">
                  <c:v>9.1E-4</c:v>
                </c:pt>
                <c:pt idx="60">
                  <c:v>1.8209999999999999E-3</c:v>
                </c:pt>
                <c:pt idx="61">
                  <c:v>6.3268000000000005E-2</c:v>
                </c:pt>
                <c:pt idx="62">
                  <c:v>2.5034000000000001E-2</c:v>
                </c:pt>
                <c:pt idx="63">
                  <c:v>2.2759999999999998E-3</c:v>
                </c:pt>
                <c:pt idx="64">
                  <c:v>4.55E-4</c:v>
                </c:pt>
                <c:pt idx="65">
                  <c:v>4.55E-4</c:v>
                </c:pt>
                <c:pt idx="66">
                  <c:v>4.55E-4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A9-44D1-8738-E5B8AFB0A90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(2)'!$HL$7:$LG$7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3.3681999999999997E-2</c:v>
                </c:pt>
                <c:pt idx="3">
                  <c:v>7.6467999999999994E-2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4.55E-4</c:v>
                </c:pt>
                <c:pt idx="11">
                  <c:v>0</c:v>
                </c:pt>
                <c:pt idx="12">
                  <c:v>1.8209999999999999E-3</c:v>
                </c:pt>
                <c:pt idx="13">
                  <c:v>2.7309999999999999E-3</c:v>
                </c:pt>
                <c:pt idx="14">
                  <c:v>2.2759999999999998E-3</c:v>
                </c:pt>
                <c:pt idx="15">
                  <c:v>3.186E-3</c:v>
                </c:pt>
                <c:pt idx="16">
                  <c:v>2.2759999999999998E-3</c:v>
                </c:pt>
                <c:pt idx="17">
                  <c:v>7.2830000000000004E-3</c:v>
                </c:pt>
                <c:pt idx="18">
                  <c:v>5.0070000000000002E-3</c:v>
                </c:pt>
                <c:pt idx="19">
                  <c:v>6.8269999999999997E-3</c:v>
                </c:pt>
                <c:pt idx="20">
                  <c:v>9.5580000000000005E-3</c:v>
                </c:pt>
                <c:pt idx="21">
                  <c:v>0.334092</c:v>
                </c:pt>
                <c:pt idx="22">
                  <c:v>1.7750999999999999E-2</c:v>
                </c:pt>
                <c:pt idx="23">
                  <c:v>5.9170000000000004E-3</c:v>
                </c:pt>
                <c:pt idx="24">
                  <c:v>1.0468999999999999E-2</c:v>
                </c:pt>
                <c:pt idx="25">
                  <c:v>3.6410000000000001E-3</c:v>
                </c:pt>
                <c:pt idx="26">
                  <c:v>1.0468999999999999E-2</c:v>
                </c:pt>
                <c:pt idx="27">
                  <c:v>1.1834000000000001E-2</c:v>
                </c:pt>
                <c:pt idx="28">
                  <c:v>1.6386000000000001E-2</c:v>
                </c:pt>
                <c:pt idx="29">
                  <c:v>1.1379E-2</c:v>
                </c:pt>
                <c:pt idx="30">
                  <c:v>2.3213000000000001E-2</c:v>
                </c:pt>
                <c:pt idx="31">
                  <c:v>2.3213000000000001E-2</c:v>
                </c:pt>
                <c:pt idx="32">
                  <c:v>1.4109999999999999E-2</c:v>
                </c:pt>
                <c:pt idx="33">
                  <c:v>1.4565E-2</c:v>
                </c:pt>
                <c:pt idx="34">
                  <c:v>1.32E-2</c:v>
                </c:pt>
                <c:pt idx="35">
                  <c:v>1.6840999999999998E-2</c:v>
                </c:pt>
                <c:pt idx="36">
                  <c:v>5.9170000000000004E-3</c:v>
                </c:pt>
                <c:pt idx="37">
                  <c:v>2.7310000000000001E-2</c:v>
                </c:pt>
                <c:pt idx="38">
                  <c:v>1.9571999999999999E-2</c:v>
                </c:pt>
                <c:pt idx="39">
                  <c:v>1.7295999999999999E-2</c:v>
                </c:pt>
                <c:pt idx="40">
                  <c:v>1.8662000000000002E-2</c:v>
                </c:pt>
                <c:pt idx="41">
                  <c:v>9.103E-3</c:v>
                </c:pt>
                <c:pt idx="42">
                  <c:v>1.1379E-2</c:v>
                </c:pt>
                <c:pt idx="43">
                  <c:v>6.8269999999999997E-3</c:v>
                </c:pt>
                <c:pt idx="44">
                  <c:v>1.32E-2</c:v>
                </c:pt>
                <c:pt idx="45">
                  <c:v>2.0027E-2</c:v>
                </c:pt>
                <c:pt idx="46">
                  <c:v>1.2289E-2</c:v>
                </c:pt>
                <c:pt idx="47">
                  <c:v>1.7295999999999999E-2</c:v>
                </c:pt>
                <c:pt idx="48">
                  <c:v>5.9170000000000004E-3</c:v>
                </c:pt>
                <c:pt idx="49">
                  <c:v>2.2759999999999998E-3</c:v>
                </c:pt>
                <c:pt idx="50">
                  <c:v>4.5519999999999996E-3</c:v>
                </c:pt>
                <c:pt idx="51">
                  <c:v>3.6410000000000001E-3</c:v>
                </c:pt>
                <c:pt idx="52">
                  <c:v>1.8209999999999999E-3</c:v>
                </c:pt>
                <c:pt idx="53">
                  <c:v>2.2759999999999998E-3</c:v>
                </c:pt>
                <c:pt idx="54">
                  <c:v>1.8209999999999999E-3</c:v>
                </c:pt>
                <c:pt idx="55">
                  <c:v>5.4619999999999998E-3</c:v>
                </c:pt>
                <c:pt idx="56">
                  <c:v>7.2830000000000004E-3</c:v>
                </c:pt>
                <c:pt idx="57">
                  <c:v>9.5580000000000005E-3</c:v>
                </c:pt>
                <c:pt idx="58">
                  <c:v>7.7380000000000001E-3</c:v>
                </c:pt>
                <c:pt idx="59">
                  <c:v>2.7309999999999999E-3</c:v>
                </c:pt>
                <c:pt idx="60">
                  <c:v>4.5519999999999996E-3</c:v>
                </c:pt>
                <c:pt idx="61">
                  <c:v>3.9599000000000002E-2</c:v>
                </c:pt>
                <c:pt idx="62">
                  <c:v>3.9143999999999998E-2</c:v>
                </c:pt>
                <c:pt idx="63">
                  <c:v>1.3649999999999999E-3</c:v>
                </c:pt>
                <c:pt idx="64">
                  <c:v>9.1E-4</c:v>
                </c:pt>
                <c:pt idx="65">
                  <c:v>9.1E-4</c:v>
                </c:pt>
                <c:pt idx="66">
                  <c:v>4.55E-4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4.55E-4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A9-44D1-8738-E5B8AFB0A90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(2)'!$HL$8:$LG$8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1.32E-2</c:v>
                </c:pt>
                <c:pt idx="3">
                  <c:v>5.0522999999999998E-2</c:v>
                </c:pt>
                <c:pt idx="4">
                  <c:v>2.7309999999999999E-3</c:v>
                </c:pt>
                <c:pt idx="5">
                  <c:v>3.186E-3</c:v>
                </c:pt>
                <c:pt idx="6">
                  <c:v>2.7309999999999999E-3</c:v>
                </c:pt>
                <c:pt idx="7">
                  <c:v>5.0070000000000002E-3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1.8209999999999999E-3</c:v>
                </c:pt>
                <c:pt idx="13">
                  <c:v>4.55E-4</c:v>
                </c:pt>
                <c:pt idx="14">
                  <c:v>1.3649999999999999E-3</c:v>
                </c:pt>
                <c:pt idx="15">
                  <c:v>9.1E-4</c:v>
                </c:pt>
                <c:pt idx="16">
                  <c:v>1.8209999999999999E-3</c:v>
                </c:pt>
                <c:pt idx="17">
                  <c:v>1.8209999999999999E-3</c:v>
                </c:pt>
                <c:pt idx="18">
                  <c:v>9.1E-4</c:v>
                </c:pt>
                <c:pt idx="19">
                  <c:v>2.2759999999999998E-3</c:v>
                </c:pt>
                <c:pt idx="20">
                  <c:v>3.186E-3</c:v>
                </c:pt>
                <c:pt idx="21">
                  <c:v>0.56759199999999999</c:v>
                </c:pt>
                <c:pt idx="22">
                  <c:v>1.9571999999999999E-2</c:v>
                </c:pt>
                <c:pt idx="23">
                  <c:v>5.4619999999999998E-3</c:v>
                </c:pt>
                <c:pt idx="24">
                  <c:v>4.55E-4</c:v>
                </c:pt>
                <c:pt idx="25">
                  <c:v>1.3649999999999999E-3</c:v>
                </c:pt>
                <c:pt idx="26">
                  <c:v>1.3649999999999999E-3</c:v>
                </c:pt>
                <c:pt idx="27">
                  <c:v>1.8209999999999999E-3</c:v>
                </c:pt>
                <c:pt idx="28">
                  <c:v>1.3649999999999999E-3</c:v>
                </c:pt>
                <c:pt idx="29">
                  <c:v>9.1E-4</c:v>
                </c:pt>
                <c:pt idx="30">
                  <c:v>2.7309999999999999E-3</c:v>
                </c:pt>
                <c:pt idx="31">
                  <c:v>2.2759999999999998E-3</c:v>
                </c:pt>
                <c:pt idx="32">
                  <c:v>9.1E-4</c:v>
                </c:pt>
                <c:pt idx="33">
                  <c:v>0</c:v>
                </c:pt>
                <c:pt idx="34">
                  <c:v>1.3649999999999999E-3</c:v>
                </c:pt>
                <c:pt idx="35">
                  <c:v>4.5519999999999996E-3</c:v>
                </c:pt>
                <c:pt idx="36">
                  <c:v>4.55E-4</c:v>
                </c:pt>
                <c:pt idx="37">
                  <c:v>3.6410000000000001E-3</c:v>
                </c:pt>
                <c:pt idx="38">
                  <c:v>1.8209999999999999E-3</c:v>
                </c:pt>
                <c:pt idx="39">
                  <c:v>5.0070000000000002E-3</c:v>
                </c:pt>
                <c:pt idx="40">
                  <c:v>6.8269999999999997E-3</c:v>
                </c:pt>
                <c:pt idx="41">
                  <c:v>3.186E-3</c:v>
                </c:pt>
                <c:pt idx="42">
                  <c:v>1.3649999999999999E-3</c:v>
                </c:pt>
                <c:pt idx="43">
                  <c:v>2.7309999999999999E-3</c:v>
                </c:pt>
                <c:pt idx="44">
                  <c:v>2.8219999999999999E-2</c:v>
                </c:pt>
                <c:pt idx="45">
                  <c:v>3.2316999999999999E-2</c:v>
                </c:pt>
                <c:pt idx="46">
                  <c:v>3.3681999999999997E-2</c:v>
                </c:pt>
                <c:pt idx="47">
                  <c:v>3.6867999999999998E-2</c:v>
                </c:pt>
                <c:pt idx="48">
                  <c:v>9.1E-4</c:v>
                </c:pt>
                <c:pt idx="49">
                  <c:v>0</c:v>
                </c:pt>
                <c:pt idx="50">
                  <c:v>1.3649999999999999E-3</c:v>
                </c:pt>
                <c:pt idx="51">
                  <c:v>9.1E-4</c:v>
                </c:pt>
                <c:pt idx="52">
                  <c:v>9.1E-4</c:v>
                </c:pt>
                <c:pt idx="53">
                  <c:v>9.1E-4</c:v>
                </c:pt>
                <c:pt idx="54">
                  <c:v>9.1E-4</c:v>
                </c:pt>
                <c:pt idx="55">
                  <c:v>1.8209999999999999E-3</c:v>
                </c:pt>
                <c:pt idx="56">
                  <c:v>1.3649999999999999E-3</c:v>
                </c:pt>
                <c:pt idx="57">
                  <c:v>1.502E-2</c:v>
                </c:pt>
                <c:pt idx="58">
                  <c:v>1.502E-2</c:v>
                </c:pt>
                <c:pt idx="59">
                  <c:v>2.2759999999999998E-3</c:v>
                </c:pt>
                <c:pt idx="60">
                  <c:v>3.186E-3</c:v>
                </c:pt>
                <c:pt idx="61">
                  <c:v>6.4633999999999997E-2</c:v>
                </c:pt>
                <c:pt idx="62">
                  <c:v>2.9586000000000001E-2</c:v>
                </c:pt>
                <c:pt idx="63">
                  <c:v>9.1E-4</c:v>
                </c:pt>
                <c:pt idx="64">
                  <c:v>0</c:v>
                </c:pt>
                <c:pt idx="65">
                  <c:v>4.55E-4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A9-44D1-8738-E5B8AFB0A90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(2)'!$HL$9:$LG$9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1.32E-2</c:v>
                </c:pt>
                <c:pt idx="3">
                  <c:v>4.9158E-2</c:v>
                </c:pt>
                <c:pt idx="4">
                  <c:v>0</c:v>
                </c:pt>
                <c:pt idx="5">
                  <c:v>0</c:v>
                </c:pt>
                <c:pt idx="6">
                  <c:v>1.3649999999999999E-3</c:v>
                </c:pt>
                <c:pt idx="7">
                  <c:v>3.6410000000000001E-3</c:v>
                </c:pt>
                <c:pt idx="8">
                  <c:v>3.186E-3</c:v>
                </c:pt>
                <c:pt idx="9">
                  <c:v>1.3649999999999999E-3</c:v>
                </c:pt>
                <c:pt idx="10">
                  <c:v>1.3649999999999999E-3</c:v>
                </c:pt>
                <c:pt idx="11">
                  <c:v>4.55E-4</c:v>
                </c:pt>
                <c:pt idx="12">
                  <c:v>2.7309999999999999E-3</c:v>
                </c:pt>
                <c:pt idx="13">
                  <c:v>2.7309999999999999E-3</c:v>
                </c:pt>
                <c:pt idx="14">
                  <c:v>4.5519999999999996E-3</c:v>
                </c:pt>
                <c:pt idx="15">
                  <c:v>1.8209999999999999E-3</c:v>
                </c:pt>
                <c:pt idx="16">
                  <c:v>2.7309999999999999E-3</c:v>
                </c:pt>
                <c:pt idx="17">
                  <c:v>4.0959999999999998E-3</c:v>
                </c:pt>
                <c:pt idx="18">
                  <c:v>2.7309999999999999E-3</c:v>
                </c:pt>
                <c:pt idx="19">
                  <c:v>3.6410000000000001E-3</c:v>
                </c:pt>
                <c:pt idx="20">
                  <c:v>5.0070000000000002E-3</c:v>
                </c:pt>
                <c:pt idx="21">
                  <c:v>0.33045099999999999</c:v>
                </c:pt>
                <c:pt idx="22">
                  <c:v>3.2316999999999999E-2</c:v>
                </c:pt>
                <c:pt idx="23">
                  <c:v>5.0070000000000002E-3</c:v>
                </c:pt>
                <c:pt idx="24">
                  <c:v>4.0959999999999998E-3</c:v>
                </c:pt>
                <c:pt idx="25">
                  <c:v>2.7309999999999999E-3</c:v>
                </c:pt>
                <c:pt idx="26">
                  <c:v>4.5519999999999996E-3</c:v>
                </c:pt>
                <c:pt idx="27">
                  <c:v>3.6410000000000001E-3</c:v>
                </c:pt>
                <c:pt idx="28">
                  <c:v>4.5519999999999996E-3</c:v>
                </c:pt>
                <c:pt idx="29">
                  <c:v>5.4619999999999998E-3</c:v>
                </c:pt>
                <c:pt idx="30">
                  <c:v>5.4619999999999998E-3</c:v>
                </c:pt>
                <c:pt idx="31">
                  <c:v>6.3720000000000001E-3</c:v>
                </c:pt>
                <c:pt idx="32">
                  <c:v>3.186E-3</c:v>
                </c:pt>
                <c:pt idx="33">
                  <c:v>2.7309999999999999E-3</c:v>
                </c:pt>
                <c:pt idx="34">
                  <c:v>4.5519999999999996E-3</c:v>
                </c:pt>
                <c:pt idx="35">
                  <c:v>7.2830000000000004E-3</c:v>
                </c:pt>
                <c:pt idx="36">
                  <c:v>3.6410000000000001E-3</c:v>
                </c:pt>
                <c:pt idx="37">
                  <c:v>2.5034000000000001E-2</c:v>
                </c:pt>
                <c:pt idx="38">
                  <c:v>1.0014E-2</c:v>
                </c:pt>
                <c:pt idx="39">
                  <c:v>1.7750999999999999E-2</c:v>
                </c:pt>
                <c:pt idx="40">
                  <c:v>2.3213000000000001E-2</c:v>
                </c:pt>
                <c:pt idx="41">
                  <c:v>9.103E-3</c:v>
                </c:pt>
                <c:pt idx="42">
                  <c:v>1.4109999999999999E-2</c:v>
                </c:pt>
                <c:pt idx="43">
                  <c:v>7.7380000000000001E-3</c:v>
                </c:pt>
                <c:pt idx="44">
                  <c:v>2.4579E-2</c:v>
                </c:pt>
                <c:pt idx="45">
                  <c:v>1.9116999999999999E-2</c:v>
                </c:pt>
                <c:pt idx="46">
                  <c:v>1.9116999999999999E-2</c:v>
                </c:pt>
                <c:pt idx="47">
                  <c:v>2.5489000000000001E-2</c:v>
                </c:pt>
                <c:pt idx="48">
                  <c:v>5.9170000000000004E-3</c:v>
                </c:pt>
                <c:pt idx="49">
                  <c:v>1.8209999999999999E-3</c:v>
                </c:pt>
                <c:pt idx="50">
                  <c:v>1.32E-2</c:v>
                </c:pt>
                <c:pt idx="51">
                  <c:v>6.8269999999999997E-3</c:v>
                </c:pt>
                <c:pt idx="52">
                  <c:v>5.0070000000000002E-3</c:v>
                </c:pt>
                <c:pt idx="53">
                  <c:v>4.5519999999999996E-3</c:v>
                </c:pt>
                <c:pt idx="54">
                  <c:v>2.7309999999999999E-3</c:v>
                </c:pt>
                <c:pt idx="55">
                  <c:v>3.6410000000000001E-3</c:v>
                </c:pt>
                <c:pt idx="56">
                  <c:v>9.5580000000000005E-3</c:v>
                </c:pt>
                <c:pt idx="57">
                  <c:v>2.7765000000000001E-2</c:v>
                </c:pt>
                <c:pt idx="58">
                  <c:v>1.9571999999999999E-2</c:v>
                </c:pt>
                <c:pt idx="59">
                  <c:v>9.103E-3</c:v>
                </c:pt>
                <c:pt idx="60">
                  <c:v>7.2830000000000004E-3</c:v>
                </c:pt>
                <c:pt idx="61">
                  <c:v>9.6949999999999995E-2</c:v>
                </c:pt>
                <c:pt idx="62">
                  <c:v>5.1888999999999998E-2</c:v>
                </c:pt>
                <c:pt idx="63">
                  <c:v>4.0959999999999998E-3</c:v>
                </c:pt>
                <c:pt idx="64">
                  <c:v>1.3649999999999999E-3</c:v>
                </c:pt>
                <c:pt idx="65">
                  <c:v>3.6410000000000001E-3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A9-44D1-8738-E5B8AFB0A90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(2)'!$HL$10:$LG$10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1.8662000000000002E-2</c:v>
                </c:pt>
                <c:pt idx="3">
                  <c:v>4.3241000000000002E-2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5.9170000000000004E-3</c:v>
                </c:pt>
                <c:pt idx="13">
                  <c:v>5.9170000000000004E-3</c:v>
                </c:pt>
                <c:pt idx="14">
                  <c:v>4.0959999999999998E-3</c:v>
                </c:pt>
                <c:pt idx="15">
                  <c:v>3.186E-3</c:v>
                </c:pt>
                <c:pt idx="16">
                  <c:v>0</c:v>
                </c:pt>
                <c:pt idx="17">
                  <c:v>5.4619999999999998E-3</c:v>
                </c:pt>
                <c:pt idx="18">
                  <c:v>5.9170000000000004E-3</c:v>
                </c:pt>
                <c:pt idx="19">
                  <c:v>5.4619999999999998E-3</c:v>
                </c:pt>
                <c:pt idx="20">
                  <c:v>7.2830000000000004E-3</c:v>
                </c:pt>
                <c:pt idx="21">
                  <c:v>0.25034099999999998</c:v>
                </c:pt>
                <c:pt idx="22">
                  <c:v>1.1834000000000001E-2</c:v>
                </c:pt>
                <c:pt idx="23">
                  <c:v>2.7309999999999999E-3</c:v>
                </c:pt>
                <c:pt idx="24">
                  <c:v>4.0959999999999998E-3</c:v>
                </c:pt>
                <c:pt idx="25">
                  <c:v>9.1E-4</c:v>
                </c:pt>
                <c:pt idx="26">
                  <c:v>2.2759999999999998E-3</c:v>
                </c:pt>
                <c:pt idx="27">
                  <c:v>5.4619999999999998E-3</c:v>
                </c:pt>
                <c:pt idx="28">
                  <c:v>9.5580000000000005E-3</c:v>
                </c:pt>
                <c:pt idx="29">
                  <c:v>1.1379E-2</c:v>
                </c:pt>
                <c:pt idx="30">
                  <c:v>1.32E-2</c:v>
                </c:pt>
                <c:pt idx="31">
                  <c:v>8.1930000000000006E-3</c:v>
                </c:pt>
                <c:pt idx="32">
                  <c:v>6.3720000000000001E-3</c:v>
                </c:pt>
                <c:pt idx="33">
                  <c:v>3.6410000000000001E-3</c:v>
                </c:pt>
                <c:pt idx="34">
                  <c:v>7.2830000000000004E-3</c:v>
                </c:pt>
                <c:pt idx="35">
                  <c:v>1.2289E-2</c:v>
                </c:pt>
                <c:pt idx="36">
                  <c:v>3.186E-3</c:v>
                </c:pt>
                <c:pt idx="37">
                  <c:v>3.5048000000000003E-2</c:v>
                </c:pt>
                <c:pt idx="38">
                  <c:v>2.6855E-2</c:v>
                </c:pt>
                <c:pt idx="39">
                  <c:v>3.0041000000000002E-2</c:v>
                </c:pt>
                <c:pt idx="40">
                  <c:v>3.5957999999999997E-2</c:v>
                </c:pt>
                <c:pt idx="41">
                  <c:v>1.7750999999999999E-2</c:v>
                </c:pt>
                <c:pt idx="42">
                  <c:v>1.5931000000000001E-2</c:v>
                </c:pt>
                <c:pt idx="43">
                  <c:v>1.1834000000000001E-2</c:v>
                </c:pt>
                <c:pt idx="44">
                  <c:v>4.0965000000000001E-2</c:v>
                </c:pt>
                <c:pt idx="45">
                  <c:v>4.3241000000000002E-2</c:v>
                </c:pt>
                <c:pt idx="46">
                  <c:v>4.0509999999999997E-2</c:v>
                </c:pt>
                <c:pt idx="47">
                  <c:v>4.3695999999999999E-2</c:v>
                </c:pt>
                <c:pt idx="48">
                  <c:v>1.2289E-2</c:v>
                </c:pt>
                <c:pt idx="49">
                  <c:v>2.2759999999999998E-3</c:v>
                </c:pt>
                <c:pt idx="50">
                  <c:v>6.3720000000000001E-3</c:v>
                </c:pt>
                <c:pt idx="51">
                  <c:v>2.2759999999999998E-3</c:v>
                </c:pt>
                <c:pt idx="52">
                  <c:v>5.0070000000000002E-3</c:v>
                </c:pt>
                <c:pt idx="53">
                  <c:v>3.6410000000000001E-3</c:v>
                </c:pt>
                <c:pt idx="54">
                  <c:v>2.7309999999999999E-3</c:v>
                </c:pt>
                <c:pt idx="55">
                  <c:v>6.3720000000000001E-3</c:v>
                </c:pt>
                <c:pt idx="56">
                  <c:v>4.5519999999999996E-3</c:v>
                </c:pt>
                <c:pt idx="57">
                  <c:v>1.5931000000000001E-2</c:v>
                </c:pt>
                <c:pt idx="58">
                  <c:v>2.0482E-2</c:v>
                </c:pt>
                <c:pt idx="59">
                  <c:v>7.2830000000000004E-3</c:v>
                </c:pt>
                <c:pt idx="60">
                  <c:v>5.9170000000000004E-3</c:v>
                </c:pt>
                <c:pt idx="61">
                  <c:v>6.0082000000000003E-2</c:v>
                </c:pt>
                <c:pt idx="62">
                  <c:v>3.9143999999999998E-2</c:v>
                </c:pt>
                <c:pt idx="63">
                  <c:v>3.186E-3</c:v>
                </c:pt>
                <c:pt idx="64">
                  <c:v>0</c:v>
                </c:pt>
                <c:pt idx="65">
                  <c:v>2.2759999999999998E-3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4.55E-4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A9-44D1-8738-E5B8AFB0A90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(2)'!$HL$11:$LG$11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2.3213000000000001E-2</c:v>
                </c:pt>
                <c:pt idx="3">
                  <c:v>5.4620000000000002E-2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9.1E-4</c:v>
                </c:pt>
                <c:pt idx="12">
                  <c:v>1.3649999999999999E-3</c:v>
                </c:pt>
                <c:pt idx="13">
                  <c:v>1.8209999999999999E-3</c:v>
                </c:pt>
                <c:pt idx="14">
                  <c:v>2.2759999999999998E-3</c:v>
                </c:pt>
                <c:pt idx="15">
                  <c:v>1.3649999999999999E-3</c:v>
                </c:pt>
                <c:pt idx="16">
                  <c:v>1.8209999999999999E-3</c:v>
                </c:pt>
                <c:pt idx="17">
                  <c:v>3.6410000000000001E-3</c:v>
                </c:pt>
                <c:pt idx="18">
                  <c:v>1.3649999999999999E-3</c:v>
                </c:pt>
                <c:pt idx="19">
                  <c:v>2.7309999999999999E-3</c:v>
                </c:pt>
                <c:pt idx="20">
                  <c:v>9.1E-4</c:v>
                </c:pt>
                <c:pt idx="21">
                  <c:v>0.29130600000000001</c:v>
                </c:pt>
                <c:pt idx="22">
                  <c:v>8.6479999999999994E-3</c:v>
                </c:pt>
                <c:pt idx="23">
                  <c:v>4.55E-4</c:v>
                </c:pt>
                <c:pt idx="24">
                  <c:v>6.3720000000000001E-3</c:v>
                </c:pt>
                <c:pt idx="25">
                  <c:v>5.0070000000000002E-3</c:v>
                </c:pt>
                <c:pt idx="26">
                  <c:v>9.5580000000000005E-3</c:v>
                </c:pt>
                <c:pt idx="27">
                  <c:v>7.2830000000000004E-3</c:v>
                </c:pt>
                <c:pt idx="28">
                  <c:v>8.6479999999999994E-3</c:v>
                </c:pt>
                <c:pt idx="29">
                  <c:v>1.6386000000000001E-2</c:v>
                </c:pt>
                <c:pt idx="30">
                  <c:v>1.1379E-2</c:v>
                </c:pt>
                <c:pt idx="31">
                  <c:v>1.4109999999999999E-2</c:v>
                </c:pt>
                <c:pt idx="32">
                  <c:v>5.9170000000000004E-3</c:v>
                </c:pt>
                <c:pt idx="33">
                  <c:v>9.5580000000000005E-3</c:v>
                </c:pt>
                <c:pt idx="34">
                  <c:v>4.0959999999999998E-3</c:v>
                </c:pt>
                <c:pt idx="35">
                  <c:v>8.1930000000000006E-3</c:v>
                </c:pt>
                <c:pt idx="36">
                  <c:v>1.3649999999999999E-3</c:v>
                </c:pt>
                <c:pt idx="37">
                  <c:v>1.2744999999999999E-2</c:v>
                </c:pt>
                <c:pt idx="38">
                  <c:v>7.2830000000000004E-3</c:v>
                </c:pt>
                <c:pt idx="39">
                  <c:v>1.0468999999999999E-2</c:v>
                </c:pt>
                <c:pt idx="40">
                  <c:v>1.4109999999999999E-2</c:v>
                </c:pt>
                <c:pt idx="41">
                  <c:v>7.2830000000000004E-3</c:v>
                </c:pt>
                <c:pt idx="42">
                  <c:v>8.1930000000000006E-3</c:v>
                </c:pt>
                <c:pt idx="43">
                  <c:v>9.5580000000000005E-3</c:v>
                </c:pt>
                <c:pt idx="44">
                  <c:v>5.8261E-2</c:v>
                </c:pt>
                <c:pt idx="45">
                  <c:v>6.4177999999999999E-2</c:v>
                </c:pt>
                <c:pt idx="46">
                  <c:v>7.0096000000000006E-2</c:v>
                </c:pt>
                <c:pt idx="47">
                  <c:v>6.8729999999999999E-2</c:v>
                </c:pt>
                <c:pt idx="48">
                  <c:v>1.5931000000000001E-2</c:v>
                </c:pt>
                <c:pt idx="49">
                  <c:v>3.6410000000000001E-3</c:v>
                </c:pt>
                <c:pt idx="50">
                  <c:v>1.1834000000000001E-2</c:v>
                </c:pt>
                <c:pt idx="51">
                  <c:v>8.6479999999999994E-3</c:v>
                </c:pt>
                <c:pt idx="52">
                  <c:v>1.1379E-2</c:v>
                </c:pt>
                <c:pt idx="53">
                  <c:v>9.5580000000000005E-3</c:v>
                </c:pt>
                <c:pt idx="54">
                  <c:v>9.5580000000000005E-3</c:v>
                </c:pt>
                <c:pt idx="55">
                  <c:v>1.2289E-2</c:v>
                </c:pt>
                <c:pt idx="56">
                  <c:v>1.6840999999999998E-2</c:v>
                </c:pt>
                <c:pt idx="57">
                  <c:v>4.5519999999999996E-3</c:v>
                </c:pt>
                <c:pt idx="58">
                  <c:v>1.1834000000000001E-2</c:v>
                </c:pt>
                <c:pt idx="59">
                  <c:v>8.1930000000000006E-3</c:v>
                </c:pt>
                <c:pt idx="60">
                  <c:v>1.0468999999999999E-2</c:v>
                </c:pt>
                <c:pt idx="61">
                  <c:v>1.1379E-2</c:v>
                </c:pt>
                <c:pt idx="62">
                  <c:v>1.1834000000000001E-2</c:v>
                </c:pt>
                <c:pt idx="63">
                  <c:v>5.0070000000000002E-3</c:v>
                </c:pt>
                <c:pt idx="64">
                  <c:v>4.55E-4</c:v>
                </c:pt>
                <c:pt idx="65">
                  <c:v>1.3649999999999999E-3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A9-44D1-8738-E5B8AFB0A90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(2)'!$HL$12:$LG$12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1.4109999999999999E-2</c:v>
                </c:pt>
                <c:pt idx="3">
                  <c:v>4.8247999999999999E-2</c:v>
                </c:pt>
                <c:pt idx="4">
                  <c:v>0</c:v>
                </c:pt>
                <c:pt idx="5">
                  <c:v>4.55E-4</c:v>
                </c:pt>
                <c:pt idx="6">
                  <c:v>5.4619999999999998E-3</c:v>
                </c:pt>
                <c:pt idx="7">
                  <c:v>2.2759999999999998E-3</c:v>
                </c:pt>
                <c:pt idx="8">
                  <c:v>4.55E-4</c:v>
                </c:pt>
                <c:pt idx="9">
                  <c:v>1.8209999999999999E-3</c:v>
                </c:pt>
                <c:pt idx="10">
                  <c:v>1.3649999999999999E-3</c:v>
                </c:pt>
                <c:pt idx="11">
                  <c:v>1.3649999999999999E-3</c:v>
                </c:pt>
                <c:pt idx="12">
                  <c:v>2.7309999999999999E-3</c:v>
                </c:pt>
                <c:pt idx="13">
                  <c:v>1.8209999999999999E-3</c:v>
                </c:pt>
                <c:pt idx="14">
                  <c:v>2.2759999999999998E-3</c:v>
                </c:pt>
                <c:pt idx="15">
                  <c:v>1.8209999999999999E-3</c:v>
                </c:pt>
                <c:pt idx="16">
                  <c:v>1.8209999999999999E-3</c:v>
                </c:pt>
                <c:pt idx="17">
                  <c:v>5.9170000000000004E-3</c:v>
                </c:pt>
                <c:pt idx="18">
                  <c:v>5.9170000000000004E-3</c:v>
                </c:pt>
                <c:pt idx="19">
                  <c:v>3.6410000000000001E-3</c:v>
                </c:pt>
                <c:pt idx="20">
                  <c:v>7.2830000000000004E-3</c:v>
                </c:pt>
                <c:pt idx="21">
                  <c:v>0.44060100000000002</c:v>
                </c:pt>
                <c:pt idx="22">
                  <c:v>2.3668999999999999E-2</c:v>
                </c:pt>
                <c:pt idx="23">
                  <c:v>6.8269999999999997E-3</c:v>
                </c:pt>
                <c:pt idx="24">
                  <c:v>5.0070000000000002E-3</c:v>
                </c:pt>
                <c:pt idx="25">
                  <c:v>2.7309999999999999E-3</c:v>
                </c:pt>
                <c:pt idx="26">
                  <c:v>8.6479999999999994E-3</c:v>
                </c:pt>
                <c:pt idx="27">
                  <c:v>1.0014E-2</c:v>
                </c:pt>
                <c:pt idx="28">
                  <c:v>1.0924E-2</c:v>
                </c:pt>
                <c:pt idx="29">
                  <c:v>7.7380000000000001E-3</c:v>
                </c:pt>
                <c:pt idx="30">
                  <c:v>1.3655E-2</c:v>
                </c:pt>
                <c:pt idx="31">
                  <c:v>1.2289E-2</c:v>
                </c:pt>
                <c:pt idx="32">
                  <c:v>4.5519999999999996E-3</c:v>
                </c:pt>
                <c:pt idx="33">
                  <c:v>6.3720000000000001E-3</c:v>
                </c:pt>
                <c:pt idx="34">
                  <c:v>5.0070000000000002E-3</c:v>
                </c:pt>
                <c:pt idx="35">
                  <c:v>3.6410000000000001E-3</c:v>
                </c:pt>
                <c:pt idx="36">
                  <c:v>1.8209999999999999E-3</c:v>
                </c:pt>
                <c:pt idx="37">
                  <c:v>5.0070000000000002E-3</c:v>
                </c:pt>
                <c:pt idx="38">
                  <c:v>6.8269999999999997E-3</c:v>
                </c:pt>
                <c:pt idx="39">
                  <c:v>4.0959999999999998E-3</c:v>
                </c:pt>
                <c:pt idx="40">
                  <c:v>1.4565E-2</c:v>
                </c:pt>
                <c:pt idx="41">
                  <c:v>6.3720000000000001E-3</c:v>
                </c:pt>
                <c:pt idx="42">
                  <c:v>8.1930000000000006E-3</c:v>
                </c:pt>
                <c:pt idx="43">
                  <c:v>8.1930000000000006E-3</c:v>
                </c:pt>
                <c:pt idx="44">
                  <c:v>1.0468999999999999E-2</c:v>
                </c:pt>
                <c:pt idx="45">
                  <c:v>1.3655E-2</c:v>
                </c:pt>
                <c:pt idx="46">
                  <c:v>1.2744999999999999E-2</c:v>
                </c:pt>
                <c:pt idx="47">
                  <c:v>1.4109999999999999E-2</c:v>
                </c:pt>
                <c:pt idx="48">
                  <c:v>2.3668999999999999E-2</c:v>
                </c:pt>
                <c:pt idx="49">
                  <c:v>4.0959999999999998E-3</c:v>
                </c:pt>
                <c:pt idx="50">
                  <c:v>2.4579E-2</c:v>
                </c:pt>
                <c:pt idx="51">
                  <c:v>1.3655E-2</c:v>
                </c:pt>
                <c:pt idx="52">
                  <c:v>1.6840999999999998E-2</c:v>
                </c:pt>
                <c:pt idx="53">
                  <c:v>1.0014E-2</c:v>
                </c:pt>
                <c:pt idx="54">
                  <c:v>7.7380000000000001E-3</c:v>
                </c:pt>
                <c:pt idx="55">
                  <c:v>1.4565E-2</c:v>
                </c:pt>
                <c:pt idx="56">
                  <c:v>1.3655E-2</c:v>
                </c:pt>
                <c:pt idx="57">
                  <c:v>5.4619999999999998E-3</c:v>
                </c:pt>
                <c:pt idx="58">
                  <c:v>7.2830000000000004E-3</c:v>
                </c:pt>
                <c:pt idx="59">
                  <c:v>1.5931000000000001E-2</c:v>
                </c:pt>
                <c:pt idx="60">
                  <c:v>1.5931000000000001E-2</c:v>
                </c:pt>
                <c:pt idx="61">
                  <c:v>1.2289E-2</c:v>
                </c:pt>
                <c:pt idx="62">
                  <c:v>2.5943999999999998E-2</c:v>
                </c:pt>
                <c:pt idx="63">
                  <c:v>7.2830000000000004E-3</c:v>
                </c:pt>
                <c:pt idx="64">
                  <c:v>2.2759999999999998E-3</c:v>
                </c:pt>
                <c:pt idx="65">
                  <c:v>1.8209999999999999E-3</c:v>
                </c:pt>
                <c:pt idx="66">
                  <c:v>4.55E-4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A9-44D1-8738-E5B8AFB0A90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'ampl_hist_100bins (2)'!$HL$13:$LG$13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1.4565E-2</c:v>
                </c:pt>
                <c:pt idx="3">
                  <c:v>4.7336999999999997E-2</c:v>
                </c:pt>
                <c:pt idx="4">
                  <c:v>0</c:v>
                </c:pt>
                <c:pt idx="5">
                  <c:v>9.1E-4</c:v>
                </c:pt>
                <c:pt idx="6">
                  <c:v>1.8209999999999999E-3</c:v>
                </c:pt>
                <c:pt idx="7">
                  <c:v>1.3649999999999999E-3</c:v>
                </c:pt>
                <c:pt idx="8">
                  <c:v>1.3649999999999999E-3</c:v>
                </c:pt>
                <c:pt idx="9">
                  <c:v>1.3649999999999999E-3</c:v>
                </c:pt>
                <c:pt idx="10">
                  <c:v>1.8209999999999999E-3</c:v>
                </c:pt>
                <c:pt idx="11">
                  <c:v>2.2759999999999998E-3</c:v>
                </c:pt>
                <c:pt idx="12">
                  <c:v>9.103E-3</c:v>
                </c:pt>
                <c:pt idx="13">
                  <c:v>5.0070000000000002E-3</c:v>
                </c:pt>
                <c:pt idx="14">
                  <c:v>9.1E-4</c:v>
                </c:pt>
                <c:pt idx="15">
                  <c:v>2.2759999999999998E-3</c:v>
                </c:pt>
                <c:pt idx="16">
                  <c:v>4.55E-4</c:v>
                </c:pt>
                <c:pt idx="17">
                  <c:v>9.1E-4</c:v>
                </c:pt>
                <c:pt idx="18">
                  <c:v>4.0959999999999998E-3</c:v>
                </c:pt>
                <c:pt idx="19">
                  <c:v>9.1E-4</c:v>
                </c:pt>
                <c:pt idx="20">
                  <c:v>3.6410000000000001E-3</c:v>
                </c:pt>
                <c:pt idx="21">
                  <c:v>0.23350000000000001</c:v>
                </c:pt>
                <c:pt idx="22">
                  <c:v>2.3213000000000001E-2</c:v>
                </c:pt>
                <c:pt idx="23">
                  <c:v>5.9170000000000004E-3</c:v>
                </c:pt>
                <c:pt idx="24">
                  <c:v>8.6479999999999994E-3</c:v>
                </c:pt>
                <c:pt idx="25">
                  <c:v>4.0959999999999998E-3</c:v>
                </c:pt>
                <c:pt idx="26">
                  <c:v>1.1379E-2</c:v>
                </c:pt>
                <c:pt idx="27">
                  <c:v>9.103E-3</c:v>
                </c:pt>
                <c:pt idx="28">
                  <c:v>1.32E-2</c:v>
                </c:pt>
                <c:pt idx="29">
                  <c:v>1.2289E-2</c:v>
                </c:pt>
                <c:pt idx="30">
                  <c:v>1.8207000000000001E-2</c:v>
                </c:pt>
                <c:pt idx="31">
                  <c:v>1.7750999999999999E-2</c:v>
                </c:pt>
                <c:pt idx="32">
                  <c:v>9.5580000000000005E-3</c:v>
                </c:pt>
                <c:pt idx="33">
                  <c:v>1.0924E-2</c:v>
                </c:pt>
                <c:pt idx="34">
                  <c:v>1.0924E-2</c:v>
                </c:pt>
                <c:pt idx="35">
                  <c:v>7.2830000000000004E-3</c:v>
                </c:pt>
                <c:pt idx="36">
                  <c:v>2.7309999999999999E-3</c:v>
                </c:pt>
                <c:pt idx="37">
                  <c:v>1.0014E-2</c:v>
                </c:pt>
                <c:pt idx="38">
                  <c:v>3.6410000000000001E-3</c:v>
                </c:pt>
                <c:pt idx="39">
                  <c:v>7.2830000000000004E-3</c:v>
                </c:pt>
                <c:pt idx="40">
                  <c:v>1.8207000000000001E-2</c:v>
                </c:pt>
                <c:pt idx="41">
                  <c:v>1.0014E-2</c:v>
                </c:pt>
                <c:pt idx="42">
                  <c:v>1.2744999999999999E-2</c:v>
                </c:pt>
                <c:pt idx="43">
                  <c:v>1.5931000000000001E-2</c:v>
                </c:pt>
                <c:pt idx="44">
                  <c:v>2.2758E-2</c:v>
                </c:pt>
                <c:pt idx="45">
                  <c:v>2.3213000000000001E-2</c:v>
                </c:pt>
                <c:pt idx="46">
                  <c:v>2.2758E-2</c:v>
                </c:pt>
                <c:pt idx="47">
                  <c:v>1.9116999999999999E-2</c:v>
                </c:pt>
                <c:pt idx="48">
                  <c:v>2.1847999999999999E-2</c:v>
                </c:pt>
                <c:pt idx="49">
                  <c:v>9.103E-3</c:v>
                </c:pt>
                <c:pt idx="50">
                  <c:v>3.2772000000000003E-2</c:v>
                </c:pt>
                <c:pt idx="51">
                  <c:v>1.9116999999999999E-2</c:v>
                </c:pt>
                <c:pt idx="52">
                  <c:v>1.7295999999999999E-2</c:v>
                </c:pt>
                <c:pt idx="53">
                  <c:v>2.5034000000000001E-2</c:v>
                </c:pt>
                <c:pt idx="54">
                  <c:v>2.0482E-2</c:v>
                </c:pt>
                <c:pt idx="55">
                  <c:v>1.6386000000000001E-2</c:v>
                </c:pt>
                <c:pt idx="56">
                  <c:v>3.1406000000000003E-2</c:v>
                </c:pt>
                <c:pt idx="57">
                  <c:v>7.7380000000000001E-3</c:v>
                </c:pt>
                <c:pt idx="58">
                  <c:v>1.3655E-2</c:v>
                </c:pt>
                <c:pt idx="59">
                  <c:v>1.9571999999999999E-2</c:v>
                </c:pt>
                <c:pt idx="60">
                  <c:v>2.1847999999999999E-2</c:v>
                </c:pt>
                <c:pt idx="61">
                  <c:v>2.1847999999999999E-2</c:v>
                </c:pt>
                <c:pt idx="62">
                  <c:v>3.7324000000000003E-2</c:v>
                </c:pt>
                <c:pt idx="63">
                  <c:v>1.32E-2</c:v>
                </c:pt>
                <c:pt idx="64">
                  <c:v>2.7309999999999999E-3</c:v>
                </c:pt>
                <c:pt idx="65">
                  <c:v>3.186E-3</c:v>
                </c:pt>
                <c:pt idx="66">
                  <c:v>9.1E-4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A9-44D1-8738-E5B8AFB0A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494959"/>
        <c:axId val="368489199"/>
      </c:lineChart>
      <c:catAx>
        <c:axId val="36849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8489199"/>
        <c:crosses val="autoZero"/>
        <c:auto val="1"/>
        <c:lblAlgn val="ctr"/>
        <c:lblOffset val="100"/>
        <c:noMultiLvlLbl val="0"/>
      </c:catAx>
      <c:valAx>
        <c:axId val="36848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849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hw_inverted!$P$2:$CZ$2</c:f>
              <c:numCache>
                <c:formatCode>General</c:formatCode>
                <c:ptCount val="89"/>
                <c:pt idx="0">
                  <c:v>0.43939400000000001</c:v>
                </c:pt>
                <c:pt idx="1">
                  <c:v>6.5656999999999993E-2</c:v>
                </c:pt>
                <c:pt idx="2">
                  <c:v>8.5859000000000005E-2</c:v>
                </c:pt>
                <c:pt idx="3">
                  <c:v>3.0303E-2</c:v>
                </c:pt>
                <c:pt idx="4">
                  <c:v>2.0202000000000001E-2</c:v>
                </c:pt>
                <c:pt idx="5">
                  <c:v>5.5556000000000001E-2</c:v>
                </c:pt>
                <c:pt idx="6">
                  <c:v>2.5253000000000001E-2</c:v>
                </c:pt>
                <c:pt idx="7">
                  <c:v>5.0509999999999999E-3</c:v>
                </c:pt>
                <c:pt idx="8">
                  <c:v>2.0202000000000001E-2</c:v>
                </c:pt>
                <c:pt idx="9">
                  <c:v>5.0509999999999999E-3</c:v>
                </c:pt>
                <c:pt idx="10">
                  <c:v>5.0509999999999999E-3</c:v>
                </c:pt>
                <c:pt idx="11">
                  <c:v>0</c:v>
                </c:pt>
                <c:pt idx="12">
                  <c:v>0</c:v>
                </c:pt>
                <c:pt idx="13">
                  <c:v>5.0509999999999999E-3</c:v>
                </c:pt>
                <c:pt idx="14">
                  <c:v>5.0509999999999999E-3</c:v>
                </c:pt>
                <c:pt idx="15">
                  <c:v>0</c:v>
                </c:pt>
                <c:pt idx="16">
                  <c:v>1.0101000000000001E-2</c:v>
                </c:pt>
                <c:pt idx="17">
                  <c:v>1.0101000000000001E-2</c:v>
                </c:pt>
                <c:pt idx="18">
                  <c:v>0</c:v>
                </c:pt>
                <c:pt idx="19">
                  <c:v>5.0509999999999999E-3</c:v>
                </c:pt>
                <c:pt idx="20">
                  <c:v>5.0509999999999999E-3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5.0505000000000001E-2</c:v>
                </c:pt>
                <c:pt idx="29">
                  <c:v>1.5152000000000001E-2</c:v>
                </c:pt>
                <c:pt idx="30">
                  <c:v>1.0101000000000001E-2</c:v>
                </c:pt>
                <c:pt idx="31">
                  <c:v>5.0509999999999999E-3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0.106061</c:v>
                </c:pt>
                <c:pt idx="36">
                  <c:v>1.5152000000000001E-2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8-444E-823A-78BBE3377A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hw_inverted!$P$3:$CZ$3</c:f>
              <c:numCache>
                <c:formatCode>General</c:formatCode>
                <c:ptCount val="89"/>
                <c:pt idx="0">
                  <c:v>0.63461500000000004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3.8462000000000003E-2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1.9231000000000002E-2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1.9231000000000002E-2</c:v>
                </c:pt>
                <c:pt idx="27">
                  <c:v>0</c:v>
                </c:pt>
                <c:pt idx="28">
                  <c:v>0.13461500000000001</c:v>
                </c:pt>
                <c:pt idx="29">
                  <c:v>3.8462000000000003E-2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0.115385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8-444E-823A-78BBE3377AE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hw_inverted!$P$4:$CZ$4</c:f>
              <c:numCache>
                <c:formatCode>General</c:formatCode>
                <c:ptCount val="89"/>
                <c:pt idx="0">
                  <c:v>0.61011899999999997</c:v>
                </c:pt>
                <c:pt idx="1">
                  <c:v>0.151786</c:v>
                </c:pt>
                <c:pt idx="2">
                  <c:v>5.6548000000000001E-2</c:v>
                </c:pt>
                <c:pt idx="3">
                  <c:v>9.2261999999999997E-2</c:v>
                </c:pt>
                <c:pt idx="4">
                  <c:v>1.4881E-2</c:v>
                </c:pt>
                <c:pt idx="5">
                  <c:v>2.3810000000000001E-2</c:v>
                </c:pt>
                <c:pt idx="6">
                  <c:v>1.4881E-2</c:v>
                </c:pt>
                <c:pt idx="7">
                  <c:v>2.9759999999999999E-3</c:v>
                </c:pt>
                <c:pt idx="8">
                  <c:v>2.9759999999999999E-3</c:v>
                </c:pt>
                <c:pt idx="9">
                  <c:v>2.9759999999999999E-3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2.9759999999999999E-3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5.9519999999999998E-3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2.9759999999999999E-3</c:v>
                </c:pt>
                <c:pt idx="52">
                  <c:v>1.4881E-2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8-444E-823A-78BBE3377AE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hw_inverted!$P$5:$CZ$5</c:f>
              <c:numCache>
                <c:formatCode>General</c:formatCode>
                <c:ptCount val="8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8-444E-823A-78BBE3377AE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hw_inverted!$P$6:$CZ$6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68-444E-823A-78BBE3377AE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hw_inverted!$P$7:$CZ$7</c:f>
              <c:numCache>
                <c:formatCode>General</c:formatCode>
                <c:ptCount val="89"/>
                <c:pt idx="0">
                  <c:v>0.478049</c:v>
                </c:pt>
                <c:pt idx="1">
                  <c:v>7.8048999999999993E-2</c:v>
                </c:pt>
                <c:pt idx="2">
                  <c:v>6.8293000000000006E-2</c:v>
                </c:pt>
                <c:pt idx="3">
                  <c:v>1.4633999999999999E-2</c:v>
                </c:pt>
                <c:pt idx="4">
                  <c:v>1.9512000000000002E-2</c:v>
                </c:pt>
                <c:pt idx="5">
                  <c:v>1.4633999999999999E-2</c:v>
                </c:pt>
                <c:pt idx="6">
                  <c:v>2.9267999999999999E-2</c:v>
                </c:pt>
                <c:pt idx="7">
                  <c:v>2.9267999999999999E-2</c:v>
                </c:pt>
                <c:pt idx="8">
                  <c:v>9.7560000000000008E-3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1.4633999999999999E-2</c:v>
                </c:pt>
                <c:pt idx="13">
                  <c:v>0</c:v>
                </c:pt>
                <c:pt idx="14">
                  <c:v>0</c:v>
                </c:pt>
                <c:pt idx="15">
                  <c:v>9.7560000000000008E-3</c:v>
                </c:pt>
                <c:pt idx="16">
                  <c:v>1.9512000000000002E-2</c:v>
                </c:pt>
                <c:pt idx="17">
                  <c:v>2.9267999999999999E-2</c:v>
                </c:pt>
                <c:pt idx="18">
                  <c:v>4.8780000000000004E-3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4.8780000000000004E-3</c:v>
                </c:pt>
                <c:pt idx="23">
                  <c:v>0</c:v>
                </c:pt>
                <c:pt idx="24">
                  <c:v>4.8780000000000004E-3</c:v>
                </c:pt>
                <c:pt idx="25">
                  <c:v>0</c:v>
                </c:pt>
                <c:pt idx="26">
                  <c:v>4.8780000000000004E-3</c:v>
                </c:pt>
                <c:pt idx="27">
                  <c:v>5.3658999999999998E-2</c:v>
                </c:pt>
                <c:pt idx="28">
                  <c:v>1.9512000000000002E-2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9.2683000000000001E-2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68-444E-823A-78BBE3377AE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hw_inverted!$P$8:$CZ$8</c:f>
              <c:numCache>
                <c:formatCode>General</c:formatCode>
                <c:ptCount val="8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68-444E-823A-78BBE3377AE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hw_inverted!$P$9:$CZ$9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68-444E-823A-78BBE3377AE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hw_inverted!$P$10:$CZ$10</c:f>
              <c:numCache>
                <c:formatCode>General</c:formatCode>
                <c:ptCount val="89"/>
                <c:pt idx="0">
                  <c:v>0.96923099999999995</c:v>
                </c:pt>
                <c:pt idx="1">
                  <c:v>3.0769000000000001E-2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68-444E-823A-78BBE3377AE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hw_inverted!$P$11:$CZ$11</c:f>
              <c:numCache>
                <c:formatCode>General</c:formatCode>
                <c:ptCount val="89"/>
                <c:pt idx="0">
                  <c:v>0.60252399999999995</c:v>
                </c:pt>
                <c:pt idx="1">
                  <c:v>9.4636999999999999E-2</c:v>
                </c:pt>
                <c:pt idx="2">
                  <c:v>0.104101</c:v>
                </c:pt>
                <c:pt idx="3">
                  <c:v>1.8926999999999999E-2</c:v>
                </c:pt>
                <c:pt idx="4">
                  <c:v>9.4640000000000002E-3</c:v>
                </c:pt>
                <c:pt idx="5">
                  <c:v>2.2082000000000001E-2</c:v>
                </c:pt>
                <c:pt idx="6">
                  <c:v>9.4640000000000002E-3</c:v>
                </c:pt>
                <c:pt idx="7">
                  <c:v>9.4640000000000002E-3</c:v>
                </c:pt>
                <c:pt idx="8">
                  <c:v>3.1549999999999998E-3</c:v>
                </c:pt>
                <c:pt idx="9">
                  <c:v>6.3090000000000004E-3</c:v>
                </c:pt>
                <c:pt idx="10">
                  <c:v>0</c:v>
                </c:pt>
                <c:pt idx="11">
                  <c:v>0</c:v>
                </c:pt>
                <c:pt idx="12">
                  <c:v>3.1549999999999998E-3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3.1549999999999998E-3</c:v>
                </c:pt>
                <c:pt idx="18">
                  <c:v>6.3090000000000004E-3</c:v>
                </c:pt>
                <c:pt idx="19">
                  <c:v>0</c:v>
                </c:pt>
                <c:pt idx="20">
                  <c:v>3.1549999999999998E-3</c:v>
                </c:pt>
                <c:pt idx="21">
                  <c:v>0</c:v>
                </c:pt>
                <c:pt idx="22">
                  <c:v>6.3090000000000004E-3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3.1549999999999998E-3</c:v>
                </c:pt>
                <c:pt idx="31">
                  <c:v>1.2618000000000001E-2</c:v>
                </c:pt>
                <c:pt idx="32">
                  <c:v>1.2618000000000001E-2</c:v>
                </c:pt>
                <c:pt idx="33">
                  <c:v>0</c:v>
                </c:pt>
                <c:pt idx="34">
                  <c:v>0</c:v>
                </c:pt>
                <c:pt idx="35">
                  <c:v>2.8391E-2</c:v>
                </c:pt>
                <c:pt idx="36">
                  <c:v>6.3090000000000004E-3</c:v>
                </c:pt>
                <c:pt idx="37">
                  <c:v>3.1549999999999998E-3</c:v>
                </c:pt>
                <c:pt idx="38">
                  <c:v>9.4640000000000002E-3</c:v>
                </c:pt>
                <c:pt idx="39">
                  <c:v>9.4640000000000002E-3</c:v>
                </c:pt>
                <c:pt idx="40">
                  <c:v>6.3090000000000004E-3</c:v>
                </c:pt>
                <c:pt idx="41">
                  <c:v>0</c:v>
                </c:pt>
                <c:pt idx="42">
                  <c:v>3.1549999999999998E-3</c:v>
                </c:pt>
                <c:pt idx="43">
                  <c:v>3.1549999999999998E-3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68-444E-823A-78BBE3377AE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hw_inverted!$P$12:$CZ$12</c:f>
              <c:numCache>
                <c:formatCode>General</c:formatCode>
                <c:ptCount val="89"/>
                <c:pt idx="0">
                  <c:v>0.66666700000000001</c:v>
                </c:pt>
                <c:pt idx="1">
                  <c:v>1.9608E-2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1.9608E-2</c:v>
                </c:pt>
                <c:pt idx="11">
                  <c:v>0</c:v>
                </c:pt>
                <c:pt idx="12">
                  <c:v>1.9608E-2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1.9608E-2</c:v>
                </c:pt>
                <c:pt idx="21">
                  <c:v>0</c:v>
                </c:pt>
                <c:pt idx="22">
                  <c:v>0</c:v>
                </c:pt>
                <c:pt idx="23">
                  <c:v>1.9608E-2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7.8431000000000001E-2</c:v>
                </c:pt>
                <c:pt idx="28">
                  <c:v>5.8824000000000001E-2</c:v>
                </c:pt>
                <c:pt idx="29">
                  <c:v>0</c:v>
                </c:pt>
                <c:pt idx="30">
                  <c:v>0</c:v>
                </c:pt>
                <c:pt idx="31">
                  <c:v>1.9608E-2</c:v>
                </c:pt>
                <c:pt idx="32">
                  <c:v>0</c:v>
                </c:pt>
                <c:pt idx="33">
                  <c:v>0</c:v>
                </c:pt>
                <c:pt idx="34">
                  <c:v>1.9608E-2</c:v>
                </c:pt>
                <c:pt idx="35">
                  <c:v>5.8824000000000001E-2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68-444E-823A-78BBE3377AE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hw_inverted!$P$13:$CZ$13</c:f>
              <c:numCache>
                <c:formatCode>General</c:formatCode>
                <c:ptCount val="89"/>
                <c:pt idx="0">
                  <c:v>0.78947400000000001</c:v>
                </c:pt>
                <c:pt idx="1">
                  <c:v>0.12030100000000001</c:v>
                </c:pt>
                <c:pt idx="2">
                  <c:v>3.0075000000000001E-2</c:v>
                </c:pt>
                <c:pt idx="3">
                  <c:v>3.0075000000000001E-2</c:v>
                </c:pt>
                <c:pt idx="4">
                  <c:v>3.7590000000000002E-3</c:v>
                </c:pt>
                <c:pt idx="5">
                  <c:v>0</c:v>
                </c:pt>
                <c:pt idx="6">
                  <c:v>3.7590000000000002E-3</c:v>
                </c:pt>
                <c:pt idx="7">
                  <c:v>3.7590000000000002E-3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3.7590000000000002E-3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1.5037999999999999E-2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C68-444E-823A-78BBE3377AE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hw_inverted!$P$14:$CZ$14</c:f>
              <c:numCache>
                <c:formatCode>General</c:formatCode>
                <c:ptCount val="89"/>
                <c:pt idx="0">
                  <c:v>0.88888900000000004</c:v>
                </c:pt>
                <c:pt idx="1">
                  <c:v>0.111111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C68-444E-823A-78BBE3377AE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hw_inverted!$P$15:$CZ$15</c:f>
              <c:numCache>
                <c:formatCode>General</c:formatCode>
                <c:ptCount val="89"/>
                <c:pt idx="0">
                  <c:v>0.287356</c:v>
                </c:pt>
                <c:pt idx="1">
                  <c:v>6.3217999999999996E-2</c:v>
                </c:pt>
                <c:pt idx="2">
                  <c:v>0</c:v>
                </c:pt>
                <c:pt idx="3">
                  <c:v>1.7240999999999999E-2</c:v>
                </c:pt>
                <c:pt idx="4">
                  <c:v>1.1494000000000001E-2</c:v>
                </c:pt>
                <c:pt idx="5">
                  <c:v>1.1494000000000001E-2</c:v>
                </c:pt>
                <c:pt idx="6">
                  <c:v>5.7470000000000004E-3</c:v>
                </c:pt>
                <c:pt idx="7">
                  <c:v>1.1494000000000001E-2</c:v>
                </c:pt>
                <c:pt idx="8">
                  <c:v>5.1723999999999999E-2</c:v>
                </c:pt>
                <c:pt idx="9">
                  <c:v>4.0230000000000002E-2</c:v>
                </c:pt>
                <c:pt idx="10">
                  <c:v>2.8736000000000001E-2</c:v>
                </c:pt>
                <c:pt idx="11">
                  <c:v>2.8736000000000001E-2</c:v>
                </c:pt>
                <c:pt idx="12">
                  <c:v>1.1494000000000001E-2</c:v>
                </c:pt>
                <c:pt idx="13">
                  <c:v>1.1494000000000001E-2</c:v>
                </c:pt>
                <c:pt idx="14">
                  <c:v>1.1494000000000001E-2</c:v>
                </c:pt>
                <c:pt idx="15">
                  <c:v>1.1494000000000001E-2</c:v>
                </c:pt>
                <c:pt idx="16">
                  <c:v>5.7470000000000004E-3</c:v>
                </c:pt>
                <c:pt idx="17">
                  <c:v>0</c:v>
                </c:pt>
                <c:pt idx="18">
                  <c:v>0</c:v>
                </c:pt>
                <c:pt idx="19">
                  <c:v>1.1494000000000001E-2</c:v>
                </c:pt>
                <c:pt idx="20">
                  <c:v>5.7470000000000004E-3</c:v>
                </c:pt>
                <c:pt idx="21">
                  <c:v>5.7470000000000004E-3</c:v>
                </c:pt>
                <c:pt idx="22">
                  <c:v>5.7470000000000004E-3</c:v>
                </c:pt>
                <c:pt idx="23">
                  <c:v>5.7470000000000004E-3</c:v>
                </c:pt>
                <c:pt idx="24">
                  <c:v>5.7470000000000004E-3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4.0230000000000002E-2</c:v>
                </c:pt>
                <c:pt idx="30">
                  <c:v>3.4483E-2</c:v>
                </c:pt>
                <c:pt idx="31">
                  <c:v>1.1494000000000001E-2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1.1494000000000001E-2</c:v>
                </c:pt>
                <c:pt idx="42">
                  <c:v>0</c:v>
                </c:pt>
                <c:pt idx="43">
                  <c:v>5.7470000000000004E-3</c:v>
                </c:pt>
                <c:pt idx="44">
                  <c:v>0</c:v>
                </c:pt>
                <c:pt idx="45">
                  <c:v>1.1494000000000001E-2</c:v>
                </c:pt>
                <c:pt idx="46">
                  <c:v>5.7470000000000004E-3</c:v>
                </c:pt>
                <c:pt idx="47">
                  <c:v>0</c:v>
                </c:pt>
                <c:pt idx="48">
                  <c:v>5.7470000000000004E-3</c:v>
                </c:pt>
                <c:pt idx="49">
                  <c:v>0</c:v>
                </c:pt>
                <c:pt idx="50">
                  <c:v>0</c:v>
                </c:pt>
                <c:pt idx="51">
                  <c:v>9.7700999999999996E-2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C68-444E-823A-78BBE3377AE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hw_inverted!$P$16:$CZ$16</c:f>
              <c:numCache>
                <c:formatCode>General</c:formatCode>
                <c:ptCount val="89"/>
                <c:pt idx="0">
                  <c:v>0.38202199999999997</c:v>
                </c:pt>
                <c:pt idx="1">
                  <c:v>0.106742</c:v>
                </c:pt>
                <c:pt idx="2">
                  <c:v>3.3708000000000002E-2</c:v>
                </c:pt>
                <c:pt idx="3">
                  <c:v>2.809E-2</c:v>
                </c:pt>
                <c:pt idx="4">
                  <c:v>5.6180000000000001E-2</c:v>
                </c:pt>
                <c:pt idx="5">
                  <c:v>3.3708000000000002E-2</c:v>
                </c:pt>
                <c:pt idx="6">
                  <c:v>3.3708000000000002E-2</c:v>
                </c:pt>
                <c:pt idx="7">
                  <c:v>1.1235999999999999E-2</c:v>
                </c:pt>
                <c:pt idx="8">
                  <c:v>1.1235999999999999E-2</c:v>
                </c:pt>
                <c:pt idx="9">
                  <c:v>2.2471999999999999E-2</c:v>
                </c:pt>
                <c:pt idx="10">
                  <c:v>5.6179999999999997E-3</c:v>
                </c:pt>
                <c:pt idx="11">
                  <c:v>5.6179999999999997E-3</c:v>
                </c:pt>
                <c:pt idx="12">
                  <c:v>2.2471999999999999E-2</c:v>
                </c:pt>
                <c:pt idx="13">
                  <c:v>0</c:v>
                </c:pt>
                <c:pt idx="14">
                  <c:v>5.6179999999999997E-3</c:v>
                </c:pt>
                <c:pt idx="15">
                  <c:v>5.6179999999999997E-3</c:v>
                </c:pt>
                <c:pt idx="16">
                  <c:v>5.6179999999999997E-3</c:v>
                </c:pt>
                <c:pt idx="17">
                  <c:v>5.6179999999999997E-3</c:v>
                </c:pt>
                <c:pt idx="18">
                  <c:v>5.6179999999999997E-3</c:v>
                </c:pt>
                <c:pt idx="19">
                  <c:v>0</c:v>
                </c:pt>
                <c:pt idx="20">
                  <c:v>5.6179999999999997E-3</c:v>
                </c:pt>
                <c:pt idx="21">
                  <c:v>1.1235999999999999E-2</c:v>
                </c:pt>
                <c:pt idx="22">
                  <c:v>0</c:v>
                </c:pt>
                <c:pt idx="23">
                  <c:v>0</c:v>
                </c:pt>
                <c:pt idx="24">
                  <c:v>1.1235999999999999E-2</c:v>
                </c:pt>
                <c:pt idx="25">
                  <c:v>0</c:v>
                </c:pt>
                <c:pt idx="26">
                  <c:v>0</c:v>
                </c:pt>
                <c:pt idx="27">
                  <c:v>8.4269999999999998E-2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5.6179999999999997E-3</c:v>
                </c:pt>
                <c:pt idx="35">
                  <c:v>9.5505999999999994E-2</c:v>
                </c:pt>
                <c:pt idx="36">
                  <c:v>5.6179999999999997E-3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C68-444E-823A-78BBE3377AE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hw_inverted!$P$17:$CZ$17</c:f>
              <c:numCache>
                <c:formatCode>General</c:formatCode>
                <c:ptCount val="89"/>
                <c:pt idx="0">
                  <c:v>0.36814599999999997</c:v>
                </c:pt>
                <c:pt idx="1">
                  <c:v>0.12532599999999999</c:v>
                </c:pt>
                <c:pt idx="2">
                  <c:v>7.3107000000000005E-2</c:v>
                </c:pt>
                <c:pt idx="3">
                  <c:v>0.122715</c:v>
                </c:pt>
                <c:pt idx="4">
                  <c:v>4.6996999999999997E-2</c:v>
                </c:pt>
                <c:pt idx="5">
                  <c:v>6.2662999999999996E-2</c:v>
                </c:pt>
                <c:pt idx="6">
                  <c:v>2.0888E-2</c:v>
                </c:pt>
                <c:pt idx="7">
                  <c:v>2.0888E-2</c:v>
                </c:pt>
                <c:pt idx="8">
                  <c:v>2.8721E-2</c:v>
                </c:pt>
                <c:pt idx="9">
                  <c:v>1.8277000000000002E-2</c:v>
                </c:pt>
                <c:pt idx="10">
                  <c:v>2.0888E-2</c:v>
                </c:pt>
                <c:pt idx="11">
                  <c:v>1.5665999999999999E-2</c:v>
                </c:pt>
                <c:pt idx="12">
                  <c:v>2.0888E-2</c:v>
                </c:pt>
                <c:pt idx="13">
                  <c:v>2.0888E-2</c:v>
                </c:pt>
                <c:pt idx="14">
                  <c:v>1.3055000000000001E-2</c:v>
                </c:pt>
                <c:pt idx="15">
                  <c:v>2.611E-3</c:v>
                </c:pt>
                <c:pt idx="16">
                  <c:v>7.8329999999999997E-3</c:v>
                </c:pt>
                <c:pt idx="17">
                  <c:v>2.611E-3</c:v>
                </c:pt>
                <c:pt idx="18">
                  <c:v>2.611E-3</c:v>
                </c:pt>
                <c:pt idx="19">
                  <c:v>5.2220000000000001E-3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C68-444E-823A-78BBE3377AE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hw_inverted!$P$18:$CZ$18</c:f>
              <c:numCache>
                <c:formatCode>General</c:formatCode>
                <c:ptCount val="8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C68-444E-823A-78BBE3377AE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hw_inverted!$P$19:$CZ$19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C68-444E-823A-78BBE3377AE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hw_inverted!$P$20:$CZ$20</c:f>
              <c:numCache>
                <c:formatCode>General</c:formatCode>
                <c:ptCount val="89"/>
                <c:pt idx="0">
                  <c:v>0.792157</c:v>
                </c:pt>
                <c:pt idx="1">
                  <c:v>0.13725499999999999</c:v>
                </c:pt>
                <c:pt idx="2">
                  <c:v>1.9608E-2</c:v>
                </c:pt>
                <c:pt idx="3">
                  <c:v>3.9216000000000001E-2</c:v>
                </c:pt>
                <c:pt idx="4">
                  <c:v>1.9610000000000001E-3</c:v>
                </c:pt>
                <c:pt idx="5">
                  <c:v>9.8040000000000002E-3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C68-444E-823A-78BBE3377AE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hw_inverted!$P$21:$CZ$21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C68-444E-823A-78BBE3377AE5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hw_inverted!$P$22:$CZ$22</c:f>
              <c:numCache>
                <c:formatCode>General</c:formatCode>
                <c:ptCount val="8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C68-444E-823A-78BBE3377AE5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hw_inverted!$P$23:$CZ$23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C68-444E-823A-78BBE3377AE5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hw_inverted!$P$24:$CZ$24</c:f>
              <c:numCache>
                <c:formatCode>General</c:formatCode>
                <c:ptCount val="89"/>
                <c:pt idx="0">
                  <c:v>0.85741100000000003</c:v>
                </c:pt>
                <c:pt idx="1">
                  <c:v>8.6304000000000006E-2</c:v>
                </c:pt>
                <c:pt idx="2">
                  <c:v>7.5050000000000004E-3</c:v>
                </c:pt>
                <c:pt idx="3">
                  <c:v>4.5027999999999999E-2</c:v>
                </c:pt>
                <c:pt idx="4">
                  <c:v>0</c:v>
                </c:pt>
                <c:pt idx="5">
                  <c:v>3.7520000000000001E-3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C68-444E-823A-78BBE3377AE5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hw_inverted!$P$25:$CZ$25</c:f>
              <c:numCache>
                <c:formatCode>General</c:formatCode>
                <c:ptCount val="89"/>
                <c:pt idx="0">
                  <c:v>0.39568300000000001</c:v>
                </c:pt>
                <c:pt idx="1">
                  <c:v>0.24460399999999999</c:v>
                </c:pt>
                <c:pt idx="2">
                  <c:v>4.3165000000000002E-2</c:v>
                </c:pt>
                <c:pt idx="3">
                  <c:v>5.0360000000000002E-2</c:v>
                </c:pt>
                <c:pt idx="4">
                  <c:v>4.3165000000000002E-2</c:v>
                </c:pt>
                <c:pt idx="5">
                  <c:v>1.4388E-2</c:v>
                </c:pt>
                <c:pt idx="6">
                  <c:v>2.1583000000000001E-2</c:v>
                </c:pt>
                <c:pt idx="7">
                  <c:v>1.4388E-2</c:v>
                </c:pt>
                <c:pt idx="8">
                  <c:v>2.1583000000000001E-2</c:v>
                </c:pt>
                <c:pt idx="9">
                  <c:v>2.8777E-2</c:v>
                </c:pt>
                <c:pt idx="10">
                  <c:v>2.1583000000000001E-2</c:v>
                </c:pt>
                <c:pt idx="11">
                  <c:v>0</c:v>
                </c:pt>
                <c:pt idx="12">
                  <c:v>0</c:v>
                </c:pt>
                <c:pt idx="13">
                  <c:v>7.9136999999999999E-2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2.1583000000000001E-2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C68-444E-823A-78BBE3377AE5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hw_inverted!$P$26:$CZ$26</c:f>
              <c:numCache>
                <c:formatCode>General</c:formatCode>
                <c:ptCount val="89"/>
                <c:pt idx="0">
                  <c:v>0.52100800000000003</c:v>
                </c:pt>
                <c:pt idx="1">
                  <c:v>0.22689100000000001</c:v>
                </c:pt>
                <c:pt idx="2">
                  <c:v>1.6806999999999999E-2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8.4030000000000007E-3</c:v>
                </c:pt>
                <c:pt idx="7">
                  <c:v>1.6806999999999999E-2</c:v>
                </c:pt>
                <c:pt idx="8">
                  <c:v>5.8824000000000001E-2</c:v>
                </c:pt>
                <c:pt idx="9">
                  <c:v>0.13445399999999999</c:v>
                </c:pt>
                <c:pt idx="10">
                  <c:v>1.6806999999999999E-2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C68-444E-823A-78BBE3377AE5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hw_inverted!$P$27:$CZ$27</c:f>
              <c:numCache>
                <c:formatCode>General</c:formatCode>
                <c:ptCount val="89"/>
                <c:pt idx="0">
                  <c:v>0.71428599999999998</c:v>
                </c:pt>
                <c:pt idx="1">
                  <c:v>0.14906800000000001</c:v>
                </c:pt>
                <c:pt idx="2">
                  <c:v>8.6957000000000007E-2</c:v>
                </c:pt>
                <c:pt idx="3">
                  <c:v>3.1056E-2</c:v>
                </c:pt>
                <c:pt idx="4">
                  <c:v>1.2422000000000001E-2</c:v>
                </c:pt>
                <c:pt idx="5">
                  <c:v>6.2110000000000004E-3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C68-444E-823A-78BBE3377AE5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hw_inverted!$P$28:$CZ$28</c:f>
              <c:numCache>
                <c:formatCode>General</c:formatCode>
                <c:ptCount val="89"/>
                <c:pt idx="0">
                  <c:v>0.71573600000000004</c:v>
                </c:pt>
                <c:pt idx="1">
                  <c:v>0.15736</c:v>
                </c:pt>
                <c:pt idx="2">
                  <c:v>6.8528000000000006E-2</c:v>
                </c:pt>
                <c:pt idx="3">
                  <c:v>4.5685000000000003E-2</c:v>
                </c:pt>
                <c:pt idx="4">
                  <c:v>1.0152E-2</c:v>
                </c:pt>
                <c:pt idx="5">
                  <c:v>2.5379999999999999E-3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C68-444E-823A-78BBE3377AE5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hw_inverted!$P$29:$CZ$29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C68-444E-823A-78BBE3377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64896"/>
        <c:axId val="758565376"/>
      </c:lineChart>
      <c:catAx>
        <c:axId val="75856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58565376"/>
        <c:crosses val="autoZero"/>
        <c:auto val="1"/>
        <c:lblAlgn val="ctr"/>
        <c:lblOffset val="100"/>
        <c:noMultiLvlLbl val="0"/>
      </c:catAx>
      <c:valAx>
        <c:axId val="7585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585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hw_inverted!$DP$2:$HA$2</c:f>
              <c:numCache>
                <c:formatCode>General</c:formatCode>
                <c:ptCount val="90"/>
                <c:pt idx="0">
                  <c:v>0</c:v>
                </c:pt>
                <c:pt idx="1">
                  <c:v>0.39899000000000001</c:v>
                </c:pt>
                <c:pt idx="2">
                  <c:v>0.10101</c:v>
                </c:pt>
                <c:pt idx="3">
                  <c:v>8.5859000000000005E-2</c:v>
                </c:pt>
                <c:pt idx="4">
                  <c:v>6.0606E-2</c:v>
                </c:pt>
                <c:pt idx="5">
                  <c:v>5.0509999999999999E-3</c:v>
                </c:pt>
                <c:pt idx="6">
                  <c:v>6.5656999999999993E-2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1.5152000000000001E-2</c:v>
                </c:pt>
                <c:pt idx="22">
                  <c:v>2.5253000000000001E-2</c:v>
                </c:pt>
                <c:pt idx="23">
                  <c:v>4.0404000000000002E-2</c:v>
                </c:pt>
                <c:pt idx="24">
                  <c:v>3.0303E-2</c:v>
                </c:pt>
                <c:pt idx="25">
                  <c:v>2.0202000000000001E-2</c:v>
                </c:pt>
                <c:pt idx="26">
                  <c:v>2.0202000000000001E-2</c:v>
                </c:pt>
                <c:pt idx="27">
                  <c:v>3.0303E-2</c:v>
                </c:pt>
                <c:pt idx="28">
                  <c:v>0.10101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E-4F40-AE7A-DCE23F637D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hw_inverted!$DP$3:$HA$3</c:f>
              <c:numCache>
                <c:formatCode>General</c:formatCode>
                <c:ptCount val="90"/>
                <c:pt idx="0">
                  <c:v>0</c:v>
                </c:pt>
                <c:pt idx="1">
                  <c:v>7.0422999999999999E-2</c:v>
                </c:pt>
                <c:pt idx="2">
                  <c:v>0</c:v>
                </c:pt>
                <c:pt idx="3">
                  <c:v>1.4085E-2</c:v>
                </c:pt>
                <c:pt idx="4">
                  <c:v>0</c:v>
                </c:pt>
                <c:pt idx="5">
                  <c:v>2.8169E-2</c:v>
                </c:pt>
                <c:pt idx="6">
                  <c:v>0.169014</c:v>
                </c:pt>
                <c:pt idx="7">
                  <c:v>2.8169E-2</c:v>
                </c:pt>
                <c:pt idx="8">
                  <c:v>1.4085E-2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1.4085E-2</c:v>
                </c:pt>
                <c:pt idx="14">
                  <c:v>0</c:v>
                </c:pt>
                <c:pt idx="15">
                  <c:v>1.4085E-2</c:v>
                </c:pt>
                <c:pt idx="16">
                  <c:v>0</c:v>
                </c:pt>
                <c:pt idx="17">
                  <c:v>1.4085E-2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4.2254E-2</c:v>
                </c:pt>
                <c:pt idx="22">
                  <c:v>4.2254E-2</c:v>
                </c:pt>
                <c:pt idx="23">
                  <c:v>0</c:v>
                </c:pt>
                <c:pt idx="24">
                  <c:v>0</c:v>
                </c:pt>
                <c:pt idx="25">
                  <c:v>1.4085E-2</c:v>
                </c:pt>
                <c:pt idx="26">
                  <c:v>1.4085E-2</c:v>
                </c:pt>
                <c:pt idx="27">
                  <c:v>1.4085E-2</c:v>
                </c:pt>
                <c:pt idx="28">
                  <c:v>0.112676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2.8169E-2</c:v>
                </c:pt>
                <c:pt idx="36">
                  <c:v>0</c:v>
                </c:pt>
                <c:pt idx="37">
                  <c:v>1.4085E-2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1.4085E-2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1.4085E-2</c:v>
                </c:pt>
                <c:pt idx="56">
                  <c:v>0</c:v>
                </c:pt>
                <c:pt idx="57">
                  <c:v>0</c:v>
                </c:pt>
                <c:pt idx="58">
                  <c:v>1.4085E-2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1.4085E-2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1.4085E-2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E-4F40-AE7A-DCE23F637D6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hw_inverted!$DP$4:$HA$4</c:f>
              <c:numCache>
                <c:formatCode>General</c:formatCode>
                <c:ptCount val="90"/>
                <c:pt idx="0">
                  <c:v>0</c:v>
                </c:pt>
                <c:pt idx="1">
                  <c:v>0.57954499999999998</c:v>
                </c:pt>
                <c:pt idx="2">
                  <c:v>0.113636</c:v>
                </c:pt>
                <c:pt idx="3">
                  <c:v>8.5226999999999997E-2</c:v>
                </c:pt>
                <c:pt idx="4">
                  <c:v>4.2613999999999999E-2</c:v>
                </c:pt>
                <c:pt idx="5">
                  <c:v>1.1364000000000001E-2</c:v>
                </c:pt>
                <c:pt idx="6">
                  <c:v>1.9886000000000001E-2</c:v>
                </c:pt>
                <c:pt idx="7">
                  <c:v>0</c:v>
                </c:pt>
                <c:pt idx="8">
                  <c:v>5.6820000000000004E-3</c:v>
                </c:pt>
                <c:pt idx="9">
                  <c:v>0</c:v>
                </c:pt>
                <c:pt idx="10">
                  <c:v>5.6820000000000004E-3</c:v>
                </c:pt>
                <c:pt idx="11">
                  <c:v>1.9886000000000001E-2</c:v>
                </c:pt>
                <c:pt idx="12">
                  <c:v>3.9773000000000003E-2</c:v>
                </c:pt>
                <c:pt idx="13">
                  <c:v>1.9886000000000001E-2</c:v>
                </c:pt>
                <c:pt idx="14">
                  <c:v>5.6820000000000004E-3</c:v>
                </c:pt>
                <c:pt idx="15">
                  <c:v>0</c:v>
                </c:pt>
                <c:pt idx="16">
                  <c:v>2.8410000000000002E-3</c:v>
                </c:pt>
                <c:pt idx="17">
                  <c:v>2.8410000000000002E-3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E-4F40-AE7A-DCE23F637D6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hw_inverted!$DP$5:$HA$5</c:f>
              <c:numCache>
                <c:formatCode>General</c:formatCode>
                <c:ptCount val="90"/>
                <c:pt idx="0">
                  <c:v>0</c:v>
                </c:pt>
                <c:pt idx="1">
                  <c:v>7.3171E-2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2.4389999999999998E-2</c:v>
                </c:pt>
                <c:pt idx="61">
                  <c:v>0</c:v>
                </c:pt>
                <c:pt idx="62">
                  <c:v>7.3171E-2</c:v>
                </c:pt>
                <c:pt idx="63">
                  <c:v>0.121951</c:v>
                </c:pt>
                <c:pt idx="64">
                  <c:v>2.4389999999999998E-2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2.4389999999999998E-2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E-4F40-AE7A-DCE23F637D6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hw_inverted!$DP$6:$HA$6</c:f>
              <c:numCache>
                <c:formatCode>General</c:formatCode>
                <c:ptCount val="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6E-4F40-AE7A-DCE23F637D6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hw_inverted!$DP$7:$HA$7</c:f>
              <c:numCache>
                <c:formatCode>General</c:formatCode>
                <c:ptCount val="90"/>
                <c:pt idx="0">
                  <c:v>0</c:v>
                </c:pt>
                <c:pt idx="1">
                  <c:v>0.31707299999999999</c:v>
                </c:pt>
                <c:pt idx="2">
                  <c:v>0.107317</c:v>
                </c:pt>
                <c:pt idx="3">
                  <c:v>0.102439</c:v>
                </c:pt>
                <c:pt idx="4">
                  <c:v>4.8779999999999997E-2</c:v>
                </c:pt>
                <c:pt idx="5">
                  <c:v>4.8779999999999997E-2</c:v>
                </c:pt>
                <c:pt idx="6">
                  <c:v>4.3901999999999997E-2</c:v>
                </c:pt>
                <c:pt idx="7">
                  <c:v>5.8536999999999999E-2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9.7560000000000008E-3</c:v>
                </c:pt>
                <c:pt idx="21">
                  <c:v>3.9024000000000003E-2</c:v>
                </c:pt>
                <c:pt idx="22">
                  <c:v>3.9024000000000003E-2</c:v>
                </c:pt>
                <c:pt idx="23">
                  <c:v>9.7560000000000008E-3</c:v>
                </c:pt>
                <c:pt idx="24">
                  <c:v>1.9512000000000002E-2</c:v>
                </c:pt>
                <c:pt idx="25">
                  <c:v>9.7560000000000008E-3</c:v>
                </c:pt>
                <c:pt idx="26">
                  <c:v>1.4633999999999999E-2</c:v>
                </c:pt>
                <c:pt idx="27">
                  <c:v>2.4389999999999998E-2</c:v>
                </c:pt>
                <c:pt idx="28">
                  <c:v>0.107317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6E-4F40-AE7A-DCE23F637D6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hw_inverted!$DP$8:$HA$8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2.6315999999999999E-2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2.6315999999999999E-2</c:v>
                </c:pt>
                <c:pt idx="23">
                  <c:v>0</c:v>
                </c:pt>
                <c:pt idx="24">
                  <c:v>0</c:v>
                </c:pt>
                <c:pt idx="25">
                  <c:v>2.6315999999999999E-2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2.6315999999999999E-2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2.6315999999999999E-2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2.6315999999999999E-2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6E-4F40-AE7A-DCE23F637D6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hw_inverted!$DP$9:$HA$9</c:f>
              <c:numCache>
                <c:formatCode>General</c:formatCode>
                <c:ptCount val="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6E-4F40-AE7A-DCE23F637D6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hw_inverted!$DP$10:$HA$10</c:f>
              <c:numCache>
                <c:formatCode>General</c:formatCode>
                <c:ptCount val="90"/>
                <c:pt idx="0">
                  <c:v>0</c:v>
                </c:pt>
                <c:pt idx="1">
                  <c:v>0.33766200000000002</c:v>
                </c:pt>
                <c:pt idx="2">
                  <c:v>0</c:v>
                </c:pt>
                <c:pt idx="3">
                  <c:v>2.5974000000000001E-2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1.2987E-2</c:v>
                </c:pt>
                <c:pt idx="23">
                  <c:v>0</c:v>
                </c:pt>
                <c:pt idx="24">
                  <c:v>1.2987E-2</c:v>
                </c:pt>
                <c:pt idx="25">
                  <c:v>0</c:v>
                </c:pt>
                <c:pt idx="26">
                  <c:v>1.2987E-2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1.2987E-2</c:v>
                </c:pt>
                <c:pt idx="55">
                  <c:v>1.2987E-2</c:v>
                </c:pt>
                <c:pt idx="56">
                  <c:v>0</c:v>
                </c:pt>
                <c:pt idx="57">
                  <c:v>0</c:v>
                </c:pt>
                <c:pt idx="58">
                  <c:v>2.5974000000000001E-2</c:v>
                </c:pt>
                <c:pt idx="59">
                  <c:v>1.2987E-2</c:v>
                </c:pt>
                <c:pt idx="60">
                  <c:v>0.103896</c:v>
                </c:pt>
                <c:pt idx="61">
                  <c:v>6.4935000000000007E-2</c:v>
                </c:pt>
                <c:pt idx="62">
                  <c:v>1.2987E-2</c:v>
                </c:pt>
                <c:pt idx="63">
                  <c:v>0.12987000000000001</c:v>
                </c:pt>
                <c:pt idx="64">
                  <c:v>0</c:v>
                </c:pt>
                <c:pt idx="65">
                  <c:v>1.2987E-2</c:v>
                </c:pt>
                <c:pt idx="66">
                  <c:v>1.2987E-2</c:v>
                </c:pt>
                <c:pt idx="67">
                  <c:v>2.5974000000000001E-2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1.2987E-2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6E-4F40-AE7A-DCE23F637D6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hw_inverted!$DP$11:$HA$11</c:f>
              <c:numCache>
                <c:formatCode>General</c:formatCode>
                <c:ptCount val="90"/>
                <c:pt idx="0">
                  <c:v>0</c:v>
                </c:pt>
                <c:pt idx="1">
                  <c:v>0.53943200000000002</c:v>
                </c:pt>
                <c:pt idx="2">
                  <c:v>0.13564699999999999</c:v>
                </c:pt>
                <c:pt idx="3">
                  <c:v>2.2082000000000001E-2</c:v>
                </c:pt>
                <c:pt idx="4">
                  <c:v>6.3090999999999994E-2</c:v>
                </c:pt>
                <c:pt idx="5">
                  <c:v>1.5772999999999999E-2</c:v>
                </c:pt>
                <c:pt idx="6">
                  <c:v>1.2618000000000001E-2</c:v>
                </c:pt>
                <c:pt idx="7">
                  <c:v>1.2618000000000001E-2</c:v>
                </c:pt>
                <c:pt idx="8">
                  <c:v>1.2618000000000001E-2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6.3090000000000004E-3</c:v>
                </c:pt>
                <c:pt idx="13">
                  <c:v>3.1549999999999998E-3</c:v>
                </c:pt>
                <c:pt idx="14">
                  <c:v>6.3090000000000004E-3</c:v>
                </c:pt>
                <c:pt idx="15">
                  <c:v>3.1549999999999998E-3</c:v>
                </c:pt>
                <c:pt idx="16">
                  <c:v>6.3090000000000004E-3</c:v>
                </c:pt>
                <c:pt idx="17">
                  <c:v>9.4640000000000002E-3</c:v>
                </c:pt>
                <c:pt idx="18">
                  <c:v>3.1549999999999998E-3</c:v>
                </c:pt>
                <c:pt idx="19">
                  <c:v>3.4700000000000002E-2</c:v>
                </c:pt>
                <c:pt idx="20">
                  <c:v>2.2082000000000001E-2</c:v>
                </c:pt>
                <c:pt idx="21">
                  <c:v>1.2618000000000001E-2</c:v>
                </c:pt>
                <c:pt idx="22">
                  <c:v>6.3090000000000004E-3</c:v>
                </c:pt>
                <c:pt idx="23">
                  <c:v>1.2618000000000001E-2</c:v>
                </c:pt>
                <c:pt idx="24">
                  <c:v>6.3090000000000004E-3</c:v>
                </c:pt>
                <c:pt idx="25">
                  <c:v>3.1549999999999998E-3</c:v>
                </c:pt>
                <c:pt idx="26">
                  <c:v>6.3090000000000004E-3</c:v>
                </c:pt>
                <c:pt idx="27">
                  <c:v>0</c:v>
                </c:pt>
                <c:pt idx="28">
                  <c:v>2.2082000000000001E-2</c:v>
                </c:pt>
                <c:pt idx="29">
                  <c:v>0</c:v>
                </c:pt>
                <c:pt idx="30">
                  <c:v>6.3090000000000004E-3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3.1549999999999998E-3</c:v>
                </c:pt>
                <c:pt idx="38">
                  <c:v>3.1549999999999998E-3</c:v>
                </c:pt>
                <c:pt idx="39">
                  <c:v>3.1549999999999998E-3</c:v>
                </c:pt>
                <c:pt idx="40">
                  <c:v>3.1549999999999998E-3</c:v>
                </c:pt>
                <c:pt idx="41">
                  <c:v>0</c:v>
                </c:pt>
                <c:pt idx="42">
                  <c:v>3.1549999999999998E-3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6E-4F40-AE7A-DCE23F637D6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hw_inverted!$DP$12:$HA$12</c:f>
              <c:numCache>
                <c:formatCode>General</c:formatCode>
                <c:ptCount val="90"/>
                <c:pt idx="0">
                  <c:v>0</c:v>
                </c:pt>
                <c:pt idx="1">
                  <c:v>9.7222000000000003E-2</c:v>
                </c:pt>
                <c:pt idx="2">
                  <c:v>1.3889E-2</c:v>
                </c:pt>
                <c:pt idx="3">
                  <c:v>0</c:v>
                </c:pt>
                <c:pt idx="4">
                  <c:v>1.3889E-2</c:v>
                </c:pt>
                <c:pt idx="5">
                  <c:v>1.3889E-2</c:v>
                </c:pt>
                <c:pt idx="6">
                  <c:v>0.19444400000000001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2.7778000000000001E-2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1.3889E-2</c:v>
                </c:pt>
                <c:pt idx="21">
                  <c:v>4.1667000000000003E-2</c:v>
                </c:pt>
                <c:pt idx="22">
                  <c:v>5.5556000000000001E-2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4.1667000000000003E-2</c:v>
                </c:pt>
                <c:pt idx="27">
                  <c:v>1.3889E-2</c:v>
                </c:pt>
                <c:pt idx="28">
                  <c:v>2.7778000000000001E-2</c:v>
                </c:pt>
                <c:pt idx="29">
                  <c:v>4.1667000000000003E-2</c:v>
                </c:pt>
                <c:pt idx="30">
                  <c:v>0</c:v>
                </c:pt>
                <c:pt idx="31">
                  <c:v>0</c:v>
                </c:pt>
                <c:pt idx="32">
                  <c:v>1.3889E-2</c:v>
                </c:pt>
                <c:pt idx="33">
                  <c:v>0</c:v>
                </c:pt>
                <c:pt idx="34">
                  <c:v>0</c:v>
                </c:pt>
                <c:pt idx="35">
                  <c:v>2.7778000000000001E-2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1.3889E-2</c:v>
                </c:pt>
                <c:pt idx="52">
                  <c:v>0</c:v>
                </c:pt>
                <c:pt idx="53">
                  <c:v>1.3889E-2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1.3889E-2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1.3889E-2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6E-4F40-AE7A-DCE23F637D6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hw_inverted!$DP$13:$HA$13</c:f>
              <c:numCache>
                <c:formatCode>General</c:formatCode>
                <c:ptCount val="90"/>
                <c:pt idx="0">
                  <c:v>0</c:v>
                </c:pt>
                <c:pt idx="1">
                  <c:v>0.48763299999999998</c:v>
                </c:pt>
                <c:pt idx="2">
                  <c:v>9.1872999999999996E-2</c:v>
                </c:pt>
                <c:pt idx="3">
                  <c:v>8.8339000000000001E-2</c:v>
                </c:pt>
                <c:pt idx="4">
                  <c:v>6.3603999999999994E-2</c:v>
                </c:pt>
                <c:pt idx="5">
                  <c:v>7.0670000000000004E-3</c:v>
                </c:pt>
                <c:pt idx="6">
                  <c:v>1.7668E-2</c:v>
                </c:pt>
                <c:pt idx="7">
                  <c:v>3.5339999999999998E-3</c:v>
                </c:pt>
                <c:pt idx="8">
                  <c:v>7.0670000000000004E-3</c:v>
                </c:pt>
                <c:pt idx="9">
                  <c:v>7.0670000000000004E-3</c:v>
                </c:pt>
                <c:pt idx="10">
                  <c:v>0</c:v>
                </c:pt>
                <c:pt idx="11">
                  <c:v>0</c:v>
                </c:pt>
                <c:pt idx="12">
                  <c:v>3.1801999999999997E-2</c:v>
                </c:pt>
                <c:pt idx="13">
                  <c:v>1.0600999999999999E-2</c:v>
                </c:pt>
                <c:pt idx="14">
                  <c:v>1.4134000000000001E-2</c:v>
                </c:pt>
                <c:pt idx="15">
                  <c:v>1.0600999999999999E-2</c:v>
                </c:pt>
                <c:pt idx="16">
                  <c:v>1.0600999999999999E-2</c:v>
                </c:pt>
                <c:pt idx="17">
                  <c:v>1.4134000000000001E-2</c:v>
                </c:pt>
                <c:pt idx="18">
                  <c:v>3.5339999999999998E-3</c:v>
                </c:pt>
                <c:pt idx="19">
                  <c:v>1.7668E-2</c:v>
                </c:pt>
                <c:pt idx="20">
                  <c:v>1.0600999999999999E-2</c:v>
                </c:pt>
                <c:pt idx="21">
                  <c:v>1.0600999999999999E-2</c:v>
                </c:pt>
                <c:pt idx="22">
                  <c:v>7.0670000000000004E-3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3.5339999999999998E-3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3.5339999999999998E-3</c:v>
                </c:pt>
                <c:pt idx="38">
                  <c:v>0</c:v>
                </c:pt>
                <c:pt idx="39">
                  <c:v>7.0670000000000004E-3</c:v>
                </c:pt>
                <c:pt idx="40">
                  <c:v>0</c:v>
                </c:pt>
                <c:pt idx="41">
                  <c:v>0</c:v>
                </c:pt>
                <c:pt idx="42">
                  <c:v>7.0670000000000004E-3</c:v>
                </c:pt>
                <c:pt idx="43">
                  <c:v>0</c:v>
                </c:pt>
                <c:pt idx="44">
                  <c:v>7.0670000000000004E-3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6E-4F40-AE7A-DCE23F637D6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hw_inverted!$DP$14:$HA$14</c:f>
              <c:numCache>
                <c:formatCode>General</c:formatCode>
                <c:ptCount val="90"/>
                <c:pt idx="0">
                  <c:v>0</c:v>
                </c:pt>
                <c:pt idx="1">
                  <c:v>4.5455000000000002E-2</c:v>
                </c:pt>
                <c:pt idx="2">
                  <c:v>2.2727000000000001E-2</c:v>
                </c:pt>
                <c:pt idx="3">
                  <c:v>0</c:v>
                </c:pt>
                <c:pt idx="4">
                  <c:v>2.2727000000000001E-2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2.2727000000000001E-2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2.2727000000000001E-2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2.2727000000000001E-2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2.2727000000000001E-2</c:v>
                </c:pt>
                <c:pt idx="59">
                  <c:v>0</c:v>
                </c:pt>
                <c:pt idx="60">
                  <c:v>2.2727000000000001E-2</c:v>
                </c:pt>
                <c:pt idx="61">
                  <c:v>0</c:v>
                </c:pt>
                <c:pt idx="62">
                  <c:v>2.2727000000000001E-2</c:v>
                </c:pt>
                <c:pt idx="63">
                  <c:v>0.113636</c:v>
                </c:pt>
                <c:pt idx="64">
                  <c:v>4.5455000000000002E-2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6E-4F40-AE7A-DCE23F637D6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hw_inverted!$DP$15:$HA$15</c:f>
              <c:numCache>
                <c:formatCode>General</c:formatCode>
                <c:ptCount val="90"/>
                <c:pt idx="0">
                  <c:v>0</c:v>
                </c:pt>
                <c:pt idx="1">
                  <c:v>0.45086700000000002</c:v>
                </c:pt>
                <c:pt idx="2">
                  <c:v>7.5145000000000003E-2</c:v>
                </c:pt>
                <c:pt idx="3">
                  <c:v>2.3120999999999999E-2</c:v>
                </c:pt>
                <c:pt idx="4">
                  <c:v>1.7340999999999999E-2</c:v>
                </c:pt>
                <c:pt idx="5">
                  <c:v>2.3120999999999999E-2</c:v>
                </c:pt>
                <c:pt idx="6">
                  <c:v>5.2023E-2</c:v>
                </c:pt>
                <c:pt idx="7">
                  <c:v>1.7340999999999999E-2</c:v>
                </c:pt>
                <c:pt idx="8">
                  <c:v>1.7340999999999999E-2</c:v>
                </c:pt>
                <c:pt idx="9">
                  <c:v>5.7800000000000004E-3</c:v>
                </c:pt>
                <c:pt idx="10">
                  <c:v>0</c:v>
                </c:pt>
                <c:pt idx="11">
                  <c:v>0</c:v>
                </c:pt>
                <c:pt idx="12">
                  <c:v>0.26589600000000002</c:v>
                </c:pt>
                <c:pt idx="13">
                  <c:v>5.7800000000000004E-3</c:v>
                </c:pt>
                <c:pt idx="14">
                  <c:v>0</c:v>
                </c:pt>
                <c:pt idx="15">
                  <c:v>5.7800000000000004E-3</c:v>
                </c:pt>
                <c:pt idx="16">
                  <c:v>5.7800000000000004E-3</c:v>
                </c:pt>
                <c:pt idx="17">
                  <c:v>5.7800000000000004E-3</c:v>
                </c:pt>
                <c:pt idx="18">
                  <c:v>5.7800000000000004E-3</c:v>
                </c:pt>
                <c:pt idx="19">
                  <c:v>0</c:v>
                </c:pt>
                <c:pt idx="20">
                  <c:v>2.3120999999999999E-2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6E-4F40-AE7A-DCE23F637D6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hw_inverted!$DP$16:$HA$16</c:f>
              <c:numCache>
                <c:formatCode>General</c:formatCode>
                <c:ptCount val="90"/>
                <c:pt idx="0">
                  <c:v>0</c:v>
                </c:pt>
                <c:pt idx="1">
                  <c:v>0.25842700000000002</c:v>
                </c:pt>
                <c:pt idx="2">
                  <c:v>8.4269999999999998E-2</c:v>
                </c:pt>
                <c:pt idx="3">
                  <c:v>6.7416000000000004E-2</c:v>
                </c:pt>
                <c:pt idx="4">
                  <c:v>2.809E-2</c:v>
                </c:pt>
                <c:pt idx="5">
                  <c:v>5.6180000000000001E-2</c:v>
                </c:pt>
                <c:pt idx="6">
                  <c:v>5.0562000000000003E-2</c:v>
                </c:pt>
                <c:pt idx="7">
                  <c:v>0.10112400000000001</c:v>
                </c:pt>
                <c:pt idx="8">
                  <c:v>1.6854000000000001E-2</c:v>
                </c:pt>
                <c:pt idx="9">
                  <c:v>5.6179999999999997E-3</c:v>
                </c:pt>
                <c:pt idx="10">
                  <c:v>5.6179999999999997E-3</c:v>
                </c:pt>
                <c:pt idx="11">
                  <c:v>0</c:v>
                </c:pt>
                <c:pt idx="12">
                  <c:v>5.6179999999999997E-3</c:v>
                </c:pt>
                <c:pt idx="13">
                  <c:v>5.6179999999999997E-3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2.2471999999999999E-2</c:v>
                </c:pt>
                <c:pt idx="21">
                  <c:v>3.3708000000000002E-2</c:v>
                </c:pt>
                <c:pt idx="22">
                  <c:v>3.9326E-2</c:v>
                </c:pt>
                <c:pt idx="23">
                  <c:v>0</c:v>
                </c:pt>
                <c:pt idx="24">
                  <c:v>2.2471999999999999E-2</c:v>
                </c:pt>
                <c:pt idx="25">
                  <c:v>1.6854000000000001E-2</c:v>
                </c:pt>
                <c:pt idx="26">
                  <c:v>1.6854000000000001E-2</c:v>
                </c:pt>
                <c:pt idx="27">
                  <c:v>1.6854000000000001E-2</c:v>
                </c:pt>
                <c:pt idx="28">
                  <c:v>0.12921299999999999</c:v>
                </c:pt>
                <c:pt idx="29">
                  <c:v>1.1235999999999999E-2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5.6179999999999997E-3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B6E-4F40-AE7A-DCE23F637D6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hw_inverted!$DP$17:$HA$17</c:f>
              <c:numCache>
                <c:formatCode>General</c:formatCode>
                <c:ptCount val="90"/>
                <c:pt idx="0">
                  <c:v>0</c:v>
                </c:pt>
                <c:pt idx="1">
                  <c:v>0.75064299999999995</c:v>
                </c:pt>
                <c:pt idx="2">
                  <c:v>6.9408999999999998E-2</c:v>
                </c:pt>
                <c:pt idx="3">
                  <c:v>3.0848E-2</c:v>
                </c:pt>
                <c:pt idx="4">
                  <c:v>7.7120000000000001E-3</c:v>
                </c:pt>
                <c:pt idx="5">
                  <c:v>0</c:v>
                </c:pt>
                <c:pt idx="6">
                  <c:v>2.5709999999999999E-3</c:v>
                </c:pt>
                <c:pt idx="7">
                  <c:v>2.5709999999999999E-3</c:v>
                </c:pt>
                <c:pt idx="8">
                  <c:v>1.2853E-2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7.7120999999999995E-2</c:v>
                </c:pt>
                <c:pt idx="13">
                  <c:v>1.0283E-2</c:v>
                </c:pt>
                <c:pt idx="14">
                  <c:v>5.1409999999999997E-3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2.5709999999999999E-3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2.5709999999999999E-3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5.1409999999999997E-3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B6E-4F40-AE7A-DCE23F637D6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hw_inverted!$DP$18:$HA$18</c:f>
              <c:numCache>
                <c:formatCode>General</c:formatCode>
                <c:ptCount val="90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2.5000000000000001E-2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2.5000000000000001E-2</c:v>
                </c:pt>
                <c:pt idx="56">
                  <c:v>0</c:v>
                </c:pt>
                <c:pt idx="57">
                  <c:v>0</c:v>
                </c:pt>
                <c:pt idx="58">
                  <c:v>0.05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7.4999999999999997E-2</c:v>
                </c:pt>
                <c:pt idx="63">
                  <c:v>0</c:v>
                </c:pt>
                <c:pt idx="64">
                  <c:v>0</c:v>
                </c:pt>
                <c:pt idx="65">
                  <c:v>2.5000000000000001E-2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2.5000000000000001E-2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B6E-4F40-AE7A-DCE23F637D6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hw_inverted!$DP$19:$HA$19</c:f>
              <c:numCache>
                <c:formatCode>General</c:formatCode>
                <c:ptCount val="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B6E-4F40-AE7A-DCE23F637D6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hw_inverted!$DP$20:$HA$20</c:f>
              <c:numCache>
                <c:formatCode>General</c:formatCode>
                <c:ptCount val="90"/>
                <c:pt idx="0">
                  <c:v>0</c:v>
                </c:pt>
                <c:pt idx="1">
                  <c:v>0.57843100000000003</c:v>
                </c:pt>
                <c:pt idx="2">
                  <c:v>8.4314E-2</c:v>
                </c:pt>
                <c:pt idx="3">
                  <c:v>2.7451E-2</c:v>
                </c:pt>
                <c:pt idx="4">
                  <c:v>4.5097999999999999E-2</c:v>
                </c:pt>
                <c:pt idx="5">
                  <c:v>2.1569000000000001E-2</c:v>
                </c:pt>
                <c:pt idx="6">
                  <c:v>1.3724999999999999E-2</c:v>
                </c:pt>
                <c:pt idx="7">
                  <c:v>3.9220000000000001E-3</c:v>
                </c:pt>
                <c:pt idx="8">
                  <c:v>5.8820000000000001E-3</c:v>
                </c:pt>
                <c:pt idx="9">
                  <c:v>0</c:v>
                </c:pt>
                <c:pt idx="10">
                  <c:v>3.9220000000000001E-3</c:v>
                </c:pt>
                <c:pt idx="11">
                  <c:v>1.9610000000000001E-3</c:v>
                </c:pt>
                <c:pt idx="12">
                  <c:v>1.9610000000000001E-3</c:v>
                </c:pt>
                <c:pt idx="13">
                  <c:v>1.1764999999999999E-2</c:v>
                </c:pt>
                <c:pt idx="14">
                  <c:v>3.9220000000000001E-3</c:v>
                </c:pt>
                <c:pt idx="15">
                  <c:v>1.7646999999999999E-2</c:v>
                </c:pt>
                <c:pt idx="16">
                  <c:v>2.5489999999999999E-2</c:v>
                </c:pt>
                <c:pt idx="17">
                  <c:v>2.5489999999999999E-2</c:v>
                </c:pt>
                <c:pt idx="18">
                  <c:v>5.8820000000000001E-3</c:v>
                </c:pt>
                <c:pt idx="19">
                  <c:v>1.1764999999999999E-2</c:v>
                </c:pt>
                <c:pt idx="20">
                  <c:v>2.7451E-2</c:v>
                </c:pt>
                <c:pt idx="21">
                  <c:v>3.9220000000000001E-3</c:v>
                </c:pt>
                <c:pt idx="22">
                  <c:v>3.9220000000000001E-3</c:v>
                </c:pt>
                <c:pt idx="23">
                  <c:v>3.9220000000000001E-3</c:v>
                </c:pt>
                <c:pt idx="24">
                  <c:v>0</c:v>
                </c:pt>
                <c:pt idx="25">
                  <c:v>1.5685999999999999E-2</c:v>
                </c:pt>
                <c:pt idx="26">
                  <c:v>2.9412000000000001E-2</c:v>
                </c:pt>
                <c:pt idx="27">
                  <c:v>1.9608E-2</c:v>
                </c:pt>
                <c:pt idx="28">
                  <c:v>3.9220000000000001E-3</c:v>
                </c:pt>
                <c:pt idx="29">
                  <c:v>1.9610000000000001E-3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B6E-4F40-AE7A-DCE23F637D63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hw_inverted!$DP$21:$HA$21</c:f>
              <c:numCache>
                <c:formatCode>General</c:formatCode>
                <c:ptCount val="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B6E-4F40-AE7A-DCE23F637D63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hw_inverted!$DP$22:$HA$22</c:f>
              <c:numCache>
                <c:formatCode>General</c:formatCode>
                <c:ptCount val="90"/>
                <c:pt idx="0">
                  <c:v>0</c:v>
                </c:pt>
                <c:pt idx="1">
                  <c:v>0.27027000000000001</c:v>
                </c:pt>
                <c:pt idx="2">
                  <c:v>0.13513500000000001</c:v>
                </c:pt>
                <c:pt idx="3">
                  <c:v>0</c:v>
                </c:pt>
                <c:pt idx="4">
                  <c:v>2.7026999999999999E-2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1.3514E-2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1.3514E-2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1.3514E-2</c:v>
                </c:pt>
                <c:pt idx="38">
                  <c:v>1.3514E-2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1.3514E-2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2.7026999999999999E-2</c:v>
                </c:pt>
                <c:pt idx="56">
                  <c:v>5.4053999999999998E-2</c:v>
                </c:pt>
                <c:pt idx="57">
                  <c:v>4.0541000000000001E-2</c:v>
                </c:pt>
                <c:pt idx="58">
                  <c:v>1.3514E-2</c:v>
                </c:pt>
                <c:pt idx="59">
                  <c:v>0</c:v>
                </c:pt>
                <c:pt idx="60">
                  <c:v>0</c:v>
                </c:pt>
                <c:pt idx="61">
                  <c:v>1.3514E-2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B6E-4F40-AE7A-DCE23F637D63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hw_inverted!$DP$23:$HA$23</c:f>
              <c:numCache>
                <c:formatCode>General</c:formatCode>
                <c:ptCount val="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B6E-4F40-AE7A-DCE23F637D63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hw_inverted!$DP$24:$HA$24</c:f>
              <c:numCache>
                <c:formatCode>General</c:formatCode>
                <c:ptCount val="90"/>
                <c:pt idx="0">
                  <c:v>0</c:v>
                </c:pt>
                <c:pt idx="1">
                  <c:v>0.60975599999999996</c:v>
                </c:pt>
                <c:pt idx="2">
                  <c:v>9.1932E-2</c:v>
                </c:pt>
                <c:pt idx="3">
                  <c:v>2.6266000000000001E-2</c:v>
                </c:pt>
                <c:pt idx="4">
                  <c:v>6.1913999999999997E-2</c:v>
                </c:pt>
                <c:pt idx="5">
                  <c:v>3.7520000000000001E-3</c:v>
                </c:pt>
                <c:pt idx="6">
                  <c:v>1.8762000000000001E-2</c:v>
                </c:pt>
                <c:pt idx="7">
                  <c:v>0</c:v>
                </c:pt>
                <c:pt idx="8">
                  <c:v>5.6290000000000003E-3</c:v>
                </c:pt>
                <c:pt idx="9">
                  <c:v>1.8760000000000001E-3</c:v>
                </c:pt>
                <c:pt idx="10">
                  <c:v>5.6290000000000003E-3</c:v>
                </c:pt>
                <c:pt idx="11">
                  <c:v>3.7520000000000001E-3</c:v>
                </c:pt>
                <c:pt idx="12">
                  <c:v>1.8760000000000001E-3</c:v>
                </c:pt>
                <c:pt idx="13">
                  <c:v>5.6290000000000003E-3</c:v>
                </c:pt>
                <c:pt idx="14">
                  <c:v>3.7520000000000001E-3</c:v>
                </c:pt>
                <c:pt idx="15">
                  <c:v>2.6266000000000001E-2</c:v>
                </c:pt>
                <c:pt idx="16">
                  <c:v>1.1257E-2</c:v>
                </c:pt>
                <c:pt idx="17">
                  <c:v>7.5050000000000004E-3</c:v>
                </c:pt>
                <c:pt idx="18">
                  <c:v>7.5050000000000004E-3</c:v>
                </c:pt>
                <c:pt idx="19">
                  <c:v>7.5050000000000004E-3</c:v>
                </c:pt>
                <c:pt idx="20">
                  <c:v>1.8762000000000001E-2</c:v>
                </c:pt>
                <c:pt idx="21">
                  <c:v>1.8760000000000001E-3</c:v>
                </c:pt>
                <c:pt idx="22">
                  <c:v>7.5050000000000004E-3</c:v>
                </c:pt>
                <c:pt idx="23">
                  <c:v>0</c:v>
                </c:pt>
                <c:pt idx="24">
                  <c:v>9.3810000000000004E-3</c:v>
                </c:pt>
                <c:pt idx="25">
                  <c:v>0</c:v>
                </c:pt>
                <c:pt idx="26">
                  <c:v>0</c:v>
                </c:pt>
                <c:pt idx="27">
                  <c:v>7.5050000000000004E-3</c:v>
                </c:pt>
                <c:pt idx="28">
                  <c:v>5.6290000000000003E-3</c:v>
                </c:pt>
                <c:pt idx="29">
                  <c:v>1.8762000000000001E-2</c:v>
                </c:pt>
                <c:pt idx="30">
                  <c:v>1.8760000000000001E-3</c:v>
                </c:pt>
                <c:pt idx="31">
                  <c:v>5.6290000000000003E-3</c:v>
                </c:pt>
                <c:pt idx="32">
                  <c:v>1.8760000000000001E-3</c:v>
                </c:pt>
                <c:pt idx="33">
                  <c:v>3.7520000000000001E-3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3.7520000000000001E-3</c:v>
                </c:pt>
                <c:pt idx="42">
                  <c:v>1.8760000000000001E-3</c:v>
                </c:pt>
                <c:pt idx="43">
                  <c:v>3.7520000000000001E-3</c:v>
                </c:pt>
                <c:pt idx="44">
                  <c:v>0</c:v>
                </c:pt>
                <c:pt idx="45">
                  <c:v>1.8760000000000001E-3</c:v>
                </c:pt>
                <c:pt idx="46">
                  <c:v>0</c:v>
                </c:pt>
                <c:pt idx="47">
                  <c:v>1.8760000000000001E-3</c:v>
                </c:pt>
                <c:pt idx="48">
                  <c:v>3.7520000000000001E-3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B6E-4F40-AE7A-DCE23F637D63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hw_inverted!$DP$25:$HA$25</c:f>
              <c:numCache>
                <c:formatCode>General</c:formatCode>
                <c:ptCount val="90"/>
                <c:pt idx="0">
                  <c:v>0</c:v>
                </c:pt>
                <c:pt idx="1">
                  <c:v>0.327044</c:v>
                </c:pt>
                <c:pt idx="2">
                  <c:v>0.23270399999999999</c:v>
                </c:pt>
                <c:pt idx="3">
                  <c:v>3.7735999999999999E-2</c:v>
                </c:pt>
                <c:pt idx="4">
                  <c:v>6.2890000000000003E-3</c:v>
                </c:pt>
                <c:pt idx="5">
                  <c:v>0</c:v>
                </c:pt>
                <c:pt idx="6">
                  <c:v>1.8867999999999999E-2</c:v>
                </c:pt>
                <c:pt idx="7">
                  <c:v>6.2890000000000003E-3</c:v>
                </c:pt>
                <c:pt idx="8">
                  <c:v>6.2890000000000003E-3</c:v>
                </c:pt>
                <c:pt idx="9">
                  <c:v>6.2890000000000003E-3</c:v>
                </c:pt>
                <c:pt idx="10">
                  <c:v>1.8867999999999999E-2</c:v>
                </c:pt>
                <c:pt idx="11">
                  <c:v>0</c:v>
                </c:pt>
                <c:pt idx="12">
                  <c:v>1.8867999999999999E-2</c:v>
                </c:pt>
                <c:pt idx="13">
                  <c:v>8.8050000000000003E-2</c:v>
                </c:pt>
                <c:pt idx="14">
                  <c:v>8.1761E-2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6.2890000000000003E-3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6.2890000000000003E-3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B6E-4F40-AE7A-DCE23F637D63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hw_inverted!$DP$26:$HA$26</c:f>
              <c:numCache>
                <c:formatCode>General</c:formatCode>
                <c:ptCount val="90"/>
                <c:pt idx="0">
                  <c:v>0</c:v>
                </c:pt>
                <c:pt idx="1">
                  <c:v>0.118644</c:v>
                </c:pt>
                <c:pt idx="2">
                  <c:v>1.6948999999999999E-2</c:v>
                </c:pt>
                <c:pt idx="3">
                  <c:v>8.4749999999999999E-3</c:v>
                </c:pt>
                <c:pt idx="4">
                  <c:v>0</c:v>
                </c:pt>
                <c:pt idx="5">
                  <c:v>8.4749999999999999E-3</c:v>
                </c:pt>
                <c:pt idx="6">
                  <c:v>2.5423999999999999E-2</c:v>
                </c:pt>
                <c:pt idx="7">
                  <c:v>0</c:v>
                </c:pt>
                <c:pt idx="8">
                  <c:v>3.3897999999999998E-2</c:v>
                </c:pt>
                <c:pt idx="9">
                  <c:v>2.5423999999999999E-2</c:v>
                </c:pt>
                <c:pt idx="10">
                  <c:v>0</c:v>
                </c:pt>
                <c:pt idx="11">
                  <c:v>8.4749999999999999E-3</c:v>
                </c:pt>
                <c:pt idx="12">
                  <c:v>8.4749999999999999E-3</c:v>
                </c:pt>
                <c:pt idx="13">
                  <c:v>5.0847000000000003E-2</c:v>
                </c:pt>
                <c:pt idx="14">
                  <c:v>3.3897999999999998E-2</c:v>
                </c:pt>
                <c:pt idx="15">
                  <c:v>0.13559299999999999</c:v>
                </c:pt>
                <c:pt idx="16">
                  <c:v>5.9322E-2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2.5423999999999999E-2</c:v>
                </c:pt>
                <c:pt idx="24">
                  <c:v>1.6948999999999999E-2</c:v>
                </c:pt>
                <c:pt idx="25">
                  <c:v>1.6948999999999999E-2</c:v>
                </c:pt>
                <c:pt idx="26">
                  <c:v>1.6948999999999999E-2</c:v>
                </c:pt>
                <c:pt idx="27">
                  <c:v>8.4749999999999999E-3</c:v>
                </c:pt>
                <c:pt idx="28">
                  <c:v>2.5423999999999999E-2</c:v>
                </c:pt>
                <c:pt idx="29">
                  <c:v>8.4749999999999999E-3</c:v>
                </c:pt>
                <c:pt idx="30">
                  <c:v>8.4749999999999999E-3</c:v>
                </c:pt>
                <c:pt idx="31">
                  <c:v>1.6948999999999999E-2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8.4749999999999999E-3</c:v>
                </c:pt>
                <c:pt idx="36">
                  <c:v>1.6948999999999999E-2</c:v>
                </c:pt>
                <c:pt idx="37">
                  <c:v>4.2373000000000001E-2</c:v>
                </c:pt>
                <c:pt idx="38">
                  <c:v>1.6948999999999999E-2</c:v>
                </c:pt>
                <c:pt idx="39">
                  <c:v>8.4749999999999999E-3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5.0847000000000003E-2</c:v>
                </c:pt>
                <c:pt idx="63">
                  <c:v>0.17796600000000001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B6E-4F40-AE7A-DCE23F637D63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hw_inverted!$DP$27:$HA$27</c:f>
              <c:numCache>
                <c:formatCode>General</c:formatCode>
                <c:ptCount val="90"/>
                <c:pt idx="0">
                  <c:v>0</c:v>
                </c:pt>
                <c:pt idx="1">
                  <c:v>0.5</c:v>
                </c:pt>
                <c:pt idx="2">
                  <c:v>6.25E-2</c:v>
                </c:pt>
                <c:pt idx="3">
                  <c:v>0</c:v>
                </c:pt>
                <c:pt idx="4">
                  <c:v>1.2500000000000001E-2</c:v>
                </c:pt>
                <c:pt idx="5">
                  <c:v>1.2500000000000001E-2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1.2500000000000001E-2</c:v>
                </c:pt>
                <c:pt idx="13">
                  <c:v>1.2500000000000001E-2</c:v>
                </c:pt>
                <c:pt idx="14">
                  <c:v>0</c:v>
                </c:pt>
                <c:pt idx="15">
                  <c:v>6.2500000000000003E-3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3.125E-2</c:v>
                </c:pt>
                <c:pt idx="22">
                  <c:v>6.2500000000000003E-3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6.2500000000000003E-3</c:v>
                </c:pt>
                <c:pt idx="33">
                  <c:v>2.5000000000000001E-2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6.2500000000000003E-3</c:v>
                </c:pt>
                <c:pt idx="42">
                  <c:v>1.2500000000000001E-2</c:v>
                </c:pt>
                <c:pt idx="43">
                  <c:v>1.2500000000000001E-2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6.8750000000000006E-2</c:v>
                </c:pt>
                <c:pt idx="56">
                  <c:v>6.25E-2</c:v>
                </c:pt>
                <c:pt idx="57">
                  <c:v>5.6250000000000001E-2</c:v>
                </c:pt>
                <c:pt idx="58">
                  <c:v>6.2500000000000003E-3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8.7499999999999994E-2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B6E-4F40-AE7A-DCE23F637D63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hw_inverted!$DP$28:$HA$28</c:f>
              <c:numCache>
                <c:formatCode>General</c:formatCode>
                <c:ptCount val="90"/>
                <c:pt idx="0">
                  <c:v>0</c:v>
                </c:pt>
                <c:pt idx="1">
                  <c:v>0.50890599999999997</c:v>
                </c:pt>
                <c:pt idx="2">
                  <c:v>9.1603000000000004E-2</c:v>
                </c:pt>
                <c:pt idx="3">
                  <c:v>4.8346E-2</c:v>
                </c:pt>
                <c:pt idx="4">
                  <c:v>2.5444999999999999E-2</c:v>
                </c:pt>
                <c:pt idx="5">
                  <c:v>2.5444999999999999E-2</c:v>
                </c:pt>
                <c:pt idx="6">
                  <c:v>3.3078999999999997E-2</c:v>
                </c:pt>
                <c:pt idx="7">
                  <c:v>1.5266999999999999E-2</c:v>
                </c:pt>
                <c:pt idx="8">
                  <c:v>5.0889999999999998E-3</c:v>
                </c:pt>
                <c:pt idx="9">
                  <c:v>5.0889999999999998E-3</c:v>
                </c:pt>
                <c:pt idx="10">
                  <c:v>0</c:v>
                </c:pt>
                <c:pt idx="11">
                  <c:v>0</c:v>
                </c:pt>
                <c:pt idx="12">
                  <c:v>2.545E-3</c:v>
                </c:pt>
                <c:pt idx="13">
                  <c:v>0</c:v>
                </c:pt>
                <c:pt idx="14">
                  <c:v>4.0711999999999998E-2</c:v>
                </c:pt>
                <c:pt idx="15">
                  <c:v>3.5623000000000002E-2</c:v>
                </c:pt>
                <c:pt idx="16">
                  <c:v>2.545E-3</c:v>
                </c:pt>
                <c:pt idx="17">
                  <c:v>2.545E-3</c:v>
                </c:pt>
                <c:pt idx="18">
                  <c:v>0</c:v>
                </c:pt>
                <c:pt idx="19">
                  <c:v>2.545E-3</c:v>
                </c:pt>
                <c:pt idx="20">
                  <c:v>1.2723E-2</c:v>
                </c:pt>
                <c:pt idx="21">
                  <c:v>5.0889999999999998E-3</c:v>
                </c:pt>
                <c:pt idx="22">
                  <c:v>2.7990000000000001E-2</c:v>
                </c:pt>
                <c:pt idx="23">
                  <c:v>1.0178E-2</c:v>
                </c:pt>
                <c:pt idx="24">
                  <c:v>7.6340000000000002E-3</c:v>
                </c:pt>
                <c:pt idx="25">
                  <c:v>2.545E-3</c:v>
                </c:pt>
                <c:pt idx="26">
                  <c:v>0</c:v>
                </c:pt>
                <c:pt idx="27">
                  <c:v>7.6340000000000002E-3</c:v>
                </c:pt>
                <c:pt idx="28">
                  <c:v>7.6340000000000002E-3</c:v>
                </c:pt>
                <c:pt idx="29">
                  <c:v>1.2723E-2</c:v>
                </c:pt>
                <c:pt idx="30">
                  <c:v>0</c:v>
                </c:pt>
                <c:pt idx="31">
                  <c:v>2.545E-3</c:v>
                </c:pt>
                <c:pt idx="32">
                  <c:v>0</c:v>
                </c:pt>
                <c:pt idx="33">
                  <c:v>0</c:v>
                </c:pt>
                <c:pt idx="34">
                  <c:v>2.545E-3</c:v>
                </c:pt>
                <c:pt idx="35">
                  <c:v>7.6340000000000002E-3</c:v>
                </c:pt>
                <c:pt idx="36">
                  <c:v>7.6340000000000002E-3</c:v>
                </c:pt>
                <c:pt idx="37">
                  <c:v>5.0889999999999998E-3</c:v>
                </c:pt>
                <c:pt idx="38">
                  <c:v>0</c:v>
                </c:pt>
                <c:pt idx="39">
                  <c:v>5.0889999999999998E-3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7.6340000000000002E-3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2.545E-3</c:v>
                </c:pt>
                <c:pt idx="50">
                  <c:v>2.545E-3</c:v>
                </c:pt>
                <c:pt idx="51">
                  <c:v>0</c:v>
                </c:pt>
                <c:pt idx="52">
                  <c:v>5.0889999999999998E-3</c:v>
                </c:pt>
                <c:pt idx="53">
                  <c:v>0</c:v>
                </c:pt>
                <c:pt idx="54">
                  <c:v>7.6340000000000002E-3</c:v>
                </c:pt>
                <c:pt idx="55">
                  <c:v>5.0889999999999998E-3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B6E-4F40-AE7A-DCE23F637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706352"/>
        <c:axId val="1827702032"/>
      </c:lineChart>
      <c:catAx>
        <c:axId val="182770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27702032"/>
        <c:crosses val="autoZero"/>
        <c:auto val="1"/>
        <c:lblAlgn val="ctr"/>
        <c:lblOffset val="100"/>
        <c:noMultiLvlLbl val="0"/>
      </c:catAx>
      <c:valAx>
        <c:axId val="18277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27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adc_raw_good_video!$A$2:$GS$2</c:f>
              <c:numCache>
                <c:formatCode>General</c:formatCode>
                <c:ptCount val="201"/>
                <c:pt idx="0">
                  <c:v>911</c:v>
                </c:pt>
                <c:pt idx="1">
                  <c:v>929</c:v>
                </c:pt>
                <c:pt idx="2">
                  <c:v>896</c:v>
                </c:pt>
                <c:pt idx="3">
                  <c:v>782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896</c:v>
                </c:pt>
                <c:pt idx="9">
                  <c:v>624</c:v>
                </c:pt>
                <c:pt idx="10">
                  <c:v>1039</c:v>
                </c:pt>
                <c:pt idx="11">
                  <c:v>925</c:v>
                </c:pt>
                <c:pt idx="12">
                  <c:v>906</c:v>
                </c:pt>
                <c:pt idx="13">
                  <c:v>908</c:v>
                </c:pt>
                <c:pt idx="14">
                  <c:v>927</c:v>
                </c:pt>
                <c:pt idx="15">
                  <c:v>919</c:v>
                </c:pt>
                <c:pt idx="16">
                  <c:v>1536</c:v>
                </c:pt>
                <c:pt idx="17">
                  <c:v>1361</c:v>
                </c:pt>
                <c:pt idx="18">
                  <c:v>1694</c:v>
                </c:pt>
                <c:pt idx="19">
                  <c:v>1408</c:v>
                </c:pt>
                <c:pt idx="20">
                  <c:v>2734</c:v>
                </c:pt>
                <c:pt idx="21">
                  <c:v>2559</c:v>
                </c:pt>
                <c:pt idx="22">
                  <c:v>2481</c:v>
                </c:pt>
                <c:pt idx="23">
                  <c:v>2163</c:v>
                </c:pt>
                <c:pt idx="24">
                  <c:v>2144</c:v>
                </c:pt>
                <c:pt idx="25">
                  <c:v>2147</c:v>
                </c:pt>
                <c:pt idx="26">
                  <c:v>2241</c:v>
                </c:pt>
                <c:pt idx="27">
                  <c:v>2303</c:v>
                </c:pt>
                <c:pt idx="28">
                  <c:v>2240</c:v>
                </c:pt>
                <c:pt idx="29">
                  <c:v>2303</c:v>
                </c:pt>
                <c:pt idx="30">
                  <c:v>2224</c:v>
                </c:pt>
                <c:pt idx="31">
                  <c:v>2174</c:v>
                </c:pt>
                <c:pt idx="32">
                  <c:v>2073</c:v>
                </c:pt>
                <c:pt idx="33">
                  <c:v>1968</c:v>
                </c:pt>
                <c:pt idx="34">
                  <c:v>1855</c:v>
                </c:pt>
                <c:pt idx="35">
                  <c:v>1884</c:v>
                </c:pt>
                <c:pt idx="36">
                  <c:v>1846</c:v>
                </c:pt>
                <c:pt idx="37">
                  <c:v>1694</c:v>
                </c:pt>
                <c:pt idx="38">
                  <c:v>1889</c:v>
                </c:pt>
                <c:pt idx="39">
                  <c:v>2010</c:v>
                </c:pt>
                <c:pt idx="40">
                  <c:v>1898</c:v>
                </c:pt>
                <c:pt idx="41">
                  <c:v>1935</c:v>
                </c:pt>
                <c:pt idx="42">
                  <c:v>1984</c:v>
                </c:pt>
                <c:pt idx="43">
                  <c:v>1920</c:v>
                </c:pt>
                <c:pt idx="44">
                  <c:v>2048</c:v>
                </c:pt>
                <c:pt idx="45">
                  <c:v>1888</c:v>
                </c:pt>
                <c:pt idx="46">
                  <c:v>1894</c:v>
                </c:pt>
                <c:pt idx="47">
                  <c:v>1544</c:v>
                </c:pt>
                <c:pt idx="48">
                  <c:v>1583</c:v>
                </c:pt>
                <c:pt idx="49">
                  <c:v>1833</c:v>
                </c:pt>
                <c:pt idx="50">
                  <c:v>1851</c:v>
                </c:pt>
                <c:pt idx="51">
                  <c:v>2063</c:v>
                </c:pt>
                <c:pt idx="52">
                  <c:v>1984</c:v>
                </c:pt>
                <c:pt idx="53">
                  <c:v>2136</c:v>
                </c:pt>
                <c:pt idx="54">
                  <c:v>1904</c:v>
                </c:pt>
                <c:pt idx="55">
                  <c:v>1743</c:v>
                </c:pt>
                <c:pt idx="56">
                  <c:v>1276</c:v>
                </c:pt>
                <c:pt idx="57">
                  <c:v>1279</c:v>
                </c:pt>
                <c:pt idx="58">
                  <c:v>1855</c:v>
                </c:pt>
                <c:pt idx="59">
                  <c:v>1475</c:v>
                </c:pt>
                <c:pt idx="60">
                  <c:v>2048</c:v>
                </c:pt>
                <c:pt idx="61">
                  <c:v>1657</c:v>
                </c:pt>
                <c:pt idx="62">
                  <c:v>1951</c:v>
                </c:pt>
                <c:pt idx="63">
                  <c:v>848</c:v>
                </c:pt>
                <c:pt idx="64">
                  <c:v>896</c:v>
                </c:pt>
                <c:pt idx="65">
                  <c:v>924</c:v>
                </c:pt>
                <c:pt idx="66">
                  <c:v>880</c:v>
                </c:pt>
                <c:pt idx="67">
                  <c:v>769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880</c:v>
                </c:pt>
                <c:pt idx="73">
                  <c:v>1151</c:v>
                </c:pt>
                <c:pt idx="74">
                  <c:v>752</c:v>
                </c:pt>
                <c:pt idx="75">
                  <c:v>896</c:v>
                </c:pt>
                <c:pt idx="76">
                  <c:v>896</c:v>
                </c:pt>
                <c:pt idx="77">
                  <c:v>896</c:v>
                </c:pt>
                <c:pt idx="78">
                  <c:v>903</c:v>
                </c:pt>
                <c:pt idx="79">
                  <c:v>911</c:v>
                </c:pt>
                <c:pt idx="80">
                  <c:v>1151</c:v>
                </c:pt>
                <c:pt idx="81">
                  <c:v>1559</c:v>
                </c:pt>
                <c:pt idx="82">
                  <c:v>1536</c:v>
                </c:pt>
                <c:pt idx="83">
                  <c:v>1439</c:v>
                </c:pt>
                <c:pt idx="84">
                  <c:v>2647</c:v>
                </c:pt>
                <c:pt idx="85">
                  <c:v>2668</c:v>
                </c:pt>
                <c:pt idx="86">
                  <c:v>2367</c:v>
                </c:pt>
                <c:pt idx="87">
                  <c:v>2175</c:v>
                </c:pt>
                <c:pt idx="88">
                  <c:v>2048</c:v>
                </c:pt>
                <c:pt idx="89">
                  <c:v>2146</c:v>
                </c:pt>
                <c:pt idx="90">
                  <c:v>2215</c:v>
                </c:pt>
                <c:pt idx="91">
                  <c:v>2303</c:v>
                </c:pt>
                <c:pt idx="92">
                  <c:v>2272</c:v>
                </c:pt>
                <c:pt idx="93">
                  <c:v>2257</c:v>
                </c:pt>
                <c:pt idx="94">
                  <c:v>2259</c:v>
                </c:pt>
                <c:pt idx="95">
                  <c:v>2164</c:v>
                </c:pt>
                <c:pt idx="96">
                  <c:v>2048</c:v>
                </c:pt>
                <c:pt idx="97">
                  <c:v>1971</c:v>
                </c:pt>
                <c:pt idx="98">
                  <c:v>1906</c:v>
                </c:pt>
                <c:pt idx="99">
                  <c:v>1811</c:v>
                </c:pt>
                <c:pt idx="100">
                  <c:v>1904</c:v>
                </c:pt>
                <c:pt idx="101">
                  <c:v>1651</c:v>
                </c:pt>
                <c:pt idx="102">
                  <c:v>1891</c:v>
                </c:pt>
                <c:pt idx="103">
                  <c:v>1968</c:v>
                </c:pt>
                <c:pt idx="104">
                  <c:v>1901</c:v>
                </c:pt>
                <c:pt idx="105">
                  <c:v>1904</c:v>
                </c:pt>
                <c:pt idx="106">
                  <c:v>1939</c:v>
                </c:pt>
                <c:pt idx="107">
                  <c:v>1972</c:v>
                </c:pt>
                <c:pt idx="108">
                  <c:v>1879</c:v>
                </c:pt>
                <c:pt idx="109">
                  <c:v>2048</c:v>
                </c:pt>
                <c:pt idx="110">
                  <c:v>1663</c:v>
                </c:pt>
                <c:pt idx="111">
                  <c:v>1599</c:v>
                </c:pt>
                <c:pt idx="112">
                  <c:v>1567</c:v>
                </c:pt>
                <c:pt idx="113">
                  <c:v>1855</c:v>
                </c:pt>
                <c:pt idx="114">
                  <c:v>1938</c:v>
                </c:pt>
                <c:pt idx="115">
                  <c:v>1937</c:v>
                </c:pt>
                <c:pt idx="116">
                  <c:v>2126</c:v>
                </c:pt>
                <c:pt idx="117">
                  <c:v>1959</c:v>
                </c:pt>
                <c:pt idx="118">
                  <c:v>2063</c:v>
                </c:pt>
                <c:pt idx="119">
                  <c:v>1728</c:v>
                </c:pt>
                <c:pt idx="120">
                  <c:v>1423</c:v>
                </c:pt>
                <c:pt idx="121">
                  <c:v>1552</c:v>
                </c:pt>
                <c:pt idx="122">
                  <c:v>1329</c:v>
                </c:pt>
                <c:pt idx="123">
                  <c:v>2048</c:v>
                </c:pt>
                <c:pt idx="124">
                  <c:v>1561</c:v>
                </c:pt>
                <c:pt idx="125">
                  <c:v>2063</c:v>
                </c:pt>
                <c:pt idx="126">
                  <c:v>1432</c:v>
                </c:pt>
                <c:pt idx="127">
                  <c:v>896</c:v>
                </c:pt>
                <c:pt idx="128">
                  <c:v>927</c:v>
                </c:pt>
                <c:pt idx="129">
                  <c:v>914</c:v>
                </c:pt>
                <c:pt idx="130">
                  <c:v>896</c:v>
                </c:pt>
                <c:pt idx="131">
                  <c:v>771</c:v>
                </c:pt>
                <c:pt idx="132">
                  <c:v>127</c:v>
                </c:pt>
                <c:pt idx="133">
                  <c:v>127</c:v>
                </c:pt>
                <c:pt idx="134">
                  <c:v>146</c:v>
                </c:pt>
                <c:pt idx="135">
                  <c:v>127</c:v>
                </c:pt>
                <c:pt idx="136">
                  <c:v>896</c:v>
                </c:pt>
                <c:pt idx="137">
                  <c:v>1183</c:v>
                </c:pt>
                <c:pt idx="138">
                  <c:v>736</c:v>
                </c:pt>
                <c:pt idx="139">
                  <c:v>902</c:v>
                </c:pt>
                <c:pt idx="140">
                  <c:v>896</c:v>
                </c:pt>
                <c:pt idx="141">
                  <c:v>903</c:v>
                </c:pt>
                <c:pt idx="142">
                  <c:v>903</c:v>
                </c:pt>
                <c:pt idx="143">
                  <c:v>927</c:v>
                </c:pt>
                <c:pt idx="144">
                  <c:v>1011</c:v>
                </c:pt>
                <c:pt idx="145">
                  <c:v>1934</c:v>
                </c:pt>
                <c:pt idx="146">
                  <c:v>1279</c:v>
                </c:pt>
                <c:pt idx="147">
                  <c:v>1974</c:v>
                </c:pt>
                <c:pt idx="148">
                  <c:v>2579</c:v>
                </c:pt>
                <c:pt idx="149">
                  <c:v>2687</c:v>
                </c:pt>
                <c:pt idx="150">
                  <c:v>2355</c:v>
                </c:pt>
                <c:pt idx="151">
                  <c:v>2144</c:v>
                </c:pt>
                <c:pt idx="152">
                  <c:v>2048</c:v>
                </c:pt>
                <c:pt idx="153">
                  <c:v>2063</c:v>
                </c:pt>
                <c:pt idx="154">
                  <c:v>2232</c:v>
                </c:pt>
                <c:pt idx="155">
                  <c:v>2225</c:v>
                </c:pt>
                <c:pt idx="156">
                  <c:v>2302</c:v>
                </c:pt>
                <c:pt idx="157">
                  <c:v>2272</c:v>
                </c:pt>
                <c:pt idx="158">
                  <c:v>2301</c:v>
                </c:pt>
                <c:pt idx="159">
                  <c:v>2175</c:v>
                </c:pt>
                <c:pt idx="160">
                  <c:v>2069</c:v>
                </c:pt>
                <c:pt idx="161">
                  <c:v>2016</c:v>
                </c:pt>
                <c:pt idx="162">
                  <c:v>1920</c:v>
                </c:pt>
                <c:pt idx="163">
                  <c:v>1823</c:v>
                </c:pt>
                <c:pt idx="164">
                  <c:v>1908</c:v>
                </c:pt>
                <c:pt idx="165">
                  <c:v>1654</c:v>
                </c:pt>
                <c:pt idx="166">
                  <c:v>1855</c:v>
                </c:pt>
                <c:pt idx="167">
                  <c:v>1934</c:v>
                </c:pt>
                <c:pt idx="168">
                  <c:v>1920</c:v>
                </c:pt>
                <c:pt idx="169">
                  <c:v>1840</c:v>
                </c:pt>
                <c:pt idx="170">
                  <c:v>1904</c:v>
                </c:pt>
                <c:pt idx="171">
                  <c:v>1976</c:v>
                </c:pt>
                <c:pt idx="172">
                  <c:v>1855</c:v>
                </c:pt>
                <c:pt idx="173">
                  <c:v>1999</c:v>
                </c:pt>
                <c:pt idx="174">
                  <c:v>1637</c:v>
                </c:pt>
                <c:pt idx="175">
                  <c:v>1567</c:v>
                </c:pt>
                <c:pt idx="176">
                  <c:v>1633</c:v>
                </c:pt>
                <c:pt idx="177">
                  <c:v>1855</c:v>
                </c:pt>
                <c:pt idx="178">
                  <c:v>1972</c:v>
                </c:pt>
                <c:pt idx="179">
                  <c:v>1922</c:v>
                </c:pt>
                <c:pt idx="180">
                  <c:v>2136</c:v>
                </c:pt>
                <c:pt idx="181">
                  <c:v>1965</c:v>
                </c:pt>
                <c:pt idx="182">
                  <c:v>2055</c:v>
                </c:pt>
                <c:pt idx="183">
                  <c:v>2000</c:v>
                </c:pt>
                <c:pt idx="184">
                  <c:v>1639</c:v>
                </c:pt>
                <c:pt idx="185">
                  <c:v>1432</c:v>
                </c:pt>
                <c:pt idx="186">
                  <c:v>1235</c:v>
                </c:pt>
                <c:pt idx="187">
                  <c:v>1768</c:v>
                </c:pt>
                <c:pt idx="188">
                  <c:v>1472</c:v>
                </c:pt>
                <c:pt idx="189">
                  <c:v>1950</c:v>
                </c:pt>
                <c:pt idx="190">
                  <c:v>1392</c:v>
                </c:pt>
                <c:pt idx="191">
                  <c:v>871</c:v>
                </c:pt>
                <c:pt idx="192">
                  <c:v>926</c:v>
                </c:pt>
                <c:pt idx="193">
                  <c:v>898</c:v>
                </c:pt>
                <c:pt idx="194">
                  <c:v>898</c:v>
                </c:pt>
                <c:pt idx="195">
                  <c:v>768</c:v>
                </c:pt>
                <c:pt idx="196">
                  <c:v>127</c:v>
                </c:pt>
                <c:pt idx="197">
                  <c:v>127</c:v>
                </c:pt>
                <c:pt idx="198">
                  <c:v>149</c:v>
                </c:pt>
                <c:pt idx="199">
                  <c:v>161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F-4A6C-9CAD-6FD8E634F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166256"/>
        <c:axId val="1978165296"/>
      </c:lineChart>
      <c:catAx>
        <c:axId val="197816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78165296"/>
        <c:crosses val="autoZero"/>
        <c:auto val="1"/>
        <c:lblAlgn val="ctr"/>
        <c:lblOffset val="100"/>
        <c:noMultiLvlLbl val="0"/>
      </c:catAx>
      <c:valAx>
        <c:axId val="19781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781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99</xdr:col>
      <xdr:colOff>230504</xdr:colOff>
      <xdr:row>1</xdr:row>
      <xdr:rowOff>77151</xdr:rowOff>
    </xdr:from>
    <xdr:to>
      <xdr:col>113</xdr:col>
      <xdr:colOff>190499</xdr:colOff>
      <xdr:row>34</xdr:row>
      <xdr:rowOff>38099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B7FBF82D-88EA-AF2D-D7A8-D702BEB40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213</xdr:col>
      <xdr:colOff>40005</xdr:colOff>
      <xdr:row>17</xdr:row>
      <xdr:rowOff>79057</xdr:rowOff>
    </xdr:from>
    <xdr:to>
      <xdr:col>219</xdr:col>
      <xdr:colOff>1064895</xdr:colOff>
      <xdr:row>32</xdr:row>
      <xdr:rowOff>115252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4151B270-F4CA-70B6-59D1-C4389D9ED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317</xdr:col>
      <xdr:colOff>514351</xdr:colOff>
      <xdr:row>2</xdr:row>
      <xdr:rowOff>161925</xdr:rowOff>
    </xdr:from>
    <xdr:to>
      <xdr:col>320</xdr:col>
      <xdr:colOff>2943226</xdr:colOff>
      <xdr:row>34</xdr:row>
      <xdr:rowOff>94297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7DD9B382-7B8B-B356-6EB1-74D8A2EAC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100</xdr:col>
      <xdr:colOff>28575</xdr:colOff>
      <xdr:row>4</xdr:row>
      <xdr:rowOff>76200</xdr:rowOff>
    </xdr:from>
    <xdr:to>
      <xdr:col>109</xdr:col>
      <xdr:colOff>371475</xdr:colOff>
      <xdr:row>28</xdr:row>
      <xdr:rowOff>48577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51059209-27E0-0677-76DD-42A52680C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212</xdr:col>
      <xdr:colOff>196215</xdr:colOff>
      <xdr:row>9</xdr:row>
      <xdr:rowOff>92391</xdr:rowOff>
    </xdr:from>
    <xdr:to>
      <xdr:col>221</xdr:col>
      <xdr:colOff>100965</xdr:colOff>
      <xdr:row>35</xdr:row>
      <xdr:rowOff>87629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604A3FC8-20D8-4242-5FE4-E87B028C7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318</xdr:col>
      <xdr:colOff>1322069</xdr:colOff>
      <xdr:row>11</xdr:row>
      <xdr:rowOff>58102</xdr:rowOff>
    </xdr:from>
    <xdr:to>
      <xdr:col>321</xdr:col>
      <xdr:colOff>1552574</xdr:colOff>
      <xdr:row>35</xdr:row>
      <xdr:rowOff>19050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6F7BF4C9-3798-C0EC-9959-A1B807AC7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361950</xdr:colOff>
      <xdr:row>3</xdr:row>
      <xdr:rowOff>15240</xdr:rowOff>
    </xdr:from>
    <xdr:to>
      <xdr:col>104</xdr:col>
      <xdr:colOff>91440</xdr:colOff>
      <xdr:row>26</xdr:row>
      <xdr:rowOff>98107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D364936B-CE8B-2B88-65AF-F1B9A961A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209</xdr:col>
      <xdr:colOff>1421129</xdr:colOff>
      <xdr:row>2</xdr:row>
      <xdr:rowOff>76200</xdr:rowOff>
    </xdr:from>
    <xdr:to>
      <xdr:col>214</xdr:col>
      <xdr:colOff>581024</xdr:colOff>
      <xdr:row>26</xdr:row>
      <xdr:rowOff>94297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3FC16A87-BA28-66EA-EC04-E08303A7E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447676</xdr:colOff>
      <xdr:row>11</xdr:row>
      <xdr:rowOff>54292</xdr:rowOff>
    </xdr:from>
    <xdr:to>
      <xdr:col>16</xdr:col>
      <xdr:colOff>53341</xdr:colOff>
      <xdr:row>26</xdr:row>
      <xdr:rowOff>98107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232C3B5-2810-991B-0060-7275A164B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190499</xdr:colOff>
      <xdr:row>11</xdr:row>
      <xdr:rowOff>58101</xdr:rowOff>
    </xdr:from>
    <xdr:to>
      <xdr:col>27</xdr:col>
      <xdr:colOff>428624</xdr:colOff>
      <xdr:row>33</xdr:row>
      <xdr:rowOff>161924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82B5C292-D625-B55C-3EBF-1CD2B1664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206</xdr:col>
      <xdr:colOff>219075</xdr:colOff>
      <xdr:row>6</xdr:row>
      <xdr:rowOff>172402</xdr:rowOff>
    </xdr:from>
    <xdr:to>
      <xdr:col>218</xdr:col>
      <xdr:colOff>295275</xdr:colOff>
      <xdr:row>32</xdr:row>
      <xdr:rowOff>114300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893497AA-48C5-A7AF-155D-95A58BE7F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0</xdr:rowOff>
    </xdr:from>
    <xdr:to>
      <xdr:col>19</xdr:col>
      <xdr:colOff>167640</xdr:colOff>
      <xdr:row>35</xdr:row>
      <xdr:rowOff>19050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378C4FF0-36A9-972C-728A-8B7214240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302895</xdr:colOff>
      <xdr:row>4</xdr:row>
      <xdr:rowOff>65721</xdr:rowOff>
    </xdr:from>
    <xdr:to>
      <xdr:col>32</xdr:col>
      <xdr:colOff>276225</xdr:colOff>
      <xdr:row>37</xdr:row>
      <xdr:rowOff>95249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7593FEC4-969C-F7B6-2D09-5F69F613C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1322070</xdr:colOff>
      <xdr:row>31</xdr:row>
      <xdr:rowOff>58101</xdr:rowOff>
    </xdr:from>
    <xdr:to>
      <xdr:col>33</xdr:col>
      <xdr:colOff>647700</xdr:colOff>
      <xdr:row>55</xdr:row>
      <xdr:rowOff>142874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EC0D9C9D-7A79-B8F5-5D3C-6E609E3DC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514348</xdr:colOff>
      <xdr:row>11</xdr:row>
      <xdr:rowOff>54291</xdr:rowOff>
    </xdr:from>
    <xdr:to>
      <xdr:col>53</xdr:col>
      <xdr:colOff>476249</xdr:colOff>
      <xdr:row>39</xdr:row>
      <xdr:rowOff>180974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D092A86C-D7AE-82D9-86B7-1DB074340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845FFEAB-86A8-41F9-9BC6-17572B5D479C}" autoFormatId="16" applyNumberFormats="0" applyBorderFormats="0" applyFontFormats="0" applyPatternFormats="0" applyAlignmentFormats="0" applyWidthHeightFormats="0">
  <queryTableRefresh nextId="341">
    <queryTableFields count="340">
      <queryTableField id="1" name="_Comment" tableColumnId="1"/>
      <queryTableField id="2" name="_IsVideoLearning" tableColumnId="2"/>
      <queryTableField id="3" name="            m_invertDataCurrentValue" tableColumnId="3"/>
      <queryTableField id="4" name="            CvbsAnalyzerState" tableColumnId="4"/>
      <queryTableField id="5" name="            m_videoScore.m_isVideo" tableColumnId="5"/>
      <queryTableField id="6" name="            m_videoScore.m_isInvertedVideo" tableColumnId="6"/>
      <queryTableField id="7" name="            m_samplesReadTotal" tableColumnId="7"/>
      <queryTableField id="8" name="            k_sampleRate" tableColumnId="8"/>
      <queryTableField id="9" name="            m_syncTreshold" tableColumnId="9"/>
      <queryTableField id="10" name="            m_syncSequenceLengthHistogram.m_binsRange.min" tableColumnId="10"/>
      <queryTableField id="11" name="            m_syncSequenceLengthHistogram.m_binsRange.max" tableColumnId="11"/>
      <queryTableField id="12" name="            m_syncSequenceLengthHistogram.k_binsCount" tableColumnId="12"/>
      <queryTableField id="13" name="            m_syncSequenceLengthHistogram.m_samplesCount" tableColumnId="13"/>
      <queryTableField id="14" name="            m_syncSequenceLengthHistogram.bins_weights" tableColumnId="14"/>
      <queryTableField id="15" name="S1" tableColumnId="15"/>
      <queryTableField id="16" name="S2" tableColumnId="16"/>
      <queryTableField id="17" name="S3" tableColumnId="17"/>
      <queryTableField id="18" name="S4" tableColumnId="18"/>
      <queryTableField id="19" name="S5" tableColumnId="19"/>
      <queryTableField id="20" name="S6" tableColumnId="20"/>
      <queryTableField id="21" name="S7" tableColumnId="21"/>
      <queryTableField id="22" name="S8" tableColumnId="22"/>
      <queryTableField id="23" name="S9" tableColumnId="23"/>
      <queryTableField id="24" name="S10" tableColumnId="24"/>
      <queryTableField id="25" name="S11" tableColumnId="25"/>
      <queryTableField id="26" name="S12" tableColumnId="26"/>
      <queryTableField id="27" name="S13" tableColumnId="27"/>
      <queryTableField id="28" name="S14" tableColumnId="28"/>
      <queryTableField id="29" name="S15" tableColumnId="29"/>
      <queryTableField id="30" name="S16" tableColumnId="30"/>
      <queryTableField id="31" name="S17" tableColumnId="31"/>
      <queryTableField id="32" name="S18" tableColumnId="32"/>
      <queryTableField id="33" name="S19" tableColumnId="33"/>
      <queryTableField id="34" name="S20" tableColumnId="34"/>
      <queryTableField id="35" name="S21" tableColumnId="35"/>
      <queryTableField id="36" name="S22" tableColumnId="36"/>
      <queryTableField id="37" name="S23" tableColumnId="37"/>
      <queryTableField id="38" name="S24" tableColumnId="38"/>
      <queryTableField id="39" name="S25" tableColumnId="39"/>
      <queryTableField id="40" name="S26" tableColumnId="40"/>
      <queryTableField id="41" name="S27" tableColumnId="41"/>
      <queryTableField id="42" name="S28" tableColumnId="42"/>
      <queryTableField id="43" name="S29" tableColumnId="43"/>
      <queryTableField id="44" name="S30" tableColumnId="44"/>
      <queryTableField id="45" name="S31" tableColumnId="45"/>
      <queryTableField id="46" name="S32" tableColumnId="46"/>
      <queryTableField id="47" name="S33" tableColumnId="47"/>
      <queryTableField id="48" name="S34" tableColumnId="48"/>
      <queryTableField id="49" name="S35" tableColumnId="49"/>
      <queryTableField id="50" name="S36" tableColumnId="50"/>
      <queryTableField id="51" name="S37" tableColumnId="51"/>
      <queryTableField id="52" name="S38" tableColumnId="52"/>
      <queryTableField id="53" name="S39" tableColumnId="53"/>
      <queryTableField id="54" name="S40" tableColumnId="54"/>
      <queryTableField id="55" name="S41" tableColumnId="55"/>
      <queryTableField id="56" name="S42" tableColumnId="56"/>
      <queryTableField id="57" name="S43" tableColumnId="57"/>
      <queryTableField id="58" name="S44" tableColumnId="58"/>
      <queryTableField id="59" name="S45" tableColumnId="59"/>
      <queryTableField id="60" name="S46" tableColumnId="60"/>
      <queryTableField id="61" name="S47" tableColumnId="61"/>
      <queryTableField id="62" name="S48" tableColumnId="62"/>
      <queryTableField id="63" name="S49" tableColumnId="63"/>
      <queryTableField id="64" name="S50" tableColumnId="64"/>
      <queryTableField id="65" name="S51" tableColumnId="65"/>
      <queryTableField id="66" name="S52" tableColumnId="66"/>
      <queryTableField id="67" name="S53" tableColumnId="67"/>
      <queryTableField id="68" name="S54" tableColumnId="68"/>
      <queryTableField id="69" name="S55" tableColumnId="69"/>
      <queryTableField id="70" name="S56" tableColumnId="70"/>
      <queryTableField id="71" name="S57" tableColumnId="71"/>
      <queryTableField id="72" name="S58" tableColumnId="72"/>
      <queryTableField id="73" name="S59" tableColumnId="73"/>
      <queryTableField id="74" name="S60" tableColumnId="74"/>
      <queryTableField id="75" name="S61" tableColumnId="75"/>
      <queryTableField id="76" name="S62" tableColumnId="76"/>
      <queryTableField id="77" name="S63" tableColumnId="77"/>
      <queryTableField id="78" name="S64" tableColumnId="78"/>
      <queryTableField id="79" name="S65" tableColumnId="79"/>
      <queryTableField id="80" name="S66" tableColumnId="80"/>
      <queryTableField id="81" name="S67" tableColumnId="81"/>
      <queryTableField id="82" name="S68" tableColumnId="82"/>
      <queryTableField id="83" name="S69" tableColumnId="83"/>
      <queryTableField id="84" name="S70" tableColumnId="84"/>
      <queryTableField id="85" name="S71" tableColumnId="85"/>
      <queryTableField id="86" name="S72" tableColumnId="86"/>
      <queryTableField id="87" name="S73" tableColumnId="87"/>
      <queryTableField id="88" name="S74" tableColumnId="88"/>
      <queryTableField id="89" name="S75" tableColumnId="89"/>
      <queryTableField id="90" name="S76" tableColumnId="90"/>
      <queryTableField id="91" name="S77" tableColumnId="91"/>
      <queryTableField id="92" name="S78" tableColumnId="92"/>
      <queryTableField id="93" name="S79" tableColumnId="93"/>
      <queryTableField id="94" name="S80" tableColumnId="94"/>
      <queryTableField id="95" name="S81" tableColumnId="95"/>
      <queryTableField id="96" name="S82" tableColumnId="96"/>
      <queryTableField id="97" name="S83" tableColumnId="97"/>
      <queryTableField id="98" name="S84" tableColumnId="98"/>
      <queryTableField id="99" name="S85" tableColumnId="99"/>
      <queryTableField id="100" name="S86" tableColumnId="100"/>
      <queryTableField id="101" name="S87" tableColumnId="101"/>
      <queryTableField id="102" name="S88" tableColumnId="102"/>
      <queryTableField id="103" name="S89" tableColumnId="103"/>
      <queryTableField id="104" name="S90" tableColumnId="104"/>
      <queryTableField id="105" name="S91" tableColumnId="105"/>
      <queryTableField id="106" name="S92" tableColumnId="106"/>
      <queryTableField id="107" name="S93" tableColumnId="107"/>
      <queryTableField id="108" name="S94" tableColumnId="108"/>
      <queryTableField id="109" name="S95" tableColumnId="109"/>
      <queryTableField id="110" name="S96" tableColumnId="110"/>
      <queryTableField id="111" name="S97" tableColumnId="111"/>
      <queryTableField id="112" name="S98" tableColumnId="112"/>
      <queryTableField id="113" name="S99" tableColumnId="113"/>
      <queryTableField id="114" name="S100" tableColumnId="114"/>
      <queryTableField id="115" name="m_notSyncSequenceLengthHistogram.m_binsRange.min" tableColumnId="115"/>
      <queryTableField id="116" name="            m_notSyncSequenceLengthHistogram.m_binsRange.max" tableColumnId="116"/>
      <queryTableField id="117" name="            m_notSyncSequenceLengthHistogram.k_binsCount" tableColumnId="117"/>
      <queryTableField id="118" name="            m_notSyncSequenceLengthHistogram.m_samplesCount" tableColumnId="118"/>
      <queryTableField id="119" name="            m_notSyncSequenceLengthHistogram.bins_weights" tableColumnId="119"/>
      <queryTableField id="120" name="N1" tableColumnId="120"/>
      <queryTableField id="121" name="N2" tableColumnId="121"/>
      <queryTableField id="122" name="N3" tableColumnId="122"/>
      <queryTableField id="123" name="N4" tableColumnId="123"/>
      <queryTableField id="124" name="N5" tableColumnId="124"/>
      <queryTableField id="125" name="N6" tableColumnId="125"/>
      <queryTableField id="126" name="N7" tableColumnId="126"/>
      <queryTableField id="127" name="N8" tableColumnId="127"/>
      <queryTableField id="128" name="N9" tableColumnId="128"/>
      <queryTableField id="129" name="N10" tableColumnId="129"/>
      <queryTableField id="130" name="N11" tableColumnId="130"/>
      <queryTableField id="131" name="N12" tableColumnId="131"/>
      <queryTableField id="132" name="N13" tableColumnId="132"/>
      <queryTableField id="133" name="N14" tableColumnId="133"/>
      <queryTableField id="134" name="N15" tableColumnId="134"/>
      <queryTableField id="135" name="N16" tableColumnId="135"/>
      <queryTableField id="136" name="N17" tableColumnId="136"/>
      <queryTableField id="137" name="N18" tableColumnId="137"/>
      <queryTableField id="138" name="N19" tableColumnId="138"/>
      <queryTableField id="139" name="N20" tableColumnId="139"/>
      <queryTableField id="140" name="N21" tableColumnId="140"/>
      <queryTableField id="141" name="N22" tableColumnId="141"/>
      <queryTableField id="142" name="N23" tableColumnId="142"/>
      <queryTableField id="143" name="N24" tableColumnId="143"/>
      <queryTableField id="144" name="N25" tableColumnId="144"/>
      <queryTableField id="145" name="N26" tableColumnId="145"/>
      <queryTableField id="146" name="N27" tableColumnId="146"/>
      <queryTableField id="147" name="N28" tableColumnId="147"/>
      <queryTableField id="148" name="N29" tableColumnId="148"/>
      <queryTableField id="149" name="N30" tableColumnId="149"/>
      <queryTableField id="150" name="N31" tableColumnId="150"/>
      <queryTableField id="151" name="N32" tableColumnId="151"/>
      <queryTableField id="152" name="N33" tableColumnId="152"/>
      <queryTableField id="153" name="N34" tableColumnId="153"/>
      <queryTableField id="154" name="N35" tableColumnId="154"/>
      <queryTableField id="155" name="N36" tableColumnId="155"/>
      <queryTableField id="156" name="N37" tableColumnId="156"/>
      <queryTableField id="157" name="N38" tableColumnId="157"/>
      <queryTableField id="158" name="N39" tableColumnId="158"/>
      <queryTableField id="159" name="N40" tableColumnId="159"/>
      <queryTableField id="160" name="N41" tableColumnId="160"/>
      <queryTableField id="161" name="N42" tableColumnId="161"/>
      <queryTableField id="162" name="N43" tableColumnId="162"/>
      <queryTableField id="163" name="N44" tableColumnId="163"/>
      <queryTableField id="164" name="N45" tableColumnId="164"/>
      <queryTableField id="165" name="N46" tableColumnId="165"/>
      <queryTableField id="166" name="N47" tableColumnId="166"/>
      <queryTableField id="167" name="N48" tableColumnId="167"/>
      <queryTableField id="168" name="N49" tableColumnId="168"/>
      <queryTableField id="169" name="N50" tableColumnId="169"/>
      <queryTableField id="170" name="N51" tableColumnId="170"/>
      <queryTableField id="171" name="N52" tableColumnId="171"/>
      <queryTableField id="172" name="N53" tableColumnId="172"/>
      <queryTableField id="173" name="N54" tableColumnId="173"/>
      <queryTableField id="174" name="N55" tableColumnId="174"/>
      <queryTableField id="175" name="N56" tableColumnId="175"/>
      <queryTableField id="176" name="N57" tableColumnId="176"/>
      <queryTableField id="177" name="N58" tableColumnId="177"/>
      <queryTableField id="178" name="N59" tableColumnId="178"/>
      <queryTableField id="179" name="N60" tableColumnId="179"/>
      <queryTableField id="180" name="N61" tableColumnId="180"/>
      <queryTableField id="181" name="N62" tableColumnId="181"/>
      <queryTableField id="182" name="N63" tableColumnId="182"/>
      <queryTableField id="183" name="N64" tableColumnId="183"/>
      <queryTableField id="184" name="N65" tableColumnId="184"/>
      <queryTableField id="185" name="N66" tableColumnId="185"/>
      <queryTableField id="186" name="N67" tableColumnId="186"/>
      <queryTableField id="187" name="N68" tableColumnId="187"/>
      <queryTableField id="188" name="N69" tableColumnId="188"/>
      <queryTableField id="189" name="N70" tableColumnId="189"/>
      <queryTableField id="190" name="N71" tableColumnId="190"/>
      <queryTableField id="191" name="N72" tableColumnId="191"/>
      <queryTableField id="192" name="N73" tableColumnId="192"/>
      <queryTableField id="193" name="N74" tableColumnId="193"/>
      <queryTableField id="194" name="N75" tableColumnId="194"/>
      <queryTableField id="195" name="N76" tableColumnId="195"/>
      <queryTableField id="196" name="N77" tableColumnId="196"/>
      <queryTableField id="197" name="N78" tableColumnId="197"/>
      <queryTableField id="198" name="N79" tableColumnId="198"/>
      <queryTableField id="199" name="N80" tableColumnId="199"/>
      <queryTableField id="200" name="N81" tableColumnId="200"/>
      <queryTableField id="201" name="N82" tableColumnId="201"/>
      <queryTableField id="202" name="N83" tableColumnId="202"/>
      <queryTableField id="203" name="N84" tableColumnId="203"/>
      <queryTableField id="204" name="N85" tableColumnId="204"/>
      <queryTableField id="205" name="N86" tableColumnId="205"/>
      <queryTableField id="206" name="N87" tableColumnId="206"/>
      <queryTableField id="207" name="N88" tableColumnId="207"/>
      <queryTableField id="208" name="N89" tableColumnId="208"/>
      <queryTableField id="209" name="N90" tableColumnId="209"/>
      <queryTableField id="210" name="N91" tableColumnId="210"/>
      <queryTableField id="211" name="N92" tableColumnId="211"/>
      <queryTableField id="212" name="N93" tableColumnId="212"/>
      <queryTableField id="213" name="N94" tableColumnId="213"/>
      <queryTableField id="214" name="N95" tableColumnId="214"/>
      <queryTableField id="215" name="N96" tableColumnId="215"/>
      <queryTableField id="216" name="N97" tableColumnId="216"/>
      <queryTableField id="217" name="N98" tableColumnId="217"/>
      <queryTableField id="218" name="N99" tableColumnId="218"/>
      <queryTableField id="219" name="N100" tableColumnId="219"/>
      <queryTableField id="220" name="m_amplitudeHistogram.0" tableColumnId="220"/>
      <queryTableField id="221" name="m_amplitudeHistogram.1" tableColumnId="221"/>
      <queryTableField id="222" name="m_amplitudeHistogram.2" tableColumnId="222"/>
      <queryTableField id="223" name="m_amplitudeHistogram.3" tableColumnId="223"/>
      <queryTableField id="224" name="m_amplitudeHistogram.4" tableColumnId="224"/>
      <queryTableField id="225" name="m_amplitudeHistogram.5" tableColumnId="225"/>
      <queryTableField id="226" name="m_amplitudeHistogram.6" tableColumnId="226"/>
      <queryTableField id="227" name="m_amplitudeHistogram.7" tableColumnId="227"/>
      <queryTableField id="228" name="m_amplitudeHistogram.8" tableColumnId="228"/>
      <queryTableField id="229" name="m_amplitudeHistogram.9" tableColumnId="229"/>
      <queryTableField id="230" name="m_amplitudeHistogram.10" tableColumnId="230"/>
      <queryTableField id="231" name="m_amplitudeHistogram.11" tableColumnId="231"/>
      <queryTableField id="232" name="m_amplitudeHistogram.12" tableColumnId="232"/>
      <queryTableField id="233" name="m_amplitudeHistogram.13" tableColumnId="233"/>
      <queryTableField id="234" name="m_amplitudeHistogram.14" tableColumnId="234"/>
      <queryTableField id="235" name="m_amplitudeHistogram.15" tableColumnId="235"/>
      <queryTableField id="236" name="m_amplitudeHistogram.16" tableColumnId="236"/>
      <queryTableField id="237" name="m_amplitudeHistogram.17" tableColumnId="237"/>
      <queryTableField id="238" name="m_amplitudeHistogram.18" tableColumnId="238"/>
      <queryTableField id="239" name="m_amplitudeHistogram.19" tableColumnId="239"/>
      <queryTableField id="240" name="m_amplitudeHistogram.20" tableColumnId="240"/>
      <queryTableField id="241" name="m_amplitudeHistogram.21" tableColumnId="241"/>
      <queryTableField id="242" name="m_amplitudeHistogram.22" tableColumnId="242"/>
      <queryTableField id="243" name="m_amplitudeHistogram.23" tableColumnId="243"/>
      <queryTableField id="244" name="m_amplitudeHistogram.24" tableColumnId="244"/>
      <queryTableField id="245" name="m_amplitudeHistogram.25" tableColumnId="245"/>
      <queryTableField id="246" name="m_amplitudeHistogram.26" tableColumnId="246"/>
      <queryTableField id="247" name="m_amplitudeHistogram.27" tableColumnId="247"/>
      <queryTableField id="248" name="m_amplitudeHistogram.28" tableColumnId="248"/>
      <queryTableField id="249" name="m_amplitudeHistogram.29" tableColumnId="249"/>
      <queryTableField id="250" name="m_amplitudeHistogram.30" tableColumnId="250"/>
      <queryTableField id="251" name="m_amplitudeHistogram.31" tableColumnId="251"/>
      <queryTableField id="252" name="m_amplitudeHistogram.32" tableColumnId="252"/>
      <queryTableField id="253" name="m_amplitudeHistogram.33" tableColumnId="253"/>
      <queryTableField id="254" name="m_amplitudeHistogram.34" tableColumnId="254"/>
      <queryTableField id="255" name="m_amplitudeHistogram.35" tableColumnId="255"/>
      <queryTableField id="256" name="m_amplitudeHistogram.36" tableColumnId="256"/>
      <queryTableField id="257" name="m_amplitudeHistogram.37" tableColumnId="257"/>
      <queryTableField id="258" name="m_amplitudeHistogram.38" tableColumnId="258"/>
      <queryTableField id="259" name="m_amplitudeHistogram.39" tableColumnId="259"/>
      <queryTableField id="260" name="m_amplitudeHistogram.40" tableColumnId="260"/>
      <queryTableField id="261" name="m_amplitudeHistogram.41" tableColumnId="261"/>
      <queryTableField id="262" name="m_amplitudeHistogram.42" tableColumnId="262"/>
      <queryTableField id="263" name="m_amplitudeHistogram.43" tableColumnId="263"/>
      <queryTableField id="264" name="m_amplitudeHistogram.44" tableColumnId="264"/>
      <queryTableField id="265" name="m_amplitudeHistogram.45" tableColumnId="265"/>
      <queryTableField id="266" name="m_amplitudeHistogram.46" tableColumnId="266"/>
      <queryTableField id="267" name="m_amplitudeHistogram.47" tableColumnId="267"/>
      <queryTableField id="268" name="m_amplitudeHistogram.48" tableColumnId="268"/>
      <queryTableField id="269" name="m_amplitudeHistogram.49" tableColumnId="269"/>
      <queryTableField id="270" name="m_amplitudeHistogram.50" tableColumnId="270"/>
      <queryTableField id="271" name="m_amplitudeHistogram.51" tableColumnId="271"/>
      <queryTableField id="272" name="m_amplitudeHistogram.52" tableColumnId="272"/>
      <queryTableField id="273" name="m_amplitudeHistogram.53" tableColumnId="273"/>
      <queryTableField id="274" name="m_amplitudeHistogram.54" tableColumnId="274"/>
      <queryTableField id="275" name="m_amplitudeHistogram.55" tableColumnId="275"/>
      <queryTableField id="276" name="m_amplitudeHistogram.56" tableColumnId="276"/>
      <queryTableField id="277" name="m_amplitudeHistogram.57" tableColumnId="277"/>
      <queryTableField id="278" name="m_amplitudeHistogram.58" tableColumnId="278"/>
      <queryTableField id="279" name="m_amplitudeHistogram.59" tableColumnId="279"/>
      <queryTableField id="280" name="m_amplitudeHistogram.60" tableColumnId="280"/>
      <queryTableField id="281" name="m_amplitudeHistogram.61" tableColumnId="281"/>
      <queryTableField id="282" name="m_amplitudeHistogram.62" tableColumnId="282"/>
      <queryTableField id="283" name="m_amplitudeHistogram.63" tableColumnId="283"/>
      <queryTableField id="284" name="m_amplitudeHistogram.64" tableColumnId="284"/>
      <queryTableField id="285" name="m_amplitudeHistogram.65" tableColumnId="285"/>
      <queryTableField id="286" name="m_amplitudeHistogram.66" tableColumnId="286"/>
      <queryTableField id="287" name="m_amplitudeHistogram.67" tableColumnId="287"/>
      <queryTableField id="288" name="m_amplitudeHistogram.68" tableColumnId="288"/>
      <queryTableField id="289" name="m_amplitudeHistogram.69" tableColumnId="289"/>
      <queryTableField id="290" name="m_amplitudeHistogram.70" tableColumnId="290"/>
      <queryTableField id="291" name="m_amplitudeHistogram.71" tableColumnId="291"/>
      <queryTableField id="292" name="m_amplitudeHistogram.72" tableColumnId="292"/>
      <queryTableField id="293" name="m_amplitudeHistogram.73" tableColumnId="293"/>
      <queryTableField id="294" name="m_amplitudeHistogram.74" tableColumnId="294"/>
      <queryTableField id="295" name="m_amplitudeHistogram.75" tableColumnId="295"/>
      <queryTableField id="296" name="m_amplitudeHistogram.76" tableColumnId="296"/>
      <queryTableField id="297" name="m_amplitudeHistogram.77" tableColumnId="297"/>
      <queryTableField id="298" name="m_amplitudeHistogram.78" tableColumnId="298"/>
      <queryTableField id="299" name="m_amplitudeHistogram.79" tableColumnId="299"/>
      <queryTableField id="300" name="m_amplitudeHistogram.80" tableColumnId="300"/>
      <queryTableField id="301" name="m_amplitudeHistogram.81" tableColumnId="301"/>
      <queryTableField id="302" name="m_amplitudeHistogram.82" tableColumnId="302"/>
      <queryTableField id="303" name="m_amplitudeHistogram.83" tableColumnId="303"/>
      <queryTableField id="304" name="m_amplitudeHistogram.84" tableColumnId="304"/>
      <queryTableField id="305" name="m_amplitudeHistogram.85" tableColumnId="305"/>
      <queryTableField id="306" name="m_amplitudeHistogram.86" tableColumnId="306"/>
      <queryTableField id="307" name="m_amplitudeHistogram.87" tableColumnId="307"/>
      <queryTableField id="308" name="m_amplitudeHistogram.88" tableColumnId="308"/>
      <queryTableField id="309" name="m_amplitudeHistogram.89" tableColumnId="309"/>
      <queryTableField id="310" name="m_amplitudeHistogram.90" tableColumnId="310"/>
      <queryTableField id="311" name="m_amplitudeHistogram.91" tableColumnId="311"/>
      <queryTableField id="312" name="m_amplitudeHistogram.92" tableColumnId="312"/>
      <queryTableField id="313" name="m_amplitudeHistogram.93" tableColumnId="313"/>
      <queryTableField id="314" name="m_amplitudeHistogram.94" tableColumnId="314"/>
      <queryTableField id="315" name="m_amplitudeHistogram.95" tableColumnId="315"/>
      <queryTableField id="316" name="m_amplitudeHistogram.96" tableColumnId="316"/>
      <queryTableField id="317" name="m_amplitudeHistogram.97" tableColumnId="317"/>
      <queryTableField id="318" name="m_amplitudeHistogram.98" tableColumnId="318"/>
      <queryTableField id="319" name="m_amplitudeHistogram.99" tableColumnId="319"/>
      <queryTableField id="320" name="m_stateProfilers.k_failedBadState" tableColumnId="320"/>
      <queryTableField id="321" name="m_stateProfilers.k_failedFastADCInitialization" tableColumnId="321"/>
      <queryTableField id="322" name="m_stateProfilers.k_failedSampling" tableColumnId="322"/>
      <queryTableField id="323" name="m_stateProfilers.k_failedAmplitude" tableColumnId="323"/>
      <queryTableField id="324" name="m_stateProfilers.k_failedSyncIntervals" tableColumnId="324"/>
      <queryTableField id="325" name="m_stateProfilers.k_failedVideoScore" tableColumnId="325"/>
      <queryTableField id="326" name="m_stateProfilers.k_failedFastADCStop" tableColumnId="326"/>
      <queryTableField id="327" name="m_stateProfilers.k_failedUnknownError" tableColumnId="327"/>
      <queryTableField id="328" name="m_stateProfilers.k_totalAnalyzeTime" tableColumnId="328"/>
      <queryTableField id="329" name="m_stateProfilers.k_notInitialized" tableColumnId="329"/>
      <queryTableField id="330" name="m_stateProfilers.k_initializing" tableColumnId="330"/>
      <queryTableField id="331" name="m_stateProfilers.k_initializedAndIdle" tableColumnId="331"/>
      <queryTableField id="332" name="m_stateProfilers.k_amplitudeSampling" tableColumnId="332"/>
      <queryTableField id="333" name="m_stateProfilers.k_amplitudeCalculation" tableColumnId="333"/>
      <queryTableField id="334" name="m_stateProfilers.k_syncIntervalsSampling" tableColumnId="334"/>
      <queryTableField id="335" name="m_stateProfilers.k_syncIntervalsCalculation" tableColumnId="335"/>
      <queryTableField id="336" name="m_stateProfilers.k_videoScoreCalculation" tableColumnId="336"/>
      <queryTableField id="337" name="m_stateProfilers.k_restartInverted" tableColumnId="337"/>
      <queryTableField id="338" name="m_stateProfilers.k_stopADC" tableColumnId="338"/>
      <queryTableField id="339" name="m_stateProfilers.k_finished" tableColumnId="339"/>
      <queryTableField id="340" name="Column1" tableColumnId="34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A3457A9C-D88E-4F45-AF21-78648096CAF8}" autoFormatId="16" applyNumberFormats="0" applyBorderFormats="0" applyFontFormats="0" applyPatternFormats="0" applyAlignmentFormats="0" applyWidthHeightFormats="0">
  <queryTableRefresh nextId="341">
    <queryTableFields count="340">
      <queryTableField id="1" name="_Comment" tableColumnId="1"/>
      <queryTableField id="2" name="_IsVideoLearning" tableColumnId="2"/>
      <queryTableField id="3" name="            m_invertDataCurrentValue" tableColumnId="3"/>
      <queryTableField id="4" name="            CvbsAnalyzerState" tableColumnId="4"/>
      <queryTableField id="5" name="            m_videoScore.m_isVideo" tableColumnId="5"/>
      <queryTableField id="6" name="            m_videoScore.m_isInvertedVideo" tableColumnId="6"/>
      <queryTableField id="7" name="            m_samplesReadTotal" tableColumnId="7"/>
      <queryTableField id="8" name="            k_sampleRate" tableColumnId="8"/>
      <queryTableField id="9" name="            m_syncTreshold" tableColumnId="9"/>
      <queryTableField id="10" name="            m_syncSequenceLengthHistogram.m_binsRange.min" tableColumnId="10"/>
      <queryTableField id="11" name="            m_syncSequenceLengthHistogram.m_binsRange.max" tableColumnId="11"/>
      <queryTableField id="12" name="            m_syncSequenceLengthHistogram.k_binsCount" tableColumnId="12"/>
      <queryTableField id="13" name="            m_syncSequenceLengthHistogram.m_samplesCount" tableColumnId="13"/>
      <queryTableField id="14" name="            m_syncSequenceLengthHistogram.bins_weights" tableColumnId="14"/>
      <queryTableField id="15" name="S1" tableColumnId="15"/>
      <queryTableField id="16" name="S2" tableColumnId="16"/>
      <queryTableField id="17" name="S3" tableColumnId="17"/>
      <queryTableField id="18" name="S4" tableColumnId="18"/>
      <queryTableField id="19" name="S5" tableColumnId="19"/>
      <queryTableField id="20" name="S6" tableColumnId="20"/>
      <queryTableField id="21" name="S7" tableColumnId="21"/>
      <queryTableField id="22" name="S8" tableColumnId="22"/>
      <queryTableField id="23" name="S9" tableColumnId="23"/>
      <queryTableField id="24" name="S10" tableColumnId="24"/>
      <queryTableField id="25" name="S11" tableColumnId="25"/>
      <queryTableField id="26" name="S12" tableColumnId="26"/>
      <queryTableField id="27" name="S13" tableColumnId="27"/>
      <queryTableField id="28" name="S14" tableColumnId="28"/>
      <queryTableField id="29" name="S15" tableColumnId="29"/>
      <queryTableField id="30" name="S16" tableColumnId="30"/>
      <queryTableField id="31" name="S17" tableColumnId="31"/>
      <queryTableField id="32" name="S18" tableColumnId="32"/>
      <queryTableField id="33" name="S19" tableColumnId="33"/>
      <queryTableField id="34" name="S20" tableColumnId="34"/>
      <queryTableField id="35" name="S21" tableColumnId="35"/>
      <queryTableField id="36" name="S22" tableColumnId="36"/>
      <queryTableField id="37" name="S23" tableColumnId="37"/>
      <queryTableField id="38" name="S24" tableColumnId="38"/>
      <queryTableField id="39" name="S25" tableColumnId="39"/>
      <queryTableField id="40" name="S26" tableColumnId="40"/>
      <queryTableField id="41" name="S27" tableColumnId="41"/>
      <queryTableField id="42" name="S28" tableColumnId="42"/>
      <queryTableField id="43" name="S29" tableColumnId="43"/>
      <queryTableField id="44" name="S30" tableColumnId="44"/>
      <queryTableField id="45" name="S31" tableColumnId="45"/>
      <queryTableField id="46" name="S32" tableColumnId="46"/>
      <queryTableField id="47" name="S33" tableColumnId="47"/>
      <queryTableField id="48" name="S34" tableColumnId="48"/>
      <queryTableField id="49" name="S35" tableColumnId="49"/>
      <queryTableField id="50" name="S36" tableColumnId="50"/>
      <queryTableField id="51" name="S37" tableColumnId="51"/>
      <queryTableField id="52" name="S38" tableColumnId="52"/>
      <queryTableField id="53" name="S39" tableColumnId="53"/>
      <queryTableField id="54" name="S40" tableColumnId="54"/>
      <queryTableField id="55" name="S41" tableColumnId="55"/>
      <queryTableField id="56" name="S42" tableColumnId="56"/>
      <queryTableField id="57" name="S43" tableColumnId="57"/>
      <queryTableField id="58" name="S44" tableColumnId="58"/>
      <queryTableField id="59" name="S45" tableColumnId="59"/>
      <queryTableField id="60" name="S46" tableColumnId="60"/>
      <queryTableField id="61" name="S47" tableColumnId="61"/>
      <queryTableField id="62" name="S48" tableColumnId="62"/>
      <queryTableField id="63" name="S49" tableColumnId="63"/>
      <queryTableField id="64" name="S50" tableColumnId="64"/>
      <queryTableField id="65" name="S51" tableColumnId="65"/>
      <queryTableField id="66" name="S52" tableColumnId="66"/>
      <queryTableField id="67" name="S53" tableColumnId="67"/>
      <queryTableField id="68" name="S54" tableColumnId="68"/>
      <queryTableField id="69" name="S55" tableColumnId="69"/>
      <queryTableField id="70" name="S56" tableColumnId="70"/>
      <queryTableField id="71" name="S57" tableColumnId="71"/>
      <queryTableField id="72" name="S58" tableColumnId="72"/>
      <queryTableField id="73" name="S59" tableColumnId="73"/>
      <queryTableField id="74" name="S60" tableColumnId="74"/>
      <queryTableField id="75" name="S61" tableColumnId="75"/>
      <queryTableField id="76" name="S62" tableColumnId="76"/>
      <queryTableField id="77" name="S63" tableColumnId="77"/>
      <queryTableField id="78" name="S64" tableColumnId="78"/>
      <queryTableField id="79" name="S65" tableColumnId="79"/>
      <queryTableField id="80" name="S66" tableColumnId="80"/>
      <queryTableField id="81" name="S67" tableColumnId="81"/>
      <queryTableField id="82" name="S68" tableColumnId="82"/>
      <queryTableField id="83" name="S69" tableColumnId="83"/>
      <queryTableField id="84" name="S70" tableColumnId="84"/>
      <queryTableField id="85" name="S71" tableColumnId="85"/>
      <queryTableField id="86" name="S72" tableColumnId="86"/>
      <queryTableField id="87" name="S73" tableColumnId="87"/>
      <queryTableField id="88" name="S74" tableColumnId="88"/>
      <queryTableField id="89" name="S75" tableColumnId="89"/>
      <queryTableField id="90" name="S76" tableColumnId="90"/>
      <queryTableField id="91" name="S77" tableColumnId="91"/>
      <queryTableField id="92" name="S78" tableColumnId="92"/>
      <queryTableField id="93" name="S79" tableColumnId="93"/>
      <queryTableField id="94" name="S80" tableColumnId="94"/>
      <queryTableField id="95" name="S81" tableColumnId="95"/>
      <queryTableField id="96" name="S82" tableColumnId="96"/>
      <queryTableField id="97" name="S83" tableColumnId="97"/>
      <queryTableField id="98" name="S84" tableColumnId="98"/>
      <queryTableField id="99" name="S85" tableColumnId="99"/>
      <queryTableField id="100" name="S86" tableColumnId="100"/>
      <queryTableField id="101" name="S87" tableColumnId="101"/>
      <queryTableField id="102" name="S88" tableColumnId="102"/>
      <queryTableField id="103" name="S89" tableColumnId="103"/>
      <queryTableField id="104" name="S90" tableColumnId="104"/>
      <queryTableField id="105" name="S91" tableColumnId="105"/>
      <queryTableField id="106" name="S92" tableColumnId="106"/>
      <queryTableField id="107" name="S93" tableColumnId="107"/>
      <queryTableField id="108" name="S94" tableColumnId="108"/>
      <queryTableField id="109" name="S95" tableColumnId="109"/>
      <queryTableField id="110" name="S96" tableColumnId="110"/>
      <queryTableField id="111" name="S97" tableColumnId="111"/>
      <queryTableField id="112" name="S98" tableColumnId="112"/>
      <queryTableField id="113" name="S99" tableColumnId="113"/>
      <queryTableField id="114" name="S100" tableColumnId="114"/>
      <queryTableField id="115" name="m_notSyncSequenceLengthHistogram.m_binsRange.min" tableColumnId="115"/>
      <queryTableField id="116" name="            m_notSyncSequenceLengthHistogram.m_binsRange.max" tableColumnId="116"/>
      <queryTableField id="117" name="            m_notSyncSequenceLengthHistogram.k_binsCount" tableColumnId="117"/>
      <queryTableField id="118" name="            m_notSyncSequenceLengthHistogram.m_samplesCount" tableColumnId="118"/>
      <queryTableField id="119" name="            m_notSyncSequenceLengthHistogram.bins_weights" tableColumnId="119"/>
      <queryTableField id="120" name="N1" tableColumnId="120"/>
      <queryTableField id="121" name="N2" tableColumnId="121"/>
      <queryTableField id="122" name="N3" tableColumnId="122"/>
      <queryTableField id="123" name="N4" tableColumnId="123"/>
      <queryTableField id="124" name="N5" tableColumnId="124"/>
      <queryTableField id="125" name="N6" tableColumnId="125"/>
      <queryTableField id="126" name="N7" tableColumnId="126"/>
      <queryTableField id="127" name="N8" tableColumnId="127"/>
      <queryTableField id="128" name="N9" tableColumnId="128"/>
      <queryTableField id="129" name="N10" tableColumnId="129"/>
      <queryTableField id="130" name="N11" tableColumnId="130"/>
      <queryTableField id="131" name="N12" tableColumnId="131"/>
      <queryTableField id="132" name="N13" tableColumnId="132"/>
      <queryTableField id="133" name="N14" tableColumnId="133"/>
      <queryTableField id="134" name="N15" tableColumnId="134"/>
      <queryTableField id="135" name="N16" tableColumnId="135"/>
      <queryTableField id="136" name="N17" tableColumnId="136"/>
      <queryTableField id="137" name="N18" tableColumnId="137"/>
      <queryTableField id="138" name="N19" tableColumnId="138"/>
      <queryTableField id="139" name="N20" tableColumnId="139"/>
      <queryTableField id="140" name="N21" tableColumnId="140"/>
      <queryTableField id="141" name="N22" tableColumnId="141"/>
      <queryTableField id="142" name="N23" tableColumnId="142"/>
      <queryTableField id="143" name="N24" tableColumnId="143"/>
      <queryTableField id="144" name="N25" tableColumnId="144"/>
      <queryTableField id="145" name="N26" tableColumnId="145"/>
      <queryTableField id="146" name="N27" tableColumnId="146"/>
      <queryTableField id="147" name="N28" tableColumnId="147"/>
      <queryTableField id="148" name="N29" tableColumnId="148"/>
      <queryTableField id="149" name="N30" tableColumnId="149"/>
      <queryTableField id="150" name="N31" tableColumnId="150"/>
      <queryTableField id="151" name="N32" tableColumnId="151"/>
      <queryTableField id="152" name="N33" tableColumnId="152"/>
      <queryTableField id="153" name="N34" tableColumnId="153"/>
      <queryTableField id="154" name="N35" tableColumnId="154"/>
      <queryTableField id="155" name="N36" tableColumnId="155"/>
      <queryTableField id="156" name="N37" tableColumnId="156"/>
      <queryTableField id="157" name="N38" tableColumnId="157"/>
      <queryTableField id="158" name="N39" tableColumnId="158"/>
      <queryTableField id="159" name="N40" tableColumnId="159"/>
      <queryTableField id="160" name="N41" tableColumnId="160"/>
      <queryTableField id="161" name="N42" tableColumnId="161"/>
      <queryTableField id="162" name="N43" tableColumnId="162"/>
      <queryTableField id="163" name="N44" tableColumnId="163"/>
      <queryTableField id="164" name="N45" tableColumnId="164"/>
      <queryTableField id="165" name="N46" tableColumnId="165"/>
      <queryTableField id="166" name="N47" tableColumnId="166"/>
      <queryTableField id="167" name="N48" tableColumnId="167"/>
      <queryTableField id="168" name="N49" tableColumnId="168"/>
      <queryTableField id="169" name="N50" tableColumnId="169"/>
      <queryTableField id="170" name="N51" tableColumnId="170"/>
      <queryTableField id="171" name="N52" tableColumnId="171"/>
      <queryTableField id="172" name="N53" tableColumnId="172"/>
      <queryTableField id="173" name="N54" tableColumnId="173"/>
      <queryTableField id="174" name="N55" tableColumnId="174"/>
      <queryTableField id="175" name="N56" tableColumnId="175"/>
      <queryTableField id="176" name="N57" tableColumnId="176"/>
      <queryTableField id="177" name="N58" tableColumnId="177"/>
      <queryTableField id="178" name="N59" tableColumnId="178"/>
      <queryTableField id="179" name="N60" tableColumnId="179"/>
      <queryTableField id="180" name="N61" tableColumnId="180"/>
      <queryTableField id="181" name="N62" tableColumnId="181"/>
      <queryTableField id="182" name="N63" tableColumnId="182"/>
      <queryTableField id="183" name="N64" tableColumnId="183"/>
      <queryTableField id="184" name="N65" tableColumnId="184"/>
      <queryTableField id="185" name="N66" tableColumnId="185"/>
      <queryTableField id="186" name="N67" tableColumnId="186"/>
      <queryTableField id="187" name="N68" tableColumnId="187"/>
      <queryTableField id="188" name="N69" tableColumnId="188"/>
      <queryTableField id="189" name="N70" tableColumnId="189"/>
      <queryTableField id="190" name="N71" tableColumnId="190"/>
      <queryTableField id="191" name="N72" tableColumnId="191"/>
      <queryTableField id="192" name="N73" tableColumnId="192"/>
      <queryTableField id="193" name="N74" tableColumnId="193"/>
      <queryTableField id="194" name="N75" tableColumnId="194"/>
      <queryTableField id="195" name="N76" tableColumnId="195"/>
      <queryTableField id="196" name="N77" tableColumnId="196"/>
      <queryTableField id="197" name="N78" tableColumnId="197"/>
      <queryTableField id="198" name="N79" tableColumnId="198"/>
      <queryTableField id="199" name="N80" tableColumnId="199"/>
      <queryTableField id="200" name="N81" tableColumnId="200"/>
      <queryTableField id="201" name="N82" tableColumnId="201"/>
      <queryTableField id="202" name="N83" tableColumnId="202"/>
      <queryTableField id="203" name="N84" tableColumnId="203"/>
      <queryTableField id="204" name="N85" tableColumnId="204"/>
      <queryTableField id="205" name="N86" tableColumnId="205"/>
      <queryTableField id="206" name="N87" tableColumnId="206"/>
      <queryTableField id="207" name="N88" tableColumnId="207"/>
      <queryTableField id="208" name="N89" tableColumnId="208"/>
      <queryTableField id="209" name="N90" tableColumnId="209"/>
      <queryTableField id="210" name="N91" tableColumnId="210"/>
      <queryTableField id="211" name="N92" tableColumnId="211"/>
      <queryTableField id="212" name="N93" tableColumnId="212"/>
      <queryTableField id="213" name="N94" tableColumnId="213"/>
      <queryTableField id="214" name="N95" tableColumnId="214"/>
      <queryTableField id="215" name="N96" tableColumnId="215"/>
      <queryTableField id="216" name="N97" tableColumnId="216"/>
      <queryTableField id="217" name="N98" tableColumnId="217"/>
      <queryTableField id="218" name="N99" tableColumnId="218"/>
      <queryTableField id="219" name="N100" tableColumnId="219"/>
      <queryTableField id="220" name="m_amplitudeHistogram.0" tableColumnId="220"/>
      <queryTableField id="221" name="m_amplitudeHistogram.1" tableColumnId="221"/>
      <queryTableField id="222" name="m_amplitudeHistogram.2" tableColumnId="222"/>
      <queryTableField id="223" name="m_amplitudeHistogram.3" tableColumnId="223"/>
      <queryTableField id="224" name="m_amplitudeHistogram.4" tableColumnId="224"/>
      <queryTableField id="225" name="m_amplitudeHistogram.5" tableColumnId="225"/>
      <queryTableField id="226" name="m_amplitudeHistogram.6" tableColumnId="226"/>
      <queryTableField id="227" name="m_amplitudeHistogram.7" tableColumnId="227"/>
      <queryTableField id="228" name="m_amplitudeHistogram.8" tableColumnId="228"/>
      <queryTableField id="229" name="m_amplitudeHistogram.9" tableColumnId="229"/>
      <queryTableField id="230" name="m_amplitudeHistogram.10" tableColumnId="230"/>
      <queryTableField id="231" name="m_amplitudeHistogram.11" tableColumnId="231"/>
      <queryTableField id="232" name="m_amplitudeHistogram.12" tableColumnId="232"/>
      <queryTableField id="233" name="m_amplitudeHistogram.13" tableColumnId="233"/>
      <queryTableField id="234" name="m_amplitudeHistogram.14" tableColumnId="234"/>
      <queryTableField id="235" name="m_amplitudeHistogram.15" tableColumnId="235"/>
      <queryTableField id="236" name="m_amplitudeHistogram.16" tableColumnId="236"/>
      <queryTableField id="237" name="m_amplitudeHistogram.17" tableColumnId="237"/>
      <queryTableField id="238" name="m_amplitudeHistogram.18" tableColumnId="238"/>
      <queryTableField id="239" name="m_amplitudeHistogram.19" tableColumnId="239"/>
      <queryTableField id="240" name="m_amplitudeHistogram.20" tableColumnId="240"/>
      <queryTableField id="241" name="m_amplitudeHistogram.21" tableColumnId="241"/>
      <queryTableField id="242" name="m_amplitudeHistogram.22" tableColumnId="242"/>
      <queryTableField id="243" name="m_amplitudeHistogram.23" tableColumnId="243"/>
      <queryTableField id="244" name="m_amplitudeHistogram.24" tableColumnId="244"/>
      <queryTableField id="245" name="m_amplitudeHistogram.25" tableColumnId="245"/>
      <queryTableField id="246" name="m_amplitudeHistogram.26" tableColumnId="246"/>
      <queryTableField id="247" name="m_amplitudeHistogram.27" tableColumnId="247"/>
      <queryTableField id="248" name="m_amplitudeHistogram.28" tableColumnId="248"/>
      <queryTableField id="249" name="m_amplitudeHistogram.29" tableColumnId="249"/>
      <queryTableField id="250" name="m_amplitudeHistogram.30" tableColumnId="250"/>
      <queryTableField id="251" name="m_amplitudeHistogram.31" tableColumnId="251"/>
      <queryTableField id="252" name="m_amplitudeHistogram.32" tableColumnId="252"/>
      <queryTableField id="253" name="m_amplitudeHistogram.33" tableColumnId="253"/>
      <queryTableField id="254" name="m_amplitudeHistogram.34" tableColumnId="254"/>
      <queryTableField id="255" name="m_amplitudeHistogram.35" tableColumnId="255"/>
      <queryTableField id="256" name="m_amplitudeHistogram.36" tableColumnId="256"/>
      <queryTableField id="257" name="m_amplitudeHistogram.37" tableColumnId="257"/>
      <queryTableField id="258" name="m_amplitudeHistogram.38" tableColumnId="258"/>
      <queryTableField id="259" name="m_amplitudeHistogram.39" tableColumnId="259"/>
      <queryTableField id="260" name="m_amplitudeHistogram.40" tableColumnId="260"/>
      <queryTableField id="261" name="m_amplitudeHistogram.41" tableColumnId="261"/>
      <queryTableField id="262" name="m_amplitudeHistogram.42" tableColumnId="262"/>
      <queryTableField id="263" name="m_amplitudeHistogram.43" tableColumnId="263"/>
      <queryTableField id="264" name="m_amplitudeHistogram.44" tableColumnId="264"/>
      <queryTableField id="265" name="m_amplitudeHistogram.45" tableColumnId="265"/>
      <queryTableField id="266" name="m_amplitudeHistogram.46" tableColumnId="266"/>
      <queryTableField id="267" name="m_amplitudeHistogram.47" tableColumnId="267"/>
      <queryTableField id="268" name="m_amplitudeHistogram.48" tableColumnId="268"/>
      <queryTableField id="269" name="m_amplitudeHistogram.49" tableColumnId="269"/>
      <queryTableField id="270" name="m_amplitudeHistogram.50" tableColumnId="270"/>
      <queryTableField id="271" name="m_amplitudeHistogram.51" tableColumnId="271"/>
      <queryTableField id="272" name="m_amplitudeHistogram.52" tableColumnId="272"/>
      <queryTableField id="273" name="m_amplitudeHistogram.53" tableColumnId="273"/>
      <queryTableField id="274" name="m_amplitudeHistogram.54" tableColumnId="274"/>
      <queryTableField id="275" name="m_amplitudeHistogram.55" tableColumnId="275"/>
      <queryTableField id="276" name="m_amplitudeHistogram.56" tableColumnId="276"/>
      <queryTableField id="277" name="m_amplitudeHistogram.57" tableColumnId="277"/>
      <queryTableField id="278" name="m_amplitudeHistogram.58" tableColumnId="278"/>
      <queryTableField id="279" name="m_amplitudeHistogram.59" tableColumnId="279"/>
      <queryTableField id="280" name="m_amplitudeHistogram.60" tableColumnId="280"/>
      <queryTableField id="281" name="m_amplitudeHistogram.61" tableColumnId="281"/>
      <queryTableField id="282" name="m_amplitudeHistogram.62" tableColumnId="282"/>
      <queryTableField id="283" name="m_amplitudeHistogram.63" tableColumnId="283"/>
      <queryTableField id="284" name="m_amplitudeHistogram.64" tableColumnId="284"/>
      <queryTableField id="285" name="m_amplitudeHistogram.65" tableColumnId="285"/>
      <queryTableField id="286" name="m_amplitudeHistogram.66" tableColumnId="286"/>
      <queryTableField id="287" name="m_amplitudeHistogram.67" tableColumnId="287"/>
      <queryTableField id="288" name="m_amplitudeHistogram.68" tableColumnId="288"/>
      <queryTableField id="289" name="m_amplitudeHistogram.69" tableColumnId="289"/>
      <queryTableField id="290" name="m_amplitudeHistogram.70" tableColumnId="290"/>
      <queryTableField id="291" name="m_amplitudeHistogram.71" tableColumnId="291"/>
      <queryTableField id="292" name="m_amplitudeHistogram.72" tableColumnId="292"/>
      <queryTableField id="293" name="m_amplitudeHistogram.73" tableColumnId="293"/>
      <queryTableField id="294" name="m_amplitudeHistogram.74" tableColumnId="294"/>
      <queryTableField id="295" name="m_amplitudeHistogram.75" tableColumnId="295"/>
      <queryTableField id="296" name="m_amplitudeHistogram.76" tableColumnId="296"/>
      <queryTableField id="297" name="m_amplitudeHistogram.77" tableColumnId="297"/>
      <queryTableField id="298" name="m_amplitudeHistogram.78" tableColumnId="298"/>
      <queryTableField id="299" name="m_amplitudeHistogram.79" tableColumnId="299"/>
      <queryTableField id="300" name="m_amplitudeHistogram.80" tableColumnId="300"/>
      <queryTableField id="301" name="m_amplitudeHistogram.81" tableColumnId="301"/>
      <queryTableField id="302" name="m_amplitudeHistogram.82" tableColumnId="302"/>
      <queryTableField id="303" name="m_amplitudeHistogram.83" tableColumnId="303"/>
      <queryTableField id="304" name="m_amplitudeHistogram.84" tableColumnId="304"/>
      <queryTableField id="305" name="m_amplitudeHistogram.85" tableColumnId="305"/>
      <queryTableField id="306" name="m_amplitudeHistogram.86" tableColumnId="306"/>
      <queryTableField id="307" name="m_amplitudeHistogram.87" tableColumnId="307"/>
      <queryTableField id="308" name="m_amplitudeHistogram.88" tableColumnId="308"/>
      <queryTableField id="309" name="m_amplitudeHistogram.89" tableColumnId="309"/>
      <queryTableField id="310" name="m_amplitudeHistogram.90" tableColumnId="310"/>
      <queryTableField id="311" name="m_amplitudeHistogram.91" tableColumnId="311"/>
      <queryTableField id="312" name="m_amplitudeHistogram.92" tableColumnId="312"/>
      <queryTableField id="313" name="m_amplitudeHistogram.93" tableColumnId="313"/>
      <queryTableField id="314" name="m_amplitudeHistogram.94" tableColumnId="314"/>
      <queryTableField id="315" name="m_amplitudeHistogram.95" tableColumnId="315"/>
      <queryTableField id="316" name="m_amplitudeHistogram.96" tableColumnId="316"/>
      <queryTableField id="317" name="m_amplitudeHistogram.97" tableColumnId="317"/>
      <queryTableField id="318" name="m_amplitudeHistogram.98" tableColumnId="318"/>
      <queryTableField id="319" name="m_amplitudeHistogram.99" tableColumnId="319"/>
      <queryTableField id="320" name="m_stateProfilers.k_failedBadState" tableColumnId="320"/>
      <queryTableField id="321" name="m_stateProfilers.k_failedFastADCInitialization" tableColumnId="321"/>
      <queryTableField id="322" name="m_stateProfilers.k_failedSampling" tableColumnId="322"/>
      <queryTableField id="323" name="m_stateProfilers.k_failedAmplitude" tableColumnId="323"/>
      <queryTableField id="324" name="m_stateProfilers.k_failedSyncIntervals" tableColumnId="324"/>
      <queryTableField id="325" name="m_stateProfilers.k_failedVideoScore" tableColumnId="325"/>
      <queryTableField id="326" name="m_stateProfilers.k_failedFastADCStop" tableColumnId="326"/>
      <queryTableField id="327" name="m_stateProfilers.k_failedUnknownError" tableColumnId="327"/>
      <queryTableField id="328" name="m_stateProfilers.k_totalAnalyzeTime" tableColumnId="328"/>
      <queryTableField id="329" name="m_stateProfilers.k_notInitialized" tableColumnId="329"/>
      <queryTableField id="330" name="m_stateProfilers.k_initializing" tableColumnId="330"/>
      <queryTableField id="331" name="m_stateProfilers.k_initializedAndIdle" tableColumnId="331"/>
      <queryTableField id="332" name="m_stateProfilers.k_amplitudeSampling" tableColumnId="332"/>
      <queryTableField id="333" name="m_stateProfilers.k_amplitudeCalculation" tableColumnId="333"/>
      <queryTableField id="334" name="m_stateProfilers.k_syncIntervalsSampling" tableColumnId="334"/>
      <queryTableField id="335" name="m_stateProfilers.k_syncIntervalsCalculation" tableColumnId="335"/>
      <queryTableField id="336" name="m_stateProfilers.k_videoScoreCalculation" tableColumnId="336"/>
      <queryTableField id="337" name="m_stateProfilers.k_restartInverted" tableColumnId="337"/>
      <queryTableField id="338" name="m_stateProfilers.k_stopADC" tableColumnId="338"/>
      <queryTableField id="339" name="m_stateProfilers.k_finished" tableColumnId="339"/>
      <queryTableField id="340" name="Column1" tableColumnId="34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D87FADD3-DD83-410F-A011-BD96DC12F891}" autoFormatId="16" applyNumberFormats="0" applyBorderFormats="0" applyFontFormats="0" applyPatternFormats="0" applyAlignmentFormats="0" applyWidthHeightFormats="0">
  <queryTableRefresh nextId="346">
    <queryTableFields count="345">
      <queryTableField id="1" name="_Comment" tableColumnId="1"/>
      <queryTableField id="2" name="_IsVideoLearning" tableColumnId="2"/>
      <queryTableField id="3" name="            m_invertDataCurrentValue" tableColumnId="3"/>
      <queryTableField id="4" name="            CvbsAnalyzerState" tableColumnId="4"/>
      <queryTableField id="5" name="            m_videoScore.m_isVideo" tableColumnId="5"/>
      <queryTableField id="6" name="            m_videoScore.m_isInvertedVideo" tableColumnId="6"/>
      <queryTableField id="7" name="            m_samplesReadTotal" tableColumnId="7"/>
      <queryTableField id="8" name="            k_sampleRate" tableColumnId="8"/>
      <queryTableField id="9" name="            m_syncTreshold" tableColumnId="9"/>
      <queryTableField id="10" name="            m_syncSequenceLengthHistogram.m_binsRange.min" tableColumnId="10"/>
      <queryTableField id="11" name="            m_syncSequenceLengthHistogram.m_binsRange.max" tableColumnId="11"/>
      <queryTableField id="12" name="            m_syncSequenceLengthHistogram.k_binsCount" tableColumnId="12"/>
      <queryTableField id="13" name="            m_syncSequenceLengthHistogram.m_samplesCount" tableColumnId="13"/>
      <queryTableField id="14" name="            m_syncSequenceLengtS10" tableColumnId="14"/>
      <queryTableField id="15" name="S11" tableColumnId="15"/>
      <queryTableField id="16" name="S12" tableColumnId="16"/>
      <queryTableField id="17" name="S13" tableColumnId="17"/>
      <queryTableField id="18" name="S14" tableColumnId="18"/>
      <queryTableField id="19" name="S15" tableColumnId="19"/>
      <queryTableField id="20" name="S16" tableColumnId="20"/>
      <queryTableField id="21" name="S17" tableColumnId="21"/>
      <queryTableField id="22" name="S18" tableColumnId="22"/>
      <queryTableField id="23" name="S19" tableColumnId="23"/>
      <queryTableField id="24" name="S20" tableColumnId="24"/>
      <queryTableField id="25" name="S21" tableColumnId="25"/>
      <queryTableField id="26" name="S22" tableColumnId="26"/>
      <queryTableField id="27" name="S23" tableColumnId="27"/>
      <queryTableField id="28" name="S24" tableColumnId="28"/>
      <queryTableField id="29" name="S25" tableColumnId="29"/>
      <queryTableField id="30" name="S26" tableColumnId="30"/>
      <queryTableField id="31" name="S27" tableColumnId="31"/>
      <queryTableField id="32" name="S28" tableColumnId="32"/>
      <queryTableField id="33" name="S29" tableColumnId="33"/>
      <queryTableField id="34" name="S30" tableColumnId="34"/>
      <queryTableField id="35" name="S31" tableColumnId="35"/>
      <queryTableField id="36" name="S32" tableColumnId="36"/>
      <queryTableField id="37" name="S33" tableColumnId="37"/>
      <queryTableField id="38" name="S34" tableColumnId="38"/>
      <queryTableField id="39" name="S35" tableColumnId="39"/>
      <queryTableField id="40" name="S36" tableColumnId="40"/>
      <queryTableField id="41" name="S37" tableColumnId="41"/>
      <queryTableField id="42" name="S38" tableColumnId="42"/>
      <queryTableField id="43" name="S39" tableColumnId="43"/>
      <queryTableField id="44" name="S40" tableColumnId="44"/>
      <queryTableField id="45" name="S41" tableColumnId="45"/>
      <queryTableField id="46" name="S42" tableColumnId="46"/>
      <queryTableField id="47" name="S43" tableColumnId="47"/>
      <queryTableField id="48" name="S44" tableColumnId="48"/>
      <queryTableField id="49" name="S45" tableColumnId="49"/>
      <queryTableField id="50" name="S46" tableColumnId="50"/>
      <queryTableField id="51" name="S47" tableColumnId="51"/>
      <queryTableField id="52" name="S48" tableColumnId="52"/>
      <queryTableField id="53" name="S49" tableColumnId="53"/>
      <queryTableField id="54" name="S50" tableColumnId="54"/>
      <queryTableField id="55" name="S51" tableColumnId="55"/>
      <queryTableField id="56" name="S52" tableColumnId="56"/>
      <queryTableField id="57" name="S53" tableColumnId="57"/>
      <queryTableField id="58" name="S54" tableColumnId="58"/>
      <queryTableField id="59" name="S55" tableColumnId="59"/>
      <queryTableField id="60" name="S56" tableColumnId="60"/>
      <queryTableField id="61" name="S57" tableColumnId="61"/>
      <queryTableField id="62" name="S58" tableColumnId="62"/>
      <queryTableField id="63" name="S59" tableColumnId="63"/>
      <queryTableField id="64" name="S60" tableColumnId="64"/>
      <queryTableField id="65" name="S61" tableColumnId="65"/>
      <queryTableField id="66" name="S62" tableColumnId="66"/>
      <queryTableField id="67" name="S63" tableColumnId="67"/>
      <queryTableField id="68" name="S64" tableColumnId="68"/>
      <queryTableField id="69" name="S65" tableColumnId="69"/>
      <queryTableField id="70" name="S66" tableColumnId="70"/>
      <queryTableField id="71" name="S67" tableColumnId="71"/>
      <queryTableField id="72" name="S68" tableColumnId="72"/>
      <queryTableField id="73" name="S69" tableColumnId="73"/>
      <queryTableField id="74" name="S70" tableColumnId="74"/>
      <queryTableField id="75" name="S71" tableColumnId="75"/>
      <queryTableField id="76" name="S72" tableColumnId="76"/>
      <queryTableField id="77" name="S73" tableColumnId="77"/>
      <queryTableField id="78" name="S74" tableColumnId="78"/>
      <queryTableField id="79" name="S75" tableColumnId="79"/>
      <queryTableField id="80" name="S76" tableColumnId="80"/>
      <queryTableField id="81" name="S77" tableColumnId="81"/>
      <queryTableField id="82" name="S78" tableColumnId="82"/>
      <queryTableField id="83" name="S79" tableColumnId="83"/>
      <queryTableField id="84" name="S80" tableColumnId="84"/>
      <queryTableField id="85" name="S81" tableColumnId="85"/>
      <queryTableField id="86" name="S82" tableColumnId="86"/>
      <queryTableField id="87" name="S83" tableColumnId="87"/>
      <queryTableField id="88" name="S84" tableColumnId="88"/>
      <queryTableField id="89" name="S85" tableColumnId="89"/>
      <queryTableField id="90" name="S86" tableColumnId="90"/>
      <queryTableField id="91" name="S87" tableColumnId="91"/>
      <queryTableField id="92" name="S88" tableColumnId="92"/>
      <queryTableField id="93" name="S89" tableColumnId="93"/>
      <queryTableField id="94" name="S90" tableColumnId="94"/>
      <queryTableField id="95" name="S91" tableColumnId="95"/>
      <queryTableField id="96" name="S92" tableColumnId="96"/>
      <queryTableField id="97" name="S93" tableColumnId="97"/>
      <queryTableField id="98" name="S94" tableColumnId="98"/>
      <queryTableField id="99" name="S95" tableColumnId="99"/>
      <queryTableField id="100" name="S96" tableColumnId="100"/>
      <queryTableField id="101" name="S97" tableColumnId="101"/>
      <queryTableField id="102" name="S98" tableColumnId="102"/>
      <queryTableField id="103" name="S99" tableColumnId="103"/>
      <queryTableField id="104" name="S100" tableColumnId="104"/>
      <queryTableField id="105" name="m_notSyncSequenceLengthHistogram.m_binsRange.min" tableColumnId="105"/>
      <queryTableField id="106" name="            m_notSyncSequenceLengthHistogram.m_binsRange.max" tableColumnId="106"/>
      <queryTableField id="107" name="            m_notSyncSequenceLengthHistogram.k_binsCount" tableColumnId="107"/>
      <queryTableField id="108" name="            m_notSyncSequenceLengthHistogram.m_samplesCount" tableColumnId="108"/>
      <queryTableField id="109" name="            m_notSyncSequenceLengthHistogram.bins_weights" tableColumnId="109"/>
      <queryTableField id="110" name="N1" tableColumnId="110"/>
      <queryTableField id="111" name="N2" tableColumnId="111"/>
      <queryTableField id="112" name="N3" tableColumnId="112"/>
      <queryTableField id="113" name="N4" tableColumnId="113"/>
      <queryTableField id="114" name="N5" tableColumnId="114"/>
      <queryTableField id="115" name="N6" tableColumnId="115"/>
      <queryTableField id="116" name="N7" tableColumnId="116"/>
      <queryTableField id="117" name="N8" tableColumnId="117"/>
      <queryTableField id="118" name="N9" tableColumnId="118"/>
      <queryTableField id="119" name="N10" tableColumnId="119"/>
      <queryTableField id="120" name="N11" tableColumnId="120"/>
      <queryTableField id="121" name="N12" tableColumnId="121"/>
      <queryTableField id="122" name="N13" tableColumnId="122"/>
      <queryTableField id="123" name="N14" tableColumnId="123"/>
      <queryTableField id="124" name="N15" tableColumnId="124"/>
      <queryTableField id="125" name="N16" tableColumnId="125"/>
      <queryTableField id="126" name="N17" tableColumnId="126"/>
      <queryTableField id="127" name="N18" tableColumnId="127"/>
      <queryTableField id="128" name="N19" tableColumnId="128"/>
      <queryTableField id="129" name="N20" tableColumnId="129"/>
      <queryTableField id="130" name="N21" tableColumnId="130"/>
      <queryTableField id="131" name="N22" tableColumnId="131"/>
      <queryTableField id="132" name="N23" tableColumnId="132"/>
      <queryTableField id="133" name="N24" tableColumnId="133"/>
      <queryTableField id="134" name="N25" tableColumnId="134"/>
      <queryTableField id="135" name="N26" tableColumnId="135"/>
      <queryTableField id="136" name="N27" tableColumnId="136"/>
      <queryTableField id="137" name="N28" tableColumnId="137"/>
      <queryTableField id="138" name="N29" tableColumnId="138"/>
      <queryTableField id="139" name="N30" tableColumnId="139"/>
      <queryTableField id="140" name="N31" tableColumnId="140"/>
      <queryTableField id="141" name="N32" tableColumnId="141"/>
      <queryTableField id="142" name="N33" tableColumnId="142"/>
      <queryTableField id="143" name="N34" tableColumnId="143"/>
      <queryTableField id="144" name="N35" tableColumnId="144"/>
      <queryTableField id="145" name="N36" tableColumnId="145"/>
      <queryTableField id="146" name="N37" tableColumnId="146"/>
      <queryTableField id="147" name="N38" tableColumnId="147"/>
      <queryTableField id="148" name="N39" tableColumnId="148"/>
      <queryTableField id="149" name="N40" tableColumnId="149"/>
      <queryTableField id="150" name="N41" tableColumnId="150"/>
      <queryTableField id="151" name="N42" tableColumnId="151"/>
      <queryTableField id="152" name="N43" tableColumnId="152"/>
      <queryTableField id="153" name="N44" tableColumnId="153"/>
      <queryTableField id="154" name="N45" tableColumnId="154"/>
      <queryTableField id="155" name="N46" tableColumnId="155"/>
      <queryTableField id="156" name="N47" tableColumnId="156"/>
      <queryTableField id="157" name="N48" tableColumnId="157"/>
      <queryTableField id="158" name="N49" tableColumnId="158"/>
      <queryTableField id="159" name="N50" tableColumnId="159"/>
      <queryTableField id="160" name="N51" tableColumnId="160"/>
      <queryTableField id="161" name="N52" tableColumnId="161"/>
      <queryTableField id="162" name="N53" tableColumnId="162"/>
      <queryTableField id="163" name="N54" tableColumnId="163"/>
      <queryTableField id="164" name="N55" tableColumnId="164"/>
      <queryTableField id="165" name="N56" tableColumnId="165"/>
      <queryTableField id="166" name="N57" tableColumnId="166"/>
      <queryTableField id="167" name="N58" tableColumnId="167"/>
      <queryTableField id="168" name="N59" tableColumnId="168"/>
      <queryTableField id="169" name="N60" tableColumnId="169"/>
      <queryTableField id="170" name="N61" tableColumnId="170"/>
      <queryTableField id="171" name="N62" tableColumnId="171"/>
      <queryTableField id="172" name="N63" tableColumnId="172"/>
      <queryTableField id="173" name="N64" tableColumnId="173"/>
      <queryTableField id="174" name="N65" tableColumnId="174"/>
      <queryTableField id="175" name="N66" tableColumnId="175"/>
      <queryTableField id="176" name="N67" tableColumnId="176"/>
      <queryTableField id="177" name="N68" tableColumnId="177"/>
      <queryTableField id="178" name="N69" tableColumnId="178"/>
      <queryTableField id="179" name="N70" tableColumnId="179"/>
      <queryTableField id="180" name="N71" tableColumnId="180"/>
      <queryTableField id="181" name="N72" tableColumnId="181"/>
      <queryTableField id="182" name="N73" tableColumnId="182"/>
      <queryTableField id="183" name="N74" tableColumnId="183"/>
      <queryTableField id="184" name="N75" tableColumnId="184"/>
      <queryTableField id="185" name="N76" tableColumnId="185"/>
      <queryTableField id="186" name="N77" tableColumnId="186"/>
      <queryTableField id="187" name="N78" tableColumnId="187"/>
      <queryTableField id="188" name="N79" tableColumnId="188"/>
      <queryTableField id="189" name="N80" tableColumnId="189"/>
      <queryTableField id="190" name="N81" tableColumnId="190"/>
      <queryTableField id="191" name="N82" tableColumnId="191"/>
      <queryTableField id="192" name="N83" tableColumnId="192"/>
      <queryTableField id="193" name="N84" tableColumnId="193"/>
      <queryTableField id="194" name="N85" tableColumnId="194"/>
      <queryTableField id="195" name="N86" tableColumnId="195"/>
      <queryTableField id="196" name="N87" tableColumnId="196"/>
      <queryTableField id="197" name="N88" tableColumnId="197"/>
      <queryTableField id="198" name="N89" tableColumnId="198"/>
      <queryTableField id="199" name="N90" tableColumnId="199"/>
      <queryTableField id="200" name="N91" tableColumnId="200"/>
      <queryTableField id="201" name="N92" tableColumnId="201"/>
      <queryTableField id="202" name="N93" tableColumnId="202"/>
      <queryTableField id="203" name="N94" tableColumnId="203"/>
      <queryTableField id="204" name="N95" tableColumnId="204"/>
      <queryTableField id="205" name="N96" tableColumnId="205"/>
      <queryTableField id="206" name="N97" tableColumnId="206"/>
      <queryTableField id="207" name="N98" tableColumnId="207"/>
      <queryTableField id="208" name="N99" tableColumnId="208"/>
      <queryTableField id="209" name="N100" tableColumnId="209"/>
      <queryTableField id="210" name="m_amplitudeHistogram.0" tableColumnId="210"/>
      <queryTableField id="211" name="m_amplitudeHistogram.1" tableColumnId="211"/>
      <queryTableField id="212" name="m_amplitudeHistogram.2" tableColumnId="212"/>
      <queryTableField id="213" name="m_amplitudeHistogram.3" tableColumnId="213"/>
      <queryTableField id="214" name="m_amplitudeHistogram.4" tableColumnId="214"/>
      <queryTableField id="215" name="m_amplitudeHistogram.5" tableColumnId="215"/>
      <queryTableField id="216" name="m_amplitudeHistogram.6" tableColumnId="216"/>
      <queryTableField id="217" name="m_amplitudeHistogram.7" tableColumnId="217"/>
      <queryTableField id="218" name="m_amplitudeHistogram.8" tableColumnId="218"/>
      <queryTableField id="219" name="m_amplitudeHistogram.9" tableColumnId="219"/>
      <queryTableField id="220" name="m_amplitudeHistogram.10" tableColumnId="220"/>
      <queryTableField id="221" name="m_amplitudeHistogram.11" tableColumnId="221"/>
      <queryTableField id="222" name="m_amplitudeHistogram.12" tableColumnId="222"/>
      <queryTableField id="223" name="m_amplitudeHistogram.13" tableColumnId="223"/>
      <queryTableField id="224" name="m_amplitudeHistogram.14" tableColumnId="224"/>
      <queryTableField id="225" name="m_amplitudeHistogram.15" tableColumnId="225"/>
      <queryTableField id="226" name="m_amplitudeHistogram.16" tableColumnId="226"/>
      <queryTableField id="227" name="m_amplitudeHistogram.17" tableColumnId="227"/>
      <queryTableField id="228" name="m_amplitudeHistogram.18" tableColumnId="228"/>
      <queryTableField id="229" name="m_amplitudeHistogram.19" tableColumnId="229"/>
      <queryTableField id="230" name="m_amplitudeHistogram.20" tableColumnId="230"/>
      <queryTableField id="231" name="m_amplitudeHistogram.21" tableColumnId="231"/>
      <queryTableField id="232" name="m_amplitudeHistogram.22" tableColumnId="232"/>
      <queryTableField id="233" name="m_amplitudeHistogram.23" tableColumnId="233"/>
      <queryTableField id="234" name="m_amplitudeHistogram.24" tableColumnId="234"/>
      <queryTableField id="235" name="m_amplitudeHistogram.25" tableColumnId="235"/>
      <queryTableField id="236" name="m_amplitudeHistogram.26" tableColumnId="236"/>
      <queryTableField id="237" name="m_amplitudeHistogram.27" tableColumnId="237"/>
      <queryTableField id="238" name="m_amplitudeHistogram.28" tableColumnId="238"/>
      <queryTableField id="239" name="m_amplitudeHistogram.29" tableColumnId="239"/>
      <queryTableField id="240" name="m_amplitudeHistogram.30" tableColumnId="240"/>
      <queryTableField id="241" name="m_amplitudeHistogram.31" tableColumnId="241"/>
      <queryTableField id="242" name="m_amplitudeHistogram.32" tableColumnId="242"/>
      <queryTableField id="243" name="m_amplitudeHistogram.33" tableColumnId="243"/>
      <queryTableField id="244" name="m_amplitudeHistogram.34" tableColumnId="244"/>
      <queryTableField id="245" name="m_amplitudeHistogram.35" tableColumnId="245"/>
      <queryTableField id="246" name="m_amplitudeHistogram.36" tableColumnId="246"/>
      <queryTableField id="247" name="m_amplitudeHistogram.37" tableColumnId="247"/>
      <queryTableField id="248" name="m_amplitudeHistogram.38" tableColumnId="248"/>
      <queryTableField id="249" name="m_amplitudeHistogram.39" tableColumnId="249"/>
      <queryTableField id="250" name="m_amplitudeHistogram.40" tableColumnId="250"/>
      <queryTableField id="251" name="m_amplitudeHistogram.41" tableColumnId="251"/>
      <queryTableField id="252" name="m_amplitudeHistogram.42" tableColumnId="252"/>
      <queryTableField id="253" name="m_amplitudeHistogram.43" tableColumnId="253"/>
      <queryTableField id="254" name="m_amplitudeHistogram.44" tableColumnId="254"/>
      <queryTableField id="255" name="m_amplitudeHistogram.45" tableColumnId="255"/>
      <queryTableField id="256" name="m_amplitudeHistogram.46" tableColumnId="256"/>
      <queryTableField id="257" name="m_amplitudeHistogram.47" tableColumnId="257"/>
      <queryTableField id="258" name="m_amplitudeHistogram.48" tableColumnId="258"/>
      <queryTableField id="259" name="m_amplitudeHistogram.49" tableColumnId="259"/>
      <queryTableField id="260" name="m_amplitudeHistogram.50" tableColumnId="260"/>
      <queryTableField id="261" name="m_amplitudeHistogram.51" tableColumnId="261"/>
      <queryTableField id="262" name="m_amplitudeHistogram.52" tableColumnId="262"/>
      <queryTableField id="263" name="m_amplitudeHistogram.53" tableColumnId="263"/>
      <queryTableField id="264" name="m_amplitudeHistogram.54" tableColumnId="264"/>
      <queryTableField id="265" name="m_amplitudeHistogram.55" tableColumnId="265"/>
      <queryTableField id="266" name="m_amplitudeHistogram.56" tableColumnId="266"/>
      <queryTableField id="267" name="m_amplitudeHistogram.57" tableColumnId="267"/>
      <queryTableField id="268" name="m_amplitudeHistogram.58" tableColumnId="268"/>
      <queryTableField id="269" name="m_amplitudeHistogram.59" tableColumnId="269"/>
      <queryTableField id="270" name="m_amplitudeHistogram.60" tableColumnId="270"/>
      <queryTableField id="271" name="m_amplitudeHistogram.61" tableColumnId="271"/>
      <queryTableField id="272" name="m_amplitudeHistogram.62" tableColumnId="272"/>
      <queryTableField id="273" name="m_amplitudeHistogram.63" tableColumnId="273"/>
      <queryTableField id="274" name="m_amplitudeHistogram.64" tableColumnId="274"/>
      <queryTableField id="275" name="m_amplitudeHistogram.65" tableColumnId="275"/>
      <queryTableField id="276" name="m_amplitudeHistogram.66" tableColumnId="276"/>
      <queryTableField id="277" name="m_amplitudeHistogram.67" tableColumnId="277"/>
      <queryTableField id="278" name="m_amplitudeHistogram.68" tableColumnId="278"/>
      <queryTableField id="279" name="m_amplitudeHistogram.69" tableColumnId="279"/>
      <queryTableField id="280" name="m_amplitudeHistogram.70" tableColumnId="280"/>
      <queryTableField id="281" name="m_amplitudeHistogram.71" tableColumnId="281"/>
      <queryTableField id="282" name="m_amplitudeHistogram.72" tableColumnId="282"/>
      <queryTableField id="283" name="m_amplitudeHistogram.73" tableColumnId="283"/>
      <queryTableField id="284" name="m_amplitudeHistogram.74" tableColumnId="284"/>
      <queryTableField id="285" name="m_amplitudeHistogram.75" tableColumnId="285"/>
      <queryTableField id="286" name="m_amplitudeHistogram.76" tableColumnId="286"/>
      <queryTableField id="287" name="m_amplitudeHistogram.77" tableColumnId="287"/>
      <queryTableField id="288" name="m_amplitudeHistogram.78" tableColumnId="288"/>
      <queryTableField id="289" name="m_amplitudeHistogram.79" tableColumnId="289"/>
      <queryTableField id="290" name="m_amplitudeHistogram.80" tableColumnId="290"/>
      <queryTableField id="291" name="m_amplitudeHistogram.81" tableColumnId="291"/>
      <queryTableField id="292" name="m_amplitudeHistogram.82" tableColumnId="292"/>
      <queryTableField id="293" name="m_amplitudeHistogram.83" tableColumnId="293"/>
      <queryTableField id="294" name="m_amplitudeHistogram.84" tableColumnId="294"/>
      <queryTableField id="295" name="m_amplitudeHistogram.85" tableColumnId="295"/>
      <queryTableField id="296" name="m_amplitudeHistogram.86" tableColumnId="296"/>
      <queryTableField id="297" name="m_amplitudeHistogram.87" tableColumnId="297"/>
      <queryTableField id="298" name="m_amplitudeHistogram.88" tableColumnId="298"/>
      <queryTableField id="299" name="m_amplitudeHistogram.89" tableColumnId="299"/>
      <queryTableField id="300" name="m_amplitudeHistogram.90" tableColumnId="300"/>
      <queryTableField id="301" name="m_amplitudeHistogram.91" tableColumnId="301"/>
      <queryTableField id="302" name="m_amplitudeHistogram.92" tableColumnId="302"/>
      <queryTableField id="303" name="m_amplitudeHistogram.93" tableColumnId="303"/>
      <queryTableField id="304" name="m_amplitudeHistogram.94" tableColumnId="304"/>
      <queryTableField id="305" name="m_amplitudeHistogram.95" tableColumnId="305"/>
      <queryTableField id="306" name="m_amplitudeHistogram.96" tableColumnId="306"/>
      <queryTableField id="307" name="m_amplitudeHistogram.97" tableColumnId="307"/>
      <queryTableField id="308" name="m_amplitudeHistogram.98" tableColumnId="308"/>
      <queryTableField id="309" name="m_amplitudeHistogram.99" tableColumnId="309"/>
      <queryTableField id="310" name="m_stateProfilers.k_failedBadState" tableColumnId="310"/>
      <queryTableField id="311" name="m_stateProfilers.k_failedFastADCInitialization" tableColumnId="311"/>
      <queryTableField id="312" name="m_stateProfilers.k_failedSampling" tableColumnId="312"/>
      <queryTableField id="313" name="m_stateProfilers.k_failedAmplitude" tableColumnId="313"/>
      <queryTableField id="314" name="m_stateProfilers.k_failedSyncIntervals" tableColumnId="314"/>
      <queryTableField id="315" name="m_stateProfilers.k_failedVideoScore" tableColumnId="315"/>
      <queryTableField id="316" name="m_stateProfilers.k_failedFastADCStop" tableColumnId="316"/>
      <queryTableField id="317" name="m_stateProfilers.k_failedUnknownError" tableColumnId="317"/>
      <queryTableField id="318" name="m_stateProfilers.k_totalAnalyzeTime" tableColumnId="318"/>
      <queryTableField id="319" name="m_stateProfilers.k_notInitialized" tableColumnId="319"/>
      <queryTableField id="320" name="m_stateProfilers.k_initializing" tableColumnId="320"/>
      <queryTableField id="321" name="m_stateProfilers.k_initializedAndIdle" tableColumnId="321"/>
      <queryTableField id="322" name="m_stateProfilers.k_amplitudeSampling" tableColumnId="322"/>
      <queryTableField id="323" name="m_stateProfilers.k_amplitudeCalculation" tableColumnId="323"/>
      <queryTableField id="324" name="m_stateProfilers.k_syncIntervalsSampling" tableColumnId="324"/>
      <queryTableField id="325" name="m_stateProfilers.k_syncIntervalsCalculation" tableColumnId="325"/>
      <queryTableField id="326" name="m_stateProfilers.k_videoScoreCalculation" tableColumnId="326"/>
      <queryTableField id="327" name="m_stateProfilers.k_restartInverted" tableColumnId="327"/>
      <queryTableField id="328" name="m_stateProfilers.k_stopADC" tableColumnId="328"/>
      <queryTableField id="329" name="m_stateProfilers.k_finished" tableColumnId="329"/>
      <queryTableField id="330" name="Column1" tableColumnId="330"/>
      <queryTableField id="331" name="_1" tableColumnId="331"/>
      <queryTableField id="332" name="_2" tableColumnId="332"/>
      <queryTableField id="333" name="_3" tableColumnId="333"/>
      <queryTableField id="334" name="_4" tableColumnId="334"/>
      <queryTableField id="335" name="_5" tableColumnId="335"/>
      <queryTableField id="336" name="_6" tableColumnId="336"/>
      <queryTableField id="337" name="_7" tableColumnId="337"/>
      <queryTableField id="338" name="_8" tableColumnId="338"/>
      <queryTableField id="339" name="_9" tableColumnId="339"/>
      <queryTableField id="340" name="_10" tableColumnId="340"/>
      <queryTableField id="341" name="_11" tableColumnId="341"/>
      <queryTableField id="342" name="_12" tableColumnId="342"/>
      <queryTableField id="343" name="_13" tableColumnId="343"/>
      <queryTableField id="344" name="_14" tableColumnId="344"/>
      <queryTableField id="345" name="_15" tableColumnId="34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BEAC9485-25F1-4141-A1EB-38B079AD9267}" autoFormatId="16" applyNumberFormats="0" applyBorderFormats="0" applyFontFormats="0" applyPatternFormats="0" applyAlignmentFormats="0" applyWidthHeightFormats="0">
  <queryTableRefresh nextId="202">
    <queryTableFields count="20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7B2E756D-293E-4F41-81A5-A4BF8F35721F}" autoFormatId="16" applyNumberFormats="0" applyBorderFormats="0" applyFontFormats="0" applyPatternFormats="0" applyAlignmentFormats="0" applyWidthHeightFormats="0">
  <queryTableRefresh nextId="271">
    <queryTableFields count="270">
      <queryTableField id="1" name="_Comment" tableColumnId="1"/>
      <queryTableField id="2" name="_IsVideoLearning" tableColumnId="2"/>
      <queryTableField id="3" name="            m_invertDataCurrentValue" tableColumnId="3"/>
      <queryTableField id="4" name="            CvbsAnalyzerState" tableColumnId="4"/>
      <queryTableField id="5" name="            m_videoScore.m_isVideo" tableColumnId="5"/>
      <queryTableField id="6" name="            m_videoScore.m_isInvertedVideo" tableColumnId="6"/>
      <queryTableField id="7" name="            m_samplesReadTotal" tableColumnId="7"/>
      <queryTableField id="8" name="            k_sampleRate" tableColumnId="8"/>
      <queryTableField id="9" name="            m_syncTreshold" tableColumnId="9"/>
      <queryTableField id="10" name="            m_syncSequenceLengthHistogram.m_binsRange.min" tableColumnId="10"/>
      <queryTableField id="11" name="            m_syncSequenceLengthHistogram.m_binsRange.max" tableColumnId="11"/>
      <queryTableField id="12" name="            m_syncSequenceLengthHistogram.k_binsCount" tableColumnId="12"/>
      <queryTableField id="13" name="            m_syncSequenceLengthHistogram.m_samplesCount" tableColumnId="13"/>
      <queryTableField id="14" name="            m_syncSequenceLengthHistogram.bins_weights" tableColumnId="14"/>
      <queryTableField id="15" name="S1" tableColumnId="15"/>
      <queryTableField id="16" name="S2" tableColumnId="16"/>
      <queryTableField id="17" name="S3" tableColumnId="17"/>
      <queryTableField id="18" name="S4" tableColumnId="18"/>
      <queryTableField id="19" name="S5" tableColumnId="19"/>
      <queryTableField id="20" name="S6" tableColumnId="20"/>
      <queryTableField id="21" name="S7" tableColumnId="21"/>
      <queryTableField id="22" name="S8" tableColumnId="22"/>
      <queryTableField id="23" name="S9" tableColumnId="23"/>
      <queryTableField id="24" name="S10" tableColumnId="24"/>
      <queryTableField id="25" name="S11" tableColumnId="25"/>
      <queryTableField id="26" name="S12" tableColumnId="26"/>
      <queryTableField id="27" name="S13" tableColumnId="27"/>
      <queryTableField id="28" name="S14" tableColumnId="28"/>
      <queryTableField id="29" name="S15" tableColumnId="29"/>
      <queryTableField id="30" name="S16" tableColumnId="30"/>
      <queryTableField id="31" name="S17" tableColumnId="31"/>
      <queryTableField id="32" name="S18" tableColumnId="32"/>
      <queryTableField id="33" name="S19" tableColumnId="33"/>
      <queryTableField id="34" name="S20" tableColumnId="34"/>
      <queryTableField id="35" name="S21" tableColumnId="35"/>
      <queryTableField id="36" name="S22" tableColumnId="36"/>
      <queryTableField id="37" name="S23" tableColumnId="37"/>
      <queryTableField id="38" name="S24" tableColumnId="38"/>
      <queryTableField id="39" name="S25" tableColumnId="39"/>
      <queryTableField id="40" name="S26" tableColumnId="40"/>
      <queryTableField id="41" name="S27" tableColumnId="41"/>
      <queryTableField id="42" name="S28" tableColumnId="42"/>
      <queryTableField id="43" name="S29" tableColumnId="43"/>
      <queryTableField id="44" name="S30" tableColumnId="44"/>
      <queryTableField id="45" name="S31" tableColumnId="45"/>
      <queryTableField id="46" name="S32" tableColumnId="46"/>
      <queryTableField id="47" name="S33" tableColumnId="47"/>
      <queryTableField id="48" name="S34" tableColumnId="48"/>
      <queryTableField id="49" name="S35" tableColumnId="49"/>
      <queryTableField id="50" name="S36" tableColumnId="50"/>
      <queryTableField id="51" name="S37" tableColumnId="51"/>
      <queryTableField id="52" name="S38" tableColumnId="52"/>
      <queryTableField id="53" name="S39" tableColumnId="53"/>
      <queryTableField id="54" name="S40" tableColumnId="54"/>
      <queryTableField id="55" name="S41" tableColumnId="55"/>
      <queryTableField id="56" name="S42" tableColumnId="56"/>
      <queryTableField id="57" name="S43" tableColumnId="57"/>
      <queryTableField id="58" name="S44" tableColumnId="58"/>
      <queryTableField id="59" name="S45" tableColumnId="59"/>
      <queryTableField id="60" name="S46" tableColumnId="60"/>
      <queryTableField id="61" name="S47" tableColumnId="61"/>
      <queryTableField id="62" name="S48" tableColumnId="62"/>
      <queryTableField id="63" name="S49" tableColumnId="63"/>
      <queryTableField id="64" name="S50" tableColumnId="64"/>
      <queryTableField id="65" name="S51" tableColumnId="65"/>
      <queryTableField id="66" name="S52" tableColumnId="66"/>
      <queryTableField id="67" name="S53" tableColumnId="67"/>
      <queryTableField id="68" name="S54" tableColumnId="68"/>
      <queryTableField id="69" name="S55" tableColumnId="69"/>
      <queryTableField id="70" name="S56" tableColumnId="70"/>
      <queryTableField id="71" name="S57" tableColumnId="71"/>
      <queryTableField id="72" name="S58" tableColumnId="72"/>
      <queryTableField id="73" name="S59" tableColumnId="73"/>
      <queryTableField id="74" name="S60" tableColumnId="74"/>
      <queryTableField id="75" name="S61" tableColumnId="75"/>
      <queryTableField id="76" name="S62" tableColumnId="76"/>
      <queryTableField id="77" name="S63" tableColumnId="77"/>
      <queryTableField id="78" name="S64" tableColumnId="78"/>
      <queryTableField id="79" name="S65" tableColumnId="79"/>
      <queryTableField id="80" name="S66" tableColumnId="80"/>
      <queryTableField id="81" name="S67" tableColumnId="81"/>
      <queryTableField id="82" name="S68" tableColumnId="82"/>
      <queryTableField id="83" name="S69" tableColumnId="83"/>
      <queryTableField id="84" name="S70" tableColumnId="84"/>
      <queryTableField id="85" name="S71" tableColumnId="85"/>
      <queryTableField id="86" name="S72" tableColumnId="86"/>
      <queryTableField id="87" name="S73" tableColumnId="87"/>
      <queryTableField id="88" name="S74" tableColumnId="88"/>
      <queryTableField id="89" name="S75" tableColumnId="89"/>
      <queryTableField id="90" name="S76" tableColumnId="90"/>
      <queryTableField id="91" name="S77" tableColumnId="91"/>
      <queryTableField id="92" name="S78" tableColumnId="92"/>
      <queryTableField id="93" name="S79" tableColumnId="93"/>
      <queryTableField id="94" name="S80" tableColumnId="94"/>
      <queryTableField id="95" name="S81" tableColumnId="95"/>
      <queryTableField id="96" name="S82" tableColumnId="96"/>
      <queryTableField id="97" name="S83" tableColumnId="97"/>
      <queryTableField id="98" name="S84" tableColumnId="98"/>
      <queryTableField id="99" name="S85" tableColumnId="99"/>
      <queryTableField id="100" name="S86" tableColumnId="100"/>
      <queryTableField id="101" name="S87" tableColumnId="101"/>
      <queryTableField id="102" name="S88" tableColumnId="102"/>
      <queryTableField id="103" name="S89" tableColumnId="103"/>
      <queryTableField id="104" name="S90" tableColumnId="104"/>
      <queryTableField id="105" name="S91" tableColumnId="105"/>
      <queryTableField id="106" name="S92" tableColumnId="106"/>
      <queryTableField id="107" name="S93" tableColumnId="107"/>
      <queryTableField id="108" name="S94" tableColumnId="108"/>
      <queryTableField id="109" name="S95" tableColumnId="109"/>
      <queryTableField id="110" name="S96" tableColumnId="110"/>
      <queryTableField id="111" name="S97" tableColumnId="111"/>
      <queryTableField id="112" name="S98" tableColumnId="112"/>
      <queryTableField id="113" name="S99" tableColumnId="113"/>
      <queryTableField id="114" name="S100" tableColumnId="114"/>
      <queryTableField id="115" name="m_notSyncSequenceLengthHistogram.m_binsRange.min" tableColumnId="115"/>
      <queryTableField id="116" name="            m_notSyncSequenceLengthHistogram.m_binsRange.max" tableColumnId="116"/>
      <queryTableField id="117" name="            m_notSyncSequenceLengthHistogram.k_binsCount" tableColumnId="117"/>
      <queryTableField id="118" name="            m_notSyncSequenceLengthHistogram.m_samplesCount" tableColumnId="118"/>
      <queryTableField id="119" name="            m_notSyncSequenceLengthHistogram.bins_weights" tableColumnId="119"/>
      <queryTableField id="120" name="N1" tableColumnId="120"/>
      <queryTableField id="121" name="N2" tableColumnId="121"/>
      <queryTableField id="122" name="N3" tableColumnId="122"/>
      <queryTableField id="123" name="N4" tableColumnId="123"/>
      <queryTableField id="124" name="N5" tableColumnId="124"/>
      <queryTableField id="125" name="N6" tableColumnId="125"/>
      <queryTableField id="126" name="N7" tableColumnId="126"/>
      <queryTableField id="127" name="N8" tableColumnId="127"/>
      <queryTableField id="128" name="N9" tableColumnId="128"/>
      <queryTableField id="129" name="N10" tableColumnId="129"/>
      <queryTableField id="130" name="N11" tableColumnId="130"/>
      <queryTableField id="131" name="N12" tableColumnId="131"/>
      <queryTableField id="132" name="N13" tableColumnId="132"/>
      <queryTableField id="133" name="N14" tableColumnId="133"/>
      <queryTableField id="134" name="N15" tableColumnId="134"/>
      <queryTableField id="135" name="N16" tableColumnId="135"/>
      <queryTableField id="136" name="N17" tableColumnId="136"/>
      <queryTableField id="137" name="N18" tableColumnId="137"/>
      <queryTableField id="138" name="N19" tableColumnId="138"/>
      <queryTableField id="139" name="N20" tableColumnId="139"/>
      <queryTableField id="140" name="N21" tableColumnId="140"/>
      <queryTableField id="141" name="N22" tableColumnId="141"/>
      <queryTableField id="142" name="N23" tableColumnId="142"/>
      <queryTableField id="143" name="N24" tableColumnId="143"/>
      <queryTableField id="144" name="N25" tableColumnId="144"/>
      <queryTableField id="145" name="N26" tableColumnId="145"/>
      <queryTableField id="146" name="N27" tableColumnId="146"/>
      <queryTableField id="147" name="N28" tableColumnId="147"/>
      <queryTableField id="148" name="N29" tableColumnId="148"/>
      <queryTableField id="149" name="N30" tableColumnId="149"/>
      <queryTableField id="150" name="N31" tableColumnId="150"/>
      <queryTableField id="151" name="N32" tableColumnId="151"/>
      <queryTableField id="152" name="N33" tableColumnId="152"/>
      <queryTableField id="153" name="N34" tableColumnId="153"/>
      <queryTableField id="154" name="N35" tableColumnId="154"/>
      <queryTableField id="155" name="N36" tableColumnId="155"/>
      <queryTableField id="156" name="N37" tableColumnId="156"/>
      <queryTableField id="157" name="N38" tableColumnId="157"/>
      <queryTableField id="158" name="N39" tableColumnId="158"/>
      <queryTableField id="159" name="N40" tableColumnId="159"/>
      <queryTableField id="160" name="N41" tableColumnId="160"/>
      <queryTableField id="161" name="N42" tableColumnId="161"/>
      <queryTableField id="162" name="N43" tableColumnId="162"/>
      <queryTableField id="163" name="N44" tableColumnId="163"/>
      <queryTableField id="164" name="N45" tableColumnId="164"/>
      <queryTableField id="165" name="N46" tableColumnId="165"/>
      <queryTableField id="166" name="N47" tableColumnId="166"/>
      <queryTableField id="167" name="N48" tableColumnId="167"/>
      <queryTableField id="168" name="N49" tableColumnId="168"/>
      <queryTableField id="169" name="N50" tableColumnId="169"/>
      <queryTableField id="170" name="N51" tableColumnId="170"/>
      <queryTableField id="171" name="N52" tableColumnId="171"/>
      <queryTableField id="172" name="N53" tableColumnId="172"/>
      <queryTableField id="173" name="N54" tableColumnId="173"/>
      <queryTableField id="174" name="N55" tableColumnId="174"/>
      <queryTableField id="175" name="N56" tableColumnId="175"/>
      <queryTableField id="176" name="N57" tableColumnId="176"/>
      <queryTableField id="177" name="N58" tableColumnId="177"/>
      <queryTableField id="178" name="N59" tableColumnId="178"/>
      <queryTableField id="179" name="N60" tableColumnId="179"/>
      <queryTableField id="180" name="N61" tableColumnId="180"/>
      <queryTableField id="181" name="N62" tableColumnId="181"/>
      <queryTableField id="182" name="N63" tableColumnId="182"/>
      <queryTableField id="183" name="N64" tableColumnId="183"/>
      <queryTableField id="184" name="N65" tableColumnId="184"/>
      <queryTableField id="185" name="N66" tableColumnId="185"/>
      <queryTableField id="186" name="N67" tableColumnId="186"/>
      <queryTableField id="187" name="N68" tableColumnId="187"/>
      <queryTableField id="188" name="N69" tableColumnId="188"/>
      <queryTableField id="189" name="N70" tableColumnId="189"/>
      <queryTableField id="190" name="N71" tableColumnId="190"/>
      <queryTableField id="191" name="N72" tableColumnId="191"/>
      <queryTableField id="192" name="N73" tableColumnId="192"/>
      <queryTableField id="193" name="N74" tableColumnId="193"/>
      <queryTableField id="194" name="N75" tableColumnId="194"/>
      <queryTableField id="195" name="N76" tableColumnId="195"/>
      <queryTableField id="196" name="N77" tableColumnId="196"/>
      <queryTableField id="197" name="N78" tableColumnId="197"/>
      <queryTableField id="198" name="N79" tableColumnId="198"/>
      <queryTableField id="199" name="N80" tableColumnId="199"/>
      <queryTableField id="200" name="N81" tableColumnId="200"/>
      <queryTableField id="201" name="N82" tableColumnId="201"/>
      <queryTableField id="202" name="N83" tableColumnId="202"/>
      <queryTableField id="203" name="N84" tableColumnId="203"/>
      <queryTableField id="204" name="N85" tableColumnId="204"/>
      <queryTableField id="205" name="N86" tableColumnId="205"/>
      <queryTableField id="206" name="N87" tableColumnId="206"/>
      <queryTableField id="207" name="N88" tableColumnId="207"/>
      <queryTableField id="208" name="N89" tableColumnId="208"/>
      <queryTableField id="209" name="N90" tableColumnId="209"/>
      <queryTableField id="210" name="N91" tableColumnId="210"/>
      <queryTableField id="211" name="N92" tableColumnId="211"/>
      <queryTableField id="212" name="N93" tableColumnId="212"/>
      <queryTableField id="213" name="N94" tableColumnId="213"/>
      <queryTableField id="214" name="N95" tableColumnId="214"/>
      <queryTableField id="215" name="N96" tableColumnId="215"/>
      <queryTableField id="216" name="N97" tableColumnId="216"/>
      <queryTableField id="217" name="N98" tableColumnId="217"/>
      <queryTableField id="218" name="N99" tableColumnId="218"/>
      <queryTableField id="219" name="N100" tableColumnId="219"/>
      <queryTableField id="220" name="m_amplitudeHistogram.0" tableColumnId="220"/>
      <queryTableField id="221" name="m_amplitudeHistogram.1" tableColumnId="221"/>
      <queryTableField id="222" name="m_amplitudeHistogram.2" tableColumnId="222"/>
      <queryTableField id="223" name="m_amplitudeHistogram.3" tableColumnId="223"/>
      <queryTableField id="224" name="m_amplitudeHistogram.4" tableColumnId="224"/>
      <queryTableField id="225" name="m_amplitudeHistogram.5" tableColumnId="225"/>
      <queryTableField id="226" name="m_amplitudeHistogram.6" tableColumnId="226"/>
      <queryTableField id="227" name="m_amplitudeHistogram.7" tableColumnId="227"/>
      <queryTableField id="228" name="m_amplitudeHistogram.8" tableColumnId="228"/>
      <queryTableField id="229" name="m_amplitudeHistogram.9" tableColumnId="229"/>
      <queryTableField id="230" name="m_amplitudeHistogram.10" tableColumnId="230"/>
      <queryTableField id="231" name="m_amplitudeHistogram.11" tableColumnId="231"/>
      <queryTableField id="232" name="m_amplitudeHistogram.12" tableColumnId="232"/>
      <queryTableField id="233" name="m_amplitudeHistogram.13" tableColumnId="233"/>
      <queryTableField id="234" name="m_amplitudeHistogram.14" tableColumnId="234"/>
      <queryTableField id="235" name="m_amplitudeHistogram.15" tableColumnId="235"/>
      <queryTableField id="236" name="m_amplitudeHistogram.16" tableColumnId="236"/>
      <queryTableField id="237" name="m_amplitudeHistogram.17" tableColumnId="237"/>
      <queryTableField id="238" name="m_amplitudeHistogram.18" tableColumnId="238"/>
      <queryTableField id="239" name="m_amplitudeHistogram.19" tableColumnId="239"/>
      <queryTableField id="240" name="m_amplitudeHistogram.20" tableColumnId="240"/>
      <queryTableField id="241" name="m_amplitudeHistogram.21" tableColumnId="241"/>
      <queryTableField id="242" name="m_amplitudeHistogram.22" tableColumnId="242"/>
      <queryTableField id="243" name="m_amplitudeHistogram.23" tableColumnId="243"/>
      <queryTableField id="244" name="m_amplitudeHistogram.24" tableColumnId="244"/>
      <queryTableField id="245" name="m_amplitudeHistogram.25" tableColumnId="245"/>
      <queryTableField id="246" name="m_amplitudeHistogram.26" tableColumnId="246"/>
      <queryTableField id="247" name="m_amplitudeHistogram.27" tableColumnId="247"/>
      <queryTableField id="248" name="m_amplitudeHistogram.28" tableColumnId="248"/>
      <queryTableField id="249" name="m_amplitudeHistogram.29" tableColumnId="249"/>
      <queryTableField id="250" name="m_stateProfilers.k_failedBadState" tableColumnId="250"/>
      <queryTableField id="251" name="m_stateProfilers.k_failedFastADCInitialization" tableColumnId="251"/>
      <queryTableField id="252" name="m_stateProfilers.k_failedSampling" tableColumnId="252"/>
      <queryTableField id="253" name="m_stateProfilers.k_failedAmplitude" tableColumnId="253"/>
      <queryTableField id="254" name="m_stateProfilers.k_failedSyncIntervals" tableColumnId="254"/>
      <queryTableField id="255" name="m_stateProfilers.k_failedVideoScore" tableColumnId="255"/>
      <queryTableField id="256" name="m_stateProfilers.k_failedFastADCStop" tableColumnId="256"/>
      <queryTableField id="257" name="m_stateProfilers.k_failedUnknownError" tableColumnId="257"/>
      <queryTableField id="258" name="m_stateProfilers.k_totalAnalyzeTime" tableColumnId="258"/>
      <queryTableField id="259" name="m_stateProfilers.k_notInitialized" tableColumnId="259"/>
      <queryTableField id="260" name="m_stateProfilers.k_initializing" tableColumnId="260"/>
      <queryTableField id="261" name="m_stateProfilers.k_initializedAndIdle" tableColumnId="261"/>
      <queryTableField id="262" name="m_stateProfilers.k_amplitudeSampling" tableColumnId="262"/>
      <queryTableField id="263" name="m_stateProfilers.k_amplitudeCalculation" tableColumnId="263"/>
      <queryTableField id="264" name="m_stateProfilers.k_syncIntervalsSampling" tableColumnId="264"/>
      <queryTableField id="265" name="m_stateProfilers.k_syncIntervalsCalculation" tableColumnId="265"/>
      <queryTableField id="266" name="m_stateProfilers.k_videoScoreCalculation" tableColumnId="266"/>
      <queryTableField id="267" name="m_stateProfilers.k_restartInverted" tableColumnId="267"/>
      <queryTableField id="268" name="m_stateProfilers.k_stopADC" tableColumnId="268"/>
      <queryTableField id="269" name="m_stateProfilers.k_finished" tableColumnId="269"/>
      <queryTableField id="270" name="Column1" tableColumnId="27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0D9C0C35-2A21-43B3-A408-A1235BEAD793}" autoFormatId="16" applyNumberFormats="0" applyBorderFormats="0" applyFontFormats="0" applyPatternFormats="0" applyAlignmentFormats="0" applyWidthHeightFormats="0">
  <queryTableRefresh nextId="272" unboundColumnsRight="1">
    <queryTableFields count="37">
      <queryTableField id="1" name="_Comment" tableColumnId="1"/>
      <queryTableField id="2" name="_IsVideoLearning" tableColumnId="2"/>
      <queryTableField id="3" name="            m_invertDataCurrentValue" tableColumnId="3"/>
      <queryTableField id="4" name="            CvbsAnalyzerState" tableColumnId="4"/>
      <queryTableField id="5" name="            m_videoScore.m_isVideo" tableColumnId="5"/>
      <queryTableField id="9" name="            m_syncTreshold" tableColumnId="9"/>
      <queryTableField id="220" name="m_amplitudeHistogram.0" tableColumnId="220"/>
      <queryTableField id="221" name="m_amplitudeHistogram.1" tableColumnId="221"/>
      <queryTableField id="222" name="m_amplitudeHistogram.2" tableColumnId="222"/>
      <queryTableField id="223" name="m_amplitudeHistogram.3" tableColumnId="223"/>
      <queryTableField id="224" name="m_amplitudeHistogram.4" tableColumnId="224"/>
      <queryTableField id="225" name="m_amplitudeHistogram.5" tableColumnId="225"/>
      <queryTableField id="226" name="m_amplitudeHistogram.6" tableColumnId="226"/>
      <queryTableField id="227" name="m_amplitudeHistogram.7" tableColumnId="227"/>
      <queryTableField id="228" name="m_amplitudeHistogram.8" tableColumnId="228"/>
      <queryTableField id="229" name="m_amplitudeHistogram.9" tableColumnId="229"/>
      <queryTableField id="230" name="m_amplitudeHistogram.10" tableColumnId="230"/>
      <queryTableField id="231" name="m_amplitudeHistogram.11" tableColumnId="231"/>
      <queryTableField id="232" name="m_amplitudeHistogram.12" tableColumnId="232"/>
      <queryTableField id="233" name="m_amplitudeHistogram.13" tableColumnId="233"/>
      <queryTableField id="234" name="m_amplitudeHistogram.14" tableColumnId="234"/>
      <queryTableField id="235" name="m_amplitudeHistogram.15" tableColumnId="235"/>
      <queryTableField id="236" name="m_amplitudeHistogram.16" tableColumnId="236"/>
      <queryTableField id="237" name="m_amplitudeHistogram.17" tableColumnId="237"/>
      <queryTableField id="238" name="m_amplitudeHistogram.18" tableColumnId="238"/>
      <queryTableField id="239" name="m_amplitudeHistogram.19" tableColumnId="239"/>
      <queryTableField id="240" name="m_amplitudeHistogram.20" tableColumnId="240"/>
      <queryTableField id="241" name="m_amplitudeHistogram.21" tableColumnId="241"/>
      <queryTableField id="242" name="m_amplitudeHistogram.22" tableColumnId="242"/>
      <queryTableField id="243" name="m_amplitudeHistogram.23" tableColumnId="243"/>
      <queryTableField id="244" name="m_amplitudeHistogram.24" tableColumnId="244"/>
      <queryTableField id="245" name="m_amplitudeHistogram.25" tableColumnId="245"/>
      <queryTableField id="246" name="m_amplitudeHistogram.26" tableColumnId="246"/>
      <queryTableField id="247" name="m_amplitudeHistogram.27" tableColumnId="247"/>
      <queryTableField id="248" name="m_amplitudeHistogram.28" tableColumnId="248"/>
      <queryTableField id="249" name="m_amplitudeHistogram.29" tableColumnId="249"/>
      <queryTableField id="271" dataBound="0" tableColumnId="271"/>
    </queryTableFields>
    <queryTableDeletedFields count="234">
      <deletedField name="            m_videoScore.m_isInvertedVideo"/>
      <deletedField name="            m_samplesReadTotal"/>
      <deletedField name="            k_sampleRate"/>
      <deletedField name="            m_syncSequenceLengthHistogram.m_binsRange.min"/>
      <deletedField name="            m_syncSequenceLengthHistogram.m_binsRange.max"/>
      <deletedField name="            m_syncSequenceLengthHistogram.k_binsCount"/>
      <deletedField name="            m_syncSequenceLengthHistogram.m_samplesCount"/>
      <deletedField name="            m_syncSequenceLengthHistogram.bins_weights"/>
      <deletedField name="S1"/>
      <deletedField name="S2"/>
      <deletedField name="S3"/>
      <deletedField name="S4"/>
      <deletedField name="S5"/>
      <deletedField name="S6"/>
      <deletedField name="S7"/>
      <deletedField name="S8"/>
      <deletedField name="S9"/>
      <deletedField name="S10"/>
      <deletedField name="S11"/>
      <deletedField name="S12"/>
      <deletedField name="S13"/>
      <deletedField name="S14"/>
      <deletedField name="S15"/>
      <deletedField name="S16"/>
      <deletedField name="S17"/>
      <deletedField name="S18"/>
      <deletedField name="S19"/>
      <deletedField name="S20"/>
      <deletedField name="S21"/>
      <deletedField name="S22"/>
      <deletedField name="S23"/>
      <deletedField name="S24"/>
      <deletedField name="S25"/>
      <deletedField name="S26"/>
      <deletedField name="S27"/>
      <deletedField name="S28"/>
      <deletedField name="S29"/>
      <deletedField name="S30"/>
      <deletedField name="S31"/>
      <deletedField name="S32"/>
      <deletedField name="S33"/>
      <deletedField name="S34"/>
      <deletedField name="S35"/>
      <deletedField name="S36"/>
      <deletedField name="S37"/>
      <deletedField name="S38"/>
      <deletedField name="S39"/>
      <deletedField name="S40"/>
      <deletedField name="S41"/>
      <deletedField name="S42"/>
      <deletedField name="S43"/>
      <deletedField name="S44"/>
      <deletedField name="S45"/>
      <deletedField name="S46"/>
      <deletedField name="S47"/>
      <deletedField name="S48"/>
      <deletedField name="S49"/>
      <deletedField name="S50"/>
      <deletedField name="S51"/>
      <deletedField name="S52"/>
      <deletedField name="S53"/>
      <deletedField name="S54"/>
      <deletedField name="S55"/>
      <deletedField name="S56"/>
      <deletedField name="S57"/>
      <deletedField name="S58"/>
      <deletedField name="S59"/>
      <deletedField name="S60"/>
      <deletedField name="S61"/>
      <deletedField name="S62"/>
      <deletedField name="S63"/>
      <deletedField name="S64"/>
      <deletedField name="S65"/>
      <deletedField name="S66"/>
      <deletedField name="S67"/>
      <deletedField name="S68"/>
      <deletedField name="S69"/>
      <deletedField name="S70"/>
      <deletedField name="S71"/>
      <deletedField name="S72"/>
      <deletedField name="S73"/>
      <deletedField name="S74"/>
      <deletedField name="S75"/>
      <deletedField name="S76"/>
      <deletedField name="S77"/>
      <deletedField name="S78"/>
      <deletedField name="S79"/>
      <deletedField name="S80"/>
      <deletedField name="S81"/>
      <deletedField name="S82"/>
      <deletedField name="S83"/>
      <deletedField name="S84"/>
      <deletedField name="S85"/>
      <deletedField name="S86"/>
      <deletedField name="S87"/>
      <deletedField name="S88"/>
      <deletedField name="S89"/>
      <deletedField name="S90"/>
      <deletedField name="S91"/>
      <deletedField name="S92"/>
      <deletedField name="S93"/>
      <deletedField name="S94"/>
      <deletedField name="S95"/>
      <deletedField name="S96"/>
      <deletedField name="S97"/>
      <deletedField name="S98"/>
      <deletedField name="S99"/>
      <deletedField name="S100"/>
      <deletedField name="m_notSyncSequenceLengthHistogram.m_binsRange.min"/>
      <deletedField name="            m_notSyncSequenceLengthHistogram.m_binsRange.max"/>
      <deletedField name="            m_notSyncSequenceLengthHistogram.k_binsCount"/>
      <deletedField name="            m_notSyncSequenceLengthHistogram.m_samplesCount"/>
      <deletedField name="            m_notSyncSequenceLengthHistogram.bins_weights"/>
      <deletedField name="N1"/>
      <deletedField name="N2"/>
      <deletedField name="N3"/>
      <deletedField name="N4"/>
      <deletedField name="N5"/>
      <deletedField name="N6"/>
      <deletedField name="N7"/>
      <deletedField name="N8"/>
      <deletedField name="N9"/>
      <deletedField name="N10"/>
      <deletedField name="N11"/>
      <deletedField name="N12"/>
      <deletedField name="N13"/>
      <deletedField name="N14"/>
      <deletedField name="N15"/>
      <deletedField name="N16"/>
      <deletedField name="N17"/>
      <deletedField name="N18"/>
      <deletedField name="N19"/>
      <deletedField name="N20"/>
      <deletedField name="N21"/>
      <deletedField name="N22"/>
      <deletedField name="N23"/>
      <deletedField name="N24"/>
      <deletedField name="N25"/>
      <deletedField name="N26"/>
      <deletedField name="N27"/>
      <deletedField name="N28"/>
      <deletedField name="N29"/>
      <deletedField name="N30"/>
      <deletedField name="N31"/>
      <deletedField name="N32"/>
      <deletedField name="N33"/>
      <deletedField name="N34"/>
      <deletedField name="N35"/>
      <deletedField name="N36"/>
      <deletedField name="N37"/>
      <deletedField name="N38"/>
      <deletedField name="N39"/>
      <deletedField name="N40"/>
      <deletedField name="N41"/>
      <deletedField name="N42"/>
      <deletedField name="N43"/>
      <deletedField name="N44"/>
      <deletedField name="N45"/>
      <deletedField name="N46"/>
      <deletedField name="N47"/>
      <deletedField name="N48"/>
      <deletedField name="N49"/>
      <deletedField name="N50"/>
      <deletedField name="N51"/>
      <deletedField name="N52"/>
      <deletedField name="N53"/>
      <deletedField name="N54"/>
      <deletedField name="N55"/>
      <deletedField name="N56"/>
      <deletedField name="N57"/>
      <deletedField name="N58"/>
      <deletedField name="N59"/>
      <deletedField name="N60"/>
      <deletedField name="N61"/>
      <deletedField name="N62"/>
      <deletedField name="N63"/>
      <deletedField name="N64"/>
      <deletedField name="N65"/>
      <deletedField name="N66"/>
      <deletedField name="N67"/>
      <deletedField name="N68"/>
      <deletedField name="N69"/>
      <deletedField name="N70"/>
      <deletedField name="N71"/>
      <deletedField name="N72"/>
      <deletedField name="N73"/>
      <deletedField name="N74"/>
      <deletedField name="N75"/>
      <deletedField name="N76"/>
      <deletedField name="N77"/>
      <deletedField name="N78"/>
      <deletedField name="N79"/>
      <deletedField name="N80"/>
      <deletedField name="N81"/>
      <deletedField name="N82"/>
      <deletedField name="N83"/>
      <deletedField name="N84"/>
      <deletedField name="N85"/>
      <deletedField name="N86"/>
      <deletedField name="N87"/>
      <deletedField name="N88"/>
      <deletedField name="N89"/>
      <deletedField name="N90"/>
      <deletedField name="N91"/>
      <deletedField name="N92"/>
      <deletedField name="N93"/>
      <deletedField name="N94"/>
      <deletedField name="N95"/>
      <deletedField name="N96"/>
      <deletedField name="N97"/>
      <deletedField name="N98"/>
      <deletedField name="N99"/>
      <deletedField name="N100"/>
      <deletedField name="m_stateProfilers.k_failedBadState"/>
      <deletedField name="m_stateProfilers.k_failedFastADCInitialization"/>
      <deletedField name="m_stateProfilers.k_failedSampling"/>
      <deletedField name="m_stateProfilers.k_failedAmplitude"/>
      <deletedField name="m_stateProfilers.k_failedSyncIntervals"/>
      <deletedField name="m_stateProfilers.k_failedVideoScore"/>
      <deletedField name="m_stateProfilers.k_failedFastADCStop"/>
      <deletedField name="m_stateProfilers.k_failedUnknownError"/>
      <deletedField name="m_stateProfilers.k_totalAnalyzeTime"/>
      <deletedField name="m_stateProfilers.k_notInitialized"/>
      <deletedField name="m_stateProfilers.k_initializing"/>
      <deletedField name="m_stateProfilers.k_initializedAndIdle"/>
      <deletedField name="m_stateProfilers.k_amplitudeSampling"/>
      <deletedField name="m_stateProfilers.k_amplitudeCalculation"/>
      <deletedField name="m_stateProfilers.k_syncIntervalsSampling"/>
      <deletedField name="m_stateProfilers.k_syncIntervalsCalculation"/>
      <deletedField name="m_stateProfilers.k_videoScoreCalculation"/>
      <deletedField name="m_stateProfilers.k_restartInverted"/>
      <deletedField name="m_stateProfilers.k_stopADC"/>
      <deletedField name="m_stateProfilers.k_finished"/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249B253-0DC0-4282-A514-3EDCB64675A6}" autoFormatId="16" applyNumberFormats="0" applyBorderFormats="0" applyFontFormats="0" applyPatternFormats="0" applyAlignmentFormats="0" applyWidthHeightFormats="0">
  <queryTableRefresh nextId="272" unboundColumnsRight="1">
    <queryTableFields count="35">
      <queryTableField id="1" name="_Comment" tableColumnId="1"/>
      <queryTableField id="2" name="_IsVideoLearning" tableColumnId="2"/>
      <queryTableField id="5" name="            m_videoScore.m_isVideo" tableColumnId="5"/>
      <queryTableField id="9" name="            m_syncTreshold" tableColumnId="9"/>
      <queryTableField id="220" name="m_amplitudeHistogram.0" tableColumnId="220"/>
      <queryTableField id="221" name="m_amplitudeHistogram.1" tableColumnId="221"/>
      <queryTableField id="222" name="m_amplitudeHistogram.2" tableColumnId="222"/>
      <queryTableField id="223" name="m_amplitudeHistogram.3" tableColumnId="223"/>
      <queryTableField id="224" name="m_amplitudeHistogram.4" tableColumnId="224"/>
      <queryTableField id="225" name="m_amplitudeHistogram.5" tableColumnId="225"/>
      <queryTableField id="226" name="m_amplitudeHistogram.6" tableColumnId="226"/>
      <queryTableField id="227" name="m_amplitudeHistogram.7" tableColumnId="227"/>
      <queryTableField id="228" name="m_amplitudeHistogram.8" tableColumnId="228"/>
      <queryTableField id="229" name="m_amplitudeHistogram.9" tableColumnId="229"/>
      <queryTableField id="230" name="m_amplitudeHistogram.10" tableColumnId="230"/>
      <queryTableField id="231" name="m_amplitudeHistogram.11" tableColumnId="231"/>
      <queryTableField id="232" name="m_amplitudeHistogram.12" tableColumnId="232"/>
      <queryTableField id="233" name="m_amplitudeHistogram.13" tableColumnId="233"/>
      <queryTableField id="234" name="m_amplitudeHistogram.14" tableColumnId="234"/>
      <queryTableField id="235" name="m_amplitudeHistogram.15" tableColumnId="235"/>
      <queryTableField id="236" name="m_amplitudeHistogram.16" tableColumnId="236"/>
      <queryTableField id="237" name="m_amplitudeHistogram.17" tableColumnId="237"/>
      <queryTableField id="238" name="m_amplitudeHistogram.18" tableColumnId="238"/>
      <queryTableField id="239" name="m_amplitudeHistogram.19" tableColumnId="239"/>
      <queryTableField id="240" name="m_amplitudeHistogram.20" tableColumnId="240"/>
      <queryTableField id="241" name="m_amplitudeHistogram.21" tableColumnId="241"/>
      <queryTableField id="242" name="m_amplitudeHistogram.22" tableColumnId="242"/>
      <queryTableField id="243" name="m_amplitudeHistogram.23" tableColumnId="243"/>
      <queryTableField id="244" name="m_amplitudeHistogram.24" tableColumnId="244"/>
      <queryTableField id="245" name="m_amplitudeHistogram.25" tableColumnId="245"/>
      <queryTableField id="246" name="m_amplitudeHistogram.26" tableColumnId="246"/>
      <queryTableField id="247" name="m_amplitudeHistogram.27" tableColumnId="247"/>
      <queryTableField id="248" name="m_amplitudeHistogram.28" tableColumnId="248"/>
      <queryTableField id="249" name="m_amplitudeHistogram.29" tableColumnId="249"/>
      <queryTableField id="271" dataBound="0" tableColumnId="271"/>
    </queryTableFields>
    <queryTableDeletedFields count="236">
      <deletedField name="            m_invertDataCurrentValue"/>
      <deletedField name="            CvbsAnalyzerState"/>
      <deletedField name="            m_videoScore.m_isInvertedVideo"/>
      <deletedField name="            m_samplesReadTotal"/>
      <deletedField name="            k_sampleRate"/>
      <deletedField name="            m_syncSequenceLengthHistogram.m_binsRange.min"/>
      <deletedField name="            m_syncSequenceLengthHistogram.m_binsRange.max"/>
      <deletedField name="            m_syncSequenceLengthHistogram.k_binsCount"/>
      <deletedField name="            m_syncSequenceLengthHistogram.m_samplesCount"/>
      <deletedField name="            m_syncSequenceLengthHistogram.bins_weights"/>
      <deletedField name="S1"/>
      <deletedField name="S2"/>
      <deletedField name="S3"/>
      <deletedField name="S4"/>
      <deletedField name="S5"/>
      <deletedField name="S6"/>
      <deletedField name="S7"/>
      <deletedField name="S8"/>
      <deletedField name="S9"/>
      <deletedField name="S10"/>
      <deletedField name="S11"/>
      <deletedField name="S12"/>
      <deletedField name="S13"/>
      <deletedField name="S14"/>
      <deletedField name="S15"/>
      <deletedField name="S16"/>
      <deletedField name="S17"/>
      <deletedField name="S18"/>
      <deletedField name="S19"/>
      <deletedField name="S20"/>
      <deletedField name="S21"/>
      <deletedField name="S22"/>
      <deletedField name="S23"/>
      <deletedField name="S24"/>
      <deletedField name="S25"/>
      <deletedField name="S26"/>
      <deletedField name="S27"/>
      <deletedField name="S28"/>
      <deletedField name="S29"/>
      <deletedField name="S30"/>
      <deletedField name="S31"/>
      <deletedField name="S32"/>
      <deletedField name="S33"/>
      <deletedField name="S34"/>
      <deletedField name="S35"/>
      <deletedField name="S36"/>
      <deletedField name="S37"/>
      <deletedField name="S38"/>
      <deletedField name="S39"/>
      <deletedField name="S40"/>
      <deletedField name="S41"/>
      <deletedField name="S42"/>
      <deletedField name="S43"/>
      <deletedField name="S44"/>
      <deletedField name="S45"/>
      <deletedField name="S46"/>
      <deletedField name="S47"/>
      <deletedField name="S48"/>
      <deletedField name="S49"/>
      <deletedField name="S50"/>
      <deletedField name="S51"/>
      <deletedField name="S52"/>
      <deletedField name="S53"/>
      <deletedField name="S54"/>
      <deletedField name="S55"/>
      <deletedField name="S56"/>
      <deletedField name="S57"/>
      <deletedField name="S58"/>
      <deletedField name="S59"/>
      <deletedField name="S60"/>
      <deletedField name="S61"/>
      <deletedField name="S62"/>
      <deletedField name="S63"/>
      <deletedField name="S64"/>
      <deletedField name="S65"/>
      <deletedField name="S66"/>
      <deletedField name="S67"/>
      <deletedField name="S68"/>
      <deletedField name="S69"/>
      <deletedField name="S70"/>
      <deletedField name="S71"/>
      <deletedField name="S72"/>
      <deletedField name="S73"/>
      <deletedField name="S74"/>
      <deletedField name="S75"/>
      <deletedField name="S76"/>
      <deletedField name="S77"/>
      <deletedField name="S78"/>
      <deletedField name="S79"/>
      <deletedField name="S80"/>
      <deletedField name="S81"/>
      <deletedField name="S82"/>
      <deletedField name="S83"/>
      <deletedField name="S84"/>
      <deletedField name="S85"/>
      <deletedField name="S86"/>
      <deletedField name="S87"/>
      <deletedField name="S88"/>
      <deletedField name="S89"/>
      <deletedField name="S90"/>
      <deletedField name="S91"/>
      <deletedField name="S92"/>
      <deletedField name="S93"/>
      <deletedField name="S94"/>
      <deletedField name="S95"/>
      <deletedField name="S96"/>
      <deletedField name="S97"/>
      <deletedField name="S98"/>
      <deletedField name="S99"/>
      <deletedField name="S100"/>
      <deletedField name="m_notSyncSequenceLengthHistogram.m_binsRange.min"/>
      <deletedField name="            m_notSyncSequenceLengthHistogram.m_binsRange.max"/>
      <deletedField name="            m_notSyncSequenceLengthHistogram.k_binsCount"/>
      <deletedField name="            m_notSyncSequenceLengthHistogram.m_samplesCount"/>
      <deletedField name="            m_notSyncSequenceLengthHistogram.bins_weights"/>
      <deletedField name="N1"/>
      <deletedField name="N2"/>
      <deletedField name="N3"/>
      <deletedField name="N4"/>
      <deletedField name="N5"/>
      <deletedField name="N6"/>
      <deletedField name="N7"/>
      <deletedField name="N8"/>
      <deletedField name="N9"/>
      <deletedField name="N10"/>
      <deletedField name="N11"/>
      <deletedField name="N12"/>
      <deletedField name="N13"/>
      <deletedField name="N14"/>
      <deletedField name="N15"/>
      <deletedField name="N16"/>
      <deletedField name="N17"/>
      <deletedField name="N18"/>
      <deletedField name="N19"/>
      <deletedField name="N20"/>
      <deletedField name="N21"/>
      <deletedField name="N22"/>
      <deletedField name="N23"/>
      <deletedField name="N24"/>
      <deletedField name="N25"/>
      <deletedField name="N26"/>
      <deletedField name="N27"/>
      <deletedField name="N28"/>
      <deletedField name="N29"/>
      <deletedField name="N30"/>
      <deletedField name="N31"/>
      <deletedField name="N32"/>
      <deletedField name="N33"/>
      <deletedField name="N34"/>
      <deletedField name="N35"/>
      <deletedField name="N36"/>
      <deletedField name="N37"/>
      <deletedField name="N38"/>
      <deletedField name="N39"/>
      <deletedField name="N40"/>
      <deletedField name="N41"/>
      <deletedField name="N42"/>
      <deletedField name="N43"/>
      <deletedField name="N44"/>
      <deletedField name="N45"/>
      <deletedField name="N46"/>
      <deletedField name="N47"/>
      <deletedField name="N48"/>
      <deletedField name="N49"/>
      <deletedField name="N50"/>
      <deletedField name="N51"/>
      <deletedField name="N52"/>
      <deletedField name="N53"/>
      <deletedField name="N54"/>
      <deletedField name="N55"/>
      <deletedField name="N56"/>
      <deletedField name="N57"/>
      <deletedField name="N58"/>
      <deletedField name="N59"/>
      <deletedField name="N60"/>
      <deletedField name="N61"/>
      <deletedField name="N62"/>
      <deletedField name="N63"/>
      <deletedField name="N64"/>
      <deletedField name="N65"/>
      <deletedField name="N66"/>
      <deletedField name="N67"/>
      <deletedField name="N68"/>
      <deletedField name="N69"/>
      <deletedField name="N70"/>
      <deletedField name="N71"/>
      <deletedField name="N72"/>
      <deletedField name="N73"/>
      <deletedField name="N74"/>
      <deletedField name="N75"/>
      <deletedField name="N76"/>
      <deletedField name="N77"/>
      <deletedField name="N78"/>
      <deletedField name="N79"/>
      <deletedField name="N80"/>
      <deletedField name="N81"/>
      <deletedField name="N82"/>
      <deletedField name="N83"/>
      <deletedField name="N84"/>
      <deletedField name="N85"/>
      <deletedField name="N86"/>
      <deletedField name="N87"/>
      <deletedField name="N88"/>
      <deletedField name="N89"/>
      <deletedField name="N90"/>
      <deletedField name="N91"/>
      <deletedField name="N92"/>
      <deletedField name="N93"/>
      <deletedField name="N94"/>
      <deletedField name="N95"/>
      <deletedField name="N96"/>
      <deletedField name="N97"/>
      <deletedField name="N98"/>
      <deletedField name="N99"/>
      <deletedField name="N100"/>
      <deletedField name="m_stateProfilers.k_failedBadState"/>
      <deletedField name="m_stateProfilers.k_failedFastADCInitialization"/>
      <deletedField name="m_stateProfilers.k_failedSampling"/>
      <deletedField name="m_stateProfilers.k_failedAmplitude"/>
      <deletedField name="m_stateProfilers.k_failedSyncIntervals"/>
      <deletedField name="m_stateProfilers.k_failedVideoScore"/>
      <deletedField name="m_stateProfilers.k_failedFastADCStop"/>
      <deletedField name="m_stateProfilers.k_failedUnknownError"/>
      <deletedField name="m_stateProfilers.k_totalAnalyzeTime"/>
      <deletedField name="m_stateProfilers.k_notInitialized"/>
      <deletedField name="m_stateProfilers.k_initializing"/>
      <deletedField name="m_stateProfilers.k_initializedAndIdle"/>
      <deletedField name="m_stateProfilers.k_amplitudeSampling"/>
      <deletedField name="m_stateProfilers.k_amplitudeCalculation"/>
      <deletedField name="m_stateProfilers.k_syncIntervalsSampling"/>
      <deletedField name="m_stateProfilers.k_syncIntervalsCalculation"/>
      <deletedField name="m_stateProfilers.k_videoScoreCalculation"/>
      <deletedField name="m_stateProfilers.k_restartInverted"/>
      <deletedField name="m_stateProfilers.k_stopADC"/>
      <deletedField name="m_stateProfilers.k_finished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A35870-EBB1-45D2-A4E4-C088A6739E0A}" name="ampl_hist_100bins" displayName="ampl_hist_100bins" ref="A1:MB12" tableType="queryTable" totalsRowShown="0">
  <autoFilter ref="A1:MB12" xr:uid="{CCA35870-EBB1-45D2-A4E4-C088A6739E0A}"/>
  <tableColumns count="340">
    <tableColumn id="1" xr3:uid="{2AA1B951-FF74-4D07-A32F-C809A5F9C31A}" uniqueName="1" name="_Comment" queryTableFieldId="1" dataDxfId="938"/>
    <tableColumn id="2" xr3:uid="{D218CFAD-E52C-402E-B51E-23AD0817A2B5}" uniqueName="2" name="_IsVideoLearning" queryTableFieldId="2" dataDxfId="937"/>
    <tableColumn id="3" xr3:uid="{0A69F8B6-7854-428E-A7F7-0295F48E29B0}" uniqueName="3" name="            m_invertDataCurrentValue" queryTableFieldId="3"/>
    <tableColumn id="4" xr3:uid="{917CF53D-8859-4A73-B856-91D7ED8463E5}" uniqueName="4" name="            CvbsAnalyzerState" queryTableFieldId="4"/>
    <tableColumn id="5" xr3:uid="{96179F89-C4D2-4B90-885A-B98F50637339}" uniqueName="5" name="            m_videoScore.m_isVideo" queryTableFieldId="5" dataDxfId="936"/>
    <tableColumn id="6" xr3:uid="{85AA7ED4-9F72-4DEF-9D7C-22C85C129D11}" uniqueName="6" name="            m_videoScore.m_isInvertedVideo" queryTableFieldId="6" dataDxfId="935"/>
    <tableColumn id="7" xr3:uid="{597FCBC1-D827-48AE-8231-B2F5B1B55615}" uniqueName="7" name="            m_samplesReadTotal" queryTableFieldId="7"/>
    <tableColumn id="8" xr3:uid="{4F9F1414-F124-4670-8813-5B25EB904B68}" uniqueName="8" name="            k_sampleRate" queryTableFieldId="8"/>
    <tableColumn id="9" xr3:uid="{DAB1FB5B-720B-47D7-8381-36FAA07F2484}" uniqueName="9" name="            m_syncTreshold" queryTableFieldId="9"/>
    <tableColumn id="10" xr3:uid="{AB06C694-A65D-41BE-9BFD-4F487154C7F7}" uniqueName="10" name="            m_syncSequenceLengthHistogram.m_binsRange.min" queryTableFieldId="10"/>
    <tableColumn id="11" xr3:uid="{400CFCD1-0CF8-491A-8585-6CF07BE0AD19}" uniqueName="11" name="            m_syncSequenceLengthHistogram.m_binsRange.max" queryTableFieldId="11"/>
    <tableColumn id="12" xr3:uid="{B9632307-0DAE-4C4D-97A9-CD4FCF82C65E}" uniqueName="12" name="            m_syncSequenceLengthHistogram.k_binsCount" queryTableFieldId="12"/>
    <tableColumn id="13" xr3:uid="{40C1FBAB-7C19-4209-9334-71D6BB6377A2}" uniqueName="13" name="            m_syncSequenceLengthHistogram.m_samplesCount" queryTableFieldId="13"/>
    <tableColumn id="14" xr3:uid="{01629E8A-951F-49A8-9071-B9FCCE1D5F45}" uniqueName="14" name="            m_syncSequenceLengthHistogram.bins_weights" queryTableFieldId="14" dataDxfId="934"/>
    <tableColumn id="15" xr3:uid="{29FB320A-9AEF-4546-9099-6CFC9BDDCE3E}" uniqueName="15" name="S1" queryTableFieldId="15" dataDxfId="933"/>
    <tableColumn id="16" xr3:uid="{C6702834-45C3-4DA4-AAE0-9BC456BF3089}" uniqueName="16" name="S2" queryTableFieldId="16" dataDxfId="932"/>
    <tableColumn id="17" xr3:uid="{37167F25-84B6-4264-AFCC-29135BF8095D}" uniqueName="17" name="S3" queryTableFieldId="17" dataDxfId="931"/>
    <tableColumn id="18" xr3:uid="{948DB0C3-98D1-40E2-9DBB-4B8CD5D163C8}" uniqueName="18" name="S4" queryTableFieldId="18" dataDxfId="930"/>
    <tableColumn id="19" xr3:uid="{5855AA29-60AA-4421-8CD2-3B5AB31A8572}" uniqueName="19" name="S5" queryTableFieldId="19" dataDxfId="929"/>
    <tableColumn id="20" xr3:uid="{AAAABB3E-EE16-436B-9C93-D01B321104A7}" uniqueName="20" name="S6" queryTableFieldId="20" dataDxfId="928"/>
    <tableColumn id="21" xr3:uid="{E0BCBB37-6730-426A-B5D5-54EF7C17695B}" uniqueName="21" name="S7" queryTableFieldId="21" dataDxfId="927"/>
    <tableColumn id="22" xr3:uid="{B3EBB5FF-B8F5-4C2A-AA89-9668BCCDA483}" uniqueName="22" name="S8" queryTableFieldId="22" dataDxfId="926"/>
    <tableColumn id="23" xr3:uid="{148EBF11-142D-439B-AD6C-4B5A2FADB1BE}" uniqueName="23" name="S9" queryTableFieldId="23" dataDxfId="925"/>
    <tableColumn id="24" xr3:uid="{836B82B6-79C0-4324-A5F8-86AA79E3424F}" uniqueName="24" name="S10" queryTableFieldId="24" dataDxfId="924"/>
    <tableColumn id="25" xr3:uid="{7F922B34-D232-4291-8F58-DEC137AF6EA4}" uniqueName="25" name="S11" queryTableFieldId="25" dataDxfId="923"/>
    <tableColumn id="26" xr3:uid="{160064E9-723E-454F-9828-EAF34B012D42}" uniqueName="26" name="S12" queryTableFieldId="26" dataDxfId="922"/>
    <tableColumn id="27" xr3:uid="{1357BD1B-5A61-413E-A6FD-5134CECCA034}" uniqueName="27" name="S13" queryTableFieldId="27" dataDxfId="921"/>
    <tableColumn id="28" xr3:uid="{ED528037-A7B9-4218-B437-505DE5B8B11D}" uniqueName="28" name="S14" queryTableFieldId="28" dataDxfId="920"/>
    <tableColumn id="29" xr3:uid="{E50B9585-4D7D-4B5A-903D-3CC76891748A}" uniqueName="29" name="S15" queryTableFieldId="29" dataDxfId="919"/>
    <tableColumn id="30" xr3:uid="{146D335A-FFA0-4C14-82C6-D8D715548014}" uniqueName="30" name="S16" queryTableFieldId="30" dataDxfId="918"/>
    <tableColumn id="31" xr3:uid="{FDD18D7A-2D74-49C4-ADE5-69FC1CA153B6}" uniqueName="31" name="S17" queryTableFieldId="31" dataDxfId="917"/>
    <tableColumn id="32" xr3:uid="{6C31F01E-47B4-45AC-B856-39186A467B02}" uniqueName="32" name="S18" queryTableFieldId="32" dataDxfId="916"/>
    <tableColumn id="33" xr3:uid="{EB492534-60E8-44CC-B2F1-52885AD842BE}" uniqueName="33" name="S19" queryTableFieldId="33" dataDxfId="915"/>
    <tableColumn id="34" xr3:uid="{A192ED88-AB20-4702-A995-5E0F868A9844}" uniqueName="34" name="S20" queryTableFieldId="34" dataDxfId="914"/>
    <tableColumn id="35" xr3:uid="{D3C8ABBE-3DF9-44EB-8244-401103F2F2DE}" uniqueName="35" name="S21" queryTableFieldId="35" dataDxfId="913"/>
    <tableColumn id="36" xr3:uid="{5C492B97-8E74-4166-B608-287EAB72AD78}" uniqueName="36" name="S22" queryTableFieldId="36" dataDxfId="912"/>
    <tableColumn id="37" xr3:uid="{E59466EC-2417-4DD2-98C3-EC23032C689C}" uniqueName="37" name="S23" queryTableFieldId="37" dataDxfId="911"/>
    <tableColumn id="38" xr3:uid="{343F71CE-024F-4206-99AA-25CA812719F5}" uniqueName="38" name="S24" queryTableFieldId="38" dataDxfId="910"/>
    <tableColumn id="39" xr3:uid="{002EB954-BA07-4DE8-BB01-38CD2D3D2243}" uniqueName="39" name="S25" queryTableFieldId="39" dataDxfId="909"/>
    <tableColumn id="40" xr3:uid="{5CF1B547-2118-4BF3-B5A9-C896625C84FA}" uniqueName="40" name="S26" queryTableFieldId="40" dataDxfId="908"/>
    <tableColumn id="41" xr3:uid="{2F751E9C-B08B-47B9-B245-EC1F6ABAFE2E}" uniqueName="41" name="S27" queryTableFieldId="41" dataDxfId="907"/>
    <tableColumn id="42" xr3:uid="{CBE676E6-6D7A-4F05-B0FB-82E4EA15669F}" uniqueName="42" name="S28" queryTableFieldId="42" dataDxfId="906"/>
    <tableColumn id="43" xr3:uid="{685D7BD3-03EC-44C3-8B33-F5EB1AFAED62}" uniqueName="43" name="S29" queryTableFieldId="43" dataDxfId="905"/>
    <tableColumn id="44" xr3:uid="{292E5224-0A85-424B-9DFE-2B29CCD09567}" uniqueName="44" name="S30" queryTableFieldId="44" dataDxfId="904"/>
    <tableColumn id="45" xr3:uid="{ED8E74E5-732E-4E3B-8C1D-7A77BEE93D8C}" uniqueName="45" name="S31" queryTableFieldId="45" dataDxfId="903"/>
    <tableColumn id="46" xr3:uid="{FCD70C39-754E-4CE7-B2B1-1F43B7DB5D19}" uniqueName="46" name="S32" queryTableFieldId="46" dataDxfId="902"/>
    <tableColumn id="47" xr3:uid="{F6F6E282-DB3A-4433-9AEC-3F480DBA946B}" uniqueName="47" name="S33" queryTableFieldId="47" dataDxfId="901"/>
    <tableColumn id="48" xr3:uid="{D36589DF-2F62-4A75-BCF8-EA60F329D917}" uniqueName="48" name="S34" queryTableFieldId="48" dataDxfId="900"/>
    <tableColumn id="49" xr3:uid="{11EE082E-FBDB-475A-972A-7E99E9747220}" uniqueName="49" name="S35" queryTableFieldId="49" dataDxfId="899"/>
    <tableColumn id="50" xr3:uid="{5C27815F-C565-43EC-9355-7423E1B9CD90}" uniqueName="50" name="S36" queryTableFieldId="50" dataDxfId="898"/>
    <tableColumn id="51" xr3:uid="{5E14F8DB-CBCA-4421-A8A9-820319DD3FBB}" uniqueName="51" name="S37" queryTableFieldId="51" dataDxfId="897"/>
    <tableColumn id="52" xr3:uid="{8C5D961E-1EB7-4B12-9843-4A0D2C4FFABD}" uniqueName="52" name="S38" queryTableFieldId="52" dataDxfId="896"/>
    <tableColumn id="53" xr3:uid="{4BCBFD94-BE32-4781-A61A-9F59F512F26F}" uniqueName="53" name="S39" queryTableFieldId="53" dataDxfId="895"/>
    <tableColumn id="54" xr3:uid="{369710BB-EEC9-4068-8D10-ECDED3B2C247}" uniqueName="54" name="S40" queryTableFieldId="54" dataDxfId="894"/>
    <tableColumn id="55" xr3:uid="{2F557C2C-2E37-4828-BAED-410570E0CE45}" uniqueName="55" name="S41" queryTableFieldId="55" dataDxfId="893"/>
    <tableColumn id="56" xr3:uid="{D8F8CC4D-C7D4-469C-A499-DD044209C5C0}" uniqueName="56" name="S42" queryTableFieldId="56" dataDxfId="892"/>
    <tableColumn id="57" xr3:uid="{660927A1-6DD8-402B-84FD-CBB9EED1825D}" uniqueName="57" name="S43" queryTableFieldId="57" dataDxfId="891"/>
    <tableColumn id="58" xr3:uid="{D52F1ECD-0FF2-4A27-8392-F86A58C002BD}" uniqueName="58" name="S44" queryTableFieldId="58" dataDxfId="890"/>
    <tableColumn id="59" xr3:uid="{3FE98A77-FA87-408B-9FEF-ADA7B65070A8}" uniqueName="59" name="S45" queryTableFieldId="59" dataDxfId="889"/>
    <tableColumn id="60" xr3:uid="{72818AC5-7F76-4311-B3B8-6D6EB3357763}" uniqueName="60" name="S46" queryTableFieldId="60" dataDxfId="888"/>
    <tableColumn id="61" xr3:uid="{D12A2534-E6D2-4AEF-8E3B-6F4E8810BEB4}" uniqueName="61" name="S47" queryTableFieldId="61" dataDxfId="887"/>
    <tableColumn id="62" xr3:uid="{59EB290D-3785-4495-9805-AE3F78C4AD7F}" uniqueName="62" name="S48" queryTableFieldId="62" dataDxfId="886"/>
    <tableColumn id="63" xr3:uid="{280EC88B-51FB-415C-BCE7-D96E3EF05C0A}" uniqueName="63" name="S49" queryTableFieldId="63" dataDxfId="885"/>
    <tableColumn id="64" xr3:uid="{741EB48B-CDE8-45D2-B1F6-F5F23B819C59}" uniqueName="64" name="S50" queryTableFieldId="64" dataDxfId="884"/>
    <tableColumn id="65" xr3:uid="{4B6FD1FD-909E-4CB9-9E8B-39F71E7689AC}" uniqueName="65" name="S51" queryTableFieldId="65" dataDxfId="883"/>
    <tableColumn id="66" xr3:uid="{011BAF41-F865-4D3D-BA2A-168E9928597D}" uniqueName="66" name="S52" queryTableFieldId="66" dataDxfId="882"/>
    <tableColumn id="67" xr3:uid="{658854E2-9491-4141-9645-2B5FC37F1744}" uniqueName="67" name="S53" queryTableFieldId="67" dataDxfId="881"/>
    <tableColumn id="68" xr3:uid="{0BBB21B4-6729-4ADE-A03B-4D65CC6598D7}" uniqueName="68" name="S54" queryTableFieldId="68" dataDxfId="880"/>
    <tableColumn id="69" xr3:uid="{72E67CB5-2FBA-4076-BA56-5AC7993021FB}" uniqueName="69" name="S55" queryTableFieldId="69" dataDxfId="879"/>
    <tableColumn id="70" xr3:uid="{356B81FB-050F-4DFA-AB42-F20D35EC1318}" uniqueName="70" name="S56" queryTableFieldId="70" dataDxfId="878"/>
    <tableColumn id="71" xr3:uid="{F291EF73-685F-4AFF-A464-D7821B5581E6}" uniqueName="71" name="S57" queryTableFieldId="71" dataDxfId="877"/>
    <tableColumn id="72" xr3:uid="{5D1659FF-28F8-4FB7-A26A-EB6BDF3A559A}" uniqueName="72" name="S58" queryTableFieldId="72" dataDxfId="876"/>
    <tableColumn id="73" xr3:uid="{19031502-CDF1-4142-98F0-FE091ED953E6}" uniqueName="73" name="S59" queryTableFieldId="73" dataDxfId="875"/>
    <tableColumn id="74" xr3:uid="{AA5596A7-7F01-41B6-9EBA-EFFA7CA74FAB}" uniqueName="74" name="S60" queryTableFieldId="74" dataDxfId="874"/>
    <tableColumn id="75" xr3:uid="{2A1D5DEE-83BA-45B4-9FDB-8214B2FD9CDB}" uniqueName="75" name="S61" queryTableFieldId="75" dataDxfId="873"/>
    <tableColumn id="76" xr3:uid="{01313707-9391-4728-A61B-C32FCED484AB}" uniqueName="76" name="S62" queryTableFieldId="76" dataDxfId="872"/>
    <tableColumn id="77" xr3:uid="{E25146EF-7C42-4DEC-9DEC-06F0A7FBD4C8}" uniqueName="77" name="S63" queryTableFieldId="77" dataDxfId="871"/>
    <tableColumn id="78" xr3:uid="{9826713E-B7E0-4451-AD7B-85CD891C33B0}" uniqueName="78" name="S64" queryTableFieldId="78" dataDxfId="870"/>
    <tableColumn id="79" xr3:uid="{4F3ACD41-A6C8-4644-9105-BA29F7C0FD03}" uniqueName="79" name="S65" queryTableFieldId="79" dataDxfId="869"/>
    <tableColumn id="80" xr3:uid="{119AA7C4-FDB3-4373-9391-4EBDF5149E06}" uniqueName="80" name="S66" queryTableFieldId="80" dataDxfId="868"/>
    <tableColumn id="81" xr3:uid="{84EBBBBE-A74A-4A40-854C-43863D59C955}" uniqueName="81" name="S67" queryTableFieldId="81" dataDxfId="867"/>
    <tableColumn id="82" xr3:uid="{6CE95A1A-DEA3-46B7-9093-A0B41D8E02E3}" uniqueName="82" name="S68" queryTableFieldId="82" dataDxfId="866"/>
    <tableColumn id="83" xr3:uid="{A73ACC4B-EA91-41AC-88C8-37D9E53AD4E0}" uniqueName="83" name="S69" queryTableFieldId="83" dataDxfId="865"/>
    <tableColumn id="84" xr3:uid="{628B3204-1355-4626-A81E-4B8AD5E8AA7A}" uniqueName="84" name="S70" queryTableFieldId="84" dataDxfId="864"/>
    <tableColumn id="85" xr3:uid="{CA814029-1A5F-4885-824B-17AC6A700E04}" uniqueName="85" name="S71" queryTableFieldId="85" dataDxfId="863"/>
    <tableColumn id="86" xr3:uid="{62870C70-FF33-4E50-81AC-1C4BF942F4BF}" uniqueName="86" name="S72" queryTableFieldId="86" dataDxfId="862"/>
    <tableColumn id="87" xr3:uid="{D9D3EFA6-3C6D-4E76-9F05-3D1AFAF2827A}" uniqueName="87" name="S73" queryTableFieldId="87" dataDxfId="861"/>
    <tableColumn id="88" xr3:uid="{CA2BE126-51F4-4715-86BA-D6D79F5834B6}" uniqueName="88" name="S74" queryTableFieldId="88" dataDxfId="860"/>
    <tableColumn id="89" xr3:uid="{D2870D57-8D08-41BC-ACCA-1E647952D0FB}" uniqueName="89" name="S75" queryTableFieldId="89" dataDxfId="859"/>
    <tableColumn id="90" xr3:uid="{9226BB6C-FA09-4EAF-9E9F-9E71740E774D}" uniqueName="90" name="S76" queryTableFieldId="90" dataDxfId="858"/>
    <tableColumn id="91" xr3:uid="{1654DB67-2C6A-4543-A849-FFEE75545D53}" uniqueName="91" name="S77" queryTableFieldId="91" dataDxfId="857"/>
    <tableColumn id="92" xr3:uid="{60DA932E-8A6B-42D6-8E0F-4A1CD5D459C5}" uniqueName="92" name="S78" queryTableFieldId="92" dataDxfId="856"/>
    <tableColumn id="93" xr3:uid="{D376570E-63AA-44EA-89A6-7780100878C6}" uniqueName="93" name="S79" queryTableFieldId="93" dataDxfId="855"/>
    <tableColumn id="94" xr3:uid="{218EEEBC-7CC5-40FB-A684-9E6B7FBF1C69}" uniqueName="94" name="S80" queryTableFieldId="94" dataDxfId="854"/>
    <tableColumn id="95" xr3:uid="{6F9F7B8E-03FC-417D-A3BA-7C881D4A5B18}" uniqueName="95" name="S81" queryTableFieldId="95" dataDxfId="853"/>
    <tableColumn id="96" xr3:uid="{7E8A4BA0-9305-4F59-AD78-E52ACD640951}" uniqueName="96" name="S82" queryTableFieldId="96" dataDxfId="852"/>
    <tableColumn id="97" xr3:uid="{D16E3EFE-48F9-47F7-9711-A8331BBD65EB}" uniqueName="97" name="S83" queryTableFieldId="97" dataDxfId="851"/>
    <tableColumn id="98" xr3:uid="{81F26623-09D3-4FBC-980B-CCD6FB0777B9}" uniqueName="98" name="S84" queryTableFieldId="98" dataDxfId="850"/>
    <tableColumn id="99" xr3:uid="{3BC5A4AF-D50B-4D95-9F4F-86E8DF2D5E0A}" uniqueName="99" name="S85" queryTableFieldId="99" dataDxfId="849"/>
    <tableColumn id="100" xr3:uid="{983FCAB3-FAB0-4C7D-9549-3EC7A71949EE}" uniqueName="100" name="S86" queryTableFieldId="100" dataDxfId="848"/>
    <tableColumn id="101" xr3:uid="{AF0EA01F-6436-48BE-A215-C9C17835622F}" uniqueName="101" name="S87" queryTableFieldId="101" dataDxfId="847"/>
    <tableColumn id="102" xr3:uid="{C42B2D52-5652-472E-B87B-EEA0AD15469F}" uniqueName="102" name="S88" queryTableFieldId="102" dataDxfId="846"/>
    <tableColumn id="103" xr3:uid="{A08E71DF-6F91-41AE-A242-41D5A82842D4}" uniqueName="103" name="S89" queryTableFieldId="103" dataDxfId="845"/>
    <tableColumn id="104" xr3:uid="{2FECC58F-A865-4E45-B1CA-C92D548D2752}" uniqueName="104" name="S90" queryTableFieldId="104" dataDxfId="844"/>
    <tableColumn id="105" xr3:uid="{D3677868-8389-4EAF-8D34-6FA7E866841E}" uniqueName="105" name="S91" queryTableFieldId="105" dataDxfId="843"/>
    <tableColumn id="106" xr3:uid="{1355A058-0491-4CE4-9C3A-C98559B1DA9B}" uniqueName="106" name="S92" queryTableFieldId="106" dataDxfId="842"/>
    <tableColumn id="107" xr3:uid="{CA9E7D8A-AFF6-4BDB-B284-F9555BC7A9E4}" uniqueName="107" name="S93" queryTableFieldId="107" dataDxfId="841"/>
    <tableColumn id="108" xr3:uid="{E49EF521-7578-443B-B381-59A47117A046}" uniqueName="108" name="S94" queryTableFieldId="108" dataDxfId="840"/>
    <tableColumn id="109" xr3:uid="{16CF1988-B5FE-402C-BD2C-A3EEFCD9B252}" uniqueName="109" name="S95" queryTableFieldId="109" dataDxfId="839"/>
    <tableColumn id="110" xr3:uid="{22BAD45F-1054-4EBD-8E5F-E02760C03BF5}" uniqueName="110" name="S96" queryTableFieldId="110" dataDxfId="838"/>
    <tableColumn id="111" xr3:uid="{5CF26ADA-71B0-4192-B22B-E2562501565C}" uniqueName="111" name="S97" queryTableFieldId="111" dataDxfId="837"/>
    <tableColumn id="112" xr3:uid="{52AC64B4-7F27-4F45-97DC-21170B446EAA}" uniqueName="112" name="S98" queryTableFieldId="112" dataDxfId="836"/>
    <tableColumn id="113" xr3:uid="{B2ADC25C-0C6A-4930-AEC8-336DE8B346E5}" uniqueName="113" name="S99" queryTableFieldId="113" dataDxfId="835"/>
    <tableColumn id="114" xr3:uid="{85435A89-132E-4183-BB4E-4B29B9CC328A}" uniqueName="114" name="S100" queryTableFieldId="114" dataDxfId="834"/>
    <tableColumn id="115" xr3:uid="{04E39C87-64C3-4D98-91B9-1D02DF1DA076}" uniqueName="115" name="m_notSyncSequenceLengthHistogram.m_binsRange.min" queryTableFieldId="115"/>
    <tableColumn id="116" xr3:uid="{84DBFC52-873B-47A5-AE13-0D3C21B7D392}" uniqueName="116" name="            m_notSyncSequenceLengthHistogram.m_binsRange.max" queryTableFieldId="116"/>
    <tableColumn id="117" xr3:uid="{3C456EF8-E359-4305-BF58-44E4707374FC}" uniqueName="117" name="            m_notSyncSequenceLengthHistogram.k_binsCount" queryTableFieldId="117"/>
    <tableColumn id="118" xr3:uid="{03593B96-A80D-4AFF-8461-788DD682D7BD}" uniqueName="118" name="            m_notSyncSequenceLengthHistogram.m_samplesCount" queryTableFieldId="118"/>
    <tableColumn id="119" xr3:uid="{2E4AFD6D-E231-422B-979D-80C6939A9A26}" uniqueName="119" name="            m_notSyncSequenceLengthHistogram.bins_weights" queryTableFieldId="119" dataDxfId="833"/>
    <tableColumn id="120" xr3:uid="{E2C0E6ED-960E-49FC-9B9D-2F9BAC4B4807}" uniqueName="120" name="N1" queryTableFieldId="120" dataDxfId="832"/>
    <tableColumn id="121" xr3:uid="{89240FA4-CB04-4777-B3D9-93609E53CD90}" uniqueName="121" name="N2" queryTableFieldId="121" dataDxfId="831"/>
    <tableColumn id="122" xr3:uid="{C00946A9-7193-46A2-B541-900E0EDBC6CC}" uniqueName="122" name="N3" queryTableFieldId="122" dataDxfId="830"/>
    <tableColumn id="123" xr3:uid="{EC72A794-6487-4FA6-AB36-78289CE586B7}" uniqueName="123" name="N4" queryTableFieldId="123" dataDxfId="829"/>
    <tableColumn id="124" xr3:uid="{D1555EF5-440E-4EEC-950E-3B58FEFEA4FF}" uniqueName="124" name="N5" queryTableFieldId="124" dataDxfId="828"/>
    <tableColumn id="125" xr3:uid="{FE1C3FC6-40C8-4C17-8750-20C86FA90342}" uniqueName="125" name="N6" queryTableFieldId="125" dataDxfId="827"/>
    <tableColumn id="126" xr3:uid="{A3E9F4EA-2E7C-46E8-BC47-2BE8EAF2C9C6}" uniqueName="126" name="N7" queryTableFieldId="126" dataDxfId="826"/>
    <tableColumn id="127" xr3:uid="{E916192B-494B-41B9-8034-EF857D3E55CD}" uniqueName="127" name="N8" queryTableFieldId="127" dataDxfId="825"/>
    <tableColumn id="128" xr3:uid="{ECA6FF57-C27D-424A-92BB-972DD102AC3F}" uniqueName="128" name="N9" queryTableFieldId="128" dataDxfId="824"/>
    <tableColumn id="129" xr3:uid="{DE8C0B21-A330-4140-82AE-DB4C01371957}" uniqueName="129" name="N10" queryTableFieldId="129" dataDxfId="823"/>
    <tableColumn id="130" xr3:uid="{519688A6-81A9-4A1C-B9AD-C56479ADE8E1}" uniqueName="130" name="N11" queryTableFieldId="130" dataDxfId="822"/>
    <tableColumn id="131" xr3:uid="{9F0885F0-911E-48D0-9658-CC5419EE4D7F}" uniqueName="131" name="N12" queryTableFieldId="131" dataDxfId="821"/>
    <tableColumn id="132" xr3:uid="{3979FB67-EC49-441D-BB96-D2E7A3649A11}" uniqueName="132" name="N13" queryTableFieldId="132" dataDxfId="820"/>
    <tableColumn id="133" xr3:uid="{6179D28D-0C57-4257-8EA4-6A52BFC959BD}" uniqueName="133" name="N14" queryTableFieldId="133" dataDxfId="819"/>
    <tableColumn id="134" xr3:uid="{A53A36FD-82AB-4BF8-A999-D86F348F106C}" uniqueName="134" name="N15" queryTableFieldId="134" dataDxfId="818"/>
    <tableColumn id="135" xr3:uid="{C98C18BD-C1BA-4073-997D-52464EDFC8C6}" uniqueName="135" name="N16" queryTableFieldId="135" dataDxfId="817"/>
    <tableColumn id="136" xr3:uid="{DF32AE92-EB4B-43CB-A16A-FD8CDDB4A263}" uniqueName="136" name="N17" queryTableFieldId="136" dataDxfId="816"/>
    <tableColumn id="137" xr3:uid="{B879FB1E-6362-4563-B661-4044804884F6}" uniqueName="137" name="N18" queryTableFieldId="137" dataDxfId="815"/>
    <tableColumn id="138" xr3:uid="{C190BAE1-7D8D-4200-888B-7975BDE8BE38}" uniqueName="138" name="N19" queryTableFieldId="138" dataDxfId="814"/>
    <tableColumn id="139" xr3:uid="{57617A47-8007-4E16-B641-E3819B274968}" uniqueName="139" name="N20" queryTableFieldId="139" dataDxfId="813"/>
    <tableColumn id="140" xr3:uid="{01C0BC06-D89E-42ED-BE90-0FB35CB637F3}" uniqueName="140" name="N21" queryTableFieldId="140" dataDxfId="812"/>
    <tableColumn id="141" xr3:uid="{73E70725-2486-4DD0-A9E6-D497910B77A4}" uniqueName="141" name="N22" queryTableFieldId="141" dataDxfId="811"/>
    <tableColumn id="142" xr3:uid="{F17B1FBC-F785-4A09-8B35-509D01DE2D91}" uniqueName="142" name="N23" queryTableFieldId="142" dataDxfId="810"/>
    <tableColumn id="143" xr3:uid="{CDD1AC56-D68A-430B-B96A-FAE2253C24B9}" uniqueName="143" name="N24" queryTableFieldId="143" dataDxfId="809"/>
    <tableColumn id="144" xr3:uid="{2D058F84-25F6-4128-A2B2-053385620D16}" uniqueName="144" name="N25" queryTableFieldId="144" dataDxfId="808"/>
    <tableColumn id="145" xr3:uid="{13E068BE-3B6F-4ADA-BAB9-AE603554F4B0}" uniqueName="145" name="N26" queryTableFieldId="145" dataDxfId="807"/>
    <tableColumn id="146" xr3:uid="{DE33B8A2-08EE-407E-B3E3-6C044FDFE81A}" uniqueName="146" name="N27" queryTableFieldId="146" dataDxfId="806"/>
    <tableColumn id="147" xr3:uid="{0D4F535B-EF54-4E68-8B79-E08278BD148F}" uniqueName="147" name="N28" queryTableFieldId="147" dataDxfId="805"/>
    <tableColumn id="148" xr3:uid="{C5656A38-C2D2-4CA5-811A-EDCD3D590959}" uniqueName="148" name="N29" queryTableFieldId="148" dataDxfId="804"/>
    <tableColumn id="149" xr3:uid="{C7D52406-C578-45F9-80A1-0694DCBA14AD}" uniqueName="149" name="N30" queryTableFieldId="149" dataDxfId="803"/>
    <tableColumn id="150" xr3:uid="{4A922F71-3043-4121-9224-60E6A3971787}" uniqueName="150" name="N31" queryTableFieldId="150" dataDxfId="802"/>
    <tableColumn id="151" xr3:uid="{D4F8F22B-D728-4E55-917D-4D59860F88F9}" uniqueName="151" name="N32" queryTableFieldId="151" dataDxfId="801"/>
    <tableColumn id="152" xr3:uid="{0FBFDE4F-288C-40BA-B7E7-6CA4B89300D6}" uniqueName="152" name="N33" queryTableFieldId="152" dataDxfId="800"/>
    <tableColumn id="153" xr3:uid="{95348EE4-FAFD-463D-9199-21ED4D8B6BFE}" uniqueName="153" name="N34" queryTableFieldId="153" dataDxfId="799"/>
    <tableColumn id="154" xr3:uid="{B1030782-DC98-4DA4-9372-4EF00291A98E}" uniqueName="154" name="N35" queryTableFieldId="154" dataDxfId="798"/>
    <tableColumn id="155" xr3:uid="{1E609507-DBD6-439A-A99C-8D1504C1D3B8}" uniqueName="155" name="N36" queryTableFieldId="155" dataDxfId="797"/>
    <tableColumn id="156" xr3:uid="{160C47F7-9CC8-4CA3-B930-D46FA9F948DD}" uniqueName="156" name="N37" queryTableFieldId="156" dataDxfId="796"/>
    <tableColumn id="157" xr3:uid="{6F99B384-C2FC-4FDD-981F-E4AE9CC74AC7}" uniqueName="157" name="N38" queryTableFieldId="157" dataDxfId="795"/>
    <tableColumn id="158" xr3:uid="{9DEA8943-C2E6-4793-8BAC-E2AA84C75F55}" uniqueName="158" name="N39" queryTableFieldId="158" dataDxfId="794"/>
    <tableColumn id="159" xr3:uid="{189C4CCC-E805-46F7-8E85-6B67D9F3B84E}" uniqueName="159" name="N40" queryTableFieldId="159" dataDxfId="793"/>
    <tableColumn id="160" xr3:uid="{DEA7B457-9D2D-4E81-92C3-0959DF7A9FA6}" uniqueName="160" name="N41" queryTableFieldId="160" dataDxfId="792"/>
    <tableColumn id="161" xr3:uid="{28F5A5FF-0E5A-40A5-A537-04BBBB8CC753}" uniqueName="161" name="N42" queryTableFieldId="161" dataDxfId="791"/>
    <tableColumn id="162" xr3:uid="{598022A4-05BE-4C69-BAAE-301E05E1B5F2}" uniqueName="162" name="N43" queryTableFieldId="162" dataDxfId="790"/>
    <tableColumn id="163" xr3:uid="{25DC12D6-AEF9-49F8-B11E-B6E840D742B8}" uniqueName="163" name="N44" queryTableFieldId="163" dataDxfId="789"/>
    <tableColumn id="164" xr3:uid="{53D249BA-22B4-4788-BCB0-4F4944D996FF}" uniqueName="164" name="N45" queryTableFieldId="164" dataDxfId="788"/>
    <tableColumn id="165" xr3:uid="{8C797B78-2587-4105-869A-195ABE948270}" uniqueName="165" name="N46" queryTableFieldId="165" dataDxfId="787"/>
    <tableColumn id="166" xr3:uid="{C6E8FFF5-DAB0-4080-A717-ACF78410BE1C}" uniqueName="166" name="N47" queryTableFieldId="166" dataDxfId="786"/>
    <tableColumn id="167" xr3:uid="{AD223157-0911-46F5-91F0-FECDEEB45F89}" uniqueName="167" name="N48" queryTableFieldId="167" dataDxfId="785"/>
    <tableColumn id="168" xr3:uid="{CEAA8AF6-2BA2-43E8-A9D8-3DD1B4DFC79B}" uniqueName="168" name="N49" queryTableFieldId="168" dataDxfId="784"/>
    <tableColumn id="169" xr3:uid="{D0B8C1B8-D34B-442D-9D4F-745C82CC9834}" uniqueName="169" name="N50" queryTableFieldId="169" dataDxfId="783"/>
    <tableColumn id="170" xr3:uid="{CAFE1BE7-8C98-48DF-B146-50B61906BC21}" uniqueName="170" name="N51" queryTableFieldId="170" dataDxfId="782"/>
    <tableColumn id="171" xr3:uid="{7F6F66B5-B1A5-4CFA-9BA1-D2CA81793B67}" uniqueName="171" name="N52" queryTableFieldId="171" dataDxfId="781"/>
    <tableColumn id="172" xr3:uid="{C32B8420-9C6D-45ED-9B59-BF8141B6DE0B}" uniqueName="172" name="N53" queryTableFieldId="172" dataDxfId="780"/>
    <tableColumn id="173" xr3:uid="{703AE774-46CE-4AE3-8825-150095F1CEE5}" uniqueName="173" name="N54" queryTableFieldId="173" dataDxfId="779"/>
    <tableColumn id="174" xr3:uid="{7E4AC344-DAD1-47A8-B130-74EEF20D9EFD}" uniqueName="174" name="N55" queryTableFieldId="174" dataDxfId="778"/>
    <tableColumn id="175" xr3:uid="{75707E93-00D8-483B-B5BD-664117975D3E}" uniqueName="175" name="N56" queryTableFieldId="175" dataDxfId="777"/>
    <tableColumn id="176" xr3:uid="{1AB782AD-1D2F-4064-B4EA-8C2671B630C5}" uniqueName="176" name="N57" queryTableFieldId="176" dataDxfId="776"/>
    <tableColumn id="177" xr3:uid="{085562C6-C6BE-45D5-B145-D36D58C4E151}" uniqueName="177" name="N58" queryTableFieldId="177" dataDxfId="775"/>
    <tableColumn id="178" xr3:uid="{8F52D7AF-C8DB-4679-B5E3-B610ED015FF1}" uniqueName="178" name="N59" queryTableFieldId="178" dataDxfId="774"/>
    <tableColumn id="179" xr3:uid="{11109DB7-3672-4112-B6C6-0BB7244D3C2E}" uniqueName="179" name="N60" queryTableFieldId="179" dataDxfId="773"/>
    <tableColumn id="180" xr3:uid="{7AD1141D-1ACA-4AD9-9FF1-BC6181F98716}" uniqueName="180" name="N61" queryTableFieldId="180" dataDxfId="772"/>
    <tableColumn id="181" xr3:uid="{D21D8FB8-1E02-4BB3-8A81-66AF71686393}" uniqueName="181" name="N62" queryTableFieldId="181" dataDxfId="771"/>
    <tableColumn id="182" xr3:uid="{90463819-42E3-4FE6-ACBD-AA74E2C40DC8}" uniqueName="182" name="N63" queryTableFieldId="182" dataDxfId="770"/>
    <tableColumn id="183" xr3:uid="{13BDCE29-4FD2-40FE-B315-801879DA2172}" uniqueName="183" name="N64" queryTableFieldId="183" dataDxfId="769"/>
    <tableColumn id="184" xr3:uid="{2105ED9F-0D9B-497D-8870-29B8531DD4D6}" uniqueName="184" name="N65" queryTableFieldId="184" dataDxfId="768"/>
    <tableColumn id="185" xr3:uid="{EE6BE229-3DDA-48AB-800B-58D002092ACE}" uniqueName="185" name="N66" queryTableFieldId="185" dataDxfId="767"/>
    <tableColumn id="186" xr3:uid="{3C3AF2EC-BB8A-4D8D-A3BC-B46782A05B94}" uniqueName="186" name="N67" queryTableFieldId="186" dataDxfId="766"/>
    <tableColumn id="187" xr3:uid="{3A0CA9BC-ACBB-4CD4-B90F-DD1007DDEC4F}" uniqueName="187" name="N68" queryTableFieldId="187" dataDxfId="765"/>
    <tableColumn id="188" xr3:uid="{51104AB8-0034-4AC5-BC94-1D77EF9870DC}" uniqueName="188" name="N69" queryTableFieldId="188" dataDxfId="764"/>
    <tableColumn id="189" xr3:uid="{E28D9CB7-D0EC-471D-AA02-1A3264ACC5B7}" uniqueName="189" name="N70" queryTableFieldId="189" dataDxfId="763"/>
    <tableColumn id="190" xr3:uid="{39B5507B-7574-4B79-B6FB-F653CA60BA8C}" uniqueName="190" name="N71" queryTableFieldId="190" dataDxfId="762"/>
    <tableColumn id="191" xr3:uid="{B466474C-A118-426A-8FB8-4756D0133EC7}" uniqueName="191" name="N72" queryTableFieldId="191" dataDxfId="761"/>
    <tableColumn id="192" xr3:uid="{8F425D64-BBE8-4A36-B04C-F8B6CA537489}" uniqueName="192" name="N73" queryTableFieldId="192" dataDxfId="760"/>
    <tableColumn id="193" xr3:uid="{4A2B1F35-110F-44CA-8B1D-E3F2C62AAA5A}" uniqueName="193" name="N74" queryTableFieldId="193" dataDxfId="759"/>
    <tableColumn id="194" xr3:uid="{7C196391-9027-4380-8D1C-FE966AAC2A29}" uniqueName="194" name="N75" queryTableFieldId="194" dataDxfId="758"/>
    <tableColumn id="195" xr3:uid="{84900B47-6D6D-43C7-8DAD-93D823639C27}" uniqueName="195" name="N76" queryTableFieldId="195" dataDxfId="757"/>
    <tableColumn id="196" xr3:uid="{057963A8-536E-446F-939E-547D15B3DBA6}" uniqueName="196" name="N77" queryTableFieldId="196" dataDxfId="756"/>
    <tableColumn id="197" xr3:uid="{80957ADC-78BA-471B-8C19-C4A5C22A557E}" uniqueName="197" name="N78" queryTableFieldId="197" dataDxfId="755"/>
    <tableColumn id="198" xr3:uid="{BEA05833-6839-480F-942D-88FCFC5FAC3F}" uniqueName="198" name="N79" queryTableFieldId="198" dataDxfId="754"/>
    <tableColumn id="199" xr3:uid="{7B44063A-EE73-426B-AD6E-3F08D0DCD2F4}" uniqueName="199" name="N80" queryTableFieldId="199" dataDxfId="753"/>
    <tableColumn id="200" xr3:uid="{E9EB2F42-AC4B-4A28-A872-4FF0D07A9E75}" uniqueName="200" name="N81" queryTableFieldId="200" dataDxfId="752"/>
    <tableColumn id="201" xr3:uid="{0F6F631B-3B93-4C1C-BDE6-B06AA89C4494}" uniqueName="201" name="N82" queryTableFieldId="201" dataDxfId="751"/>
    <tableColumn id="202" xr3:uid="{FB5DFD08-E2BF-4A4D-B2EB-20631EC34170}" uniqueName="202" name="N83" queryTableFieldId="202" dataDxfId="750"/>
    <tableColumn id="203" xr3:uid="{417EF1FB-01A1-494D-90F6-BA4B2599BDC5}" uniqueName="203" name="N84" queryTableFieldId="203" dataDxfId="749"/>
    <tableColumn id="204" xr3:uid="{EB685BEA-D86E-4E44-BD40-902DDCD39873}" uniqueName="204" name="N85" queryTableFieldId="204" dataDxfId="748"/>
    <tableColumn id="205" xr3:uid="{0CEB5586-3DBA-4836-A1DB-E03D0A70FB99}" uniqueName="205" name="N86" queryTableFieldId="205" dataDxfId="747"/>
    <tableColumn id="206" xr3:uid="{83A2414D-19EC-4052-BE30-2A65C1444721}" uniqueName="206" name="N87" queryTableFieldId="206" dataDxfId="746"/>
    <tableColumn id="207" xr3:uid="{DC365D23-83FB-49F7-96D5-F6D58B5E0982}" uniqueName="207" name="N88" queryTableFieldId="207" dataDxfId="745"/>
    <tableColumn id="208" xr3:uid="{2BC138BB-9E70-40C9-97BE-AA6CF9846A67}" uniqueName="208" name="N89" queryTableFieldId="208" dataDxfId="744"/>
    <tableColumn id="209" xr3:uid="{022A4DFA-CECD-4507-8967-B99E68DC6C2D}" uniqueName="209" name="N90" queryTableFieldId="209" dataDxfId="743"/>
    <tableColumn id="210" xr3:uid="{41EC2A20-70FE-4306-8A77-72D27939A572}" uniqueName="210" name="N91" queryTableFieldId="210" dataDxfId="742"/>
    <tableColumn id="211" xr3:uid="{7700589D-610F-4CE7-A624-F10067DA7728}" uniqueName="211" name="N92" queryTableFieldId="211" dataDxfId="741"/>
    <tableColumn id="212" xr3:uid="{44FA1432-0A08-4708-813D-B836CA1A10FC}" uniqueName="212" name="N93" queryTableFieldId="212" dataDxfId="740"/>
    <tableColumn id="213" xr3:uid="{EA158635-B352-42D4-A7F0-823A16585018}" uniqueName="213" name="N94" queryTableFieldId="213" dataDxfId="739"/>
    <tableColumn id="214" xr3:uid="{74127BD9-DED3-49D6-B973-A0D9F9A9407C}" uniqueName="214" name="N95" queryTableFieldId="214" dataDxfId="738"/>
    <tableColumn id="215" xr3:uid="{8F486A3A-4C16-4A1A-9F93-2AF431037F38}" uniqueName="215" name="N96" queryTableFieldId="215" dataDxfId="737"/>
    <tableColumn id="216" xr3:uid="{49E78B97-4E38-4F22-B2E0-2D81A2354C3E}" uniqueName="216" name="N97" queryTableFieldId="216" dataDxfId="736"/>
    <tableColumn id="217" xr3:uid="{27C05CCC-95AE-4E2C-B7D4-AB4E2F59310E}" uniqueName="217" name="N98" queryTableFieldId="217" dataDxfId="735"/>
    <tableColumn id="218" xr3:uid="{DFBDBD3F-3E12-4B25-AFD5-85D8C22317DA}" uniqueName="218" name="N99" queryTableFieldId="218" dataDxfId="734"/>
    <tableColumn id="219" xr3:uid="{66DA3AA7-C71A-4911-B05E-B2E35F52DC18}" uniqueName="219" name="N100" queryTableFieldId="219" dataDxfId="733"/>
    <tableColumn id="220" xr3:uid="{60042EC1-2677-4EEC-930A-067C617ADA60}" uniqueName="220" name="m_amplitudeHistogram.0" queryTableFieldId="220" dataDxfId="732"/>
    <tableColumn id="221" xr3:uid="{B06F04E4-E5AD-4C51-9B4A-F8EFF45360DE}" uniqueName="221" name="m_amplitudeHistogram.1" queryTableFieldId="221" dataDxfId="731"/>
    <tableColumn id="222" xr3:uid="{860DE796-D0D3-44A1-8008-C29E2F5E4046}" uniqueName="222" name="m_amplitudeHistogram.2" queryTableFieldId="222" dataDxfId="730"/>
    <tableColumn id="223" xr3:uid="{080E31BF-BA6E-4F43-946C-1A44177F727C}" uniqueName="223" name="m_amplitudeHistogram.3" queryTableFieldId="223" dataDxfId="729"/>
    <tableColumn id="224" xr3:uid="{0AB5D25E-7A39-4BB8-A873-9C205C1F3A4E}" uniqueName="224" name="m_amplitudeHistogram.4" queryTableFieldId="224" dataDxfId="728"/>
    <tableColumn id="225" xr3:uid="{256AFC25-533C-4976-AB8C-0C11BACA529A}" uniqueName="225" name="m_amplitudeHistogram.5" queryTableFieldId="225" dataDxfId="727"/>
    <tableColumn id="226" xr3:uid="{DA7F5415-62D8-41E1-9E87-B2E8ECFB08D2}" uniqueName="226" name="m_amplitudeHistogram.6" queryTableFieldId="226" dataDxfId="726"/>
    <tableColumn id="227" xr3:uid="{C4D068D4-93B5-4F56-BC88-BCEC2624994D}" uniqueName="227" name="m_amplitudeHistogram.7" queryTableFieldId="227" dataDxfId="725"/>
    <tableColumn id="228" xr3:uid="{D00AA603-A35D-41BC-9BC3-6F3AFB1BA258}" uniqueName="228" name="m_amplitudeHistogram.8" queryTableFieldId="228" dataDxfId="724"/>
    <tableColumn id="229" xr3:uid="{490ED548-DA62-4CD1-BD52-FE829019BCBB}" uniqueName="229" name="m_amplitudeHistogram.9" queryTableFieldId="229" dataDxfId="723"/>
    <tableColumn id="230" xr3:uid="{5506972B-8A66-4542-AAA5-0900C9DC6887}" uniqueName="230" name="m_amplitudeHistogram.10" queryTableFieldId="230" dataDxfId="722"/>
    <tableColumn id="231" xr3:uid="{BB1D324C-EA19-4D66-822C-2238E39C1023}" uniqueName="231" name="m_amplitudeHistogram.11" queryTableFieldId="231" dataDxfId="721"/>
    <tableColumn id="232" xr3:uid="{B9D869B1-EF21-4D0A-9409-EE9A4CD10024}" uniqueName="232" name="m_amplitudeHistogram.12" queryTableFieldId="232" dataDxfId="720"/>
    <tableColumn id="233" xr3:uid="{AD82B12E-4D89-405C-9CFC-E1A159ACF00D}" uniqueName="233" name="m_amplitudeHistogram.13" queryTableFieldId="233" dataDxfId="719"/>
    <tableColumn id="234" xr3:uid="{2E6E0918-12C6-4728-8085-B8B04F48A294}" uniqueName="234" name="m_amplitudeHistogram.14" queryTableFieldId="234" dataDxfId="718"/>
    <tableColumn id="235" xr3:uid="{8C1A8269-2B8D-476B-997A-8920830D1997}" uniqueName="235" name="m_amplitudeHistogram.15" queryTableFieldId="235" dataDxfId="717"/>
    <tableColumn id="236" xr3:uid="{42B68ABC-2432-4D2D-BB2A-BD208AA3E176}" uniqueName="236" name="m_amplitudeHistogram.16" queryTableFieldId="236" dataDxfId="716"/>
    <tableColumn id="237" xr3:uid="{EF7EAD5D-B040-4B9C-ABF3-60C925040AD1}" uniqueName="237" name="m_amplitudeHistogram.17" queryTableFieldId="237" dataDxfId="715"/>
    <tableColumn id="238" xr3:uid="{9FABD78C-14E5-49E5-9D09-88928A80BF6E}" uniqueName="238" name="m_amplitudeHistogram.18" queryTableFieldId="238" dataDxfId="714"/>
    <tableColumn id="239" xr3:uid="{E814B4E4-CB01-49D4-B1A3-8757848A98D1}" uniqueName="239" name="m_amplitudeHistogram.19" queryTableFieldId="239" dataDxfId="713"/>
    <tableColumn id="240" xr3:uid="{9755DF4A-4126-4551-977E-0F88C66B716C}" uniqueName="240" name="m_amplitudeHistogram.20" queryTableFieldId="240" dataDxfId="712"/>
    <tableColumn id="241" xr3:uid="{CC88E13B-FCCD-4DBC-B3F1-B122B64B5E72}" uniqueName="241" name="m_amplitudeHistogram.21" queryTableFieldId="241" dataDxfId="711"/>
    <tableColumn id="242" xr3:uid="{3ED0616A-92BC-46EC-B2CF-378F80806D7D}" uniqueName="242" name="m_amplitudeHistogram.22" queryTableFieldId="242" dataDxfId="710"/>
    <tableColumn id="243" xr3:uid="{2802FB18-6C79-4E2E-A72E-E1511BB9AB4F}" uniqueName="243" name="m_amplitudeHistogram.23" queryTableFieldId="243" dataDxfId="709"/>
    <tableColumn id="244" xr3:uid="{4AC53CEA-FC32-4B42-8BE8-6631DF638764}" uniqueName="244" name="m_amplitudeHistogram.24" queryTableFieldId="244" dataDxfId="708"/>
    <tableColumn id="245" xr3:uid="{F71ADCED-CF76-4D9C-9A94-1AD7F0D70206}" uniqueName="245" name="m_amplitudeHistogram.25" queryTableFieldId="245" dataDxfId="707"/>
    <tableColumn id="246" xr3:uid="{D32E2CCF-49A0-4108-8D6C-77ABC68E1D5E}" uniqueName="246" name="m_amplitudeHistogram.26" queryTableFieldId="246" dataDxfId="706"/>
    <tableColumn id="247" xr3:uid="{B2FE545C-528D-4AAB-8DF3-69E1A69AD1DA}" uniqueName="247" name="m_amplitudeHistogram.27" queryTableFieldId="247" dataDxfId="705"/>
    <tableColumn id="248" xr3:uid="{BF02965D-5F18-44FF-877B-4C8F4CD1D4C6}" uniqueName="248" name="m_amplitudeHistogram.28" queryTableFieldId="248" dataDxfId="704"/>
    <tableColumn id="249" xr3:uid="{E59DD887-15DD-4175-B62B-DBD106F1E6F6}" uniqueName="249" name="m_amplitudeHistogram.29" queryTableFieldId="249" dataDxfId="703"/>
    <tableColumn id="250" xr3:uid="{0F68564A-471F-4FB8-B095-57AEC685CAB8}" uniqueName="250" name="m_amplitudeHistogram.30" queryTableFieldId="250" dataDxfId="702"/>
    <tableColumn id="251" xr3:uid="{2827213F-D0C3-434E-A1A1-8411F72A4543}" uniqueName="251" name="m_amplitudeHistogram.31" queryTableFieldId="251" dataDxfId="701"/>
    <tableColumn id="252" xr3:uid="{57BFB9E2-F801-4037-A565-6E47A932851E}" uniqueName="252" name="m_amplitudeHistogram.32" queryTableFieldId="252" dataDxfId="700"/>
    <tableColumn id="253" xr3:uid="{0B64DDCF-F063-4EA8-B28F-B4A174EDE58E}" uniqueName="253" name="m_amplitudeHistogram.33" queryTableFieldId="253" dataDxfId="699"/>
    <tableColumn id="254" xr3:uid="{6CDA7A12-0EE6-4856-9DB2-0438B7BD0F30}" uniqueName="254" name="m_amplitudeHistogram.34" queryTableFieldId="254" dataDxfId="698"/>
    <tableColumn id="255" xr3:uid="{ECACB844-55BB-46CA-8781-4DACA90A9BFA}" uniqueName="255" name="m_amplitudeHistogram.35" queryTableFieldId="255" dataDxfId="697"/>
    <tableColumn id="256" xr3:uid="{C1744646-99D3-4C8C-AB32-E313EAEEF2CB}" uniqueName="256" name="m_amplitudeHistogram.36" queryTableFieldId="256" dataDxfId="696"/>
    <tableColumn id="257" xr3:uid="{631841A7-B249-4C5F-90D5-DE9E9F2BC2B1}" uniqueName="257" name="m_amplitudeHistogram.37" queryTableFieldId="257" dataDxfId="695"/>
    <tableColumn id="258" xr3:uid="{96190A03-AEE1-4AC0-8DBE-7224FB31C3FC}" uniqueName="258" name="m_amplitudeHistogram.38" queryTableFieldId="258" dataDxfId="694"/>
    <tableColumn id="259" xr3:uid="{E651ACFA-2F83-4E1C-9A1D-FE836C9E6036}" uniqueName="259" name="m_amplitudeHistogram.39" queryTableFieldId="259" dataDxfId="693"/>
    <tableColumn id="260" xr3:uid="{317EB548-81A5-4E57-B96E-417A694FFB94}" uniqueName="260" name="m_amplitudeHistogram.40" queryTableFieldId="260" dataDxfId="692"/>
    <tableColumn id="261" xr3:uid="{4EF36364-22BB-488E-8C96-4D8AF4E764AA}" uniqueName="261" name="m_amplitudeHistogram.41" queryTableFieldId="261" dataDxfId="691"/>
    <tableColumn id="262" xr3:uid="{B82C150E-1A44-4DED-BD52-6E7D6D1E473D}" uniqueName="262" name="m_amplitudeHistogram.42" queryTableFieldId="262" dataDxfId="690"/>
    <tableColumn id="263" xr3:uid="{38ACF8DB-D78C-4E1E-A264-E4E56FB10BAA}" uniqueName="263" name="m_amplitudeHistogram.43" queryTableFieldId="263" dataDxfId="689"/>
    <tableColumn id="264" xr3:uid="{FC7A63DD-1A5D-49FD-A386-CE32E118D650}" uniqueName="264" name="m_amplitudeHistogram.44" queryTableFieldId="264" dataDxfId="688"/>
    <tableColumn id="265" xr3:uid="{60C1D639-9694-4B59-AB8A-CCA05BB50A4C}" uniqueName="265" name="m_amplitudeHistogram.45" queryTableFieldId="265" dataDxfId="687"/>
    <tableColumn id="266" xr3:uid="{63965A32-053A-4B86-B454-57D4A8D5AE3C}" uniqueName="266" name="m_amplitudeHistogram.46" queryTableFieldId="266" dataDxfId="686"/>
    <tableColumn id="267" xr3:uid="{186A7B6B-4803-4611-972A-5EEB6BA75274}" uniqueName="267" name="m_amplitudeHistogram.47" queryTableFieldId="267" dataDxfId="685"/>
    <tableColumn id="268" xr3:uid="{56877AAD-9B2B-4027-B7F5-40F6A8B379BB}" uniqueName="268" name="m_amplitudeHistogram.48" queryTableFieldId="268" dataDxfId="684"/>
    <tableColumn id="269" xr3:uid="{D3506C7A-B03B-44F9-897A-E854D3523B9B}" uniqueName="269" name="m_amplitudeHistogram.49" queryTableFieldId="269" dataDxfId="683"/>
    <tableColumn id="270" xr3:uid="{A3092CDD-5B16-4BFA-8838-17ADFF7474A2}" uniqueName="270" name="m_amplitudeHistogram.50" queryTableFieldId="270" dataDxfId="682"/>
    <tableColumn id="271" xr3:uid="{FBEC295E-DCFE-49F7-98B7-420CA310B221}" uniqueName="271" name="m_amplitudeHistogram.51" queryTableFieldId="271" dataDxfId="681"/>
    <tableColumn id="272" xr3:uid="{5A3954FE-089F-40B4-8AAC-73330B185B31}" uniqueName="272" name="m_amplitudeHistogram.52" queryTableFieldId="272" dataDxfId="680"/>
    <tableColumn id="273" xr3:uid="{6E1D1F64-8401-43FE-BC76-227A66A3ABBB}" uniqueName="273" name="m_amplitudeHistogram.53" queryTableFieldId="273" dataDxfId="679"/>
    <tableColumn id="274" xr3:uid="{FAD6C4D7-F3E9-4043-84C8-F8DA75756DDB}" uniqueName="274" name="m_amplitudeHistogram.54" queryTableFieldId="274" dataDxfId="678"/>
    <tableColumn id="275" xr3:uid="{A545045D-40F0-4C28-ADCC-BF65EF15B4FC}" uniqueName="275" name="m_amplitudeHistogram.55" queryTableFieldId="275" dataDxfId="677"/>
    <tableColumn id="276" xr3:uid="{A9F10230-BDED-489A-9909-6292EA49E351}" uniqueName="276" name="m_amplitudeHistogram.56" queryTableFieldId="276" dataDxfId="676"/>
    <tableColumn id="277" xr3:uid="{F1893A2D-F563-4926-8C51-6A8073FEE8AC}" uniqueName="277" name="m_amplitudeHistogram.57" queryTableFieldId="277" dataDxfId="675"/>
    <tableColumn id="278" xr3:uid="{61A83F40-FF8A-4303-B236-1B7FF974E33B}" uniqueName="278" name="m_amplitudeHistogram.58" queryTableFieldId="278" dataDxfId="674"/>
    <tableColumn id="279" xr3:uid="{D456A8C6-3CD7-440D-A92A-C7FEE1441E11}" uniqueName="279" name="m_amplitudeHistogram.59" queryTableFieldId="279" dataDxfId="673"/>
    <tableColumn id="280" xr3:uid="{05A3086F-21F5-4578-B747-7269C7220FAD}" uniqueName="280" name="m_amplitudeHistogram.60" queryTableFieldId="280" dataDxfId="672"/>
    <tableColumn id="281" xr3:uid="{4110880E-DA2C-4C7A-9B7C-0F811630E774}" uniqueName="281" name="m_amplitudeHistogram.61" queryTableFieldId="281" dataDxfId="671"/>
    <tableColumn id="282" xr3:uid="{EC3DAC83-295A-4F45-80BF-EEFE5CAC5AC7}" uniqueName="282" name="m_amplitudeHistogram.62" queryTableFieldId="282" dataDxfId="670"/>
    <tableColumn id="283" xr3:uid="{C399B8A8-BB91-4C55-A864-D6A170F2BBFB}" uniqueName="283" name="m_amplitudeHistogram.63" queryTableFieldId="283" dataDxfId="669"/>
    <tableColumn id="284" xr3:uid="{3409CE93-753C-4315-882C-673D50CE42AE}" uniqueName="284" name="m_amplitudeHistogram.64" queryTableFieldId="284" dataDxfId="668"/>
    <tableColumn id="285" xr3:uid="{816A262E-1C89-4D38-9992-00D775DAD23E}" uniqueName="285" name="m_amplitudeHistogram.65" queryTableFieldId="285" dataDxfId="667"/>
    <tableColumn id="286" xr3:uid="{BAAAA248-B84B-467B-890F-B4BCAF4ED9A5}" uniqueName="286" name="m_amplitudeHistogram.66" queryTableFieldId="286" dataDxfId="666"/>
    <tableColumn id="287" xr3:uid="{54174D62-27A2-4C3D-9C19-D76C42772BEA}" uniqueName="287" name="m_amplitudeHistogram.67" queryTableFieldId="287" dataDxfId="665"/>
    <tableColumn id="288" xr3:uid="{AD5E8B05-6832-463C-ADE5-4E6C64978D15}" uniqueName="288" name="m_amplitudeHistogram.68" queryTableFieldId="288" dataDxfId="664"/>
    <tableColumn id="289" xr3:uid="{3DA4DA65-A557-47C6-9C6E-7DC7F5A9F083}" uniqueName="289" name="m_amplitudeHistogram.69" queryTableFieldId="289" dataDxfId="663"/>
    <tableColumn id="290" xr3:uid="{C6368236-1067-48FC-ADE1-890675032CA8}" uniqueName="290" name="m_amplitudeHistogram.70" queryTableFieldId="290" dataDxfId="662"/>
    <tableColumn id="291" xr3:uid="{CD91461E-3BF7-4F86-AB2F-E2D4C3CB25A5}" uniqueName="291" name="m_amplitudeHistogram.71" queryTableFieldId="291" dataDxfId="661"/>
    <tableColumn id="292" xr3:uid="{F6676801-FE6B-438E-A41B-FAFDF3AB6DCE}" uniqueName="292" name="m_amplitudeHistogram.72" queryTableFieldId="292" dataDxfId="660"/>
    <tableColumn id="293" xr3:uid="{BD232497-6717-4A93-ACD1-19EEB40C6C67}" uniqueName="293" name="m_amplitudeHistogram.73" queryTableFieldId="293" dataDxfId="659"/>
    <tableColumn id="294" xr3:uid="{92DF19F0-1A2E-401C-BA57-7BCF2CBF0B63}" uniqueName="294" name="m_amplitudeHistogram.74" queryTableFieldId="294" dataDxfId="658"/>
    <tableColumn id="295" xr3:uid="{24DE2C16-5B71-447F-88A2-C26BD4D05344}" uniqueName="295" name="m_amplitudeHistogram.75" queryTableFieldId="295" dataDxfId="657"/>
    <tableColumn id="296" xr3:uid="{80B0EF48-4DB9-4613-865F-10835C9E31F9}" uniqueName="296" name="m_amplitudeHistogram.76" queryTableFieldId="296" dataDxfId="656"/>
    <tableColumn id="297" xr3:uid="{9939C5FC-200C-4D0B-980F-2F4574C0A83E}" uniqueName="297" name="m_amplitudeHistogram.77" queryTableFieldId="297" dataDxfId="655"/>
    <tableColumn id="298" xr3:uid="{DACEAB27-6B1F-4235-A9C3-8C027CEEE82A}" uniqueName="298" name="m_amplitudeHistogram.78" queryTableFieldId="298" dataDxfId="654"/>
    <tableColumn id="299" xr3:uid="{5A7B0EE9-8494-4BAB-AAB0-C5DD0D9B5666}" uniqueName="299" name="m_amplitudeHistogram.79" queryTableFieldId="299" dataDxfId="653"/>
    <tableColumn id="300" xr3:uid="{10A0FC39-EAD9-43B3-8A96-AFCCD5D186B6}" uniqueName="300" name="m_amplitudeHistogram.80" queryTableFieldId="300" dataDxfId="652"/>
    <tableColumn id="301" xr3:uid="{6A57E3F4-FB32-456B-8EF3-FF0451EF70BD}" uniqueName="301" name="m_amplitudeHistogram.81" queryTableFieldId="301" dataDxfId="651"/>
    <tableColumn id="302" xr3:uid="{9DDC36B8-CA58-4A8F-8183-EAF8552C3018}" uniqueName="302" name="m_amplitudeHistogram.82" queryTableFieldId="302" dataDxfId="650"/>
    <tableColumn id="303" xr3:uid="{6E46CEDA-BEBF-45B0-B731-E20337C91E33}" uniqueName="303" name="m_amplitudeHistogram.83" queryTableFieldId="303" dataDxfId="649"/>
    <tableColumn id="304" xr3:uid="{4180739F-3447-4966-8F84-D2EF9701FE87}" uniqueName="304" name="m_amplitudeHistogram.84" queryTableFieldId="304" dataDxfId="648"/>
    <tableColumn id="305" xr3:uid="{0FE4DB5B-3448-4C71-8EAC-EDE85BAE1E02}" uniqueName="305" name="m_amplitudeHistogram.85" queryTableFieldId="305" dataDxfId="647"/>
    <tableColumn id="306" xr3:uid="{70B2AD77-5EA3-4124-96AF-926E000990A0}" uniqueName="306" name="m_amplitudeHistogram.86" queryTableFieldId="306" dataDxfId="646"/>
    <tableColumn id="307" xr3:uid="{D4B50E36-CC8C-4CBB-8CCA-25D91EBB0879}" uniqueName="307" name="m_amplitudeHistogram.87" queryTableFieldId="307" dataDxfId="645"/>
    <tableColumn id="308" xr3:uid="{55F3CB32-A32B-414A-ABA5-C0FDE29EBB92}" uniqueName="308" name="m_amplitudeHistogram.88" queryTableFieldId="308" dataDxfId="644"/>
    <tableColumn id="309" xr3:uid="{7E9528E4-469A-4E1B-A8BF-289EDE4B55AA}" uniqueName="309" name="m_amplitudeHistogram.89" queryTableFieldId="309" dataDxfId="643"/>
    <tableColumn id="310" xr3:uid="{58B02B5D-4DB7-43CD-8FE1-941F855977F6}" uniqueName="310" name="m_amplitudeHistogram.90" queryTableFieldId="310" dataDxfId="642"/>
    <tableColumn id="311" xr3:uid="{626C0F0D-0212-4E77-A3AE-AB967908707F}" uniqueName="311" name="m_amplitudeHistogram.91" queryTableFieldId="311" dataDxfId="641"/>
    <tableColumn id="312" xr3:uid="{E97EBC77-1E96-42FC-98A4-994943CADEB0}" uniqueName="312" name="m_amplitudeHistogram.92" queryTableFieldId="312" dataDxfId="640"/>
    <tableColumn id="313" xr3:uid="{9C3E9963-2514-449D-A8C1-F8B2AF48A3B3}" uniqueName="313" name="m_amplitudeHistogram.93" queryTableFieldId="313" dataDxfId="639"/>
    <tableColumn id="314" xr3:uid="{68808CE2-BB2E-4315-8F8D-0A09F3ABC34D}" uniqueName="314" name="m_amplitudeHistogram.94" queryTableFieldId="314" dataDxfId="638"/>
    <tableColumn id="315" xr3:uid="{850C3AFF-81AB-4CC1-B5E9-13AED6BA1970}" uniqueName="315" name="m_amplitudeHistogram.95" queryTableFieldId="315" dataDxfId="637"/>
    <tableColumn id="316" xr3:uid="{B99A3453-87DA-412E-A3C6-E0EF83E5D7C7}" uniqueName="316" name="m_amplitudeHistogram.96" queryTableFieldId="316" dataDxfId="636"/>
    <tableColumn id="317" xr3:uid="{F18A6172-C232-44E0-9380-E775255D82F4}" uniqueName="317" name="m_amplitudeHistogram.97" queryTableFieldId="317" dataDxfId="635"/>
    <tableColumn id="318" xr3:uid="{20EF1AE5-C3F2-43C5-BD98-317EC2729B7F}" uniqueName="318" name="m_amplitudeHistogram.98" queryTableFieldId="318" dataDxfId="634"/>
    <tableColumn id="319" xr3:uid="{C00EC396-5D73-41C7-93F8-51AB05D7CCE3}" uniqueName="319" name="m_amplitudeHistogram.99" queryTableFieldId="319" dataDxfId="633"/>
    <tableColumn id="320" xr3:uid="{4BE6B24F-1934-4FDA-942B-79A1F8072679}" uniqueName="320" name="m_stateProfilers.k_failedBadState" queryTableFieldId="320"/>
    <tableColumn id="321" xr3:uid="{E87F1A0E-278A-47E7-8FE5-2BA02CA0ACE0}" uniqueName="321" name="m_stateProfilers.k_failedFastADCInitialization" queryTableFieldId="321"/>
    <tableColumn id="322" xr3:uid="{C0165491-B260-41A2-8113-64CB5B997401}" uniqueName="322" name="m_stateProfilers.k_failedSampling" queryTableFieldId="322"/>
    <tableColumn id="323" xr3:uid="{47507E48-EDAA-473F-8959-58266B6A8F66}" uniqueName="323" name="m_stateProfilers.k_failedAmplitude" queryTableFieldId="323"/>
    <tableColumn id="324" xr3:uid="{077C8DEE-9B62-4081-896B-45BC921BD1DE}" uniqueName="324" name="m_stateProfilers.k_failedSyncIntervals" queryTableFieldId="324"/>
    <tableColumn id="325" xr3:uid="{ABFE6FA1-DD92-40C1-BC2C-C7CA197BEFF3}" uniqueName="325" name="m_stateProfilers.k_failedVideoScore" queryTableFieldId="325"/>
    <tableColumn id="326" xr3:uid="{026772B1-0D47-4731-AA81-B566AC2DE4E0}" uniqueName="326" name="m_stateProfilers.k_failedFastADCStop" queryTableFieldId="326"/>
    <tableColumn id="327" xr3:uid="{EDCFD16D-DBC8-4B43-89B6-41F7D9000439}" uniqueName="327" name="m_stateProfilers.k_failedUnknownError" queryTableFieldId="327"/>
    <tableColumn id="328" xr3:uid="{40BA3A61-B5AE-4EDA-94ED-0263DAD62177}" uniqueName="328" name="m_stateProfilers.k_totalAnalyzeTime" queryTableFieldId="328"/>
    <tableColumn id="329" xr3:uid="{CCAF84B2-4AE2-4EDE-A939-606E1944DC85}" uniqueName="329" name="m_stateProfilers.k_notInitialized" queryTableFieldId="329"/>
    <tableColumn id="330" xr3:uid="{E02BC7C3-6CE5-4D8D-9A80-63A5109A87F0}" uniqueName="330" name="m_stateProfilers.k_initializing" queryTableFieldId="330"/>
    <tableColumn id="331" xr3:uid="{8827808C-6057-4B67-B86E-3FD09BFFC5EC}" uniqueName="331" name="m_stateProfilers.k_initializedAndIdle" queryTableFieldId="331"/>
    <tableColumn id="332" xr3:uid="{6C76CA92-3784-4658-8C39-53D022CB3DB9}" uniqueName="332" name="m_stateProfilers.k_amplitudeSampling" queryTableFieldId="332"/>
    <tableColumn id="333" xr3:uid="{4C966C11-A34D-49F0-85BA-FCC0A6DAD37A}" uniqueName="333" name="m_stateProfilers.k_amplitudeCalculation" queryTableFieldId="333"/>
    <tableColumn id="334" xr3:uid="{55B2B306-7424-42BF-861E-862B350CAD5C}" uniqueName="334" name="m_stateProfilers.k_syncIntervalsSampling" queryTableFieldId="334"/>
    <tableColumn id="335" xr3:uid="{C987E21A-AF91-4562-A673-F7F835949F52}" uniqueName="335" name="m_stateProfilers.k_syncIntervalsCalculation" queryTableFieldId="335"/>
    <tableColumn id="336" xr3:uid="{A08B7195-1974-4314-88E0-E9BA96D195CB}" uniqueName="336" name="m_stateProfilers.k_videoScoreCalculation" queryTableFieldId="336"/>
    <tableColumn id="337" xr3:uid="{33CEAD9C-EA0A-40F6-BA1F-5F3B811C5832}" uniqueName="337" name="m_stateProfilers.k_restartInverted" queryTableFieldId="337"/>
    <tableColumn id="338" xr3:uid="{5F1FB830-2DA3-472E-8E0C-216934924E00}" uniqueName="338" name="m_stateProfilers.k_stopADC" queryTableFieldId="338"/>
    <tableColumn id="339" xr3:uid="{BA26FBA7-ECBF-42FD-BBF0-012F3CCDEDD9}" uniqueName="339" name="m_stateProfilers.k_finished" queryTableFieldId="339"/>
    <tableColumn id="340" xr3:uid="{786BF10F-82FA-4DC8-B71E-153D2F07A66B}" uniqueName="340" name="Column1" queryTableFieldId="340" dataDxfId="6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7803B9-1909-44F1-9C5F-97BFEDDE8ECD}" name="ampl_hist_100bins__2" displayName="ampl_hist_100bins__2" ref="A1:MB13" tableType="queryTable" totalsRowShown="0">
  <autoFilter ref="A1:MB13" xr:uid="{8B7803B9-1909-44F1-9C5F-97BFEDDE8ECD}"/>
  <tableColumns count="340">
    <tableColumn id="1" xr3:uid="{71CF3211-3A42-414F-873E-67C3A90812DD}" uniqueName="1" name="_Comment" queryTableFieldId="1" dataDxfId="631"/>
    <tableColumn id="2" xr3:uid="{1099F732-1B9D-4642-8C00-618DEEC3086B}" uniqueName="2" name="_IsVideoLearning" queryTableFieldId="2" dataDxfId="630"/>
    <tableColumn id="3" xr3:uid="{6E53B389-7E43-4B23-A3CE-77FC3F350EFB}" uniqueName="3" name="            m_invertDataCurrentValue" queryTableFieldId="3"/>
    <tableColumn id="4" xr3:uid="{5B9C57A3-7F9A-42CA-AF87-7FD85CB53ACB}" uniqueName="4" name="            CvbsAnalyzerState" queryTableFieldId="4"/>
    <tableColumn id="5" xr3:uid="{F3817C22-AD46-435B-9BF5-4950272BD468}" uniqueName="5" name="            m_videoScore.m_isVideo" queryTableFieldId="5" dataDxfId="629"/>
    <tableColumn id="6" xr3:uid="{741F7352-6DC8-4BDE-A614-0E475692EDD9}" uniqueName="6" name="            m_videoScore.m_isInvertedVideo" queryTableFieldId="6" dataDxfId="628"/>
    <tableColumn id="7" xr3:uid="{CFA8D8A3-F2A7-4964-96B9-8AFCCE128DD0}" uniqueName="7" name="            m_samplesReadTotal" queryTableFieldId="7"/>
    <tableColumn id="8" xr3:uid="{79215341-2A8A-4492-AB38-BF01A0D2F3A7}" uniqueName="8" name="            k_sampleRate" queryTableFieldId="8"/>
    <tableColumn id="9" xr3:uid="{F92C6337-A513-43CC-8CE3-F81B67BE882A}" uniqueName="9" name="            m_syncTreshold" queryTableFieldId="9"/>
    <tableColumn id="10" xr3:uid="{D49173BA-016B-4305-AB30-7535847713A6}" uniqueName="10" name="            m_syncSequenceLengthHistogram.m_binsRange.min" queryTableFieldId="10"/>
    <tableColumn id="11" xr3:uid="{CDDA645A-0486-49FB-98CA-91025D32B952}" uniqueName="11" name="            m_syncSequenceLengthHistogram.m_binsRange.max" queryTableFieldId="11"/>
    <tableColumn id="12" xr3:uid="{541F28DA-E1D1-4FD6-867B-A5ADCED2381D}" uniqueName="12" name="            m_syncSequenceLengthHistogram.k_binsCount" queryTableFieldId="12"/>
    <tableColumn id="13" xr3:uid="{909B7B29-FD52-4A5A-ADE0-66E97B226076}" uniqueName="13" name="            m_syncSequenceLengthHistogram.m_samplesCount" queryTableFieldId="13"/>
    <tableColumn id="14" xr3:uid="{581505F3-555B-454E-A23E-E15E50C2E7A1}" uniqueName="14" name="            m_syncSequenceLengthHistogram.bins_weights" queryTableFieldId="14" dataDxfId="627"/>
    <tableColumn id="15" xr3:uid="{706227D8-F226-4F8D-8C60-578B6073A6C4}" uniqueName="15" name="S1" queryTableFieldId="15" dataDxfId="626"/>
    <tableColumn id="16" xr3:uid="{F6CB2A00-0159-46E1-9A36-4A64D441F8E9}" uniqueName="16" name="S2" queryTableFieldId="16" dataDxfId="625"/>
    <tableColumn id="17" xr3:uid="{42ADEF43-CC97-4345-A887-4B078816F5A0}" uniqueName="17" name="S3" queryTableFieldId="17" dataDxfId="624"/>
    <tableColumn id="18" xr3:uid="{686738F2-F32D-43EC-97DB-42E71C85F7A9}" uniqueName="18" name="S4" queryTableFieldId="18" dataDxfId="623"/>
    <tableColumn id="19" xr3:uid="{3C0D3B94-82E5-4E61-8718-35EB1C260FC9}" uniqueName="19" name="S5" queryTableFieldId="19" dataDxfId="622"/>
    <tableColumn id="20" xr3:uid="{5B1C3C1E-F040-4DF4-93B3-5CF420044B58}" uniqueName="20" name="S6" queryTableFieldId="20" dataDxfId="621"/>
    <tableColumn id="21" xr3:uid="{449DEE5F-5E1D-4D20-9C42-1E7D554F88B0}" uniqueName="21" name="S7" queryTableFieldId="21" dataDxfId="620"/>
    <tableColumn id="22" xr3:uid="{2DE7E789-32D0-45C6-9246-CBC3B36AE90F}" uniqueName="22" name="S8" queryTableFieldId="22" dataDxfId="619"/>
    <tableColumn id="23" xr3:uid="{7FDBC0B3-AB04-4047-A83F-D7F240B0ADB5}" uniqueName="23" name="S9" queryTableFieldId="23" dataDxfId="618"/>
    <tableColumn id="24" xr3:uid="{225E9A53-5883-4F9B-9893-2120C8D9E6FF}" uniqueName="24" name="S10" queryTableFieldId="24" dataDxfId="617"/>
    <tableColumn id="25" xr3:uid="{50C6B97A-1A93-44C7-883A-A54BBB6BE2D1}" uniqueName="25" name="S11" queryTableFieldId="25" dataDxfId="616"/>
    <tableColumn id="26" xr3:uid="{93BFA240-BAF1-4804-B4A8-4ABEE6DBB972}" uniqueName="26" name="S12" queryTableFieldId="26" dataDxfId="615"/>
    <tableColumn id="27" xr3:uid="{0C381217-CF58-4675-8350-03A39A58E37F}" uniqueName="27" name="S13" queryTableFieldId="27" dataDxfId="614"/>
    <tableColumn id="28" xr3:uid="{CDEAF43B-475C-4ABE-B6F3-DFDDADCBEF53}" uniqueName="28" name="S14" queryTableFieldId="28" dataDxfId="613"/>
    <tableColumn id="29" xr3:uid="{80B51E41-12F9-4932-AC47-2B0D98441772}" uniqueName="29" name="S15" queryTableFieldId="29" dataDxfId="612"/>
    <tableColumn id="30" xr3:uid="{14AD13AF-7540-4D41-9D83-3BF70EE5FC40}" uniqueName="30" name="S16" queryTableFieldId="30" dataDxfId="611"/>
    <tableColumn id="31" xr3:uid="{CC2D1FAB-2529-4E8F-A887-67278F342CB4}" uniqueName="31" name="S17" queryTableFieldId="31" dataDxfId="610"/>
    <tableColumn id="32" xr3:uid="{F9E9E100-2D0B-4329-9668-639901AA36C3}" uniqueName="32" name="S18" queryTableFieldId="32" dataDxfId="609"/>
    <tableColumn id="33" xr3:uid="{41D0BF78-476A-458D-AEF8-2A36F8AB544A}" uniqueName="33" name="S19" queryTableFieldId="33" dataDxfId="608"/>
    <tableColumn id="34" xr3:uid="{F0CE5BA9-6E42-412F-8A8B-244995190A90}" uniqueName="34" name="S20" queryTableFieldId="34" dataDxfId="607"/>
    <tableColumn id="35" xr3:uid="{F7FFAE41-682D-4B48-B730-5F3B281258FE}" uniqueName="35" name="S21" queryTableFieldId="35" dataDxfId="606"/>
    <tableColumn id="36" xr3:uid="{E1C24A69-A9D1-4CB9-99CC-6A90F5063934}" uniqueName="36" name="S22" queryTableFieldId="36" dataDxfId="605"/>
    <tableColumn id="37" xr3:uid="{CA0C4BE6-B633-4FFE-8888-67F29112F249}" uniqueName="37" name="S23" queryTableFieldId="37" dataDxfId="604"/>
    <tableColumn id="38" xr3:uid="{A983FC01-A852-43D3-9F5E-36859D675074}" uniqueName="38" name="S24" queryTableFieldId="38" dataDxfId="603"/>
    <tableColumn id="39" xr3:uid="{FD7BB988-2EBC-49F2-8270-D7BB24E3F9D2}" uniqueName="39" name="S25" queryTableFieldId="39" dataDxfId="602"/>
    <tableColumn id="40" xr3:uid="{206A1082-9321-41BE-991B-B63CCF312050}" uniqueName="40" name="S26" queryTableFieldId="40" dataDxfId="601"/>
    <tableColumn id="41" xr3:uid="{70036F27-6D8F-47D4-A471-547D3F1D5314}" uniqueName="41" name="S27" queryTableFieldId="41" dataDxfId="600"/>
    <tableColumn id="42" xr3:uid="{5FD7D411-8706-48A7-9F2A-F3BBF1BF4DF5}" uniqueName="42" name="S28" queryTableFieldId="42" dataDxfId="599"/>
    <tableColumn id="43" xr3:uid="{D169F33C-62AD-454B-B501-72FDF4EF586D}" uniqueName="43" name="S29" queryTableFieldId="43" dataDxfId="598"/>
    <tableColumn id="44" xr3:uid="{B3F19313-7BD2-47B9-A284-15C758E2D4FB}" uniqueName="44" name="S30" queryTableFieldId="44" dataDxfId="597"/>
    <tableColumn id="45" xr3:uid="{E2A6FD60-DA66-4A23-B778-2425A3921D06}" uniqueName="45" name="S31" queryTableFieldId="45" dataDxfId="596"/>
    <tableColumn id="46" xr3:uid="{74EF1D0A-9FFF-4290-9D99-D8A80DAD7AA4}" uniqueName="46" name="S32" queryTableFieldId="46" dataDxfId="595"/>
    <tableColumn id="47" xr3:uid="{A4450527-12E3-44B1-A77F-76573CBF7A41}" uniqueName="47" name="S33" queryTableFieldId="47" dataDxfId="594"/>
    <tableColumn id="48" xr3:uid="{14A6AD6C-5D94-4D11-9151-B04E3478AC5C}" uniqueName="48" name="S34" queryTableFieldId="48" dataDxfId="593"/>
    <tableColumn id="49" xr3:uid="{5E11FC28-DF00-42AA-8EDB-0D7E8CA445F8}" uniqueName="49" name="S35" queryTableFieldId="49" dataDxfId="592"/>
    <tableColumn id="50" xr3:uid="{3BA72EE8-207D-49E6-B5CF-9DF816CFD66B}" uniqueName="50" name="S36" queryTableFieldId="50" dataDxfId="591"/>
    <tableColumn id="51" xr3:uid="{8BF42022-C8A4-44D3-AB81-D170309CF2EF}" uniqueName="51" name="S37" queryTableFieldId="51" dataDxfId="590"/>
    <tableColumn id="52" xr3:uid="{8B29CE4C-A104-4578-8285-DA86F9443B1D}" uniqueName="52" name="S38" queryTableFieldId="52" dataDxfId="589"/>
    <tableColumn id="53" xr3:uid="{0E9B13AC-8CE5-4791-9A11-ADBE02A9DF3C}" uniqueName="53" name="S39" queryTableFieldId="53" dataDxfId="588"/>
    <tableColumn id="54" xr3:uid="{AF27B0DE-B7BA-4E89-B727-886C43BCD035}" uniqueName="54" name="S40" queryTableFieldId="54" dataDxfId="587"/>
    <tableColumn id="55" xr3:uid="{37BA0763-DD2C-4B91-BA1A-14F7EE959E96}" uniqueName="55" name="S41" queryTableFieldId="55" dataDxfId="586"/>
    <tableColumn id="56" xr3:uid="{A2BB85FC-22FC-48DE-8ED3-6D5720DB8E60}" uniqueName="56" name="S42" queryTableFieldId="56" dataDxfId="585"/>
    <tableColumn id="57" xr3:uid="{5CA4425B-DC74-4446-A9B4-B88C95178885}" uniqueName="57" name="S43" queryTableFieldId="57" dataDxfId="584"/>
    <tableColumn id="58" xr3:uid="{B4E2C30D-63E4-49D4-9834-369837F1C44D}" uniqueName="58" name="S44" queryTableFieldId="58" dataDxfId="583"/>
    <tableColumn id="59" xr3:uid="{DF03DA02-5AC1-46C3-BFFD-9C3C44D76693}" uniqueName="59" name="S45" queryTableFieldId="59" dataDxfId="582"/>
    <tableColumn id="60" xr3:uid="{F1440A12-A52B-4164-802E-067060744B16}" uniqueName="60" name="S46" queryTableFieldId="60" dataDxfId="581"/>
    <tableColumn id="61" xr3:uid="{556C243A-8AC5-4E99-A408-B6D9E922561C}" uniqueName="61" name="S47" queryTableFieldId="61" dataDxfId="580"/>
    <tableColumn id="62" xr3:uid="{206437CE-C54E-4DB0-9B1C-E72FB6F060AF}" uniqueName="62" name="S48" queryTableFieldId="62" dataDxfId="579"/>
    <tableColumn id="63" xr3:uid="{49A16C20-404D-4A5B-BF43-852206826B47}" uniqueName="63" name="S49" queryTableFieldId="63" dataDxfId="578"/>
    <tableColumn id="64" xr3:uid="{A50AA62A-FE26-46EA-882B-A8B8E983539E}" uniqueName="64" name="S50" queryTableFieldId="64" dataDxfId="577"/>
    <tableColumn id="65" xr3:uid="{EB67C9CF-2D22-4EDA-85B8-B38852304A25}" uniqueName="65" name="S51" queryTableFieldId="65" dataDxfId="576"/>
    <tableColumn id="66" xr3:uid="{8F8FC511-8EE7-458E-AB51-706A2D567C2B}" uniqueName="66" name="S52" queryTableFieldId="66" dataDxfId="575"/>
    <tableColumn id="67" xr3:uid="{59929D51-DBC6-430A-A915-90AFE00AFCBA}" uniqueName="67" name="S53" queryTableFieldId="67" dataDxfId="574"/>
    <tableColumn id="68" xr3:uid="{7D0A2704-8C28-4D47-880C-9E0B96675C55}" uniqueName="68" name="S54" queryTableFieldId="68" dataDxfId="573"/>
    <tableColumn id="69" xr3:uid="{14E6D1A8-6AFA-412B-8EE6-3A18781ACBDF}" uniqueName="69" name="S55" queryTableFieldId="69" dataDxfId="572"/>
    <tableColumn id="70" xr3:uid="{964146E1-DE0F-4DCF-8E5B-A3F654289843}" uniqueName="70" name="S56" queryTableFieldId="70" dataDxfId="571"/>
    <tableColumn id="71" xr3:uid="{EC953B42-94C3-4B56-89FE-C6D2EF3353B8}" uniqueName="71" name="S57" queryTableFieldId="71" dataDxfId="570"/>
    <tableColumn id="72" xr3:uid="{9C5D9C70-751E-4E36-8CB5-4E8FA10404A5}" uniqueName="72" name="S58" queryTableFieldId="72" dataDxfId="569"/>
    <tableColumn id="73" xr3:uid="{1E6CF17E-C2C8-43BA-B220-45121FF8CD51}" uniqueName="73" name="S59" queryTableFieldId="73" dataDxfId="568"/>
    <tableColumn id="74" xr3:uid="{F0A64A7E-7244-48AE-BEAF-B0E6C0C6A9B1}" uniqueName="74" name="S60" queryTableFieldId="74" dataDxfId="567"/>
    <tableColumn id="75" xr3:uid="{11CACCC8-4A0E-4A10-B7D7-9E56F9F24452}" uniqueName="75" name="S61" queryTableFieldId="75" dataDxfId="566"/>
    <tableColumn id="76" xr3:uid="{1A854FCD-4F38-4955-8E2D-EB29D88F75EB}" uniqueName="76" name="S62" queryTableFieldId="76" dataDxfId="565"/>
    <tableColumn id="77" xr3:uid="{3FDBB382-A3D0-46D5-B532-CB36DEB55B4C}" uniqueName="77" name="S63" queryTableFieldId="77" dataDxfId="564"/>
    <tableColumn id="78" xr3:uid="{EE9BC211-64F4-4812-9B05-55A0214759C8}" uniqueName="78" name="S64" queryTableFieldId="78" dataDxfId="563"/>
    <tableColumn id="79" xr3:uid="{602EE532-ADE1-48E1-A52D-D76D39CC8075}" uniqueName="79" name="S65" queryTableFieldId="79" dataDxfId="562"/>
    <tableColumn id="80" xr3:uid="{5414DFEA-2069-4794-B533-AFFE0D24AC2E}" uniqueName="80" name="S66" queryTableFieldId="80" dataDxfId="561"/>
    <tableColumn id="81" xr3:uid="{CB2E9510-15DC-48F5-960A-074EAE6EA4E6}" uniqueName="81" name="S67" queryTableFieldId="81" dataDxfId="560"/>
    <tableColumn id="82" xr3:uid="{FD7E4C42-61E3-4CDE-B9CC-95B1748BCE2F}" uniqueName="82" name="S68" queryTableFieldId="82" dataDxfId="559"/>
    <tableColumn id="83" xr3:uid="{7D27BC0E-F1D3-4E53-83FC-F76C4D64E81C}" uniqueName="83" name="S69" queryTableFieldId="83" dataDxfId="558"/>
    <tableColumn id="84" xr3:uid="{F7A77D10-E1EC-4A75-9F4C-173A494AF081}" uniqueName="84" name="S70" queryTableFieldId="84" dataDxfId="557"/>
    <tableColumn id="85" xr3:uid="{BEE1D1DF-F69A-4321-9A11-C28B00BF754F}" uniqueName="85" name="S71" queryTableFieldId="85" dataDxfId="556"/>
    <tableColumn id="86" xr3:uid="{5FD18B7E-64C2-4C58-AAF9-C4A5FD4193DC}" uniqueName="86" name="S72" queryTableFieldId="86" dataDxfId="555"/>
    <tableColumn id="87" xr3:uid="{8C3B52DC-7EB5-45B3-A158-5CB3CBD2AB3E}" uniqueName="87" name="S73" queryTableFieldId="87" dataDxfId="554"/>
    <tableColumn id="88" xr3:uid="{99E635D8-08E9-4CA4-8111-DADD14DE065C}" uniqueName="88" name="S74" queryTableFieldId="88" dataDxfId="553"/>
    <tableColumn id="89" xr3:uid="{6F4C67B2-249D-4E98-BF26-C1AE97AE487C}" uniqueName="89" name="S75" queryTableFieldId="89" dataDxfId="552"/>
    <tableColumn id="90" xr3:uid="{88B7F8D3-5909-406A-B8F1-2697254E5B9E}" uniqueName="90" name="S76" queryTableFieldId="90" dataDxfId="551"/>
    <tableColumn id="91" xr3:uid="{9CD57959-1B2A-44C7-860A-79ECD9C0CFC2}" uniqueName="91" name="S77" queryTableFieldId="91" dataDxfId="550"/>
    <tableColumn id="92" xr3:uid="{DA92AE2C-156A-4334-9315-068D01F7D471}" uniqueName="92" name="S78" queryTableFieldId="92" dataDxfId="549"/>
    <tableColumn id="93" xr3:uid="{1D146B75-4AD1-4A3A-9862-187684150B54}" uniqueName="93" name="S79" queryTableFieldId="93" dataDxfId="548"/>
    <tableColumn id="94" xr3:uid="{48150A95-B645-441B-8F5C-A8B614B3581B}" uniqueName="94" name="S80" queryTableFieldId="94" dataDxfId="547"/>
    <tableColumn id="95" xr3:uid="{DBFE81DD-D135-4490-AB50-452A3CCA4A1A}" uniqueName="95" name="S81" queryTableFieldId="95" dataDxfId="546"/>
    <tableColumn id="96" xr3:uid="{387FCA2F-9DC4-418D-A530-378770C04585}" uniqueName="96" name="S82" queryTableFieldId="96" dataDxfId="545"/>
    <tableColumn id="97" xr3:uid="{58DB1D89-9CCE-4150-8431-6645BEF89AC7}" uniqueName="97" name="S83" queryTableFieldId="97" dataDxfId="544"/>
    <tableColumn id="98" xr3:uid="{5B12BDF2-487F-4DEF-ACF6-099DA1B2FF3D}" uniqueName="98" name="S84" queryTableFieldId="98" dataDxfId="543"/>
    <tableColumn id="99" xr3:uid="{52194586-CA37-4173-B0EE-BA23BBF2C79C}" uniqueName="99" name="S85" queryTableFieldId="99" dataDxfId="542"/>
    <tableColumn id="100" xr3:uid="{C2CA9FE5-768D-4AA8-A718-062D0939019E}" uniqueName="100" name="S86" queryTableFieldId="100" dataDxfId="541"/>
    <tableColumn id="101" xr3:uid="{17C2FB33-5E35-4F25-A0AE-8A3F0C4D2C9D}" uniqueName="101" name="S87" queryTableFieldId="101" dataDxfId="540"/>
    <tableColumn id="102" xr3:uid="{4E888E5D-3C1A-4711-BF70-8399FCAEC393}" uniqueName="102" name="S88" queryTableFieldId="102" dataDxfId="539"/>
    <tableColumn id="103" xr3:uid="{5D4E6949-6D2F-437A-AEC1-6FD5069268D9}" uniqueName="103" name="S89" queryTableFieldId="103" dataDxfId="538"/>
    <tableColumn id="104" xr3:uid="{300032FB-2A36-4AC6-BDAB-3860720581C4}" uniqueName="104" name="S90" queryTableFieldId="104" dataDxfId="537"/>
    <tableColumn id="105" xr3:uid="{BAA512F5-AC6A-48D1-83A8-A6AD0DF7C2E4}" uniqueName="105" name="S91" queryTableFieldId="105" dataDxfId="536"/>
    <tableColumn id="106" xr3:uid="{371DE40E-62B6-4BFA-BEE5-BA8CD85BCC02}" uniqueName="106" name="S92" queryTableFieldId="106" dataDxfId="535"/>
    <tableColumn id="107" xr3:uid="{C7D98F7C-198F-4775-B4A1-D3EDB60950C9}" uniqueName="107" name="S93" queryTableFieldId="107" dataDxfId="534"/>
    <tableColumn id="108" xr3:uid="{D08562AF-7C56-43CC-B6EB-8F2F4B688CA6}" uniqueName="108" name="S94" queryTableFieldId="108" dataDxfId="533"/>
    <tableColumn id="109" xr3:uid="{9E6080D4-9FA4-41BC-B2FA-10FBD3EBD8B7}" uniqueName="109" name="S95" queryTableFieldId="109" dataDxfId="532"/>
    <tableColumn id="110" xr3:uid="{2264DA31-2739-4401-AD61-259981189E4E}" uniqueName="110" name="S96" queryTableFieldId="110" dataDxfId="531"/>
    <tableColumn id="111" xr3:uid="{65758E1D-053E-49E1-BE5C-12273A60DCEB}" uniqueName="111" name="S97" queryTableFieldId="111" dataDxfId="530"/>
    <tableColumn id="112" xr3:uid="{9FA1F1DA-B565-4934-8200-1D6E139B0A96}" uniqueName="112" name="S98" queryTableFieldId="112" dataDxfId="529"/>
    <tableColumn id="113" xr3:uid="{80A42610-50D9-4553-83A3-60B2887CC4DF}" uniqueName="113" name="S99" queryTableFieldId="113" dataDxfId="528"/>
    <tableColumn id="114" xr3:uid="{7CF1D5BC-CC4B-454D-BAA6-21FC3E44F06B}" uniqueName="114" name="S100" queryTableFieldId="114" dataDxfId="527"/>
    <tableColumn id="115" xr3:uid="{17ECF740-CD82-49BB-9F5E-A548906F5D4A}" uniqueName="115" name="m_notSyncSequenceLengthHistogram.m_binsRange.min" queryTableFieldId="115"/>
    <tableColumn id="116" xr3:uid="{B466F42E-D9E0-4776-97F5-E319AB85FB48}" uniqueName="116" name="            m_notSyncSequenceLengthHistogram.m_binsRange.max" queryTableFieldId="116"/>
    <tableColumn id="117" xr3:uid="{2C3E4925-B812-419F-BCBE-F49A82D27BD1}" uniqueName="117" name="            m_notSyncSequenceLengthHistogram.k_binsCount" queryTableFieldId="117"/>
    <tableColumn id="118" xr3:uid="{BB4EBF43-4DBA-44D1-A3F7-66862B006CA8}" uniqueName="118" name="            m_notSyncSequenceLengthHistogram.m_samplesCount" queryTableFieldId="118"/>
    <tableColumn id="119" xr3:uid="{4A2B9A90-F12E-4F14-BE25-2639F07C003A}" uniqueName="119" name="            m_notSyncSequenceLengthHistogram.bins_weights" queryTableFieldId="119" dataDxfId="526"/>
    <tableColumn id="120" xr3:uid="{23D83E86-2724-4783-A120-8E901054BE38}" uniqueName="120" name="N1" queryTableFieldId="120" dataDxfId="525"/>
    <tableColumn id="121" xr3:uid="{67233E7C-F217-4BAE-A538-CB9194EEC59D}" uniqueName="121" name="N2" queryTableFieldId="121" dataDxfId="524"/>
    <tableColumn id="122" xr3:uid="{215201D6-4D9E-45B8-8C3F-BD976E7A1FA9}" uniqueName="122" name="N3" queryTableFieldId="122" dataDxfId="523"/>
    <tableColumn id="123" xr3:uid="{22605523-A26D-4DB5-B2F9-568B31153300}" uniqueName="123" name="N4" queryTableFieldId="123" dataDxfId="522"/>
    <tableColumn id="124" xr3:uid="{1B5EB7D2-663D-4FC1-BE84-04014C893446}" uniqueName="124" name="N5" queryTableFieldId="124" dataDxfId="521"/>
    <tableColumn id="125" xr3:uid="{02CFA8C3-CA56-429B-B71D-0F3017AA4C0E}" uniqueName="125" name="N6" queryTableFieldId="125" dataDxfId="520"/>
    <tableColumn id="126" xr3:uid="{59F81DA7-C73C-458B-BF23-52DCD2314924}" uniqueName="126" name="N7" queryTableFieldId="126" dataDxfId="519"/>
    <tableColumn id="127" xr3:uid="{2E29759A-4D6E-44FC-972F-6F5E7BCD1A2A}" uniqueName="127" name="N8" queryTableFieldId="127" dataDxfId="518"/>
    <tableColumn id="128" xr3:uid="{E8D6F678-5DB8-48C0-AE36-515DF8B519D7}" uniqueName="128" name="N9" queryTableFieldId="128" dataDxfId="517"/>
    <tableColumn id="129" xr3:uid="{540A01BB-1BCE-481F-B9A8-B06BAC0A8948}" uniqueName="129" name="N10" queryTableFieldId="129" dataDxfId="516"/>
    <tableColumn id="130" xr3:uid="{C6F3098C-D856-44EC-8A43-F7041537F770}" uniqueName="130" name="N11" queryTableFieldId="130" dataDxfId="515"/>
    <tableColumn id="131" xr3:uid="{21BEF604-3065-4566-ABE6-2D6C82E1526F}" uniqueName="131" name="N12" queryTableFieldId="131" dataDxfId="514"/>
    <tableColumn id="132" xr3:uid="{8329D4A1-FBA7-4EFB-80C4-7A0D53B23141}" uniqueName="132" name="N13" queryTableFieldId="132" dataDxfId="513"/>
    <tableColumn id="133" xr3:uid="{5D184101-5ADD-4306-922C-A4453CCB9510}" uniqueName="133" name="N14" queryTableFieldId="133" dataDxfId="512"/>
    <tableColumn id="134" xr3:uid="{5187AF3B-0704-49A6-AD6D-9E6A2F04168E}" uniqueName="134" name="N15" queryTableFieldId="134" dataDxfId="511"/>
    <tableColumn id="135" xr3:uid="{49BC2DE0-E6F0-4E67-930E-1EFAE41E02D9}" uniqueName="135" name="N16" queryTableFieldId="135" dataDxfId="510"/>
    <tableColumn id="136" xr3:uid="{BED825FD-698B-4A3A-A4D5-8C9A9C2FD6BE}" uniqueName="136" name="N17" queryTableFieldId="136" dataDxfId="509"/>
    <tableColumn id="137" xr3:uid="{35523F72-3B7C-41A7-AEC2-41552BCE1B04}" uniqueName="137" name="N18" queryTableFieldId="137" dataDxfId="508"/>
    <tableColumn id="138" xr3:uid="{E7A0DBB5-B683-47B4-B813-2E5C03ABC16A}" uniqueName="138" name="N19" queryTableFieldId="138" dataDxfId="507"/>
    <tableColumn id="139" xr3:uid="{5DE26A74-4FF9-480E-A6E0-A4E728BD88D6}" uniqueName="139" name="N20" queryTableFieldId="139" dataDxfId="506"/>
    <tableColumn id="140" xr3:uid="{6E358858-EDAB-4F5D-B4EE-20CC126FA924}" uniqueName="140" name="N21" queryTableFieldId="140" dataDxfId="505"/>
    <tableColumn id="141" xr3:uid="{89304C95-5E0B-49E6-8552-A386EAB08C16}" uniqueName="141" name="N22" queryTableFieldId="141" dataDxfId="504"/>
    <tableColumn id="142" xr3:uid="{6076086E-3018-4FB8-9A17-7E0517F26C0E}" uniqueName="142" name="N23" queryTableFieldId="142" dataDxfId="503"/>
    <tableColumn id="143" xr3:uid="{98BAF753-B458-4E88-A501-917ADF843BBB}" uniqueName="143" name="N24" queryTableFieldId="143" dataDxfId="502"/>
    <tableColumn id="144" xr3:uid="{6FED889A-AE74-4380-8972-5B87D981BC64}" uniqueName="144" name="N25" queryTableFieldId="144" dataDxfId="501"/>
    <tableColumn id="145" xr3:uid="{7C1B7CFD-D04A-4167-BD7C-0F886F10F824}" uniqueName="145" name="N26" queryTableFieldId="145" dataDxfId="500"/>
    <tableColumn id="146" xr3:uid="{48C6F258-E764-4DE9-B1A8-D2867CE0F98E}" uniqueName="146" name="N27" queryTableFieldId="146" dataDxfId="499"/>
    <tableColumn id="147" xr3:uid="{B1C59688-9D44-4711-A247-A0C05F804444}" uniqueName="147" name="N28" queryTableFieldId="147" dataDxfId="498"/>
    <tableColumn id="148" xr3:uid="{45ABB068-B60C-4791-83B8-E6E9A0893422}" uniqueName="148" name="N29" queryTableFieldId="148" dataDxfId="497"/>
    <tableColumn id="149" xr3:uid="{89A3E875-50A9-4ABF-BABA-F48B0A8A61FC}" uniqueName="149" name="N30" queryTableFieldId="149" dataDxfId="496"/>
    <tableColumn id="150" xr3:uid="{6D84611A-BEB9-4A38-87DF-BCE74C3AD3BD}" uniqueName="150" name="N31" queryTableFieldId="150" dataDxfId="495"/>
    <tableColumn id="151" xr3:uid="{0623DF8D-FE10-4324-B206-14C978DB1AAC}" uniqueName="151" name="N32" queryTableFieldId="151" dataDxfId="494"/>
    <tableColumn id="152" xr3:uid="{26DC808A-6F72-4446-BA13-5C57A226F1A6}" uniqueName="152" name="N33" queryTableFieldId="152" dataDxfId="493"/>
    <tableColumn id="153" xr3:uid="{80E65907-B2F7-4825-B625-01986C6CCBC7}" uniqueName="153" name="N34" queryTableFieldId="153" dataDxfId="492"/>
    <tableColumn id="154" xr3:uid="{DAA0646C-0430-4337-A3E4-48EE5A4C8A1E}" uniqueName="154" name="N35" queryTableFieldId="154" dataDxfId="491"/>
    <tableColumn id="155" xr3:uid="{911E9E39-F568-4132-A293-5E188B8FC3B8}" uniqueName="155" name="N36" queryTableFieldId="155" dataDxfId="490"/>
    <tableColumn id="156" xr3:uid="{EAFA5862-398D-4DD5-A1FA-FF3B13649E43}" uniqueName="156" name="N37" queryTableFieldId="156" dataDxfId="489"/>
    <tableColumn id="157" xr3:uid="{41F6FD49-180A-4BFD-8427-2F78BF6A7A0D}" uniqueName="157" name="N38" queryTableFieldId="157" dataDxfId="488"/>
    <tableColumn id="158" xr3:uid="{DE197B51-4B18-4A6B-96F8-24923F9F4418}" uniqueName="158" name="N39" queryTableFieldId="158" dataDxfId="487"/>
    <tableColumn id="159" xr3:uid="{50E97C0F-8FBB-45DE-BEE4-2A831152193B}" uniqueName="159" name="N40" queryTableFieldId="159" dataDxfId="486"/>
    <tableColumn id="160" xr3:uid="{280CBB9B-1860-4459-B030-6586EB9709B0}" uniqueName="160" name="N41" queryTableFieldId="160" dataDxfId="485"/>
    <tableColumn id="161" xr3:uid="{23C76669-5BEC-4549-A225-3B9C901A3CBB}" uniqueName="161" name="N42" queryTableFieldId="161" dataDxfId="484"/>
    <tableColumn id="162" xr3:uid="{3498C287-1DE8-4CFF-9628-BACE10CAEEB8}" uniqueName="162" name="N43" queryTableFieldId="162" dataDxfId="483"/>
    <tableColumn id="163" xr3:uid="{79927726-39E9-47AC-BAAF-958CA42842B3}" uniqueName="163" name="N44" queryTableFieldId="163" dataDxfId="482"/>
    <tableColumn id="164" xr3:uid="{C9E9D3D4-B58A-45AA-B30E-B9793D951C25}" uniqueName="164" name="N45" queryTableFieldId="164" dataDxfId="481"/>
    <tableColumn id="165" xr3:uid="{A224E96A-241C-4F0E-9753-3BEB240F6DBF}" uniqueName="165" name="N46" queryTableFieldId="165" dataDxfId="480"/>
    <tableColumn id="166" xr3:uid="{260CD265-1FF0-4517-8EB1-886625B16233}" uniqueName="166" name="N47" queryTableFieldId="166" dataDxfId="479"/>
    <tableColumn id="167" xr3:uid="{244AF8AF-261D-4E37-A92C-808D073B5E36}" uniqueName="167" name="N48" queryTableFieldId="167" dataDxfId="478"/>
    <tableColumn id="168" xr3:uid="{42FFFB20-27C7-4EF2-AFB8-A3F498998364}" uniqueName="168" name="N49" queryTableFieldId="168" dataDxfId="477"/>
    <tableColumn id="169" xr3:uid="{7CBBA59B-E55E-494A-924D-65D6FD7A18E7}" uniqueName="169" name="N50" queryTableFieldId="169" dataDxfId="476"/>
    <tableColumn id="170" xr3:uid="{5AFDBD34-6CDE-4678-81D3-193125574E78}" uniqueName="170" name="N51" queryTableFieldId="170" dataDxfId="475"/>
    <tableColumn id="171" xr3:uid="{20903FEC-E2F6-4036-96C1-086AAF804143}" uniqueName="171" name="N52" queryTableFieldId="171" dataDxfId="474"/>
    <tableColumn id="172" xr3:uid="{A168FA65-2360-41D3-8309-8F2069F119F2}" uniqueName="172" name="N53" queryTableFieldId="172" dataDxfId="473"/>
    <tableColumn id="173" xr3:uid="{D83A3AFB-F412-48AF-A7B0-EE779616C4C8}" uniqueName="173" name="N54" queryTableFieldId="173" dataDxfId="472"/>
    <tableColumn id="174" xr3:uid="{B136421F-9660-4BB6-AAEF-B3B0FC35B6F2}" uniqueName="174" name="N55" queryTableFieldId="174" dataDxfId="471"/>
    <tableColumn id="175" xr3:uid="{7821F58D-2563-4828-A68F-F890B067E097}" uniqueName="175" name="N56" queryTableFieldId="175" dataDxfId="470"/>
    <tableColumn id="176" xr3:uid="{0885BE86-901E-443C-B12F-851D04219CF5}" uniqueName="176" name="N57" queryTableFieldId="176" dataDxfId="469"/>
    <tableColumn id="177" xr3:uid="{AD57433A-6D8A-43B3-B0B7-AD7C1CBE271D}" uniqueName="177" name="N58" queryTableFieldId="177" dataDxfId="468"/>
    <tableColumn id="178" xr3:uid="{E9869290-F4BC-45D8-9F63-6B88FBDBB3A5}" uniqueName="178" name="N59" queryTableFieldId="178" dataDxfId="467"/>
    <tableColumn id="179" xr3:uid="{AA56F8C2-8B51-4568-9B6E-8B9E87494888}" uniqueName="179" name="N60" queryTableFieldId="179" dataDxfId="466"/>
    <tableColumn id="180" xr3:uid="{8292289B-F168-4CDB-8E87-84866B6EBF0A}" uniqueName="180" name="N61" queryTableFieldId="180" dataDxfId="465"/>
    <tableColumn id="181" xr3:uid="{986A0299-09BF-4553-BCBE-B2893FB96635}" uniqueName="181" name="N62" queryTableFieldId="181" dataDxfId="464"/>
    <tableColumn id="182" xr3:uid="{C8FE2EA3-C7AB-47AD-863C-517D5540BDC3}" uniqueName="182" name="N63" queryTableFieldId="182" dataDxfId="463"/>
    <tableColumn id="183" xr3:uid="{C02EBC3C-A370-4076-AF2C-34B3004C1AAC}" uniqueName="183" name="N64" queryTableFieldId="183" dataDxfId="462"/>
    <tableColumn id="184" xr3:uid="{17766C85-2238-4EF2-80AE-14C4CF875B41}" uniqueName="184" name="N65" queryTableFieldId="184" dataDxfId="461"/>
    <tableColumn id="185" xr3:uid="{B716C98E-9E62-4E4E-9F64-4BCBB24A3240}" uniqueName="185" name="N66" queryTableFieldId="185" dataDxfId="460"/>
    <tableColumn id="186" xr3:uid="{655E3157-40C8-44AB-B8DC-C91BFBD035A2}" uniqueName="186" name="N67" queryTableFieldId="186" dataDxfId="459"/>
    <tableColumn id="187" xr3:uid="{BF506CEA-8B98-4220-8373-18AF0AF3AFE1}" uniqueName="187" name="N68" queryTableFieldId="187" dataDxfId="458"/>
    <tableColumn id="188" xr3:uid="{E594EADC-BAC3-415F-84EA-0B6769111656}" uniqueName="188" name="N69" queryTableFieldId="188" dataDxfId="457"/>
    <tableColumn id="189" xr3:uid="{A0530F3F-8A9F-4EA6-9786-FAA727E62606}" uniqueName="189" name="N70" queryTableFieldId="189" dataDxfId="456"/>
    <tableColumn id="190" xr3:uid="{9681DDD1-0AE1-4504-9FB4-3FA787B878AB}" uniqueName="190" name="N71" queryTableFieldId="190" dataDxfId="455"/>
    <tableColumn id="191" xr3:uid="{1EDAE15F-E559-485F-AD9A-8D4A4E7D072B}" uniqueName="191" name="N72" queryTableFieldId="191" dataDxfId="454"/>
    <tableColumn id="192" xr3:uid="{B68317C0-D874-4D71-96B6-309C477C4E24}" uniqueName="192" name="N73" queryTableFieldId="192" dataDxfId="453"/>
    <tableColumn id="193" xr3:uid="{F3CD96EF-CCC7-49A6-AED5-F44E368B300C}" uniqueName="193" name="N74" queryTableFieldId="193" dataDxfId="452"/>
    <tableColumn id="194" xr3:uid="{EE869139-5D21-4472-8449-5ADD08351158}" uniqueName="194" name="N75" queryTableFieldId="194" dataDxfId="451"/>
    <tableColumn id="195" xr3:uid="{498C3EE2-0EEF-477E-8E84-0D915321B39D}" uniqueName="195" name="N76" queryTableFieldId="195" dataDxfId="450"/>
    <tableColumn id="196" xr3:uid="{A9D544F3-BB51-4AE0-9DCB-DEB133564439}" uniqueName="196" name="N77" queryTableFieldId="196" dataDxfId="449"/>
    <tableColumn id="197" xr3:uid="{3471326B-A499-4264-BD0F-47A004DE7868}" uniqueName="197" name="N78" queryTableFieldId="197" dataDxfId="448"/>
    <tableColumn id="198" xr3:uid="{1BB9AF0C-83FB-468C-BDF7-0F066E65098C}" uniqueName="198" name="N79" queryTableFieldId="198" dataDxfId="447"/>
    <tableColumn id="199" xr3:uid="{86521E03-6317-487D-81EE-7A2EC6F6987D}" uniqueName="199" name="N80" queryTableFieldId="199" dataDxfId="446"/>
    <tableColumn id="200" xr3:uid="{0CFDB656-A913-4E9B-9DB2-303F8BBFA866}" uniqueName="200" name="N81" queryTableFieldId="200" dataDxfId="445"/>
    <tableColumn id="201" xr3:uid="{00527458-BA61-402A-AC72-41B61E029A14}" uniqueName="201" name="N82" queryTableFieldId="201" dataDxfId="444"/>
    <tableColumn id="202" xr3:uid="{58B82C0D-5AD2-42DF-8294-251D208671F4}" uniqueName="202" name="N83" queryTableFieldId="202" dataDxfId="443"/>
    <tableColumn id="203" xr3:uid="{41430A3F-8519-4E82-B822-E76C1DC4DC8B}" uniqueName="203" name="N84" queryTableFieldId="203" dataDxfId="442"/>
    <tableColumn id="204" xr3:uid="{0ED17A76-9F34-4E61-8C56-F2CDB96D9C9E}" uniqueName="204" name="N85" queryTableFieldId="204" dataDxfId="441"/>
    <tableColumn id="205" xr3:uid="{64B48CDD-0E3B-4A78-9391-5E5366634D7C}" uniqueName="205" name="N86" queryTableFieldId="205" dataDxfId="440"/>
    <tableColumn id="206" xr3:uid="{CD4408D1-1AC5-4B47-AAB0-62117433D4B1}" uniqueName="206" name="N87" queryTableFieldId="206" dataDxfId="439"/>
    <tableColumn id="207" xr3:uid="{7905F44F-7D0F-49FB-BBE5-D75422FC1886}" uniqueName="207" name="N88" queryTableFieldId="207" dataDxfId="438"/>
    <tableColumn id="208" xr3:uid="{94498513-8942-4113-B242-CA1845F63D6E}" uniqueName="208" name="N89" queryTableFieldId="208" dataDxfId="437"/>
    <tableColumn id="209" xr3:uid="{07B15DF1-AB30-4D4F-A835-B981D2EA0388}" uniqueName="209" name="N90" queryTableFieldId="209" dataDxfId="436"/>
    <tableColumn id="210" xr3:uid="{F4AECBD6-3352-46EA-B454-4C7539521634}" uniqueName="210" name="N91" queryTableFieldId="210" dataDxfId="435"/>
    <tableColumn id="211" xr3:uid="{F855534F-8825-4BF1-AD5A-8FA3F4938114}" uniqueName="211" name="N92" queryTableFieldId="211" dataDxfId="434"/>
    <tableColumn id="212" xr3:uid="{12FDC7C4-627D-4BBE-A2FE-4DB681BA2B46}" uniqueName="212" name="N93" queryTableFieldId="212" dataDxfId="433"/>
    <tableColumn id="213" xr3:uid="{5A237607-68DD-4896-AB07-E3E10F178B79}" uniqueName="213" name="N94" queryTableFieldId="213" dataDxfId="432"/>
    <tableColumn id="214" xr3:uid="{9A149609-5657-4272-8207-4956E4DBC1A8}" uniqueName="214" name="N95" queryTableFieldId="214" dataDxfId="431"/>
    <tableColumn id="215" xr3:uid="{78CAAD26-A405-4386-A488-CEFD89010490}" uniqueName="215" name="N96" queryTableFieldId="215" dataDxfId="430"/>
    <tableColumn id="216" xr3:uid="{7542FBA8-2659-4790-A3A9-86D0533CC7AE}" uniqueName="216" name="N97" queryTableFieldId="216" dataDxfId="429"/>
    <tableColumn id="217" xr3:uid="{196EB538-01ED-4561-8D14-7DE1C65BE3B9}" uniqueName="217" name="N98" queryTableFieldId="217" dataDxfId="428"/>
    <tableColumn id="218" xr3:uid="{9526CB38-D51C-4979-A835-B0F4D076EF83}" uniqueName="218" name="N99" queryTableFieldId="218" dataDxfId="427"/>
    <tableColumn id="219" xr3:uid="{E25E42FD-69FF-4A2A-A0A2-6A6434ED936D}" uniqueName="219" name="N100" queryTableFieldId="219" dataDxfId="426"/>
    <tableColumn id="220" xr3:uid="{232418AB-8966-40AF-922C-891B8A09133A}" uniqueName="220" name="m_amplitudeHistogram.0" queryTableFieldId="220" dataDxfId="425"/>
    <tableColumn id="221" xr3:uid="{A53A7CF9-A66F-457A-9C3D-DACAEF012AD1}" uniqueName="221" name="m_amplitudeHistogram.1" queryTableFieldId="221" dataDxfId="424"/>
    <tableColumn id="222" xr3:uid="{5E6D85C1-3141-401C-933D-3208B84E9A8C}" uniqueName="222" name="m_amplitudeHistogram.2" queryTableFieldId="222" dataDxfId="423"/>
    <tableColumn id="223" xr3:uid="{0C50474B-618B-4B48-9803-CF7BCC8FE5ED}" uniqueName="223" name="m_amplitudeHistogram.3" queryTableFieldId="223" dataDxfId="422"/>
    <tableColumn id="224" xr3:uid="{620E9C88-4C6F-4C0E-BEBC-14F90D34E1E6}" uniqueName="224" name="m_amplitudeHistogram.4" queryTableFieldId="224" dataDxfId="421"/>
    <tableColumn id="225" xr3:uid="{F04127C4-BB8B-4454-81B9-EA14A2C43E18}" uniqueName="225" name="m_amplitudeHistogram.5" queryTableFieldId="225" dataDxfId="420"/>
    <tableColumn id="226" xr3:uid="{9CAFEB40-22D7-49E0-9541-5C09E5EC920E}" uniqueName="226" name="m_amplitudeHistogram.6" queryTableFieldId="226" dataDxfId="419"/>
    <tableColumn id="227" xr3:uid="{D9B1FC7F-E484-4D10-A932-17E134D7FD39}" uniqueName="227" name="m_amplitudeHistogram.7" queryTableFieldId="227" dataDxfId="418"/>
    <tableColumn id="228" xr3:uid="{6D9F3AAD-BE6E-48B3-A924-558978945375}" uniqueName="228" name="m_amplitudeHistogram.8" queryTableFieldId="228" dataDxfId="417"/>
    <tableColumn id="229" xr3:uid="{F73E6FF1-A4CF-4117-8D52-7D61DCF09CFA}" uniqueName="229" name="m_amplitudeHistogram.9" queryTableFieldId="229" dataDxfId="416"/>
    <tableColumn id="230" xr3:uid="{4F4E82FD-D93A-454E-9AC3-BCA4465789FD}" uniqueName="230" name="m_amplitudeHistogram.10" queryTableFieldId="230" dataDxfId="415"/>
    <tableColumn id="231" xr3:uid="{2D02A92E-9114-4AEB-8A6F-5F50CD5281CD}" uniqueName="231" name="m_amplitudeHistogram.11" queryTableFieldId="231" dataDxfId="414"/>
    <tableColumn id="232" xr3:uid="{6CA93CD3-99A0-422D-A861-9BDDCD4FE540}" uniqueName="232" name="m_amplitudeHistogram.12" queryTableFieldId="232" dataDxfId="413"/>
    <tableColumn id="233" xr3:uid="{25618E7C-B164-4652-9EDF-5B94F1CCEB9A}" uniqueName="233" name="m_amplitudeHistogram.13" queryTableFieldId="233" dataDxfId="412"/>
    <tableColumn id="234" xr3:uid="{37598F85-7F11-4B12-B1E9-325805625051}" uniqueName="234" name="m_amplitudeHistogram.14" queryTableFieldId="234" dataDxfId="411"/>
    <tableColumn id="235" xr3:uid="{A68A69A9-E792-4D2D-9371-6EE673E4AD08}" uniqueName="235" name="m_amplitudeHistogram.15" queryTableFieldId="235" dataDxfId="410"/>
    <tableColumn id="236" xr3:uid="{4336B96F-2B63-4E44-A31A-17F495F81109}" uniqueName="236" name="m_amplitudeHistogram.16" queryTableFieldId="236" dataDxfId="409"/>
    <tableColumn id="237" xr3:uid="{D942A155-AEB4-4DF4-9617-B0DAA36D50F0}" uniqueName="237" name="m_amplitudeHistogram.17" queryTableFieldId="237" dataDxfId="408"/>
    <tableColumn id="238" xr3:uid="{9FB0ADA4-42C0-48E5-B909-005632B87129}" uniqueName="238" name="m_amplitudeHistogram.18" queryTableFieldId="238" dataDxfId="407"/>
    <tableColumn id="239" xr3:uid="{1DD7DA2F-9CFA-4F11-BB45-CE3CE2DC4BC7}" uniqueName="239" name="m_amplitudeHistogram.19" queryTableFieldId="239" dataDxfId="406"/>
    <tableColumn id="240" xr3:uid="{9A385BDD-D3CB-497D-B387-759BE120A1E0}" uniqueName="240" name="m_amplitudeHistogram.20" queryTableFieldId="240" dataDxfId="405"/>
    <tableColumn id="241" xr3:uid="{7D3989E3-6393-4913-80DA-6499C204CCA7}" uniqueName="241" name="m_amplitudeHistogram.21" queryTableFieldId="241" dataDxfId="404"/>
    <tableColumn id="242" xr3:uid="{304DE71D-0000-4766-9D64-3886B1FAAC63}" uniqueName="242" name="m_amplitudeHistogram.22" queryTableFieldId="242" dataDxfId="403"/>
    <tableColumn id="243" xr3:uid="{C4B55941-4402-45C7-A5EC-28EA33BB6CC1}" uniqueName="243" name="m_amplitudeHistogram.23" queryTableFieldId="243" dataDxfId="402"/>
    <tableColumn id="244" xr3:uid="{93CC7700-69CF-43BA-9C4A-887684358185}" uniqueName="244" name="m_amplitudeHistogram.24" queryTableFieldId="244" dataDxfId="401"/>
    <tableColumn id="245" xr3:uid="{5CE64315-11FE-4736-BD88-667BA0D894C3}" uniqueName="245" name="m_amplitudeHistogram.25" queryTableFieldId="245" dataDxfId="400"/>
    <tableColumn id="246" xr3:uid="{D7A5C455-407E-40DE-A562-7B2638C0FA9C}" uniqueName="246" name="m_amplitudeHistogram.26" queryTableFieldId="246" dataDxfId="399"/>
    <tableColumn id="247" xr3:uid="{236CFD63-D227-49BB-B4ED-B110CB8A60CD}" uniqueName="247" name="m_amplitudeHistogram.27" queryTableFieldId="247" dataDxfId="398"/>
    <tableColumn id="248" xr3:uid="{5AC8549F-DE81-4144-9897-F2FFC0DCF2E0}" uniqueName="248" name="m_amplitudeHistogram.28" queryTableFieldId="248" dataDxfId="397"/>
    <tableColumn id="249" xr3:uid="{349742BA-EA35-4B1D-90FA-CCC1C0D3C2CD}" uniqueName="249" name="m_amplitudeHistogram.29" queryTableFieldId="249" dataDxfId="396"/>
    <tableColumn id="250" xr3:uid="{7A7D827D-4F2A-425B-A01D-F8D1552AB2CC}" uniqueName="250" name="m_amplitudeHistogram.30" queryTableFieldId="250" dataDxfId="395"/>
    <tableColumn id="251" xr3:uid="{5E7C1A90-B9DF-4226-8D9D-0E832513F769}" uniqueName="251" name="m_amplitudeHistogram.31" queryTableFieldId="251" dataDxfId="394"/>
    <tableColumn id="252" xr3:uid="{4AEA1F34-5EB7-45B0-AF7C-E937A9037A3F}" uniqueName="252" name="m_amplitudeHistogram.32" queryTableFieldId="252" dataDxfId="393"/>
    <tableColumn id="253" xr3:uid="{0F3A598A-82F2-4E65-9DBA-33E06C113EC6}" uniqueName="253" name="m_amplitudeHistogram.33" queryTableFieldId="253" dataDxfId="392"/>
    <tableColumn id="254" xr3:uid="{7E6A1424-99E9-48E3-A75C-F988F54A7443}" uniqueName="254" name="m_amplitudeHistogram.34" queryTableFieldId="254" dataDxfId="391"/>
    <tableColumn id="255" xr3:uid="{CAF6D7B2-01CD-4BE5-9765-E97A1AC155B4}" uniqueName="255" name="m_amplitudeHistogram.35" queryTableFieldId="255" dataDxfId="390"/>
    <tableColumn id="256" xr3:uid="{06469155-E5B3-4510-B9E7-74AE962C2331}" uniqueName="256" name="m_amplitudeHistogram.36" queryTableFieldId="256" dataDxfId="389"/>
    <tableColumn id="257" xr3:uid="{8A8AEBB7-F75E-47E7-9C6F-0A247A7A5E3A}" uniqueName="257" name="m_amplitudeHistogram.37" queryTableFieldId="257" dataDxfId="388"/>
    <tableColumn id="258" xr3:uid="{E2593262-0785-43CE-B414-CFA9B6DF9A34}" uniqueName="258" name="m_amplitudeHistogram.38" queryTableFieldId="258" dataDxfId="387"/>
    <tableColumn id="259" xr3:uid="{6DE167E5-71D7-44C8-910D-FE63961F2F7C}" uniqueName="259" name="m_amplitudeHistogram.39" queryTableFieldId="259" dataDxfId="386"/>
    <tableColumn id="260" xr3:uid="{964AC3FC-D79F-40EE-9396-0C76F5ECECB2}" uniqueName="260" name="m_amplitudeHistogram.40" queryTableFieldId="260" dataDxfId="385"/>
    <tableColumn id="261" xr3:uid="{EC27BD1E-464E-4D49-B9F5-01DA25650B33}" uniqueName="261" name="m_amplitudeHistogram.41" queryTableFieldId="261" dataDxfId="384"/>
    <tableColumn id="262" xr3:uid="{83E20D8E-28D0-4087-B716-A7EA1A0EA268}" uniqueName="262" name="m_amplitudeHistogram.42" queryTableFieldId="262" dataDxfId="383"/>
    <tableColumn id="263" xr3:uid="{DF3FB4AA-0D73-415E-9AFB-1E014F95CC80}" uniqueName="263" name="m_amplitudeHistogram.43" queryTableFieldId="263" dataDxfId="382"/>
    <tableColumn id="264" xr3:uid="{E94A1021-63B4-45AC-8BC4-5E90733E3FB0}" uniqueName="264" name="m_amplitudeHistogram.44" queryTableFieldId="264" dataDxfId="381"/>
    <tableColumn id="265" xr3:uid="{819CDB0B-5B6A-428B-86FA-8C34083C6E82}" uniqueName="265" name="m_amplitudeHistogram.45" queryTableFieldId="265" dataDxfId="380"/>
    <tableColumn id="266" xr3:uid="{A925F1EB-893F-4405-A229-B3DAF5DDF9A7}" uniqueName="266" name="m_amplitudeHistogram.46" queryTableFieldId="266" dataDxfId="379"/>
    <tableColumn id="267" xr3:uid="{564CE72D-5A87-402A-8F28-6DBFD3D84095}" uniqueName="267" name="m_amplitudeHistogram.47" queryTableFieldId="267" dataDxfId="378"/>
    <tableColumn id="268" xr3:uid="{79F1643E-C491-4401-B7C0-6F94DE3AEACB}" uniqueName="268" name="m_amplitudeHistogram.48" queryTableFieldId="268" dataDxfId="377"/>
    <tableColumn id="269" xr3:uid="{06298CE0-11B8-4A7F-9D72-B439F9B9A09C}" uniqueName="269" name="m_amplitudeHistogram.49" queryTableFieldId="269" dataDxfId="376"/>
    <tableColumn id="270" xr3:uid="{6E0713E2-62B1-40F6-88A4-02D0B6BACD22}" uniqueName="270" name="m_amplitudeHistogram.50" queryTableFieldId="270" dataDxfId="375"/>
    <tableColumn id="271" xr3:uid="{1A3EB42C-1614-4762-BA59-42131AF1D56A}" uniqueName="271" name="m_amplitudeHistogram.51" queryTableFieldId="271" dataDxfId="374"/>
    <tableColumn id="272" xr3:uid="{A9F71A8E-D3A7-44FB-A061-63CF6F65CA79}" uniqueName="272" name="m_amplitudeHistogram.52" queryTableFieldId="272" dataDxfId="373"/>
    <tableColumn id="273" xr3:uid="{F68E2B09-039A-435B-9766-5847428AC2F1}" uniqueName="273" name="m_amplitudeHistogram.53" queryTableFieldId="273" dataDxfId="372"/>
    <tableColumn id="274" xr3:uid="{81CE8E43-A30A-4E91-A7F0-EB6627A4D7B8}" uniqueName="274" name="m_amplitudeHistogram.54" queryTableFieldId="274" dataDxfId="371"/>
    <tableColumn id="275" xr3:uid="{B9310A2F-4F2A-4E32-B3FC-1AE535E3AC21}" uniqueName="275" name="m_amplitudeHistogram.55" queryTableFieldId="275" dataDxfId="370"/>
    <tableColumn id="276" xr3:uid="{AF0EFAEC-CE09-42A5-A96C-51EDBFFBC434}" uniqueName="276" name="m_amplitudeHistogram.56" queryTableFieldId="276" dataDxfId="369"/>
    <tableColumn id="277" xr3:uid="{2BC4111C-BDAF-4445-88FF-4D13FF075301}" uniqueName="277" name="m_amplitudeHistogram.57" queryTableFieldId="277" dataDxfId="368"/>
    <tableColumn id="278" xr3:uid="{00ECCFE5-8AFF-4B41-8F6A-330682316043}" uniqueName="278" name="m_amplitudeHistogram.58" queryTableFieldId="278" dataDxfId="367"/>
    <tableColumn id="279" xr3:uid="{15BB787D-A5E1-4746-988D-0D0119C0F4FE}" uniqueName="279" name="m_amplitudeHistogram.59" queryTableFieldId="279" dataDxfId="366"/>
    <tableColumn id="280" xr3:uid="{9BB0FA03-06BD-4CE9-821E-0D239DF90194}" uniqueName="280" name="m_amplitudeHistogram.60" queryTableFieldId="280" dataDxfId="365"/>
    <tableColumn id="281" xr3:uid="{C86FECA6-2FB8-4503-B34F-59171896A5FF}" uniqueName="281" name="m_amplitudeHistogram.61" queryTableFieldId="281" dataDxfId="364"/>
    <tableColumn id="282" xr3:uid="{598D8ADA-578C-4A0C-914D-913669A8BFE0}" uniqueName="282" name="m_amplitudeHistogram.62" queryTableFieldId="282" dataDxfId="363"/>
    <tableColumn id="283" xr3:uid="{8F29632A-CD4A-447A-AD01-EE6CCB643527}" uniqueName="283" name="m_amplitudeHistogram.63" queryTableFieldId="283" dataDxfId="362"/>
    <tableColumn id="284" xr3:uid="{94E92C3F-A903-4762-8599-C6B23801071F}" uniqueName="284" name="m_amplitudeHistogram.64" queryTableFieldId="284" dataDxfId="361"/>
    <tableColumn id="285" xr3:uid="{5D3CBBA0-4389-4576-8CCC-64231347BA0B}" uniqueName="285" name="m_amplitudeHistogram.65" queryTableFieldId="285" dataDxfId="360"/>
    <tableColumn id="286" xr3:uid="{66D77E15-A666-4EC5-9C1A-05BACCC9786A}" uniqueName="286" name="m_amplitudeHistogram.66" queryTableFieldId="286" dataDxfId="359"/>
    <tableColumn id="287" xr3:uid="{FEFBA5AA-2F4F-43BA-9B3C-B1E086C699D4}" uniqueName="287" name="m_amplitudeHistogram.67" queryTableFieldId="287" dataDxfId="358"/>
    <tableColumn id="288" xr3:uid="{4610D9BD-2C89-4A0F-B9DA-751BBDC6360B}" uniqueName="288" name="m_amplitudeHistogram.68" queryTableFieldId="288" dataDxfId="357"/>
    <tableColumn id="289" xr3:uid="{B62C839C-01D2-4220-A441-E9813E9A77DF}" uniqueName="289" name="m_amplitudeHistogram.69" queryTableFieldId="289" dataDxfId="356"/>
    <tableColumn id="290" xr3:uid="{B332B2AE-B968-46ED-A541-9AD95D1ABEF5}" uniqueName="290" name="m_amplitudeHistogram.70" queryTableFieldId="290" dataDxfId="355"/>
    <tableColumn id="291" xr3:uid="{05F048E5-461F-4DAD-9FCC-ABA6DBF85286}" uniqueName="291" name="m_amplitudeHistogram.71" queryTableFieldId="291" dataDxfId="354"/>
    <tableColumn id="292" xr3:uid="{7E40DBF5-43AC-4F76-A418-F1D78FA8E20B}" uniqueName="292" name="m_amplitudeHistogram.72" queryTableFieldId="292" dataDxfId="353"/>
    <tableColumn id="293" xr3:uid="{9640D228-5FC9-4E23-ACEF-64804B771058}" uniqueName="293" name="m_amplitudeHistogram.73" queryTableFieldId="293" dataDxfId="352"/>
    <tableColumn id="294" xr3:uid="{66739F54-C9F1-4BDC-959E-F588015D14AF}" uniqueName="294" name="m_amplitudeHistogram.74" queryTableFieldId="294" dataDxfId="351"/>
    <tableColumn id="295" xr3:uid="{8724E824-181A-45A9-8B1A-593E91614FC3}" uniqueName="295" name="m_amplitudeHistogram.75" queryTableFieldId="295" dataDxfId="350"/>
    <tableColumn id="296" xr3:uid="{61A87CC5-C771-4709-9E3E-249A17E6CBA6}" uniqueName="296" name="m_amplitudeHistogram.76" queryTableFieldId="296" dataDxfId="349"/>
    <tableColumn id="297" xr3:uid="{8FC97294-A293-437A-8F99-83F633B77FC0}" uniqueName="297" name="m_amplitudeHistogram.77" queryTableFieldId="297" dataDxfId="348"/>
    <tableColumn id="298" xr3:uid="{25E2C123-1881-4455-954E-5D5F1CC43AED}" uniqueName="298" name="m_amplitudeHistogram.78" queryTableFieldId="298" dataDxfId="347"/>
    <tableColumn id="299" xr3:uid="{52D27596-363F-4228-B767-015CA90A6F5D}" uniqueName="299" name="m_amplitudeHistogram.79" queryTableFieldId="299" dataDxfId="346"/>
    <tableColumn id="300" xr3:uid="{72BF2F66-6FF3-4A57-AAB4-D9A883AA7F2B}" uniqueName="300" name="m_amplitudeHistogram.80" queryTableFieldId="300" dataDxfId="345"/>
    <tableColumn id="301" xr3:uid="{C9FC0DCA-197D-495A-95B9-B0F197AAC595}" uniqueName="301" name="m_amplitudeHistogram.81" queryTableFieldId="301" dataDxfId="344"/>
    <tableColumn id="302" xr3:uid="{7B0BB543-5459-464D-B7DB-7DF85289E417}" uniqueName="302" name="m_amplitudeHistogram.82" queryTableFieldId="302" dataDxfId="343"/>
    <tableColumn id="303" xr3:uid="{E7A5F4FF-31B0-4180-A284-F0EA8F06515B}" uniqueName="303" name="m_amplitudeHistogram.83" queryTableFieldId="303" dataDxfId="342"/>
    <tableColumn id="304" xr3:uid="{FD8A7551-3430-4BC9-BB57-0F2794B5395B}" uniqueName="304" name="m_amplitudeHistogram.84" queryTableFieldId="304" dataDxfId="341"/>
    <tableColumn id="305" xr3:uid="{D4A7CD83-6BEA-4780-9013-6D0457A0F6EE}" uniqueName="305" name="m_amplitudeHistogram.85" queryTableFieldId="305" dataDxfId="340"/>
    <tableColumn id="306" xr3:uid="{C0DE30E9-CBFB-4FDA-837C-84690A562B70}" uniqueName="306" name="m_amplitudeHistogram.86" queryTableFieldId="306" dataDxfId="339"/>
    <tableColumn id="307" xr3:uid="{C982D6CA-060A-479C-A7AA-B5B3444DF015}" uniqueName="307" name="m_amplitudeHistogram.87" queryTableFieldId="307" dataDxfId="338"/>
    <tableColumn id="308" xr3:uid="{25620D05-A511-40B7-9D67-469F34A5C63B}" uniqueName="308" name="m_amplitudeHistogram.88" queryTableFieldId="308" dataDxfId="337"/>
    <tableColumn id="309" xr3:uid="{A5548201-F392-47E5-9D56-285BB1E75E96}" uniqueName="309" name="m_amplitudeHistogram.89" queryTableFieldId="309" dataDxfId="336"/>
    <tableColumn id="310" xr3:uid="{4ED56F74-5A39-4FAC-BC51-08F7BAED4AD5}" uniqueName="310" name="m_amplitudeHistogram.90" queryTableFieldId="310" dataDxfId="335"/>
    <tableColumn id="311" xr3:uid="{8ACA2515-1EEF-4894-A12C-1E0A77FF9FA9}" uniqueName="311" name="m_amplitudeHistogram.91" queryTableFieldId="311" dataDxfId="334"/>
    <tableColumn id="312" xr3:uid="{25C6E5C0-DB6A-422C-AB1F-89BE84B800D4}" uniqueName="312" name="m_amplitudeHistogram.92" queryTableFieldId="312" dataDxfId="333"/>
    <tableColumn id="313" xr3:uid="{0F7A0F8F-E790-4F6A-AEEE-7E3979371353}" uniqueName="313" name="m_amplitudeHistogram.93" queryTableFieldId="313" dataDxfId="332"/>
    <tableColumn id="314" xr3:uid="{5E98CA9C-0400-495C-95AF-437E4929BE2B}" uniqueName="314" name="m_amplitudeHistogram.94" queryTableFieldId="314" dataDxfId="331"/>
    <tableColumn id="315" xr3:uid="{0ABD49CF-E09A-45DF-B310-B6F662B53420}" uniqueName="315" name="m_amplitudeHistogram.95" queryTableFieldId="315" dataDxfId="330"/>
    <tableColumn id="316" xr3:uid="{19158980-6055-418B-8785-4EC110E63ABE}" uniqueName="316" name="m_amplitudeHistogram.96" queryTableFieldId="316" dataDxfId="329"/>
    <tableColumn id="317" xr3:uid="{578C4AAF-A595-4C3D-B2F2-C3F89BDD31E9}" uniqueName="317" name="m_amplitudeHistogram.97" queryTableFieldId="317" dataDxfId="328"/>
    <tableColumn id="318" xr3:uid="{300AE9A8-8C5A-4618-9E8F-3CC8212F152C}" uniqueName="318" name="m_amplitudeHistogram.98" queryTableFieldId="318" dataDxfId="327"/>
    <tableColumn id="319" xr3:uid="{DF6916CE-8706-4EBE-8C7B-442A6D17F2CB}" uniqueName="319" name="m_amplitudeHistogram.99" queryTableFieldId="319" dataDxfId="326"/>
    <tableColumn id="320" xr3:uid="{0402F137-1C8E-4A76-BFA5-0EABC0313354}" uniqueName="320" name="m_stateProfilers.k_failedBadState" queryTableFieldId="320"/>
    <tableColumn id="321" xr3:uid="{EEA36C5E-C70E-49BA-8CC5-B136F19991D1}" uniqueName="321" name="m_stateProfilers.k_failedFastADCInitialization" queryTableFieldId="321"/>
    <tableColumn id="322" xr3:uid="{5E8CCFB5-B659-44F5-9834-F516EC5A7BF2}" uniqueName="322" name="m_stateProfilers.k_failedSampling" queryTableFieldId="322"/>
    <tableColumn id="323" xr3:uid="{749F4B4B-601A-4F97-9AA8-CC49D56C2BBC}" uniqueName="323" name="m_stateProfilers.k_failedAmplitude" queryTableFieldId="323"/>
    <tableColumn id="324" xr3:uid="{E1158945-F983-41B3-AE8A-6265EFA0A5B3}" uniqueName="324" name="m_stateProfilers.k_failedSyncIntervals" queryTableFieldId="324"/>
    <tableColumn id="325" xr3:uid="{B885A940-A28F-4E9B-818C-B1365F7B474E}" uniqueName="325" name="m_stateProfilers.k_failedVideoScore" queryTableFieldId="325"/>
    <tableColumn id="326" xr3:uid="{7D9BFCCC-7C28-45C3-86CD-8D6F64976C4C}" uniqueName="326" name="m_stateProfilers.k_failedFastADCStop" queryTableFieldId="326"/>
    <tableColumn id="327" xr3:uid="{1D0626E9-F162-4F38-AAF7-283DD9AFB392}" uniqueName="327" name="m_stateProfilers.k_failedUnknownError" queryTableFieldId="327"/>
    <tableColumn id="328" xr3:uid="{AD1251F7-35AF-4A9A-82DF-DA2D8A556984}" uniqueName="328" name="m_stateProfilers.k_totalAnalyzeTime" queryTableFieldId="328"/>
    <tableColumn id="329" xr3:uid="{C7611D01-B6DB-452C-A9C0-179494FDF265}" uniqueName="329" name="m_stateProfilers.k_notInitialized" queryTableFieldId="329"/>
    <tableColumn id="330" xr3:uid="{03BCFB13-680D-4D76-82AD-66F964690EE0}" uniqueName="330" name="m_stateProfilers.k_initializing" queryTableFieldId="330"/>
    <tableColumn id="331" xr3:uid="{92059480-B21E-4264-802B-7804BF519225}" uniqueName="331" name="m_stateProfilers.k_initializedAndIdle" queryTableFieldId="331"/>
    <tableColumn id="332" xr3:uid="{2E57289D-3B1B-4ECF-895C-BEB0F8CEF07C}" uniqueName="332" name="m_stateProfilers.k_amplitudeSampling" queryTableFieldId="332"/>
    <tableColumn id="333" xr3:uid="{592C88DA-D042-4AE4-B8B5-FC38D0B726E2}" uniqueName="333" name="m_stateProfilers.k_amplitudeCalculation" queryTableFieldId="333"/>
    <tableColumn id="334" xr3:uid="{16590D8A-9D29-4730-A64F-C91D4DC88B52}" uniqueName="334" name="m_stateProfilers.k_syncIntervalsSampling" queryTableFieldId="334"/>
    <tableColumn id="335" xr3:uid="{515CE6D7-9390-42AF-85E7-3ED9A235EC43}" uniqueName="335" name="m_stateProfilers.k_syncIntervalsCalculation" queryTableFieldId="335"/>
    <tableColumn id="336" xr3:uid="{C644EF06-8D4A-41D6-9F6B-56498551BF8B}" uniqueName="336" name="m_stateProfilers.k_videoScoreCalculation" queryTableFieldId="336"/>
    <tableColumn id="337" xr3:uid="{2AEAF97A-5FBC-4D7D-AAF5-96A277B16829}" uniqueName="337" name="m_stateProfilers.k_restartInverted" queryTableFieldId="337"/>
    <tableColumn id="338" xr3:uid="{F51B6947-9E59-440A-96A3-723D47B68B1D}" uniqueName="338" name="m_stateProfilers.k_stopADC" queryTableFieldId="338"/>
    <tableColumn id="339" xr3:uid="{8DD7572E-D475-45E9-9434-CA0EDC48E409}" uniqueName="339" name="m_stateProfilers.k_finished" queryTableFieldId="339"/>
    <tableColumn id="340" xr3:uid="{F12437A5-9522-4437-902E-16F67E0698DD}" uniqueName="340" name="Column1" queryTableFieldId="340" dataDxfId="3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870BD5-4034-4436-80D8-9FD7B93CA2BF}" name="hw_inverted" displayName="hw_inverted" ref="A1:MG29" tableType="queryTable" totalsRowShown="0">
  <autoFilter ref="A1:MG29" xr:uid="{07870BD5-4034-4436-80D8-9FD7B93CA2BF}"/>
  <tableColumns count="345">
    <tableColumn id="1" xr3:uid="{A7A9057F-FD11-429A-9D5A-A29BD24070A7}" uniqueName="1" name="_Comment" queryTableFieldId="1" dataDxfId="324"/>
    <tableColumn id="2" xr3:uid="{F81A07C0-FF91-469D-B172-3098865DFBF4}" uniqueName="2" name="_IsVideoLearning" queryTableFieldId="2" dataDxfId="323"/>
    <tableColumn id="3" xr3:uid="{43C19DC9-E4E2-436C-B8A1-8EDA291DEC7B}" uniqueName="3" name="            m_invertDataCurrentValue" queryTableFieldId="3"/>
    <tableColumn id="4" xr3:uid="{FE93219D-11B8-44BE-B699-3C6C96C001D6}" uniqueName="4" name="            CvbsAnalyzerState" queryTableFieldId="4"/>
    <tableColumn id="5" xr3:uid="{E231F5E2-5FC7-45B3-9B78-D0A2ABD39DA8}" uniqueName="5" name="            m_videoScore.m_isVideo" queryTableFieldId="5" dataDxfId="322"/>
    <tableColumn id="6" xr3:uid="{02768A61-8F6D-4833-BE3F-3FE3643516FA}" uniqueName="6" name="            m_videoScore.m_isInvertedVideo" queryTableFieldId="6" dataDxfId="321"/>
    <tableColumn id="7" xr3:uid="{990C7A64-978A-4A27-A5B9-7CF04929F2E2}" uniqueName="7" name="            m_samplesReadTotal" queryTableFieldId="7"/>
    <tableColumn id="8" xr3:uid="{2034CC53-C232-4D75-A620-5E98028C437D}" uniqueName="8" name="            k_sampleRate" queryTableFieldId="8"/>
    <tableColumn id="9" xr3:uid="{D4F6AC3C-235C-4AE5-9B08-1BCB2E2C44AB}" uniqueName="9" name="            m_syncTreshold" queryTableFieldId="9"/>
    <tableColumn id="10" xr3:uid="{518CBF48-3298-494A-93A0-AA9F3BEBF8D6}" uniqueName="10" name="            m_syncSequenceLengthHistogram.m_binsRange.min" queryTableFieldId="10"/>
    <tableColumn id="11" xr3:uid="{5B43E46B-1137-4685-8177-3AE45205D4CC}" uniqueName="11" name="            m_syncSequenceLengthHistogram.m_binsRange.max" queryTableFieldId="11"/>
    <tableColumn id="12" xr3:uid="{FA5C8FB4-EE76-4403-B108-E6C63D447122}" uniqueName="12" name="            m_syncSequenceLengthHistogram.k_binsCount" queryTableFieldId="12"/>
    <tableColumn id="13" xr3:uid="{A1BB9020-A5E2-4741-84BE-880D5889BD48}" uniqueName="13" name="            m_syncSequenceLengthHistogram.m_samplesCount" queryTableFieldId="13"/>
    <tableColumn id="14" xr3:uid="{5E89A0BD-25B7-4C49-8BA7-3D5F605BC437}" uniqueName="14" name="            m_syncSequenceLengtS10" queryTableFieldId="14" dataDxfId="320"/>
    <tableColumn id="15" xr3:uid="{4A63F8C1-3FDD-4726-A83E-96B8480D02CC}" uniqueName="15" name="S11" queryTableFieldId="15" dataDxfId="319"/>
    <tableColumn id="16" xr3:uid="{95A1F666-D6E7-41A3-B043-64099E68D68F}" uniqueName="16" name="S12" queryTableFieldId="16" dataDxfId="318"/>
    <tableColumn id="17" xr3:uid="{535A6B2B-D107-447C-8178-D83C51E1A35D}" uniqueName="17" name="S13" queryTableFieldId="17" dataDxfId="317"/>
    <tableColumn id="18" xr3:uid="{F60B7227-9336-4ABC-A014-B51C000F83A6}" uniqueName="18" name="S14" queryTableFieldId="18" dataDxfId="316"/>
    <tableColumn id="19" xr3:uid="{0BC45FC4-89C6-4185-8949-F6956DBF8487}" uniqueName="19" name="S15" queryTableFieldId="19" dataDxfId="315"/>
    <tableColumn id="20" xr3:uid="{B043DF3C-6556-46E8-8ABB-616BB48AE3B5}" uniqueName="20" name="S16" queryTableFieldId="20" dataDxfId="314"/>
    <tableColumn id="21" xr3:uid="{781B7E90-6BA2-4E0C-8383-6149D8762E80}" uniqueName="21" name="S17" queryTableFieldId="21" dataDxfId="313"/>
    <tableColumn id="22" xr3:uid="{B0854831-F876-4B47-9CF1-3E2833BF0143}" uniqueName="22" name="S18" queryTableFieldId="22" dataDxfId="312"/>
    <tableColumn id="23" xr3:uid="{CE938DD7-18CA-4527-A8CB-3B6DF3BB7270}" uniqueName="23" name="S19" queryTableFieldId="23" dataDxfId="311"/>
    <tableColumn id="24" xr3:uid="{8971660E-4517-44D6-AAE0-D8314E2FC073}" uniqueName="24" name="S20" queryTableFieldId="24" dataDxfId="310"/>
    <tableColumn id="25" xr3:uid="{BC6E7AB8-D174-4A64-A84A-EF5D1974B9F8}" uniqueName="25" name="S21" queryTableFieldId="25" dataDxfId="309"/>
    <tableColumn id="26" xr3:uid="{F986EDCD-7E3D-4243-A89D-1CD021122C74}" uniqueName="26" name="S22" queryTableFieldId="26" dataDxfId="308"/>
    <tableColumn id="27" xr3:uid="{8DE42D44-A7E7-4712-A0AD-770A757211EA}" uniqueName="27" name="S23" queryTableFieldId="27" dataDxfId="307"/>
    <tableColumn id="28" xr3:uid="{6E088EEC-9DD0-4546-8003-BA8A3C94D2AD}" uniqueName="28" name="S24" queryTableFieldId="28" dataDxfId="306"/>
    <tableColumn id="29" xr3:uid="{11FDC1C5-52BA-468E-B50A-3D339D31C57F}" uniqueName="29" name="S25" queryTableFieldId="29" dataDxfId="305"/>
    <tableColumn id="30" xr3:uid="{F81C25F2-DC13-48D2-BF0D-DA1076D5E9E8}" uniqueName="30" name="S26" queryTableFieldId="30" dataDxfId="304"/>
    <tableColumn id="31" xr3:uid="{E3ECA845-E1F5-4500-9134-2C2CB0D0E94F}" uniqueName="31" name="S27" queryTableFieldId="31" dataDxfId="303"/>
    <tableColumn id="32" xr3:uid="{447F0DD5-C250-4832-B5B1-A8C0B55D75F4}" uniqueName="32" name="S28" queryTableFieldId="32" dataDxfId="302"/>
    <tableColumn id="33" xr3:uid="{813410ED-8470-4FA4-86DA-931CC1960F32}" uniqueName="33" name="S29" queryTableFieldId="33" dataDxfId="301"/>
    <tableColumn id="34" xr3:uid="{5361D4B7-B626-4656-A3D5-1032EDBC172F}" uniqueName="34" name="S30" queryTableFieldId="34" dataDxfId="300"/>
    <tableColumn id="35" xr3:uid="{09A4C057-DA86-4C9B-90B0-6F9D0F7D62FA}" uniqueName="35" name="S31" queryTableFieldId="35" dataDxfId="299"/>
    <tableColumn id="36" xr3:uid="{9F2223A3-B12B-4657-926D-B83E442ECE21}" uniqueName="36" name="S32" queryTableFieldId="36" dataDxfId="298"/>
    <tableColumn id="37" xr3:uid="{273AF6A2-7408-4614-B36F-2DF152DB7CFD}" uniqueName="37" name="S33" queryTableFieldId="37" dataDxfId="297"/>
    <tableColumn id="38" xr3:uid="{2B74120C-8B08-4FC7-8E79-B575413903E0}" uniqueName="38" name="S34" queryTableFieldId="38" dataDxfId="296"/>
    <tableColumn id="39" xr3:uid="{45CF215E-38E7-4156-B969-243459E8C37F}" uniqueName="39" name="S35" queryTableFieldId="39" dataDxfId="295"/>
    <tableColumn id="40" xr3:uid="{98A2FE80-6EF3-4423-AADF-17554DA61C95}" uniqueName="40" name="S36" queryTableFieldId="40" dataDxfId="294"/>
    <tableColumn id="41" xr3:uid="{59E26651-BD20-441A-9130-16A346F68EC7}" uniqueName="41" name="S37" queryTableFieldId="41" dataDxfId="293"/>
    <tableColumn id="42" xr3:uid="{DDEB0C79-94BA-451D-8BB9-82F7349E63B6}" uniqueName="42" name="S38" queryTableFieldId="42" dataDxfId="292"/>
    <tableColumn id="43" xr3:uid="{19F66C87-9316-4B7E-92B4-8AF173B50F68}" uniqueName="43" name="S39" queryTableFieldId="43" dataDxfId="291"/>
    <tableColumn id="44" xr3:uid="{51970599-97FD-44D0-8AEF-2BBA01B7FB8C}" uniqueName="44" name="S40" queryTableFieldId="44" dataDxfId="290"/>
    <tableColumn id="45" xr3:uid="{DC65AE63-E066-4EE6-8267-8A6CB562A594}" uniqueName="45" name="S41" queryTableFieldId="45" dataDxfId="289"/>
    <tableColumn id="46" xr3:uid="{98BA8BF3-DA09-486A-AE19-E3BA0CD354F6}" uniqueName="46" name="S42" queryTableFieldId="46" dataDxfId="288"/>
    <tableColumn id="47" xr3:uid="{05877FE3-6D3B-4707-A015-5F3978B16EE9}" uniqueName="47" name="S43" queryTableFieldId="47" dataDxfId="287"/>
    <tableColumn id="48" xr3:uid="{BFF10A2E-7083-4E71-83BD-05DB0386D854}" uniqueName="48" name="S44" queryTableFieldId="48" dataDxfId="286"/>
    <tableColumn id="49" xr3:uid="{95CBD0BB-4D2D-4BEF-9AA2-9E55D67BDAAC}" uniqueName="49" name="S45" queryTableFieldId="49" dataDxfId="285"/>
    <tableColumn id="50" xr3:uid="{8DFC0870-F6BD-4968-BF41-342E7C078647}" uniqueName="50" name="S46" queryTableFieldId="50" dataDxfId="284"/>
    <tableColumn id="51" xr3:uid="{C67FBD46-3C79-4AE0-BB94-0B4A91F07154}" uniqueName="51" name="S47" queryTableFieldId="51" dataDxfId="283"/>
    <tableColumn id="52" xr3:uid="{82F09E74-0818-4F07-99E9-0FF46CBBF29B}" uniqueName="52" name="S48" queryTableFieldId="52" dataDxfId="282"/>
    <tableColumn id="53" xr3:uid="{2FB4DEE9-863F-44F2-AF4A-A9436AC0E392}" uniqueName="53" name="S49" queryTableFieldId="53" dataDxfId="281"/>
    <tableColumn id="54" xr3:uid="{A4993D0B-FE44-4873-A5ED-460895DBC5C4}" uniqueName="54" name="S50" queryTableFieldId="54" dataDxfId="280"/>
    <tableColumn id="55" xr3:uid="{32990C04-C3E2-4DC2-9BE3-87EF221F0C61}" uniqueName="55" name="S51" queryTableFieldId="55" dataDxfId="279"/>
    <tableColumn id="56" xr3:uid="{981B828D-AA2A-4F1C-AAA5-C7447E79C0E3}" uniqueName="56" name="S52" queryTableFieldId="56" dataDxfId="278"/>
    <tableColumn id="57" xr3:uid="{2491A880-2ADE-45E0-8BEF-F0AB0FACDF92}" uniqueName="57" name="S53" queryTableFieldId="57" dataDxfId="277"/>
    <tableColumn id="58" xr3:uid="{850FBB1F-8A86-402B-B00A-09A6A32E0165}" uniqueName="58" name="S54" queryTableFieldId="58" dataDxfId="276"/>
    <tableColumn id="59" xr3:uid="{3E8B854A-1392-435D-A036-170C7F8FC59E}" uniqueName="59" name="S55" queryTableFieldId="59" dataDxfId="275"/>
    <tableColumn id="60" xr3:uid="{4C236BF4-5864-422A-AF61-9D6AE7BAFB40}" uniqueName="60" name="S56" queryTableFieldId="60" dataDxfId="274"/>
    <tableColumn id="61" xr3:uid="{83A615FF-26E8-4181-A13D-1B6F1996A6B3}" uniqueName="61" name="S57" queryTableFieldId="61" dataDxfId="273"/>
    <tableColumn id="62" xr3:uid="{D2971838-7F8E-47FB-AF8E-FD7ACA24F88A}" uniqueName="62" name="S58" queryTableFieldId="62" dataDxfId="272"/>
    <tableColumn id="63" xr3:uid="{E81FDA97-A530-4169-96D5-30218453985B}" uniqueName="63" name="S59" queryTableFieldId="63" dataDxfId="271"/>
    <tableColumn id="64" xr3:uid="{DE61C1E4-0283-48CB-91DC-B15D890EB041}" uniqueName="64" name="S60" queryTableFieldId="64" dataDxfId="270"/>
    <tableColumn id="65" xr3:uid="{75BBE601-333C-4E4C-BBBE-B462AE71FDC2}" uniqueName="65" name="S61" queryTableFieldId="65" dataDxfId="269"/>
    <tableColumn id="66" xr3:uid="{0FDBE4B0-94D5-4474-85E1-1460388DD36A}" uniqueName="66" name="S62" queryTableFieldId="66" dataDxfId="268"/>
    <tableColumn id="67" xr3:uid="{68C8D6C1-7E23-493D-95C7-5CF991319B68}" uniqueName="67" name="S63" queryTableFieldId="67" dataDxfId="267"/>
    <tableColumn id="68" xr3:uid="{4D5C13FF-16E2-41AD-AFF4-C7C443068FBD}" uniqueName="68" name="S64" queryTableFieldId="68" dataDxfId="266"/>
    <tableColumn id="69" xr3:uid="{9F71F9D7-2FA4-42A6-B14A-A6DE9E95CAE3}" uniqueName="69" name="S65" queryTableFieldId="69" dataDxfId="265"/>
    <tableColumn id="70" xr3:uid="{5CB23F99-4D89-4EB4-905F-5F1DB8C7784A}" uniqueName="70" name="S66" queryTableFieldId="70" dataDxfId="264"/>
    <tableColumn id="71" xr3:uid="{BCC3C7CF-F732-4DCA-AB62-0305F3C75350}" uniqueName="71" name="S67" queryTableFieldId="71" dataDxfId="263"/>
    <tableColumn id="72" xr3:uid="{F095138A-19CA-4220-8588-CAFEFFDD3BEE}" uniqueName="72" name="S68" queryTableFieldId="72" dataDxfId="262"/>
    <tableColumn id="73" xr3:uid="{6DF50027-19FB-4EE9-9C2C-3CB0B39E628A}" uniqueName="73" name="S69" queryTableFieldId="73" dataDxfId="261"/>
    <tableColumn id="74" xr3:uid="{AC61ED1A-E31B-4A09-960D-B144B2170AC7}" uniqueName="74" name="S70" queryTableFieldId="74" dataDxfId="260"/>
    <tableColumn id="75" xr3:uid="{67307DCB-EEE3-4C13-9BC9-218BB7793BED}" uniqueName="75" name="S71" queryTableFieldId="75" dataDxfId="259"/>
    <tableColumn id="76" xr3:uid="{796664A8-A127-4871-AF5B-6DAA4D70F15B}" uniqueName="76" name="S72" queryTableFieldId="76" dataDxfId="258"/>
    <tableColumn id="77" xr3:uid="{8BEFEDEE-C6CC-415B-A5FA-FFE05A9F744F}" uniqueName="77" name="S73" queryTableFieldId="77" dataDxfId="257"/>
    <tableColumn id="78" xr3:uid="{B705A672-08A7-4BE1-B315-8A408E96698D}" uniqueName="78" name="S74" queryTableFieldId="78" dataDxfId="256"/>
    <tableColumn id="79" xr3:uid="{0E39CCD4-101D-4530-B08D-EC6A3E65FC6D}" uniqueName="79" name="S75" queryTableFieldId="79" dataDxfId="255"/>
    <tableColumn id="80" xr3:uid="{EB15D46C-B480-4701-A7D7-EA520094CFCD}" uniqueName="80" name="S76" queryTableFieldId="80" dataDxfId="254"/>
    <tableColumn id="81" xr3:uid="{11F77AC9-9A6E-48FB-9686-BFE40B052E13}" uniqueName="81" name="S77" queryTableFieldId="81" dataDxfId="253"/>
    <tableColumn id="82" xr3:uid="{834CCDC7-EF71-4052-9D29-0896378F3BED}" uniqueName="82" name="S78" queryTableFieldId="82" dataDxfId="252"/>
    <tableColumn id="83" xr3:uid="{5DAE8396-FC78-447B-8AF0-99123B33EAB2}" uniqueName="83" name="S79" queryTableFieldId="83" dataDxfId="251"/>
    <tableColumn id="84" xr3:uid="{580650DD-5CBC-4161-A2AA-D129C16A62C2}" uniqueName="84" name="S80" queryTableFieldId="84" dataDxfId="250"/>
    <tableColumn id="85" xr3:uid="{5758B370-69A0-4C5F-9857-8EDA426437CA}" uniqueName="85" name="S81" queryTableFieldId="85" dataDxfId="249"/>
    <tableColumn id="86" xr3:uid="{93113367-E5C8-4E43-B3FD-795F0432B866}" uniqueName="86" name="S82" queryTableFieldId="86" dataDxfId="248"/>
    <tableColumn id="87" xr3:uid="{DC98C704-8642-4F21-B378-A8DFD5E77648}" uniqueName="87" name="S83" queryTableFieldId="87" dataDxfId="247"/>
    <tableColumn id="88" xr3:uid="{BF6C10C7-DBCF-4A4E-9155-4DED368A4B2E}" uniqueName="88" name="S84" queryTableFieldId="88" dataDxfId="246"/>
    <tableColumn id="89" xr3:uid="{E081C00C-538C-44EE-825B-AB2D23C40E8C}" uniqueName="89" name="S85" queryTableFieldId="89" dataDxfId="245"/>
    <tableColumn id="90" xr3:uid="{AFD207C8-E441-419C-BB34-CD399F7BCC27}" uniqueName="90" name="S86" queryTableFieldId="90" dataDxfId="244"/>
    <tableColumn id="91" xr3:uid="{9515F861-CB2B-4766-BAA5-FB0B06A90A10}" uniqueName="91" name="S87" queryTableFieldId="91" dataDxfId="243"/>
    <tableColumn id="92" xr3:uid="{332E48DF-22DB-497C-869F-A5290B963779}" uniqueName="92" name="S88" queryTableFieldId="92" dataDxfId="242"/>
    <tableColumn id="93" xr3:uid="{7F25B5F0-09E5-4E74-922B-56E3AB626308}" uniqueName="93" name="S89" queryTableFieldId="93" dataDxfId="241"/>
    <tableColumn id="94" xr3:uid="{99FA5238-5FF8-473F-A780-62BB36BA2DB6}" uniqueName="94" name="S90" queryTableFieldId="94" dataDxfId="240"/>
    <tableColumn id="95" xr3:uid="{D37585D2-4BAB-416D-8272-B9CC58C9F104}" uniqueName="95" name="S91" queryTableFieldId="95" dataDxfId="239"/>
    <tableColumn id="96" xr3:uid="{07BB2D7C-BDE6-4028-B658-7BD7ED24A8DD}" uniqueName="96" name="S92" queryTableFieldId="96" dataDxfId="238"/>
    <tableColumn id="97" xr3:uid="{DB391CF9-F059-442F-A640-952F061E7199}" uniqueName="97" name="S93" queryTableFieldId="97" dataDxfId="237"/>
    <tableColumn id="98" xr3:uid="{A133F1DC-6334-44C2-8E06-91AA76395DCB}" uniqueName="98" name="S94" queryTableFieldId="98" dataDxfId="236"/>
    <tableColumn id="99" xr3:uid="{FDC408C8-68AE-4EDC-B1ED-F6B52CB80AB5}" uniqueName="99" name="S95" queryTableFieldId="99" dataDxfId="235"/>
    <tableColumn id="100" xr3:uid="{ED028002-E0BB-48DF-8796-AE2DDC628D51}" uniqueName="100" name="S96" queryTableFieldId="100" dataDxfId="234"/>
    <tableColumn id="101" xr3:uid="{E75F9FF4-4A62-44E9-A557-F0AC34DF83C2}" uniqueName="101" name="S97" queryTableFieldId="101" dataDxfId="233"/>
    <tableColumn id="102" xr3:uid="{8D4EFF09-BE4D-4AB6-95C4-92DCD0DD77A9}" uniqueName="102" name="S98" queryTableFieldId="102" dataDxfId="232"/>
    <tableColumn id="103" xr3:uid="{F2FF5BD0-09A9-472D-9D30-8C0CA9E63408}" uniqueName="103" name="S99" queryTableFieldId="103" dataDxfId="231"/>
    <tableColumn id="104" xr3:uid="{86DD7E5D-EAF0-4978-B006-68D75C92A958}" uniqueName="104" name="S100" queryTableFieldId="104" dataDxfId="230"/>
    <tableColumn id="105" xr3:uid="{906D5935-3F02-4AED-83CD-0122AEDCDB0E}" uniqueName="105" name="m_notSyncSequenceLengthHistogram.m_binsRange.min" queryTableFieldId="105" dataDxfId="229"/>
    <tableColumn id="106" xr3:uid="{47BDD30A-7809-4C6A-ADAB-52F7FF68302A}" uniqueName="106" name="            m_notSyncSequenceLengthHistogram.m_binsRange.max" queryTableFieldId="106" dataDxfId="228"/>
    <tableColumn id="107" xr3:uid="{B8E93104-8F98-4725-8072-7073D93CF8CC}" uniqueName="107" name="            m_notSyncSequenceLengthHistogram.k_binsCount" queryTableFieldId="107" dataDxfId="227"/>
    <tableColumn id="108" xr3:uid="{1D821DA2-6D08-41EA-A8CE-E4C627197BA5}" uniqueName="108" name="            m_notSyncSequenceLengthHistogram.m_samplesCount" queryTableFieldId="108" dataDxfId="226"/>
    <tableColumn id="109" xr3:uid="{4735B655-D76A-48E2-9FE8-A3CB99CAC018}" uniqueName="109" name="            m_notSyncSequenceLengthHistogram.bins_weights" queryTableFieldId="109" dataDxfId="225"/>
    <tableColumn id="110" xr3:uid="{A6F0576F-52B0-4E57-9108-89379655B3DC}" uniqueName="110" name="N1" queryTableFieldId="110" dataDxfId="224"/>
    <tableColumn id="111" xr3:uid="{10A9E087-535B-4650-A60F-4406BA4DBD5D}" uniqueName="111" name="N2" queryTableFieldId="111" dataDxfId="223"/>
    <tableColumn id="112" xr3:uid="{228FB238-19DC-4D45-A3E3-F180EBFEA5A0}" uniqueName="112" name="N3" queryTableFieldId="112" dataDxfId="222"/>
    <tableColumn id="113" xr3:uid="{D16D8501-3227-4100-90A6-D286AFBC0923}" uniqueName="113" name="N4" queryTableFieldId="113" dataDxfId="221"/>
    <tableColumn id="114" xr3:uid="{05E50B5C-A8DD-4557-A3C1-03A28BC77384}" uniqueName="114" name="N5" queryTableFieldId="114" dataDxfId="220"/>
    <tableColumn id="115" xr3:uid="{7A24A78A-7C8D-4AAB-A0D3-A98F8EC493FB}" uniqueName="115" name="N6" queryTableFieldId="115" dataDxfId="219"/>
    <tableColumn id="116" xr3:uid="{B17AE61A-A88F-4CA1-96C3-78AA1C61E7E1}" uniqueName="116" name="N7" queryTableFieldId="116" dataDxfId="218"/>
    <tableColumn id="117" xr3:uid="{F453B4EC-74A0-4117-88B5-7EA26B7A89E2}" uniqueName="117" name="N8" queryTableFieldId="117" dataDxfId="0"/>
    <tableColumn id="118" xr3:uid="{09DDC4A3-9289-4776-8813-29628DDC30F2}" uniqueName="118" name="N9" queryTableFieldId="118" dataDxfId="217"/>
    <tableColumn id="119" xr3:uid="{3E5E5F29-55D1-4AE8-BC04-9E08150822C4}" uniqueName="119" name="N10" queryTableFieldId="119" dataDxfId="216"/>
    <tableColumn id="120" xr3:uid="{1AE83ACC-A308-4F19-8AEB-A9B2CC190014}" uniqueName="120" name="N11" queryTableFieldId="120" dataDxfId="215"/>
    <tableColumn id="121" xr3:uid="{AAEE63C6-3DB1-49D1-A9D1-34956A5A6113}" uniqueName="121" name="N12" queryTableFieldId="121" dataDxfId="214"/>
    <tableColumn id="122" xr3:uid="{DC393456-7E4E-4EB2-8EA7-53D74ABDD108}" uniqueName="122" name="N13" queryTableFieldId="122" dataDxfId="213"/>
    <tableColumn id="123" xr3:uid="{46E00D79-96AF-453D-9AC5-1BA51BCBF0D1}" uniqueName="123" name="N14" queryTableFieldId="123" dataDxfId="212"/>
    <tableColumn id="124" xr3:uid="{2613DB08-1338-44FC-994A-34C826FD6464}" uniqueName="124" name="N15" queryTableFieldId="124" dataDxfId="211"/>
    <tableColumn id="125" xr3:uid="{DB8B9A0E-ACB9-44D5-9A52-F7982D1B2EC7}" uniqueName="125" name="N16" queryTableFieldId="125" dataDxfId="210"/>
    <tableColumn id="126" xr3:uid="{C300302D-3F08-4EE1-853A-47190B49B5FE}" uniqueName="126" name="N17" queryTableFieldId="126" dataDxfId="209"/>
    <tableColumn id="127" xr3:uid="{4545167B-27C4-49B5-BE0D-13756E6EB607}" uniqueName="127" name="N18" queryTableFieldId="127" dataDxfId="208"/>
    <tableColumn id="128" xr3:uid="{0347852E-9B99-4DA2-93C9-B3903B91E89B}" uniqueName="128" name="N19" queryTableFieldId="128" dataDxfId="207"/>
    <tableColumn id="129" xr3:uid="{EB375BD9-E0E0-4EA9-A2F8-0131323A4B25}" uniqueName="129" name="N20" queryTableFieldId="129" dataDxfId="206"/>
    <tableColumn id="130" xr3:uid="{A04FB21D-59A0-4A6E-8EF4-B3B7C100C199}" uniqueName="130" name="N21" queryTableFieldId="130" dataDxfId="205"/>
    <tableColumn id="131" xr3:uid="{6A885E3D-E1AB-4E6D-BB85-A90FEB74CEE9}" uniqueName="131" name="N22" queryTableFieldId="131" dataDxfId="204"/>
    <tableColumn id="132" xr3:uid="{A46AB6E5-28D6-46CE-9008-3D1075BFB416}" uniqueName="132" name="N23" queryTableFieldId="132" dataDxfId="203"/>
    <tableColumn id="133" xr3:uid="{3AD0643D-18F1-4011-8B0C-2D775B926962}" uniqueName="133" name="N24" queryTableFieldId="133" dataDxfId="202"/>
    <tableColumn id="134" xr3:uid="{F02C72AF-B0DA-4DDA-992A-D5AD52C80598}" uniqueName="134" name="N25" queryTableFieldId="134" dataDxfId="201"/>
    <tableColumn id="135" xr3:uid="{E00067D4-54F5-4803-8619-3530947C040D}" uniqueName="135" name="N26" queryTableFieldId="135" dataDxfId="200"/>
    <tableColumn id="136" xr3:uid="{1B4194DD-2E99-4B64-8F78-64FA5AB522D6}" uniqueName="136" name="N27" queryTableFieldId="136" dataDxfId="199"/>
    <tableColumn id="137" xr3:uid="{C8E435C5-DAD1-4A00-8052-2FB75AD2E995}" uniqueName="137" name="N28" queryTableFieldId="137" dataDxfId="198"/>
    <tableColumn id="138" xr3:uid="{03F58526-3926-4D43-A9E4-EA15BDD8979E}" uniqueName="138" name="N29" queryTableFieldId="138" dataDxfId="197"/>
    <tableColumn id="139" xr3:uid="{F547B085-BA57-4833-A401-1D7FA6D2E17B}" uniqueName="139" name="N30" queryTableFieldId="139" dataDxfId="196"/>
    <tableColumn id="140" xr3:uid="{A2AE747D-1F9C-4C9C-9813-FC2729D2B97E}" uniqueName="140" name="N31" queryTableFieldId="140" dataDxfId="195"/>
    <tableColumn id="141" xr3:uid="{DEDD06BB-CE00-475C-8503-10D95C611B59}" uniqueName="141" name="N32" queryTableFieldId="141" dataDxfId="194"/>
    <tableColumn id="142" xr3:uid="{77CD5D86-9B5E-4156-9316-5084F24B747F}" uniqueName="142" name="N33" queryTableFieldId="142" dataDxfId="193"/>
    <tableColumn id="143" xr3:uid="{C6D0BAC2-0A3F-4EBE-9AA1-90546DAAB2ED}" uniqueName="143" name="N34" queryTableFieldId="143" dataDxfId="192"/>
    <tableColumn id="144" xr3:uid="{7446B7E4-3662-481B-89C7-527E4AF8181A}" uniqueName="144" name="N35" queryTableFieldId="144" dataDxfId="191"/>
    <tableColumn id="145" xr3:uid="{D9CAFEE7-283F-450D-B7FA-D4D1D3EA021D}" uniqueName="145" name="N36" queryTableFieldId="145" dataDxfId="190"/>
    <tableColumn id="146" xr3:uid="{51704E71-DF18-458E-9CF5-0632C15FB8DF}" uniqueName="146" name="N37" queryTableFieldId="146" dataDxfId="189"/>
    <tableColumn id="147" xr3:uid="{ADE2E06B-2DD3-4DF2-9F52-117A324182EA}" uniqueName="147" name="N38" queryTableFieldId="147" dataDxfId="188"/>
    <tableColumn id="148" xr3:uid="{182237C0-6704-41A7-BBA5-ECD166A8746E}" uniqueName="148" name="N39" queryTableFieldId="148" dataDxfId="187"/>
    <tableColumn id="149" xr3:uid="{5B2BDDDD-26D0-4B6E-8516-D9003A129321}" uniqueName="149" name="N40" queryTableFieldId="149" dataDxfId="186"/>
    <tableColumn id="150" xr3:uid="{C2D5632E-216B-4D12-8F73-76022175B2FE}" uniqueName="150" name="N41" queryTableFieldId="150" dataDxfId="185"/>
    <tableColumn id="151" xr3:uid="{C91CEEB6-AB5B-48F2-94AF-0186F04210B1}" uniqueName="151" name="N42" queryTableFieldId="151" dataDxfId="184"/>
    <tableColumn id="152" xr3:uid="{BBE1D014-1D45-4761-975B-37E3EA1B8954}" uniqueName="152" name="N43" queryTableFieldId="152" dataDxfId="183"/>
    <tableColumn id="153" xr3:uid="{B147FB46-249B-4322-8AC9-2D8081937BC3}" uniqueName="153" name="N44" queryTableFieldId="153" dataDxfId="182"/>
    <tableColumn id="154" xr3:uid="{7F2BC86B-3FC5-4B92-A4E9-E0D8F7BFCE27}" uniqueName="154" name="N45" queryTableFieldId="154" dataDxfId="181"/>
    <tableColumn id="155" xr3:uid="{7A09C8BE-D8FB-47E5-8105-B79BFDF6D368}" uniqueName="155" name="N46" queryTableFieldId="155" dataDxfId="180"/>
    <tableColumn id="156" xr3:uid="{3A67D2FC-CB7A-45E0-B098-E9A7742C0A02}" uniqueName="156" name="N47" queryTableFieldId="156" dataDxfId="179"/>
    <tableColumn id="157" xr3:uid="{0832287D-F1BE-49F8-B084-77DD5D5D529A}" uniqueName="157" name="N48" queryTableFieldId="157" dataDxfId="178"/>
    <tableColumn id="158" xr3:uid="{112AD5BB-F92A-4BC1-9A43-BDCF3E5F5EE3}" uniqueName="158" name="N49" queryTableFieldId="158" dataDxfId="177"/>
    <tableColumn id="159" xr3:uid="{01793FE7-1351-4315-9E94-81DAE9D33F73}" uniqueName="159" name="N50" queryTableFieldId="159" dataDxfId="176"/>
    <tableColumn id="160" xr3:uid="{70947061-32EC-42B3-A3AE-F4C3D37B210B}" uniqueName="160" name="N51" queryTableFieldId="160" dataDxfId="175"/>
    <tableColumn id="161" xr3:uid="{6EA91F58-4B67-4D1C-BEB0-28FB984B85D9}" uniqueName="161" name="N52" queryTableFieldId="161" dataDxfId="174"/>
    <tableColumn id="162" xr3:uid="{7C11B5E8-DCBC-4F38-AA2B-13D7BB1FA0C1}" uniqueName="162" name="N53" queryTableFieldId="162" dataDxfId="173"/>
    <tableColumn id="163" xr3:uid="{E7C005CC-4D47-4AEA-9843-258DF24D50B0}" uniqueName="163" name="N54" queryTableFieldId="163" dataDxfId="172"/>
    <tableColumn id="164" xr3:uid="{EF89D1DA-AF2E-4A3E-98F1-0003DCF24F06}" uniqueName="164" name="N55" queryTableFieldId="164" dataDxfId="171"/>
    <tableColumn id="165" xr3:uid="{F1AA145A-2E0E-48ED-A4A8-C81E38818325}" uniqueName="165" name="N56" queryTableFieldId="165" dataDxfId="170"/>
    <tableColumn id="166" xr3:uid="{4173EB67-8C9D-4F39-8FB0-8531CE5D441D}" uniqueName="166" name="N57" queryTableFieldId="166" dataDxfId="169"/>
    <tableColumn id="167" xr3:uid="{DD75BBF4-B796-4DCA-B5C3-1896A1663C65}" uniqueName="167" name="N58" queryTableFieldId="167" dataDxfId="168"/>
    <tableColumn id="168" xr3:uid="{32B42501-1981-4EC1-8F94-EC297AB7EF70}" uniqueName="168" name="N59" queryTableFieldId="168" dataDxfId="167"/>
    <tableColumn id="169" xr3:uid="{7370E462-64A4-4931-BE7C-C96119031D6E}" uniqueName="169" name="N60" queryTableFieldId="169" dataDxfId="166"/>
    <tableColumn id="170" xr3:uid="{0E09D0D6-AD40-4E44-8D31-B65A1AA77F18}" uniqueName="170" name="N61" queryTableFieldId="170" dataDxfId="165"/>
    <tableColumn id="171" xr3:uid="{AB807B81-C473-4876-8071-DA830A9A6D25}" uniqueName="171" name="N62" queryTableFieldId="171" dataDxfId="164"/>
    <tableColumn id="172" xr3:uid="{9F65E32F-8137-48CD-AAE2-032A098C91C5}" uniqueName="172" name="N63" queryTableFieldId="172" dataDxfId="163"/>
    <tableColumn id="173" xr3:uid="{89AE965E-76E2-43B8-99EB-6F8B018B81F5}" uniqueName="173" name="N64" queryTableFieldId="173" dataDxfId="162"/>
    <tableColumn id="174" xr3:uid="{42CF57E7-7192-4FE6-86BC-9C032EFB7059}" uniqueName="174" name="N65" queryTableFieldId="174" dataDxfId="161"/>
    <tableColumn id="175" xr3:uid="{215DD061-E430-45F8-82CB-9E152CBC76CC}" uniqueName="175" name="N66" queryTableFieldId="175" dataDxfId="160"/>
    <tableColumn id="176" xr3:uid="{E5C0FCDC-765A-4227-BDED-87E3B03D4671}" uniqueName="176" name="N67" queryTableFieldId="176" dataDxfId="159"/>
    <tableColumn id="177" xr3:uid="{2B09454A-49C6-4F89-A621-5CB7FB817223}" uniqueName="177" name="N68" queryTableFieldId="177" dataDxfId="158"/>
    <tableColumn id="178" xr3:uid="{288D9781-9078-43B7-965F-8E2C2C6E9AFA}" uniqueName="178" name="N69" queryTableFieldId="178" dataDxfId="157"/>
    <tableColumn id="179" xr3:uid="{82764ECA-26EF-414D-9E8C-D457C33A80AD}" uniqueName="179" name="N70" queryTableFieldId="179" dataDxfId="156"/>
    <tableColumn id="180" xr3:uid="{A80B2D67-0B03-41DA-B917-430584994BD0}" uniqueName="180" name="N71" queryTableFieldId="180" dataDxfId="155"/>
    <tableColumn id="181" xr3:uid="{863681DE-E2A5-4823-B946-17145F597E11}" uniqueName="181" name="N72" queryTableFieldId="181" dataDxfId="154"/>
    <tableColumn id="182" xr3:uid="{7BDA0DA4-4820-48FF-BCC9-648413495870}" uniqueName="182" name="N73" queryTableFieldId="182" dataDxfId="153"/>
    <tableColumn id="183" xr3:uid="{F8F511D4-F23C-433A-8254-765AF94515B5}" uniqueName="183" name="N74" queryTableFieldId="183" dataDxfId="152"/>
    <tableColumn id="184" xr3:uid="{5F514DD7-27DA-442A-84CE-355370C1D534}" uniqueName="184" name="N75" queryTableFieldId="184" dataDxfId="151"/>
    <tableColumn id="185" xr3:uid="{8ED4FBCF-C8F6-4BC2-894C-E9B8D91B1B8E}" uniqueName="185" name="N76" queryTableFieldId="185" dataDxfId="150"/>
    <tableColumn id="186" xr3:uid="{8D1CE695-B1CB-43E0-A840-CD6C278E79F5}" uniqueName="186" name="N77" queryTableFieldId="186" dataDxfId="149"/>
    <tableColumn id="187" xr3:uid="{D180E9D3-BC32-40B7-B08C-5B7C39D43CEB}" uniqueName="187" name="N78" queryTableFieldId="187" dataDxfId="148"/>
    <tableColumn id="188" xr3:uid="{320A2C06-94F7-42F2-A081-490BCF41F927}" uniqueName="188" name="N79" queryTableFieldId="188" dataDxfId="147"/>
    <tableColumn id="189" xr3:uid="{3A8AA291-B374-445A-A782-6FB5B08BFE44}" uniqueName="189" name="N80" queryTableFieldId="189" dataDxfId="146"/>
    <tableColumn id="190" xr3:uid="{0D513F4F-E068-4373-990B-73D468584730}" uniqueName="190" name="N81" queryTableFieldId="190" dataDxfId="145"/>
    <tableColumn id="191" xr3:uid="{D37B76AB-FF99-45B1-ACC3-E17AF362C86E}" uniqueName="191" name="N82" queryTableFieldId="191" dataDxfId="144"/>
    <tableColumn id="192" xr3:uid="{64DF9446-CFDE-4053-9902-D7A06B87007C}" uniqueName="192" name="N83" queryTableFieldId="192" dataDxfId="143"/>
    <tableColumn id="193" xr3:uid="{D07E6BAE-3790-4FF8-A51A-E9A81CECAC03}" uniqueName="193" name="N84" queryTableFieldId="193" dataDxfId="142"/>
    <tableColumn id="194" xr3:uid="{37192562-F5F9-438D-9C64-B6AF2E4084E9}" uniqueName="194" name="N85" queryTableFieldId="194" dataDxfId="141"/>
    <tableColumn id="195" xr3:uid="{74912D6D-910C-4F26-95C8-559AC2FCD491}" uniqueName="195" name="N86" queryTableFieldId="195" dataDxfId="140"/>
    <tableColumn id="196" xr3:uid="{FBBEDEE2-019B-46C0-A7CE-9E71B8B4248C}" uniqueName="196" name="N87" queryTableFieldId="196" dataDxfId="139"/>
    <tableColumn id="197" xr3:uid="{8473793A-C295-47FF-B9EB-C5FB568E6291}" uniqueName="197" name="N88" queryTableFieldId="197" dataDxfId="138"/>
    <tableColumn id="198" xr3:uid="{5A5DE20C-3001-450C-B61F-52C5D3EA872E}" uniqueName="198" name="N89" queryTableFieldId="198" dataDxfId="137"/>
    <tableColumn id="199" xr3:uid="{C1859295-CADC-427E-B9B7-ACECD0CE04C3}" uniqueName="199" name="N90" queryTableFieldId="199" dataDxfId="136"/>
    <tableColumn id="200" xr3:uid="{0489A9F7-5A20-43B9-B12A-9BDA488BC524}" uniqueName="200" name="N91" queryTableFieldId="200" dataDxfId="135"/>
    <tableColumn id="201" xr3:uid="{13519182-1A8D-415B-BEAC-732F6653AED8}" uniqueName="201" name="N92" queryTableFieldId="201" dataDxfId="134"/>
    <tableColumn id="202" xr3:uid="{DEDDAB61-E606-4DD5-9A2C-B85EA6AA5921}" uniqueName="202" name="N93" queryTableFieldId="202" dataDxfId="133"/>
    <tableColumn id="203" xr3:uid="{4807B607-DD56-45E5-867B-FBB90308CB6A}" uniqueName="203" name="N94" queryTableFieldId="203" dataDxfId="132"/>
    <tableColumn id="204" xr3:uid="{5E968F88-92A0-454A-ABDD-6904D8D0740F}" uniqueName="204" name="N95" queryTableFieldId="204" dataDxfId="131"/>
    <tableColumn id="205" xr3:uid="{D12E5421-CEC9-48BB-8388-39B60DEFD6B5}" uniqueName="205" name="N96" queryTableFieldId="205" dataDxfId="130"/>
    <tableColumn id="206" xr3:uid="{AA8FF007-E7FD-4438-8607-5DDA3DF9A512}" uniqueName="206" name="N97" queryTableFieldId="206" dataDxfId="129"/>
    <tableColumn id="207" xr3:uid="{565EE94D-07A2-41F7-A5C6-8A8E73B7F4F6}" uniqueName="207" name="N98" queryTableFieldId="207" dataDxfId="128"/>
    <tableColumn id="208" xr3:uid="{8D0FB895-B074-44D5-B625-6E6D6931BE96}" uniqueName="208" name="N99" queryTableFieldId="208" dataDxfId="127"/>
    <tableColumn id="209" xr3:uid="{B474339D-2110-4F82-B9E3-B8A3451A9907}" uniqueName="209" name="N100" queryTableFieldId="209" dataDxfId="126"/>
    <tableColumn id="210" xr3:uid="{7170514D-C666-4F1C-8DD0-509759323048}" uniqueName="210" name="m_amplitudeHistogram.0" queryTableFieldId="210" dataDxfId="125"/>
    <tableColumn id="211" xr3:uid="{68C3F18E-4F80-4A67-B7FB-CD2850EAF05C}" uniqueName="211" name="m_amplitudeHistogram.1" queryTableFieldId="211" dataDxfId="124"/>
    <tableColumn id="212" xr3:uid="{6EE38497-22BD-47E3-8859-34728A563BA5}" uniqueName="212" name="m_amplitudeHistogram.2" queryTableFieldId="212" dataDxfId="123"/>
    <tableColumn id="213" xr3:uid="{F7D5A8BD-526C-430B-95E0-B1DF1AA44698}" uniqueName="213" name="m_amplitudeHistogram.3" queryTableFieldId="213" dataDxfId="122"/>
    <tableColumn id="214" xr3:uid="{D90B3026-0EEB-4121-BED9-856D7D7D896B}" uniqueName="214" name="m_amplitudeHistogram.4" queryTableFieldId="214" dataDxfId="121"/>
    <tableColumn id="215" xr3:uid="{E0C8C5E6-AE38-4CAA-80C9-D82E1105C5A3}" uniqueName="215" name="m_amplitudeHistogram.5" queryTableFieldId="215" dataDxfId="120"/>
    <tableColumn id="216" xr3:uid="{2D79F14A-B64F-46A9-82C9-C206154C34AC}" uniqueName="216" name="m_amplitudeHistogram.6" queryTableFieldId="216" dataDxfId="119"/>
    <tableColumn id="217" xr3:uid="{B1247F7B-DF8D-4D9D-A30B-A1CE6FCE5A9C}" uniqueName="217" name="m_amplitudeHistogram.7" queryTableFieldId="217" dataDxfId="118"/>
    <tableColumn id="218" xr3:uid="{B60E2DA7-DBA5-4FE7-90C2-8344BE7FED7B}" uniqueName="218" name="m_amplitudeHistogram.8" queryTableFieldId="218" dataDxfId="117"/>
    <tableColumn id="219" xr3:uid="{8E769D50-A43D-4E08-9852-FBB48A69A464}" uniqueName="219" name="m_amplitudeHistogram.9" queryTableFieldId="219" dataDxfId="116"/>
    <tableColumn id="220" xr3:uid="{90D5C998-605B-48A1-9D5D-0CE4F6297DEF}" uniqueName="220" name="m_amplitudeHistogram.10" queryTableFieldId="220" dataDxfId="115"/>
    <tableColumn id="221" xr3:uid="{5536B380-AD3A-4718-9B96-9EA959F1DB31}" uniqueName="221" name="m_amplitudeHistogram.11" queryTableFieldId="221" dataDxfId="114"/>
    <tableColumn id="222" xr3:uid="{DEBBA71F-FE4D-4B55-A7A2-C32207C25425}" uniqueName="222" name="m_amplitudeHistogram.12" queryTableFieldId="222" dataDxfId="113"/>
    <tableColumn id="223" xr3:uid="{9B6CA15D-EEE5-406C-9EE9-A328EE841D13}" uniqueName="223" name="m_amplitudeHistogram.13" queryTableFieldId="223" dataDxfId="112"/>
    <tableColumn id="224" xr3:uid="{DE4E183F-CC72-461F-BC98-13DFB159D1E5}" uniqueName="224" name="m_amplitudeHistogram.14" queryTableFieldId="224" dataDxfId="111"/>
    <tableColumn id="225" xr3:uid="{5818044C-B506-43E7-B58E-BBCF3B4871A5}" uniqueName="225" name="m_amplitudeHistogram.15" queryTableFieldId="225" dataDxfId="110"/>
    <tableColumn id="226" xr3:uid="{33A24F9F-7545-4299-A8E9-51AA594D844D}" uniqueName="226" name="m_amplitudeHistogram.16" queryTableFieldId="226" dataDxfId="109"/>
    <tableColumn id="227" xr3:uid="{0A8F7CA6-3905-41D5-9DE3-BBB56E012422}" uniqueName="227" name="m_amplitudeHistogram.17" queryTableFieldId="227" dataDxfId="108"/>
    <tableColumn id="228" xr3:uid="{CB235144-A7F7-4D10-88EB-9FA942F96DCA}" uniqueName="228" name="m_amplitudeHistogram.18" queryTableFieldId="228" dataDxfId="107"/>
    <tableColumn id="229" xr3:uid="{D6B434A3-8181-4005-8F3D-E61E13F54F5E}" uniqueName="229" name="m_amplitudeHistogram.19" queryTableFieldId="229" dataDxfId="106"/>
    <tableColumn id="230" xr3:uid="{6FA8F158-BA21-42B2-A143-2ED6C0046DAB}" uniqueName="230" name="m_amplitudeHistogram.20" queryTableFieldId="230" dataDxfId="105"/>
    <tableColumn id="231" xr3:uid="{C6227104-ED7B-4BE9-9FF7-1E7482190CBA}" uniqueName="231" name="m_amplitudeHistogram.21" queryTableFieldId="231" dataDxfId="104"/>
    <tableColumn id="232" xr3:uid="{1565D584-1DE3-468E-BCFE-7C5451388AFA}" uniqueName="232" name="m_amplitudeHistogram.22" queryTableFieldId="232" dataDxfId="103"/>
    <tableColumn id="233" xr3:uid="{1D549CFC-F3A5-4315-B077-2A0BD90B1E8F}" uniqueName="233" name="m_amplitudeHistogram.23" queryTableFieldId="233" dataDxfId="102"/>
    <tableColumn id="234" xr3:uid="{1E6B5E02-1FF1-487C-83C0-310E29ACE611}" uniqueName="234" name="m_amplitudeHistogram.24" queryTableFieldId="234" dataDxfId="101"/>
    <tableColumn id="235" xr3:uid="{3D249212-24E0-44DD-8EE3-BA7A0309D3FE}" uniqueName="235" name="m_amplitudeHistogram.25" queryTableFieldId="235" dataDxfId="100"/>
    <tableColumn id="236" xr3:uid="{2D73C4CB-C11E-4BEB-9EAE-63948B914364}" uniqueName="236" name="m_amplitudeHistogram.26" queryTableFieldId="236" dataDxfId="99"/>
    <tableColumn id="237" xr3:uid="{80C05C74-D106-4E1F-BF18-0891920F449A}" uniqueName="237" name="m_amplitudeHistogram.27" queryTableFieldId="237" dataDxfId="98"/>
    <tableColumn id="238" xr3:uid="{45BBE6CC-A406-480D-8BB8-ED2491F46537}" uniqueName="238" name="m_amplitudeHistogram.28" queryTableFieldId="238" dataDxfId="97"/>
    <tableColumn id="239" xr3:uid="{A4C4DF57-0AAD-4DC4-A677-D554E59F3570}" uniqueName="239" name="m_amplitudeHistogram.29" queryTableFieldId="239" dataDxfId="96"/>
    <tableColumn id="240" xr3:uid="{DFC27FF1-4643-45CA-BD2A-2F8840DD2B13}" uniqueName="240" name="m_amplitudeHistogram.30" queryTableFieldId="240" dataDxfId="95"/>
    <tableColumn id="241" xr3:uid="{6BD92609-9F99-4509-9A65-75BF2F434774}" uniqueName="241" name="m_amplitudeHistogram.31" queryTableFieldId="241" dataDxfId="94"/>
    <tableColumn id="242" xr3:uid="{C21C8C2E-6227-4961-9FE1-859E500BE9A2}" uniqueName="242" name="m_amplitudeHistogram.32" queryTableFieldId="242" dataDxfId="93"/>
    <tableColumn id="243" xr3:uid="{25993E1F-2E86-4FBE-850F-54390DCA8465}" uniqueName="243" name="m_amplitudeHistogram.33" queryTableFieldId="243" dataDxfId="92"/>
    <tableColumn id="244" xr3:uid="{FEAABA90-9334-43A6-9CC2-EB3E3220BC51}" uniqueName="244" name="m_amplitudeHistogram.34" queryTableFieldId="244" dataDxfId="91"/>
    <tableColumn id="245" xr3:uid="{2DDD2C9B-630C-4267-9BD0-89B55CC587B0}" uniqueName="245" name="m_amplitudeHistogram.35" queryTableFieldId="245" dataDxfId="90"/>
    <tableColumn id="246" xr3:uid="{1038591A-E661-45B0-9334-50099758F54B}" uniqueName="246" name="m_amplitudeHistogram.36" queryTableFieldId="246" dataDxfId="89"/>
    <tableColumn id="247" xr3:uid="{47AC2398-41AC-45CF-B1FC-3254F473F61E}" uniqueName="247" name="m_amplitudeHistogram.37" queryTableFieldId="247" dataDxfId="88"/>
    <tableColumn id="248" xr3:uid="{F4453151-E3BC-4649-AF67-C00CF6B75B1A}" uniqueName="248" name="m_amplitudeHistogram.38" queryTableFieldId="248" dataDxfId="87"/>
    <tableColumn id="249" xr3:uid="{292047F7-AD16-4F4E-8727-A3B85DD9207C}" uniqueName="249" name="m_amplitudeHistogram.39" queryTableFieldId="249" dataDxfId="86"/>
    <tableColumn id="250" xr3:uid="{A44A6AB2-4FB1-40A1-831F-6316A34881B7}" uniqueName="250" name="m_amplitudeHistogram.40" queryTableFieldId="250" dataDxfId="85"/>
    <tableColumn id="251" xr3:uid="{6F04C675-CBF3-4ABA-8385-69AD1743CD4C}" uniqueName="251" name="m_amplitudeHistogram.41" queryTableFieldId="251" dataDxfId="84"/>
    <tableColumn id="252" xr3:uid="{D4CBDC9B-1F92-4B5D-BF60-B0BEF1F0CA3B}" uniqueName="252" name="m_amplitudeHistogram.42" queryTableFieldId="252" dataDxfId="83"/>
    <tableColumn id="253" xr3:uid="{38D41CFC-9A8C-469D-8FB9-E8850C85402C}" uniqueName="253" name="m_amplitudeHistogram.43" queryTableFieldId="253" dataDxfId="82"/>
    <tableColumn id="254" xr3:uid="{D4A2609D-0877-45B4-AB1D-4C8CDE08D3EB}" uniqueName="254" name="m_amplitudeHistogram.44" queryTableFieldId="254" dataDxfId="81"/>
    <tableColumn id="255" xr3:uid="{EF315A6E-7773-4F2A-B279-50E8C44C7D62}" uniqueName="255" name="m_amplitudeHistogram.45" queryTableFieldId="255" dataDxfId="80"/>
    <tableColumn id="256" xr3:uid="{254CEF8A-A8F1-4F00-9E43-DF5AC073ED9F}" uniqueName="256" name="m_amplitudeHistogram.46" queryTableFieldId="256" dataDxfId="79"/>
    <tableColumn id="257" xr3:uid="{CA0F517E-8C10-432E-A974-4E6A858B07A7}" uniqueName="257" name="m_amplitudeHistogram.47" queryTableFieldId="257" dataDxfId="78"/>
    <tableColumn id="258" xr3:uid="{DD3951CF-DCB5-4407-A92D-08FD81A20FE5}" uniqueName="258" name="m_amplitudeHistogram.48" queryTableFieldId="258" dataDxfId="77"/>
    <tableColumn id="259" xr3:uid="{1C18C79E-E105-437C-AF26-04A8E3046335}" uniqueName="259" name="m_amplitudeHistogram.49" queryTableFieldId="259" dataDxfId="76"/>
    <tableColumn id="260" xr3:uid="{C1CCA17D-5CEC-4A01-9724-098AEF5000C0}" uniqueName="260" name="m_amplitudeHistogram.50" queryTableFieldId="260" dataDxfId="75"/>
    <tableColumn id="261" xr3:uid="{DD4E666C-2D8C-45B7-A715-192021AA3D8B}" uniqueName="261" name="m_amplitudeHistogram.51" queryTableFieldId="261" dataDxfId="74"/>
    <tableColumn id="262" xr3:uid="{8354F3AA-466A-41FF-B540-46411DDEDE94}" uniqueName="262" name="m_amplitudeHistogram.52" queryTableFieldId="262" dataDxfId="73"/>
    <tableColumn id="263" xr3:uid="{0ECA8A7C-B4BF-4404-AA2D-22605F81EEF0}" uniqueName="263" name="m_amplitudeHistogram.53" queryTableFieldId="263" dataDxfId="72"/>
    <tableColumn id="264" xr3:uid="{45584205-1CCD-42D1-963E-194AB3BBCD45}" uniqueName="264" name="m_amplitudeHistogram.54" queryTableFieldId="264" dataDxfId="71"/>
    <tableColumn id="265" xr3:uid="{017EAA2D-6B8F-4036-9851-40DA7F949ABA}" uniqueName="265" name="m_amplitudeHistogram.55" queryTableFieldId="265" dataDxfId="70"/>
    <tableColumn id="266" xr3:uid="{302E9170-B080-4504-B427-61DB93EDBD7F}" uniqueName="266" name="m_amplitudeHistogram.56" queryTableFieldId="266" dataDxfId="69"/>
    <tableColumn id="267" xr3:uid="{2C66B82E-0E37-48E0-966F-A4F4FC7E6E9C}" uniqueName="267" name="m_amplitudeHistogram.57" queryTableFieldId="267" dataDxfId="68"/>
    <tableColumn id="268" xr3:uid="{0ED6CB53-3E3D-4BF5-BDC7-F9AD44D0C69D}" uniqueName="268" name="m_amplitudeHistogram.58" queryTableFieldId="268" dataDxfId="67"/>
    <tableColumn id="269" xr3:uid="{D2EE1F84-8224-4B28-9820-18665D14A6A0}" uniqueName="269" name="m_amplitudeHistogram.59" queryTableFieldId="269" dataDxfId="66"/>
    <tableColumn id="270" xr3:uid="{569879D1-F577-44B2-AA4A-E4DB55E56135}" uniqueName="270" name="m_amplitudeHistogram.60" queryTableFieldId="270" dataDxfId="65"/>
    <tableColumn id="271" xr3:uid="{89D46683-300D-4A12-AD44-10EA63B433B8}" uniqueName="271" name="m_amplitudeHistogram.61" queryTableFieldId="271" dataDxfId="64"/>
    <tableColumn id="272" xr3:uid="{FB9496A9-D51B-4277-B2AC-32384E249E23}" uniqueName="272" name="m_amplitudeHistogram.62" queryTableFieldId="272" dataDxfId="63"/>
    <tableColumn id="273" xr3:uid="{D3C6261F-38D0-47E7-A40C-FDBBCCEAA9D4}" uniqueName="273" name="m_amplitudeHistogram.63" queryTableFieldId="273" dataDxfId="62"/>
    <tableColumn id="274" xr3:uid="{FC1EFB13-9390-4F09-9893-F9B341D13E81}" uniqueName="274" name="m_amplitudeHistogram.64" queryTableFieldId="274" dataDxfId="61"/>
    <tableColumn id="275" xr3:uid="{DD57BF08-21C7-4ADD-8850-DA97CFF40C16}" uniqueName="275" name="m_amplitudeHistogram.65" queryTableFieldId="275" dataDxfId="60"/>
    <tableColumn id="276" xr3:uid="{3D9D0256-9C31-41F6-B87A-B2FA2FB95107}" uniqueName="276" name="m_amplitudeHistogram.66" queryTableFieldId="276" dataDxfId="59"/>
    <tableColumn id="277" xr3:uid="{822A80B0-2325-431E-8559-505FA509D542}" uniqueName="277" name="m_amplitudeHistogram.67" queryTableFieldId="277" dataDxfId="58"/>
    <tableColumn id="278" xr3:uid="{AD3D275E-1476-410E-A994-ED5E05363008}" uniqueName="278" name="m_amplitudeHistogram.68" queryTableFieldId="278" dataDxfId="57"/>
    <tableColumn id="279" xr3:uid="{F288838F-DC1B-4E31-8236-35B5BB409708}" uniqueName="279" name="m_amplitudeHistogram.69" queryTableFieldId="279" dataDxfId="56"/>
    <tableColumn id="280" xr3:uid="{493F9EBD-D3F7-4C28-8A4E-9F0FF048CBD5}" uniqueName="280" name="m_amplitudeHistogram.70" queryTableFieldId="280" dataDxfId="55"/>
    <tableColumn id="281" xr3:uid="{39F33E6C-26F0-48EA-B522-C5CA5B3C82DA}" uniqueName="281" name="m_amplitudeHistogram.71" queryTableFieldId="281" dataDxfId="54"/>
    <tableColumn id="282" xr3:uid="{1252F0CF-D589-4AD8-A568-DDEBE8A04961}" uniqueName="282" name="m_amplitudeHistogram.72" queryTableFieldId="282" dataDxfId="53"/>
    <tableColumn id="283" xr3:uid="{5AE47033-66BA-49A3-8DF4-296F3136D70A}" uniqueName="283" name="m_amplitudeHistogram.73" queryTableFieldId="283" dataDxfId="52"/>
    <tableColumn id="284" xr3:uid="{EA4ACBFA-93DB-4A6A-AA40-E2A84EFF9A17}" uniqueName="284" name="m_amplitudeHistogram.74" queryTableFieldId="284" dataDxfId="51"/>
    <tableColumn id="285" xr3:uid="{056E5FC0-DFD0-4153-86F7-A551C022CE76}" uniqueName="285" name="m_amplitudeHistogram.75" queryTableFieldId="285" dataDxfId="50"/>
    <tableColumn id="286" xr3:uid="{ED013198-FF3A-4A33-882B-F1B68C477E3E}" uniqueName="286" name="m_amplitudeHistogram.76" queryTableFieldId="286" dataDxfId="49"/>
    <tableColumn id="287" xr3:uid="{6EBEB6B5-4A54-47C8-9CEB-1AAFB52ABFFE}" uniqueName="287" name="m_amplitudeHistogram.77" queryTableFieldId="287" dataDxfId="48"/>
    <tableColumn id="288" xr3:uid="{F0191951-BFE4-4C77-9AC8-B223E7606024}" uniqueName="288" name="m_amplitudeHistogram.78" queryTableFieldId="288" dataDxfId="47"/>
    <tableColumn id="289" xr3:uid="{AA6716A3-0706-4361-831A-0887DD0CDA47}" uniqueName="289" name="m_amplitudeHistogram.79" queryTableFieldId="289" dataDxfId="46"/>
    <tableColumn id="290" xr3:uid="{C851995E-479D-4995-86A2-71E0D4CF5CED}" uniqueName="290" name="m_amplitudeHistogram.80" queryTableFieldId="290" dataDxfId="45"/>
    <tableColumn id="291" xr3:uid="{8229E5DC-46A0-47FA-A748-D0BFE2B4822D}" uniqueName="291" name="m_amplitudeHistogram.81" queryTableFieldId="291" dataDxfId="44"/>
    <tableColumn id="292" xr3:uid="{5A1398CE-15DF-4A78-A2BA-55CE4DD805E5}" uniqueName="292" name="m_amplitudeHistogram.82" queryTableFieldId="292" dataDxfId="43"/>
    <tableColumn id="293" xr3:uid="{D75C32D7-2E98-4544-84AE-485420166024}" uniqueName="293" name="m_amplitudeHistogram.83" queryTableFieldId="293" dataDxfId="42"/>
    <tableColumn id="294" xr3:uid="{D525F4EF-CE63-4E14-8D5E-476A8D6A6EE1}" uniqueName="294" name="m_amplitudeHistogram.84" queryTableFieldId="294" dataDxfId="41"/>
    <tableColumn id="295" xr3:uid="{BFC5CBBB-5F24-472F-8421-E75F79004DE9}" uniqueName="295" name="m_amplitudeHistogram.85" queryTableFieldId="295" dataDxfId="40"/>
    <tableColumn id="296" xr3:uid="{34DEBF1F-BF64-41D2-B75C-5D243F8250BB}" uniqueName="296" name="m_amplitudeHistogram.86" queryTableFieldId="296" dataDxfId="39"/>
    <tableColumn id="297" xr3:uid="{FE492400-4D47-4900-B5D0-01B6D56C9BB7}" uniqueName="297" name="m_amplitudeHistogram.87" queryTableFieldId="297" dataDxfId="38"/>
    <tableColumn id="298" xr3:uid="{86574D61-9DEA-4B34-A1E6-65880A1D07C9}" uniqueName="298" name="m_amplitudeHistogram.88" queryTableFieldId="298" dataDxfId="37"/>
    <tableColumn id="299" xr3:uid="{B4D79079-DAA0-451A-BBD0-F9E0000354A4}" uniqueName="299" name="m_amplitudeHistogram.89" queryTableFieldId="299" dataDxfId="36"/>
    <tableColumn id="300" xr3:uid="{F77A4358-DBA3-4F15-87D9-9FBD9C1462E2}" uniqueName="300" name="m_amplitudeHistogram.90" queryTableFieldId="300" dataDxfId="35"/>
    <tableColumn id="301" xr3:uid="{86F700EB-B05D-4C09-A812-2AE8FD7B8B7B}" uniqueName="301" name="m_amplitudeHistogram.91" queryTableFieldId="301" dataDxfId="34"/>
    <tableColumn id="302" xr3:uid="{E5F17B34-B658-49D0-9ABF-D6B0C4D8F238}" uniqueName="302" name="m_amplitudeHistogram.92" queryTableFieldId="302" dataDxfId="33"/>
    <tableColumn id="303" xr3:uid="{B6BFE5A0-65AD-44AA-817C-A5FE1B89837C}" uniqueName="303" name="m_amplitudeHistogram.93" queryTableFieldId="303" dataDxfId="32"/>
    <tableColumn id="304" xr3:uid="{90439B2D-B3EA-4E7B-99F4-E2BAA92A52E3}" uniqueName="304" name="m_amplitudeHistogram.94" queryTableFieldId="304" dataDxfId="31"/>
    <tableColumn id="305" xr3:uid="{45A45DAF-DFC8-435C-B1FD-892C6EA2161D}" uniqueName="305" name="m_amplitudeHistogram.95" queryTableFieldId="305" dataDxfId="30"/>
    <tableColumn id="306" xr3:uid="{F950DFC2-2D58-4B57-AF0F-C04A9A94479D}" uniqueName="306" name="m_amplitudeHistogram.96" queryTableFieldId="306" dataDxfId="29"/>
    <tableColumn id="307" xr3:uid="{4D54F103-876F-471C-BAF8-F23121D398BE}" uniqueName="307" name="m_amplitudeHistogram.97" queryTableFieldId="307" dataDxfId="28"/>
    <tableColumn id="308" xr3:uid="{0C1374B8-7704-4D41-BD68-235FB77145B8}" uniqueName="308" name="m_amplitudeHistogram.98" queryTableFieldId="308" dataDxfId="27"/>
    <tableColumn id="309" xr3:uid="{1160AC1F-2A92-4414-93C6-BC1EFDBAB3FE}" uniqueName="309" name="m_amplitudeHistogram.99" queryTableFieldId="309" dataDxfId="26"/>
    <tableColumn id="310" xr3:uid="{006B656A-3987-4508-BFE7-77CC3C229F13}" uniqueName="310" name="m_stateProfilers.k_failedBadState" queryTableFieldId="310" dataDxfId="25"/>
    <tableColumn id="311" xr3:uid="{DB85242B-9A53-4E23-8F85-08E47E324980}" uniqueName="311" name="m_stateProfilers.k_failedFastADCInitialization" queryTableFieldId="311" dataDxfId="24"/>
    <tableColumn id="312" xr3:uid="{4ABC1902-096D-4C57-94EF-48EB47194649}" uniqueName="312" name="m_stateProfilers.k_failedSampling" queryTableFieldId="312" dataDxfId="23"/>
    <tableColumn id="313" xr3:uid="{218CE9EF-622A-49F5-9009-6D11D6DD7416}" uniqueName="313" name="m_stateProfilers.k_failedAmplitude" queryTableFieldId="313" dataDxfId="22"/>
    <tableColumn id="314" xr3:uid="{82140989-8A95-4595-8498-B319CA7CDB25}" uniqueName="314" name="m_stateProfilers.k_failedSyncIntervals" queryTableFieldId="314" dataDxfId="21"/>
    <tableColumn id="315" xr3:uid="{20B8B375-87D8-4457-8A26-E853AA4C0A19}" uniqueName="315" name="m_stateProfilers.k_failedVideoScore" queryTableFieldId="315" dataDxfId="20"/>
    <tableColumn id="316" xr3:uid="{1C363FBC-02E3-40C6-A0D7-9DA8B8AE3ED1}" uniqueName="316" name="m_stateProfilers.k_failedFastADCStop" queryTableFieldId="316" dataDxfId="19"/>
    <tableColumn id="317" xr3:uid="{5F3BF000-ABEF-41BB-8798-413FC8D2B99C}" uniqueName="317" name="m_stateProfilers.k_failedUnknownError" queryTableFieldId="317" dataDxfId="18"/>
    <tableColumn id="318" xr3:uid="{18371E41-CB07-4277-9E4A-2E9438CE5926}" uniqueName="318" name="m_stateProfilers.k_totalAnalyzeTime" queryTableFieldId="318" dataDxfId="17"/>
    <tableColumn id="319" xr3:uid="{EF78E1EE-C836-4492-A38B-0CE16691A2D6}" uniqueName="319" name="m_stateProfilers.k_notInitialized" queryTableFieldId="319" dataDxfId="16"/>
    <tableColumn id="320" xr3:uid="{091F14AA-9297-4797-AE23-2DE83CECE3FA}" uniqueName="320" name="m_stateProfilers.k_initializing" queryTableFieldId="320" dataDxfId="15"/>
    <tableColumn id="321" xr3:uid="{ED50E7C0-53DB-43DA-AB2F-2D6669255EE6}" uniqueName="321" name="m_stateProfilers.k_initializedAndIdle" queryTableFieldId="321" dataDxfId="14"/>
    <tableColumn id="322" xr3:uid="{ADDA779B-1D99-4981-B445-3E1FC720C2AF}" uniqueName="322" name="m_stateProfilers.k_amplitudeSampling" queryTableFieldId="322" dataDxfId="13"/>
    <tableColumn id="323" xr3:uid="{C8F8421E-D825-4DA9-B49B-6F8770AAA4FD}" uniqueName="323" name="m_stateProfilers.k_amplitudeCalculation" queryTableFieldId="323" dataDxfId="12"/>
    <tableColumn id="324" xr3:uid="{40520C97-1E52-4A34-9881-88AD90584BC1}" uniqueName="324" name="m_stateProfilers.k_syncIntervalsSampling" queryTableFieldId="324" dataDxfId="11"/>
    <tableColumn id="325" xr3:uid="{1903E086-3307-4246-B1FE-DC1BEFA069AB}" uniqueName="325" name="m_stateProfilers.k_syncIntervalsCalculation" queryTableFieldId="325" dataDxfId="10"/>
    <tableColumn id="326" xr3:uid="{53BDE64A-DD3C-402C-A329-928D716EED9E}" uniqueName="326" name="m_stateProfilers.k_videoScoreCalculation" queryTableFieldId="326" dataDxfId="9"/>
    <tableColumn id="327" xr3:uid="{C5AA9350-AE82-4CFC-B417-A113B4A60022}" uniqueName="327" name="m_stateProfilers.k_restartInverted" queryTableFieldId="327" dataDxfId="8"/>
    <tableColumn id="328" xr3:uid="{500C6FB2-6DBE-47C3-B7DF-D7EA0993B80E}" uniqueName="328" name="m_stateProfilers.k_stopADC" queryTableFieldId="328" dataDxfId="7"/>
    <tableColumn id="329" xr3:uid="{22FDBD1B-74A0-44D6-85B0-61FF168F4312}" uniqueName="329" name="m_stateProfilers.k_finished" queryTableFieldId="329" dataDxfId="6"/>
    <tableColumn id="330" xr3:uid="{7EF98348-AF6C-4C24-A2ED-B5BF1C97BEDA}" uniqueName="330" name="Column1" queryTableFieldId="330" dataDxfId="5"/>
    <tableColumn id="331" xr3:uid="{986F7A06-B7A7-4077-8EE6-45A16218761C}" uniqueName="331" name="_1" queryTableFieldId="331" dataDxfId="4"/>
    <tableColumn id="332" xr3:uid="{59865280-01D9-453A-9FD5-DE24B0E0B158}" uniqueName="332" name="_2" queryTableFieldId="332" dataDxfId="3"/>
    <tableColumn id="333" xr3:uid="{C3A7C944-E418-498B-9B1B-E5D5600EE41C}" uniqueName="333" name="_3" queryTableFieldId="333" dataDxfId="2"/>
    <tableColumn id="334" xr3:uid="{CFC61B99-0929-4F82-A425-C5AFDE005BF9}" uniqueName="334" name="_4" queryTableFieldId="334" dataDxfId="1"/>
    <tableColumn id="335" xr3:uid="{4ADFBB09-D124-4501-979B-D0F157D984E9}" uniqueName="335" name="_5" queryTableFieldId="335"/>
    <tableColumn id="336" xr3:uid="{0612848F-FE2A-42EE-950C-157F659E22E0}" uniqueName="336" name="_6" queryTableFieldId="336"/>
    <tableColumn id="337" xr3:uid="{1303894C-F8F5-4DA8-96F2-6858CD4498B2}" uniqueName="337" name="_7" queryTableFieldId="337"/>
    <tableColumn id="338" xr3:uid="{D38AEDF1-5F8F-48CB-9EBC-3A71316BEC73}" uniqueName="338" name="_8" queryTableFieldId="338"/>
    <tableColumn id="339" xr3:uid="{B68412C0-5E4D-45DB-BB9A-AA0B7F42FDEA}" uniqueName="339" name="_9" queryTableFieldId="339"/>
    <tableColumn id="340" xr3:uid="{20FCDFC6-513A-431D-92A1-D52615B9139B}" uniqueName="340" name="_10" queryTableFieldId="340"/>
    <tableColumn id="341" xr3:uid="{981109BB-FD6B-4441-8E10-9C5AEC5865C9}" uniqueName="341" name="_11" queryTableFieldId="341"/>
    <tableColumn id="342" xr3:uid="{1CC4457A-B943-411B-BA26-9C8C2282995F}" uniqueName="342" name="_12" queryTableFieldId="342"/>
    <tableColumn id="343" xr3:uid="{1E022BCB-602B-4CB1-A10E-97D2595C825C}" uniqueName="343" name="_13" queryTableFieldId="343"/>
    <tableColumn id="344" xr3:uid="{7CAB4EE3-C485-4DF9-9D29-99438B155076}" uniqueName="344" name="_14" queryTableFieldId="344"/>
    <tableColumn id="345" xr3:uid="{2935BDC4-7982-4A34-8EBF-66210366B07B}" uniqueName="345" name="_15" queryTableFieldId="34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E0764B-9D0F-4DA3-A2B3-645247517E13}" name="adc_raw_good_video" displayName="adc_raw_good_video" ref="A1:GS2" tableType="queryTable" totalsRowShown="0">
  <autoFilter ref="A1:GS2" xr:uid="{6FE0764B-9D0F-4DA3-A2B3-645247517E13}"/>
  <tableColumns count="201">
    <tableColumn id="1" xr3:uid="{0CD4E112-3EA0-4A0E-BD33-B66D4FA2C44A}" uniqueName="1" name="Column1" queryTableFieldId="1"/>
    <tableColumn id="2" xr3:uid="{7630934F-A098-4587-8E9E-4960225D786C}" uniqueName="2" name="Column2" queryTableFieldId="2"/>
    <tableColumn id="3" xr3:uid="{AAC5B722-D181-4749-8850-FDE11386F0C6}" uniqueName="3" name="Column3" queryTableFieldId="3"/>
    <tableColumn id="4" xr3:uid="{91F21E4B-F518-4E36-807F-01E255670E1B}" uniqueName="4" name="Column4" queryTableFieldId="4"/>
    <tableColumn id="5" xr3:uid="{E3A84FB7-1127-4F69-ACE4-07F1326B74A0}" uniqueName="5" name="Column5" queryTableFieldId="5"/>
    <tableColumn id="6" xr3:uid="{804DA60E-9FDB-4020-9D22-145D5076A616}" uniqueName="6" name="Column6" queryTableFieldId="6"/>
    <tableColumn id="7" xr3:uid="{8E632E64-3FB4-4334-BBF5-07EA68C3A007}" uniqueName="7" name="Column7" queryTableFieldId="7"/>
    <tableColumn id="8" xr3:uid="{2242DDDD-173F-4025-9DC0-6E224F78882A}" uniqueName="8" name="Column8" queryTableFieldId="8"/>
    <tableColumn id="9" xr3:uid="{7CC433F3-D1E8-4CFC-8595-1E528025C53F}" uniqueName="9" name="Column9" queryTableFieldId="9"/>
    <tableColumn id="10" xr3:uid="{AC684E5D-FED8-41FF-A34A-C8741DDB3E6B}" uniqueName="10" name="Column10" queryTableFieldId="10"/>
    <tableColumn id="11" xr3:uid="{BF14C37C-B925-4B88-947E-67BCD9E8F0BF}" uniqueName="11" name="Column11" queryTableFieldId="11"/>
    <tableColumn id="12" xr3:uid="{6A7445E6-0CC8-4DFE-8A21-A6850632F289}" uniqueName="12" name="Column12" queryTableFieldId="12"/>
    <tableColumn id="13" xr3:uid="{81FDC83F-E4B1-4BE0-959B-117450B7BAEA}" uniqueName="13" name="Column13" queryTableFieldId="13"/>
    <tableColumn id="14" xr3:uid="{D578033D-CF73-446A-B361-A3B9DAC40A45}" uniqueName="14" name="Column14" queryTableFieldId="14"/>
    <tableColumn id="15" xr3:uid="{11092982-E517-443F-AD73-D10CF37C21ED}" uniqueName="15" name="Column15" queryTableFieldId="15"/>
    <tableColumn id="16" xr3:uid="{32A5D15F-4C6C-4149-9FF8-4412EF6366FD}" uniqueName="16" name="Column16" queryTableFieldId="16"/>
    <tableColumn id="17" xr3:uid="{93A9FF19-FE93-41DF-905E-F6A8F432892B}" uniqueName="17" name="Column17" queryTableFieldId="17"/>
    <tableColumn id="18" xr3:uid="{1781248F-F232-441A-AA0E-0E44D427995F}" uniqueName="18" name="Column18" queryTableFieldId="18"/>
    <tableColumn id="19" xr3:uid="{FAC2AC29-D22F-4711-BEFA-B621D9EF8F5B}" uniqueName="19" name="Column19" queryTableFieldId="19"/>
    <tableColumn id="20" xr3:uid="{EF129E16-8843-4779-8170-2FBA23DDCA6D}" uniqueName="20" name="Column20" queryTableFieldId="20"/>
    <tableColumn id="21" xr3:uid="{9070054F-D0A3-445E-91FE-8AE9B2E18693}" uniqueName="21" name="Column21" queryTableFieldId="21"/>
    <tableColumn id="22" xr3:uid="{E8F6A3F5-1A8C-4DFB-A824-D235DCC46465}" uniqueName="22" name="Column22" queryTableFieldId="22"/>
    <tableColumn id="23" xr3:uid="{F704F4D0-83E1-487A-A8BA-C99521C614CC}" uniqueName="23" name="Column23" queryTableFieldId="23"/>
    <tableColumn id="24" xr3:uid="{67C8AFE1-4106-4D09-B32E-8C1D29F0F31B}" uniqueName="24" name="Column24" queryTableFieldId="24"/>
    <tableColumn id="25" xr3:uid="{4D89BF8F-1D64-44AC-B0BB-D52FA466DE92}" uniqueName="25" name="Column25" queryTableFieldId="25"/>
    <tableColumn id="26" xr3:uid="{A8C11A6C-E901-43B1-A43F-4F53B0A31DB5}" uniqueName="26" name="Column26" queryTableFieldId="26"/>
    <tableColumn id="27" xr3:uid="{38ADFC13-77E0-4E13-847E-7D9105BA0F9D}" uniqueName="27" name="Column27" queryTableFieldId="27"/>
    <tableColumn id="28" xr3:uid="{852F65F5-C7EA-4F37-9017-5FAA69560736}" uniqueName="28" name="Column28" queryTableFieldId="28"/>
    <tableColumn id="29" xr3:uid="{C78316D8-D5F4-46E6-9E03-014F6493DC6E}" uniqueName="29" name="Column29" queryTableFieldId="29"/>
    <tableColumn id="30" xr3:uid="{859EE78C-FD24-4C45-A1F2-47D01B2C0A84}" uniqueName="30" name="Column30" queryTableFieldId="30"/>
    <tableColumn id="31" xr3:uid="{2E388B47-419B-48F0-9BB3-7A6D4060DD98}" uniqueName="31" name="Column31" queryTableFieldId="31"/>
    <tableColumn id="32" xr3:uid="{03546963-6CAD-4D32-BE0D-66C1B1301996}" uniqueName="32" name="Column32" queryTableFieldId="32"/>
    <tableColumn id="33" xr3:uid="{7EFF02E6-0EA3-42ED-BA1A-B6FCB6EA04BA}" uniqueName="33" name="Column33" queryTableFieldId="33"/>
    <tableColumn id="34" xr3:uid="{BFEA99E8-611C-453D-87A5-43F22DC3C3DE}" uniqueName="34" name="Column34" queryTableFieldId="34"/>
    <tableColumn id="35" xr3:uid="{E1CAF116-C2B5-4FF1-ADF1-176CEA726893}" uniqueName="35" name="Column35" queryTableFieldId="35"/>
    <tableColumn id="36" xr3:uid="{27A5FA9A-6CCF-492D-9018-C8F080F81C1C}" uniqueName="36" name="Column36" queryTableFieldId="36"/>
    <tableColumn id="37" xr3:uid="{C060234E-2A4D-4C78-B55D-5C7B1FC2B3C4}" uniqueName="37" name="Column37" queryTableFieldId="37"/>
    <tableColumn id="38" xr3:uid="{A9F44A73-6AF5-43D8-B390-A261C3364BA6}" uniqueName="38" name="Column38" queryTableFieldId="38"/>
    <tableColumn id="39" xr3:uid="{8ACA6137-4668-4AC9-841F-AC8582A18E10}" uniqueName="39" name="Column39" queryTableFieldId="39"/>
    <tableColumn id="40" xr3:uid="{87682417-0AAF-49EA-A5B8-C4D191CC0F4F}" uniqueName="40" name="Column40" queryTableFieldId="40"/>
    <tableColumn id="41" xr3:uid="{080A6283-F5B0-442A-A250-BB34D7C01C31}" uniqueName="41" name="Column41" queryTableFieldId="41"/>
    <tableColumn id="42" xr3:uid="{F63E9768-1A94-49FC-A440-AD8B18D6C528}" uniqueName="42" name="Column42" queryTableFieldId="42"/>
    <tableColumn id="43" xr3:uid="{F4DEE670-A909-4E82-9EF3-BBE2E02871ED}" uniqueName="43" name="Column43" queryTableFieldId="43"/>
    <tableColumn id="44" xr3:uid="{60112EB9-7242-4492-840F-9855E5DBDBA6}" uniqueName="44" name="Column44" queryTableFieldId="44"/>
    <tableColumn id="45" xr3:uid="{EDD6B097-9179-4020-9D97-7D024EFBBB45}" uniqueName="45" name="Column45" queryTableFieldId="45"/>
    <tableColumn id="46" xr3:uid="{C7016D96-FE91-41DC-9D4C-FD6AA5BC98A2}" uniqueName="46" name="Column46" queryTableFieldId="46"/>
    <tableColumn id="47" xr3:uid="{DB34C9E1-00B7-40C7-919A-D510DEC06209}" uniqueName="47" name="Column47" queryTableFieldId="47"/>
    <tableColumn id="48" xr3:uid="{508459F4-BC34-49C6-889C-F5DA78FDC2A7}" uniqueName="48" name="Column48" queryTableFieldId="48"/>
    <tableColumn id="49" xr3:uid="{0179D2A2-5D3D-4BFD-BDDB-DBDDD9617484}" uniqueName="49" name="Column49" queryTableFieldId="49"/>
    <tableColumn id="50" xr3:uid="{59CA7C52-D2CA-4F6E-ACE7-1A7118728CB1}" uniqueName="50" name="Column50" queryTableFieldId="50"/>
    <tableColumn id="51" xr3:uid="{D1570350-0F38-4787-B84D-204B3AF3189E}" uniqueName="51" name="Column51" queryTableFieldId="51"/>
    <tableColumn id="52" xr3:uid="{ACC3FDB8-C5C5-41D8-9ADD-06F6099C5DD3}" uniqueName="52" name="Column52" queryTableFieldId="52"/>
    <tableColumn id="53" xr3:uid="{59C34878-CBE3-492A-9A2B-B3279284418D}" uniqueName="53" name="Column53" queryTableFieldId="53"/>
    <tableColumn id="54" xr3:uid="{D10BB621-D133-4D45-A09D-29B8B52B7E14}" uniqueName="54" name="Column54" queryTableFieldId="54"/>
    <tableColumn id="55" xr3:uid="{69F05F07-57B4-44A7-8BE2-AD4486B5F774}" uniqueName="55" name="Column55" queryTableFieldId="55"/>
    <tableColumn id="56" xr3:uid="{63C9982B-5650-4F0A-8A3C-06CC971C053A}" uniqueName="56" name="Column56" queryTableFieldId="56"/>
    <tableColumn id="57" xr3:uid="{32431E3E-899F-4767-B8BC-6AB523070AD1}" uniqueName="57" name="Column57" queryTableFieldId="57"/>
    <tableColumn id="58" xr3:uid="{56BADD70-999D-44F4-B852-0537D27957C5}" uniqueName="58" name="Column58" queryTableFieldId="58"/>
    <tableColumn id="59" xr3:uid="{ED491FE9-2E49-4D38-9DC2-71613D6A13A4}" uniqueName="59" name="Column59" queryTableFieldId="59"/>
    <tableColumn id="60" xr3:uid="{CA0B732D-49B6-4D42-B3A0-98AF7211176C}" uniqueName="60" name="Column60" queryTableFieldId="60"/>
    <tableColumn id="61" xr3:uid="{AF348444-D002-46A4-BC9A-634EB043F670}" uniqueName="61" name="Column61" queryTableFieldId="61"/>
    <tableColumn id="62" xr3:uid="{0806EFED-6B76-487B-B25E-42745D72B9A9}" uniqueName="62" name="Column62" queryTableFieldId="62"/>
    <tableColumn id="63" xr3:uid="{B0649D32-36DE-4EF4-8C4C-A3B1EE8E1A94}" uniqueName="63" name="Column63" queryTableFieldId="63"/>
    <tableColumn id="64" xr3:uid="{D0C68207-200B-4908-B434-FCF6C79E46C7}" uniqueName="64" name="Column64" queryTableFieldId="64"/>
    <tableColumn id="65" xr3:uid="{C3B09CB4-76B9-4601-9BEE-606D1D4EAC71}" uniqueName="65" name="Column65" queryTableFieldId="65"/>
    <tableColumn id="66" xr3:uid="{64456303-E648-4EA8-8251-847F9E500994}" uniqueName="66" name="Column66" queryTableFieldId="66"/>
    <tableColumn id="67" xr3:uid="{9F3632E9-011B-4C62-8111-B515EEE67428}" uniqueName="67" name="Column67" queryTableFieldId="67"/>
    <tableColumn id="68" xr3:uid="{988B7738-6576-4FB3-8BD2-083A2082AA17}" uniqueName="68" name="Column68" queryTableFieldId="68"/>
    <tableColumn id="69" xr3:uid="{DBE2957C-68FF-4C41-8696-AC058B1A1F68}" uniqueName="69" name="Column69" queryTableFieldId="69"/>
    <tableColumn id="70" xr3:uid="{FD534BF5-9AB5-4A0D-954C-1C4B68F1CF15}" uniqueName="70" name="Column70" queryTableFieldId="70"/>
    <tableColumn id="71" xr3:uid="{A510EFA8-649D-44FF-A16F-8E82FEBAA616}" uniqueName="71" name="Column71" queryTableFieldId="71"/>
    <tableColumn id="72" xr3:uid="{1DA5F97A-BD52-44E1-BEFA-47B81261AEB1}" uniqueName="72" name="Column72" queryTableFieldId="72"/>
    <tableColumn id="73" xr3:uid="{824E207B-B661-4F9E-B50D-4E39B20FC14E}" uniqueName="73" name="Column73" queryTableFieldId="73"/>
    <tableColumn id="74" xr3:uid="{ABB9DD4E-62D1-440F-8F93-8D46A375669E}" uniqueName="74" name="Column74" queryTableFieldId="74"/>
    <tableColumn id="75" xr3:uid="{5434281A-6DEC-400D-89A1-5F09E7D2E0D1}" uniqueName="75" name="Column75" queryTableFieldId="75"/>
    <tableColumn id="76" xr3:uid="{9F77F06C-7DFA-4594-B7D0-71BCE862AC5D}" uniqueName="76" name="Column76" queryTableFieldId="76"/>
    <tableColumn id="77" xr3:uid="{59E81834-C5D0-46BB-88CA-3E8FB7B79BC3}" uniqueName="77" name="Column77" queryTableFieldId="77"/>
    <tableColumn id="78" xr3:uid="{3A18D6D4-80B1-41A1-8F53-5E9BA36D82FC}" uniqueName="78" name="Column78" queryTableFieldId="78"/>
    <tableColumn id="79" xr3:uid="{D2588778-2A37-4652-BD3C-4592D1387AED}" uniqueName="79" name="Column79" queryTableFieldId="79"/>
    <tableColumn id="80" xr3:uid="{DB799BA2-969F-4540-A7AF-0F529F3849AA}" uniqueName="80" name="Column80" queryTableFieldId="80"/>
    <tableColumn id="81" xr3:uid="{AD6D340B-01AA-41D9-A3C9-3C2D05D6DD93}" uniqueName="81" name="Column81" queryTableFieldId="81"/>
    <tableColumn id="82" xr3:uid="{11E51F5C-8F75-4FE2-8D38-7C2E03549463}" uniqueName="82" name="Column82" queryTableFieldId="82"/>
    <tableColumn id="83" xr3:uid="{5762CDB8-EB20-46AB-9615-74A880A5D61A}" uniqueName="83" name="Column83" queryTableFieldId="83"/>
    <tableColumn id="84" xr3:uid="{0346F7E1-B71E-4199-8095-2F843247D21B}" uniqueName="84" name="Column84" queryTableFieldId="84"/>
    <tableColumn id="85" xr3:uid="{772BEECF-13D1-4569-A930-9E9481F16C05}" uniqueName="85" name="Column85" queryTableFieldId="85"/>
    <tableColumn id="86" xr3:uid="{AB6458CC-A54E-46CA-9551-94EB07BCA0A2}" uniqueName="86" name="Column86" queryTableFieldId="86"/>
    <tableColumn id="87" xr3:uid="{9D5C9C73-E437-4B42-A6B0-1C5C38817FBE}" uniqueName="87" name="Column87" queryTableFieldId="87"/>
    <tableColumn id="88" xr3:uid="{FA06C644-0E2D-4C83-8B37-85E704BD958C}" uniqueName="88" name="Column88" queryTableFieldId="88"/>
    <tableColumn id="89" xr3:uid="{4DD5CCE1-F5BB-40D5-8753-6614B85C62FB}" uniqueName="89" name="Column89" queryTableFieldId="89"/>
    <tableColumn id="90" xr3:uid="{40DF9C00-C401-4A6F-B8F0-1D68DA62A53C}" uniqueName="90" name="Column90" queryTableFieldId="90"/>
    <tableColumn id="91" xr3:uid="{D72918B0-EB9F-41DC-A99B-B097EAF3A87F}" uniqueName="91" name="Column91" queryTableFieldId="91"/>
    <tableColumn id="92" xr3:uid="{9ABD9FDF-5D6F-4E4D-8603-1C0E7D75DD08}" uniqueName="92" name="Column92" queryTableFieldId="92"/>
    <tableColumn id="93" xr3:uid="{FD8EF0AF-8BA2-4869-8107-26F33AA00A00}" uniqueName="93" name="Column93" queryTableFieldId="93"/>
    <tableColumn id="94" xr3:uid="{997C3971-BCA4-4506-9350-E40CAB5777AF}" uniqueName="94" name="Column94" queryTableFieldId="94"/>
    <tableColumn id="95" xr3:uid="{A1129223-B949-4FA9-A135-F7A5FF2B06DE}" uniqueName="95" name="Column95" queryTableFieldId="95"/>
    <tableColumn id="96" xr3:uid="{A7E0C15D-9774-4CF8-8F70-A66BFFAA5751}" uniqueName="96" name="Column96" queryTableFieldId="96"/>
    <tableColumn id="97" xr3:uid="{909FF114-8E97-4067-A601-192BE6C531D3}" uniqueName="97" name="Column97" queryTableFieldId="97"/>
    <tableColumn id="98" xr3:uid="{034B7E6E-30C6-4E09-99CD-FD878CF507D0}" uniqueName="98" name="Column98" queryTableFieldId="98"/>
    <tableColumn id="99" xr3:uid="{83FCF91C-DD95-4864-9AA3-A910A2A58BF4}" uniqueName="99" name="Column99" queryTableFieldId="99"/>
    <tableColumn id="100" xr3:uid="{05F1EB83-6DE3-46D2-8E0C-3ABC367FC0EE}" uniqueName="100" name="Column100" queryTableFieldId="100"/>
    <tableColumn id="101" xr3:uid="{BF80746A-5200-4342-A58C-26C88418ED78}" uniqueName="101" name="Column101" queryTableFieldId="101"/>
    <tableColumn id="102" xr3:uid="{3963AFBB-0E6C-4C5B-95D7-02D82CB6AC9F}" uniqueName="102" name="Column102" queryTableFieldId="102"/>
    <tableColumn id="103" xr3:uid="{F1854B96-8466-45C1-B5D5-A68C3B1E00BE}" uniqueName="103" name="Column103" queryTableFieldId="103"/>
    <tableColumn id="104" xr3:uid="{B1AF2B4A-64E0-47E6-A12E-76B30E7C2309}" uniqueName="104" name="Column104" queryTableFieldId="104"/>
    <tableColumn id="105" xr3:uid="{3EE24B24-6624-42ED-8CEF-32CB22893290}" uniqueName="105" name="Column105" queryTableFieldId="105"/>
    <tableColumn id="106" xr3:uid="{09F61A96-2FC9-4AF9-A7DC-17F5637753CF}" uniqueName="106" name="Column106" queryTableFieldId="106"/>
    <tableColumn id="107" xr3:uid="{1EA64C13-64FD-4328-98F1-26187836D14F}" uniqueName="107" name="Column107" queryTableFieldId="107"/>
    <tableColumn id="108" xr3:uid="{670B94CA-D98D-4791-BCE4-AF6185760C0C}" uniqueName="108" name="Column108" queryTableFieldId="108"/>
    <tableColumn id="109" xr3:uid="{A223EE17-289F-4F2F-9342-242BE6026391}" uniqueName="109" name="Column109" queryTableFieldId="109"/>
    <tableColumn id="110" xr3:uid="{E9208030-1D9C-45DA-BF95-57F8A9492E78}" uniqueName="110" name="Column110" queryTableFieldId="110"/>
    <tableColumn id="111" xr3:uid="{A4906208-D2E7-48DA-BDE4-D3F50B58A3DF}" uniqueName="111" name="Column111" queryTableFieldId="111"/>
    <tableColumn id="112" xr3:uid="{53184741-9D6B-4EE0-9B1D-A6C8BB643BBE}" uniqueName="112" name="Column112" queryTableFieldId="112"/>
    <tableColumn id="113" xr3:uid="{94BDC088-D183-4D69-8FD3-2F34BB19842D}" uniqueName="113" name="Column113" queryTableFieldId="113"/>
    <tableColumn id="114" xr3:uid="{75BD7024-C718-47F3-BB3A-0B18D9788AE7}" uniqueName="114" name="Column114" queryTableFieldId="114"/>
    <tableColumn id="115" xr3:uid="{E835D599-E4A2-4C53-83EB-045A5B327466}" uniqueName="115" name="Column115" queryTableFieldId="115"/>
    <tableColumn id="116" xr3:uid="{6015755B-5A97-4275-976F-252DC0904353}" uniqueName="116" name="Column116" queryTableFieldId="116"/>
    <tableColumn id="117" xr3:uid="{8D973495-B6D9-4002-B311-A3A33B5EB912}" uniqueName="117" name="Column117" queryTableFieldId="117"/>
    <tableColumn id="118" xr3:uid="{5DF04303-C980-4647-8B48-990D91C6B287}" uniqueName="118" name="Column118" queryTableFieldId="118"/>
    <tableColumn id="119" xr3:uid="{93989A89-36EF-4AD3-80DB-B8F1F1C7645D}" uniqueName="119" name="Column119" queryTableFieldId="119"/>
    <tableColumn id="120" xr3:uid="{BE043E67-42F3-4542-A1B6-F4EE3A66085A}" uniqueName="120" name="Column120" queryTableFieldId="120"/>
    <tableColumn id="121" xr3:uid="{101ABFF5-DA3E-420A-8C26-9CF3E513FDBC}" uniqueName="121" name="Column121" queryTableFieldId="121"/>
    <tableColumn id="122" xr3:uid="{107120EF-4F44-4905-B266-17709CFCE17C}" uniqueName="122" name="Column122" queryTableFieldId="122"/>
    <tableColumn id="123" xr3:uid="{FE86568E-B0F2-471B-8125-62FDE945AB8E}" uniqueName="123" name="Column123" queryTableFieldId="123"/>
    <tableColumn id="124" xr3:uid="{0F827986-F6D5-42C8-B531-7B0C34B4BB71}" uniqueName="124" name="Column124" queryTableFieldId="124"/>
    <tableColumn id="125" xr3:uid="{479DCF6E-FE69-44C3-AA6D-970A4D4BF5BF}" uniqueName="125" name="Column125" queryTableFieldId="125"/>
    <tableColumn id="126" xr3:uid="{14D2DF96-45DC-4A3B-92B2-B1C0DDE69EAD}" uniqueName="126" name="Column126" queryTableFieldId="126"/>
    <tableColumn id="127" xr3:uid="{DE5C1847-093B-416C-8707-497AC8F454A1}" uniqueName="127" name="Column127" queryTableFieldId="127"/>
    <tableColumn id="128" xr3:uid="{51D20CB4-67C4-490A-8587-31CB71729308}" uniqueName="128" name="Column128" queryTableFieldId="128"/>
    <tableColumn id="129" xr3:uid="{71F4BE30-7FE8-41AC-BDE8-08BF85FFBE21}" uniqueName="129" name="Column129" queryTableFieldId="129"/>
    <tableColumn id="130" xr3:uid="{6A0D5656-76F7-4B85-93E6-E3F0D548AFED}" uniqueName="130" name="Column130" queryTableFieldId="130"/>
    <tableColumn id="131" xr3:uid="{AF4DB370-B2B8-4FE5-850A-CF7336DDEBB4}" uniqueName="131" name="Column131" queryTableFieldId="131"/>
    <tableColumn id="132" xr3:uid="{36B40339-9B34-487F-B002-EEB1219CA21B}" uniqueName="132" name="Column132" queryTableFieldId="132"/>
    <tableColumn id="133" xr3:uid="{32E94925-457A-47C9-8C64-746DEA9E8331}" uniqueName="133" name="Column133" queryTableFieldId="133"/>
    <tableColumn id="134" xr3:uid="{00EFAAD4-BCD4-4400-B7E7-15ECF49AC973}" uniqueName="134" name="Column134" queryTableFieldId="134"/>
    <tableColumn id="135" xr3:uid="{C45F72C9-2C14-4947-B5E9-CD4FEE081D6A}" uniqueName="135" name="Column135" queryTableFieldId="135"/>
    <tableColumn id="136" xr3:uid="{B9754A53-BD11-4075-9CF5-93C5D3974299}" uniqueName="136" name="Column136" queryTableFieldId="136"/>
    <tableColumn id="137" xr3:uid="{FF2D3499-4DA2-4536-99F9-288B73BB1CB7}" uniqueName="137" name="Column137" queryTableFieldId="137"/>
    <tableColumn id="138" xr3:uid="{15BF19CB-59E8-4E62-A33C-F9FFE7EDAD2C}" uniqueName="138" name="Column138" queryTableFieldId="138"/>
    <tableColumn id="139" xr3:uid="{970E5108-FB18-4682-8077-682B3D0E77D3}" uniqueName="139" name="Column139" queryTableFieldId="139"/>
    <tableColumn id="140" xr3:uid="{E7337703-AE25-4DBB-846D-C7CA4D3A85CF}" uniqueName="140" name="Column140" queryTableFieldId="140"/>
    <tableColumn id="141" xr3:uid="{94E7D04A-1597-47E0-992D-6DB34F33E395}" uniqueName="141" name="Column141" queryTableFieldId="141"/>
    <tableColumn id="142" xr3:uid="{1F660CC5-7F26-4C9A-9F7A-1994607BA3DC}" uniqueName="142" name="Column142" queryTableFieldId="142"/>
    <tableColumn id="143" xr3:uid="{5B377C5F-40D9-452D-8BC6-60D78C88A7D0}" uniqueName="143" name="Column143" queryTableFieldId="143"/>
    <tableColumn id="144" xr3:uid="{4077FD8E-3BEE-4706-9BFB-CDDD3098DDA8}" uniqueName="144" name="Column144" queryTableFieldId="144"/>
    <tableColumn id="145" xr3:uid="{8DD10A54-27E9-4E76-A61B-EC42E293F924}" uniqueName="145" name="Column145" queryTableFieldId="145"/>
    <tableColumn id="146" xr3:uid="{48630CAA-8306-4355-AA36-E7D3F8635DAE}" uniqueName="146" name="Column146" queryTableFieldId="146"/>
    <tableColumn id="147" xr3:uid="{178DD3F7-D99C-4B1C-AFBD-179B4A81F60E}" uniqueName="147" name="Column147" queryTableFieldId="147"/>
    <tableColumn id="148" xr3:uid="{0D2D95A6-ACC1-4715-B93C-69E70950F051}" uniqueName="148" name="Column148" queryTableFieldId="148"/>
    <tableColumn id="149" xr3:uid="{60E15BB8-F1D8-4A83-9775-294F1DE8353E}" uniqueName="149" name="Column149" queryTableFieldId="149"/>
    <tableColumn id="150" xr3:uid="{695FA99A-DCF6-449D-8682-8F1878C0793A}" uniqueName="150" name="Column150" queryTableFieldId="150"/>
    <tableColumn id="151" xr3:uid="{E1170F92-A5C3-4A21-882D-343B57E194A7}" uniqueName="151" name="Column151" queryTableFieldId="151"/>
    <tableColumn id="152" xr3:uid="{E6B5A870-FFF1-423F-A810-669C53437DD6}" uniqueName="152" name="Column152" queryTableFieldId="152"/>
    <tableColumn id="153" xr3:uid="{5E703F57-983E-4341-8BCC-4399AF75F785}" uniqueName="153" name="Column153" queryTableFieldId="153"/>
    <tableColumn id="154" xr3:uid="{0D86E86A-9895-4482-9851-475392C27D1B}" uniqueName="154" name="Column154" queryTableFieldId="154"/>
    <tableColumn id="155" xr3:uid="{0B1AE793-D54E-49FE-9D1B-8FD99FCF911D}" uniqueName="155" name="Column155" queryTableFieldId="155"/>
    <tableColumn id="156" xr3:uid="{2D617AE3-F71F-4F25-9C78-193350C8A3A0}" uniqueName="156" name="Column156" queryTableFieldId="156"/>
    <tableColumn id="157" xr3:uid="{1A7D5E35-C186-4C4C-A507-D22ED98FC15F}" uniqueName="157" name="Column157" queryTableFieldId="157"/>
    <tableColumn id="158" xr3:uid="{340E92CD-249C-4322-8B73-10B0A92CA091}" uniqueName="158" name="Column158" queryTableFieldId="158"/>
    <tableColumn id="159" xr3:uid="{AE21987A-7272-4147-9B27-B9BBC981765B}" uniqueName="159" name="Column159" queryTableFieldId="159"/>
    <tableColumn id="160" xr3:uid="{5AFA064F-C02A-468A-B033-861DFCCBA64B}" uniqueName="160" name="Column160" queryTableFieldId="160"/>
    <tableColumn id="161" xr3:uid="{C7BC9AD2-E462-4D52-B79B-155756412281}" uniqueName="161" name="Column161" queryTableFieldId="161"/>
    <tableColumn id="162" xr3:uid="{489ECEE6-5067-4C51-9BBF-90A28ECCF517}" uniqueName="162" name="Column162" queryTableFieldId="162"/>
    <tableColumn id="163" xr3:uid="{9F726F82-462D-44B5-BBB4-903390C7F354}" uniqueName="163" name="Column163" queryTableFieldId="163"/>
    <tableColumn id="164" xr3:uid="{3493A3DE-D5F9-49A0-9E7E-BE50B61F52EF}" uniqueName="164" name="Column164" queryTableFieldId="164"/>
    <tableColumn id="165" xr3:uid="{797A06E9-3D98-4D7D-9145-1AAF7C666520}" uniqueName="165" name="Column165" queryTableFieldId="165"/>
    <tableColumn id="166" xr3:uid="{396F95D8-92D9-433E-9F1B-716A3F03D394}" uniqueName="166" name="Column166" queryTableFieldId="166"/>
    <tableColumn id="167" xr3:uid="{458D68D3-6686-4B34-9114-836B2E350E1B}" uniqueName="167" name="Column167" queryTableFieldId="167"/>
    <tableColumn id="168" xr3:uid="{6C3AE891-F985-4BB4-B2F7-436E473EF681}" uniqueName="168" name="Column168" queryTableFieldId="168"/>
    <tableColumn id="169" xr3:uid="{160C5A23-9BA9-4D34-8DE2-7E143494A5DC}" uniqueName="169" name="Column169" queryTableFieldId="169"/>
    <tableColumn id="170" xr3:uid="{7957FB91-C27E-4B2B-AC35-1B0ED62F726F}" uniqueName="170" name="Column170" queryTableFieldId="170"/>
    <tableColumn id="171" xr3:uid="{7893DA29-0FC3-48F3-977A-6BB39FFB0FD6}" uniqueName="171" name="Column171" queryTableFieldId="171"/>
    <tableColumn id="172" xr3:uid="{507AC9B2-9830-4FC3-85BF-D49286E883AC}" uniqueName="172" name="Column172" queryTableFieldId="172"/>
    <tableColumn id="173" xr3:uid="{A75C32CE-BEE3-4164-803B-B5187F5444FE}" uniqueName="173" name="Column173" queryTableFieldId="173"/>
    <tableColumn id="174" xr3:uid="{18E073EF-3C88-433D-9CD5-4007928B9D27}" uniqueName="174" name="Column174" queryTableFieldId="174"/>
    <tableColumn id="175" xr3:uid="{FC81C9CC-6DA1-47F7-A219-3283AE9C729A}" uniqueName="175" name="Column175" queryTableFieldId="175"/>
    <tableColumn id="176" xr3:uid="{23106E5A-EBCC-462A-8031-DBAD5A7943B7}" uniqueName="176" name="Column176" queryTableFieldId="176"/>
    <tableColumn id="177" xr3:uid="{EE017760-E0F1-40B4-B337-DB7B509464F9}" uniqueName="177" name="Column177" queryTableFieldId="177"/>
    <tableColumn id="178" xr3:uid="{0F0EDE0B-DFD8-470D-A687-E737E92B9546}" uniqueName="178" name="Column178" queryTableFieldId="178"/>
    <tableColumn id="179" xr3:uid="{70D35AAD-A1ED-4A80-8700-B87453F5219E}" uniqueName="179" name="Column179" queryTableFieldId="179"/>
    <tableColumn id="180" xr3:uid="{EE8059EA-3544-49ED-8D88-A9A442E67665}" uniqueName="180" name="Column180" queryTableFieldId="180"/>
    <tableColumn id="181" xr3:uid="{BD772AA4-F680-400C-956B-3278A1ABE708}" uniqueName="181" name="Column181" queryTableFieldId="181"/>
    <tableColumn id="182" xr3:uid="{D8515560-C962-491D-BABB-860A2CDC8ADD}" uniqueName="182" name="Column182" queryTableFieldId="182"/>
    <tableColumn id="183" xr3:uid="{4CAB8B1F-B0AC-48F4-B43D-CA65A43EDF3C}" uniqueName="183" name="Column183" queryTableFieldId="183"/>
    <tableColumn id="184" xr3:uid="{20C83620-E5D1-4350-9453-92093008DA6B}" uniqueName="184" name="Column184" queryTableFieldId="184"/>
    <tableColumn id="185" xr3:uid="{F5763A2C-7BE0-4A2A-8BF9-EB390F9D9C40}" uniqueName="185" name="Column185" queryTableFieldId="185"/>
    <tableColumn id="186" xr3:uid="{8416FFDE-ED91-4418-9633-90E0C512A1FE}" uniqueName="186" name="Column186" queryTableFieldId="186"/>
    <tableColumn id="187" xr3:uid="{FE40EE4E-D065-4FA2-B7E5-DE112CADC5B0}" uniqueName="187" name="Column187" queryTableFieldId="187"/>
    <tableColumn id="188" xr3:uid="{104C904E-5F60-48F7-B379-628796D24B35}" uniqueName="188" name="Column188" queryTableFieldId="188"/>
    <tableColumn id="189" xr3:uid="{5B8D6859-664F-48E6-AF7E-93D1CE0E7412}" uniqueName="189" name="Column189" queryTableFieldId="189"/>
    <tableColumn id="190" xr3:uid="{8A69F1D2-691C-448E-A3E8-4C976A1B6909}" uniqueName="190" name="Column190" queryTableFieldId="190"/>
    <tableColumn id="191" xr3:uid="{27E5DA60-AAC2-4FFC-B218-E6A4BA3B70D3}" uniqueName="191" name="Column191" queryTableFieldId="191"/>
    <tableColumn id="192" xr3:uid="{BE971770-565A-4DE9-9BBF-9E1517B3EE04}" uniqueName="192" name="Column192" queryTableFieldId="192"/>
    <tableColumn id="193" xr3:uid="{3CF852B7-5FF0-460C-A606-B480422AB7AF}" uniqueName="193" name="Column193" queryTableFieldId="193"/>
    <tableColumn id="194" xr3:uid="{8E2DB604-2C11-42AD-B05D-802DE817592A}" uniqueName="194" name="Column194" queryTableFieldId="194"/>
    <tableColumn id="195" xr3:uid="{F3F3B8D1-67CE-4D25-AF51-F8EBE91F7404}" uniqueName="195" name="Column195" queryTableFieldId="195"/>
    <tableColumn id="196" xr3:uid="{6EAF193D-9A4A-460C-BEC6-4EA5E270D711}" uniqueName="196" name="Column196" queryTableFieldId="196"/>
    <tableColumn id="197" xr3:uid="{3F4D4308-C2E5-4B6A-88B9-8527BCD71692}" uniqueName="197" name="Column197" queryTableFieldId="197"/>
    <tableColumn id="198" xr3:uid="{9F5DA836-599C-4232-9607-1A54256F5094}" uniqueName="198" name="Column198" queryTableFieldId="198"/>
    <tableColumn id="199" xr3:uid="{AC190F41-E70F-4BF6-A49F-B55A8AE2D4A6}" uniqueName="199" name="Column199" queryTableFieldId="199"/>
    <tableColumn id="200" xr3:uid="{7B42A622-376C-4A7A-A77E-CE67D51893D4}" uniqueName="200" name="Column200" queryTableFieldId="200"/>
    <tableColumn id="201" xr3:uid="{7BCB7854-A153-4759-B5E1-B939700B10F4}" uniqueName="201" name="Column201" queryTableFieldId="201" dataDxfId="93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A3A7CF-6C48-4019-BC7A-AE7FEEFA511C}" name="amplitude_hist_2000samples__2" displayName="amplitude_hist_2000samples__2" ref="A1:JJ35" tableType="queryTable" totalsRowShown="0">
  <autoFilter ref="A1:JJ35" xr:uid="{63A3A7CF-6C48-4019-BC7A-AE7FEEFA511C}"/>
  <tableColumns count="270">
    <tableColumn id="1" xr3:uid="{E4BE84CD-B69F-4CFD-B9C9-D9E5084D9212}" uniqueName="1" name="_Comment" queryTableFieldId="1" dataDxfId="1176"/>
    <tableColumn id="2" xr3:uid="{93186E8F-9CAE-4715-AFAE-C34C1BB6E176}" uniqueName="2" name="_IsVideoLearning" queryTableFieldId="2" dataDxfId="1175"/>
    <tableColumn id="3" xr3:uid="{FC2338EF-5F56-4827-B4D2-7284F42C0028}" uniqueName="3" name="            m_invertDataCurrentValue" queryTableFieldId="3"/>
    <tableColumn id="4" xr3:uid="{9317313F-DD4C-4049-BCE9-B93D815064CB}" uniqueName="4" name="            CvbsAnalyzerState" queryTableFieldId="4"/>
    <tableColumn id="5" xr3:uid="{3567A7DD-663D-480F-B41E-EA52532E35A6}" uniqueName="5" name="            m_videoScore.m_isVideo" queryTableFieldId="5" dataDxfId="1174"/>
    <tableColumn id="6" xr3:uid="{993DA995-0983-44E9-AB02-B2635D33AB47}" uniqueName="6" name="            m_videoScore.m_isInvertedVideo" queryTableFieldId="6" dataDxfId="1173"/>
    <tableColumn id="7" xr3:uid="{77506333-9A2A-464B-8D63-F8DB9D6C859E}" uniqueName="7" name="            m_samplesReadTotal" queryTableFieldId="7"/>
    <tableColumn id="8" xr3:uid="{C1B0435F-C1DC-45D4-9F35-28ECB6C53F30}" uniqueName="8" name="            k_sampleRate" queryTableFieldId="8"/>
    <tableColumn id="9" xr3:uid="{90256D2F-7CB7-4450-9648-3185760ADD8C}" uniqueName="9" name="            m_syncTreshold" queryTableFieldId="9"/>
    <tableColumn id="10" xr3:uid="{6B6331C2-4FCF-478A-879D-BB4A2CD1BA81}" uniqueName="10" name="            m_syncSequenceLengthHistogram.m_binsRange.min" queryTableFieldId="10"/>
    <tableColumn id="11" xr3:uid="{E5F95CB0-B9D0-4D50-BCAB-90CA5E1A0CA6}" uniqueName="11" name="            m_syncSequenceLengthHistogram.m_binsRange.max" queryTableFieldId="11"/>
    <tableColumn id="12" xr3:uid="{C188A766-627D-465D-8B82-2C1A76EBF699}" uniqueName="12" name="            m_syncSequenceLengthHistogram.k_binsCount" queryTableFieldId="12"/>
    <tableColumn id="13" xr3:uid="{B102C548-BB43-465E-81ED-37B758625224}" uniqueName="13" name="            m_syncSequenceLengthHistogram.m_samplesCount" queryTableFieldId="13"/>
    <tableColumn id="14" xr3:uid="{DD02414A-C840-404E-9B7F-708ED1DC634F}" uniqueName="14" name="            m_syncSequenceLengthHistogram.bins_weights" queryTableFieldId="14" dataDxfId="1172"/>
    <tableColumn id="15" xr3:uid="{A2EFF4F5-323E-43F1-8FF5-6C8F2EDA4DBC}" uniqueName="15" name="S1" queryTableFieldId="15" dataDxfId="1171"/>
    <tableColumn id="16" xr3:uid="{D4EAA238-17DE-43D1-9311-2C5BF2EDCA2F}" uniqueName="16" name="S2" queryTableFieldId="16" dataDxfId="1170"/>
    <tableColumn id="17" xr3:uid="{0DFB7516-6D84-465E-A849-B054F40587EF}" uniqueName="17" name="S3" queryTableFieldId="17" dataDxfId="1169"/>
    <tableColumn id="18" xr3:uid="{6A5B9194-874C-4EA9-8B09-6193663154F7}" uniqueName="18" name="S4" queryTableFieldId="18" dataDxfId="1168"/>
    <tableColumn id="19" xr3:uid="{516FD6FC-0913-4ABD-A81D-1F6043EFE85F}" uniqueName="19" name="S5" queryTableFieldId="19" dataDxfId="1167"/>
    <tableColumn id="20" xr3:uid="{4639F921-E612-4881-B351-94D6DC813A1D}" uniqueName="20" name="S6" queryTableFieldId="20" dataDxfId="1166"/>
    <tableColumn id="21" xr3:uid="{1A9475A1-E660-4EF1-925E-A3E33753517C}" uniqueName="21" name="S7" queryTableFieldId="21" dataDxfId="1165"/>
    <tableColumn id="22" xr3:uid="{0E0CCF9C-16FC-45AC-A799-1E387655B203}" uniqueName="22" name="S8" queryTableFieldId="22" dataDxfId="1164"/>
    <tableColumn id="23" xr3:uid="{69351396-BC39-4B46-BF18-AAA7CDE69CA4}" uniqueName="23" name="S9" queryTableFieldId="23" dataDxfId="1163"/>
    <tableColumn id="24" xr3:uid="{3D306751-FF38-475C-852D-6920E8D759C6}" uniqueName="24" name="S10" queryTableFieldId="24" dataDxfId="1162"/>
    <tableColumn id="25" xr3:uid="{5A319BF0-4E08-4CC2-B3BF-285D5A5AA45B}" uniqueName="25" name="S11" queryTableFieldId="25" dataDxfId="1161"/>
    <tableColumn id="26" xr3:uid="{8D81D88B-407D-4660-AF47-33F38B49AFDC}" uniqueName="26" name="S12" queryTableFieldId="26" dataDxfId="1160"/>
    <tableColumn id="27" xr3:uid="{2269D47C-34EC-4FB9-B0B0-06E21114B10E}" uniqueName="27" name="S13" queryTableFieldId="27" dataDxfId="1159"/>
    <tableColumn id="28" xr3:uid="{5F962D5B-9FE5-493D-A4E1-BEFE40150518}" uniqueName="28" name="S14" queryTableFieldId="28" dataDxfId="1158"/>
    <tableColumn id="29" xr3:uid="{69755F9A-2FA1-4EC3-B619-05B546B438AF}" uniqueName="29" name="S15" queryTableFieldId="29" dataDxfId="1157"/>
    <tableColumn id="30" xr3:uid="{E1CCA214-F25A-49CA-AD3E-5620FA29E9BE}" uniqueName="30" name="S16" queryTableFieldId="30" dataDxfId="1156"/>
    <tableColumn id="31" xr3:uid="{0A7BB615-B152-409B-918D-FD1E15B12755}" uniqueName="31" name="S17" queryTableFieldId="31" dataDxfId="1155"/>
    <tableColumn id="32" xr3:uid="{1EDEBDEA-A085-4320-A3AF-C4996A3EDD3E}" uniqueName="32" name="S18" queryTableFieldId="32" dataDxfId="1154"/>
    <tableColumn id="33" xr3:uid="{F85B7957-D7F3-4AFB-8C19-8547A5ACC7C5}" uniqueName="33" name="S19" queryTableFieldId="33" dataDxfId="1153"/>
    <tableColumn id="34" xr3:uid="{49A67560-5F88-4EF3-BB23-1B36ED49A64B}" uniqueName="34" name="S20" queryTableFieldId="34" dataDxfId="1152"/>
    <tableColumn id="35" xr3:uid="{2C9BA30C-85AA-494B-B5C4-AEA22C1DE41E}" uniqueName="35" name="S21" queryTableFieldId="35" dataDxfId="1151"/>
    <tableColumn id="36" xr3:uid="{9A9374DA-FAAB-4192-AAC2-1EEA553A72E3}" uniqueName="36" name="S22" queryTableFieldId="36" dataDxfId="1150"/>
    <tableColumn id="37" xr3:uid="{BA81FE9B-4BEC-4B21-A405-B1C9E44A276C}" uniqueName="37" name="S23" queryTableFieldId="37" dataDxfId="1149"/>
    <tableColumn id="38" xr3:uid="{A8AD64DC-942E-4AD5-961B-467305A96A73}" uniqueName="38" name="S24" queryTableFieldId="38" dataDxfId="1148"/>
    <tableColumn id="39" xr3:uid="{DD39287B-9B4D-491C-AA11-6FA46673E28E}" uniqueName="39" name="S25" queryTableFieldId="39" dataDxfId="1147"/>
    <tableColumn id="40" xr3:uid="{2F562030-8E90-4583-854F-6529559318C4}" uniqueName="40" name="S26" queryTableFieldId="40" dataDxfId="1146"/>
    <tableColumn id="41" xr3:uid="{10FC98F1-7F55-4165-BFA4-D5408B06FB04}" uniqueName="41" name="S27" queryTableFieldId="41" dataDxfId="1145"/>
    <tableColumn id="42" xr3:uid="{A0AEB63E-96FC-4F17-9E87-70E83BDD2CA0}" uniqueName="42" name="S28" queryTableFieldId="42" dataDxfId="1144"/>
    <tableColumn id="43" xr3:uid="{CF9BE3A6-A7D2-434F-8474-4AEB0249489F}" uniqueName="43" name="S29" queryTableFieldId="43" dataDxfId="1143"/>
    <tableColumn id="44" xr3:uid="{AB34D4C0-1B10-458A-82B3-37AE8EA0EDF4}" uniqueName="44" name="S30" queryTableFieldId="44" dataDxfId="1142"/>
    <tableColumn id="45" xr3:uid="{200C2D1A-C6BB-4224-970D-33DEEED0D74A}" uniqueName="45" name="S31" queryTableFieldId="45" dataDxfId="1141"/>
    <tableColumn id="46" xr3:uid="{4ECE9D88-9CB4-4A07-A900-1AE5310A7780}" uniqueName="46" name="S32" queryTableFieldId="46" dataDxfId="1140"/>
    <tableColumn id="47" xr3:uid="{25A24DFD-0703-42C2-9AEA-023269774379}" uniqueName="47" name="S33" queryTableFieldId="47" dataDxfId="1139"/>
    <tableColumn id="48" xr3:uid="{3D4C0747-801F-4D18-B4ED-3B8FE41D7109}" uniqueName="48" name="S34" queryTableFieldId="48" dataDxfId="1138"/>
    <tableColumn id="49" xr3:uid="{90A086DE-B2BB-4B6F-A371-2EC051B83A32}" uniqueName="49" name="S35" queryTableFieldId="49" dataDxfId="1137"/>
    <tableColumn id="50" xr3:uid="{ABB02909-FED1-4BD6-91A8-A93940EF2E50}" uniqueName="50" name="S36" queryTableFieldId="50" dataDxfId="1136"/>
    <tableColumn id="51" xr3:uid="{94E2FDFD-1B93-4C3C-8EDA-E24162844CA8}" uniqueName="51" name="S37" queryTableFieldId="51" dataDxfId="1135"/>
    <tableColumn id="52" xr3:uid="{617B28EF-EC9A-489E-B747-094F04B2D36B}" uniqueName="52" name="S38" queryTableFieldId="52" dataDxfId="1134"/>
    <tableColumn id="53" xr3:uid="{D96127EB-D6B6-4C37-B007-60B7A5FA8ABF}" uniqueName="53" name="S39" queryTableFieldId="53" dataDxfId="1133"/>
    <tableColumn id="54" xr3:uid="{D4F1131E-4D19-4F54-AF9A-928D504D9AB8}" uniqueName="54" name="S40" queryTableFieldId="54" dataDxfId="1132"/>
    <tableColumn id="55" xr3:uid="{117E8470-77CB-4CCE-AB50-75446D080917}" uniqueName="55" name="S41" queryTableFieldId="55" dataDxfId="1131"/>
    <tableColumn id="56" xr3:uid="{BEC7A795-2C71-44C0-8BB1-F40D9A1DC329}" uniqueName="56" name="S42" queryTableFieldId="56" dataDxfId="1130"/>
    <tableColumn id="57" xr3:uid="{CDC0DFF6-DD45-4815-A3C8-F02F65EE8A50}" uniqueName="57" name="S43" queryTableFieldId="57" dataDxfId="1129"/>
    <tableColumn id="58" xr3:uid="{13044583-1589-4DDC-83E7-263398832CF3}" uniqueName="58" name="S44" queryTableFieldId="58" dataDxfId="1128"/>
    <tableColumn id="59" xr3:uid="{A56EE773-9617-4A84-A7BB-DC534FE69950}" uniqueName="59" name="S45" queryTableFieldId="59" dataDxfId="1127"/>
    <tableColumn id="60" xr3:uid="{F51481B3-CA64-4AA1-8AA2-F527CB18BBF8}" uniqueName="60" name="S46" queryTableFieldId="60" dataDxfId="1126"/>
    <tableColumn id="61" xr3:uid="{CF8716BC-11E0-4AD5-9B99-7E1E8DA7DBFA}" uniqueName="61" name="S47" queryTableFieldId="61" dataDxfId="1125"/>
    <tableColumn id="62" xr3:uid="{6EEEA568-3B16-4045-90BE-9AB7F452A0F5}" uniqueName="62" name="S48" queryTableFieldId="62" dataDxfId="1124"/>
    <tableColumn id="63" xr3:uid="{E383EBDF-BF5B-4407-9B46-A1B4B8D74D01}" uniqueName="63" name="S49" queryTableFieldId="63" dataDxfId="1123"/>
    <tableColumn id="64" xr3:uid="{846A12A6-74AC-4422-BC48-24A7A2995DA9}" uniqueName="64" name="S50" queryTableFieldId="64" dataDxfId="1122"/>
    <tableColumn id="65" xr3:uid="{17C1F4AF-1FB8-420E-9347-6EC8162F2737}" uniqueName="65" name="S51" queryTableFieldId="65" dataDxfId="1121"/>
    <tableColumn id="66" xr3:uid="{05864359-51A3-4281-BB0A-DA2D074C06AF}" uniqueName="66" name="S52" queryTableFieldId="66" dataDxfId="1120"/>
    <tableColumn id="67" xr3:uid="{C6B53465-C987-432B-A825-39D6AE26DA50}" uniqueName="67" name="S53" queryTableFieldId="67" dataDxfId="1119"/>
    <tableColumn id="68" xr3:uid="{CAE8352D-F3A8-490F-AA5F-B43742AFA728}" uniqueName="68" name="S54" queryTableFieldId="68" dataDxfId="1118"/>
    <tableColumn id="69" xr3:uid="{9EDA7191-4879-42E7-BEC3-1042A9E55C55}" uniqueName="69" name="S55" queryTableFieldId="69" dataDxfId="1117"/>
    <tableColumn id="70" xr3:uid="{C204BB40-250A-4C4C-93CB-D8F953B7A091}" uniqueName="70" name="S56" queryTableFieldId="70" dataDxfId="1116"/>
    <tableColumn id="71" xr3:uid="{2DE39B13-96C9-4E65-A8F2-C6394C4B3ED0}" uniqueName="71" name="S57" queryTableFieldId="71" dataDxfId="1115"/>
    <tableColumn id="72" xr3:uid="{7FFB7DF8-0CD5-4B53-B640-B9A9E8DE8964}" uniqueName="72" name="S58" queryTableFieldId="72" dataDxfId="1114"/>
    <tableColumn id="73" xr3:uid="{F067FD45-BB53-4952-91B4-AC0E7263774C}" uniqueName="73" name="S59" queryTableFieldId="73" dataDxfId="1113"/>
    <tableColumn id="74" xr3:uid="{63F809AD-E182-4D63-A3FF-8F9CCE071F39}" uniqueName="74" name="S60" queryTableFieldId="74" dataDxfId="1112"/>
    <tableColumn id="75" xr3:uid="{26C19F38-D04B-4AF3-B23B-CA65AD009594}" uniqueName="75" name="S61" queryTableFieldId="75" dataDxfId="1111"/>
    <tableColumn id="76" xr3:uid="{DD9CEBA4-B1A6-42F6-BDC1-17CAC2955736}" uniqueName="76" name="S62" queryTableFieldId="76" dataDxfId="1110"/>
    <tableColumn id="77" xr3:uid="{6048337F-6CC9-4853-B90F-8666BAB551F7}" uniqueName="77" name="S63" queryTableFieldId="77" dataDxfId="1109"/>
    <tableColumn id="78" xr3:uid="{15FD7B80-136D-471B-8680-2EB6CE455634}" uniqueName="78" name="S64" queryTableFieldId="78" dataDxfId="1108"/>
    <tableColumn id="79" xr3:uid="{003E3C2B-F278-4385-B436-8A411F00DAE8}" uniqueName="79" name="S65" queryTableFieldId="79" dataDxfId="1107"/>
    <tableColumn id="80" xr3:uid="{C597D101-3FD1-4710-856D-8F43C6AFAE74}" uniqueName="80" name="S66" queryTableFieldId="80" dataDxfId="1106"/>
    <tableColumn id="81" xr3:uid="{E9495327-547E-4502-B93C-E2BBA0F32238}" uniqueName="81" name="S67" queryTableFieldId="81" dataDxfId="1105"/>
    <tableColumn id="82" xr3:uid="{626DFC58-E2FC-4B7D-AAEA-370846F6A243}" uniqueName="82" name="S68" queryTableFieldId="82" dataDxfId="1104"/>
    <tableColumn id="83" xr3:uid="{B0B5AE7B-08F3-4B6B-93BE-9B622D7ADD5C}" uniqueName="83" name="S69" queryTableFieldId="83" dataDxfId="1103"/>
    <tableColumn id="84" xr3:uid="{69516A2F-80D5-4EA4-8E3E-A32E4C79A0AA}" uniqueName="84" name="S70" queryTableFieldId="84" dataDxfId="1102"/>
    <tableColumn id="85" xr3:uid="{53B8F37C-BA2A-4A17-891F-64D1AF545F0B}" uniqueName="85" name="S71" queryTableFieldId="85" dataDxfId="1101"/>
    <tableColumn id="86" xr3:uid="{63E2A961-4BA6-4726-9263-43F8AFBCFD8F}" uniqueName="86" name="S72" queryTableFieldId="86" dataDxfId="1100"/>
    <tableColumn id="87" xr3:uid="{025B08A1-7264-4842-8D69-84C147541B61}" uniqueName="87" name="S73" queryTableFieldId="87" dataDxfId="1099"/>
    <tableColumn id="88" xr3:uid="{75132457-2F1E-4AAF-A709-F2763BA38B3C}" uniqueName="88" name="S74" queryTableFieldId="88" dataDxfId="1098"/>
    <tableColumn id="89" xr3:uid="{533EE5E3-ABBA-4B5D-838A-CD4CB1961530}" uniqueName="89" name="S75" queryTableFieldId="89" dataDxfId="1097"/>
    <tableColumn id="90" xr3:uid="{AF579CEE-8EFC-4A3A-A83A-A637F333FB22}" uniqueName="90" name="S76" queryTableFieldId="90" dataDxfId="1096"/>
    <tableColumn id="91" xr3:uid="{3B0BAD15-7023-478D-B339-6A8D8F0F52F9}" uniqueName="91" name="S77" queryTableFieldId="91" dataDxfId="1095"/>
    <tableColumn id="92" xr3:uid="{524AC8FE-5560-4415-A226-A864B87B48DA}" uniqueName="92" name="S78" queryTableFieldId="92" dataDxfId="1094"/>
    <tableColumn id="93" xr3:uid="{73E3DE15-C622-48A3-8FE0-F6D20401CF5F}" uniqueName="93" name="S79" queryTableFieldId="93" dataDxfId="1093"/>
    <tableColumn id="94" xr3:uid="{95619183-7FBC-402D-8776-3DC460A3FEB0}" uniqueName="94" name="S80" queryTableFieldId="94" dataDxfId="1092"/>
    <tableColumn id="95" xr3:uid="{D4629958-9F41-4EF5-BAAA-58939C4E13A3}" uniqueName="95" name="S81" queryTableFieldId="95" dataDxfId="1091"/>
    <tableColumn id="96" xr3:uid="{2BC6CA29-D6A2-474B-AA6A-FBA917BFF99B}" uniqueName="96" name="S82" queryTableFieldId="96" dataDxfId="1090"/>
    <tableColumn id="97" xr3:uid="{3CF89604-7D94-4646-AEB0-087674BD6DA0}" uniqueName="97" name="S83" queryTableFieldId="97" dataDxfId="1089"/>
    <tableColumn id="98" xr3:uid="{DAB5E2BB-11C3-4F4B-96F1-8CC7986302FE}" uniqueName="98" name="S84" queryTableFieldId="98" dataDxfId="1088"/>
    <tableColumn id="99" xr3:uid="{A00B02FB-C79F-44C0-9D56-57E2F47A01F2}" uniqueName="99" name="S85" queryTableFieldId="99" dataDxfId="1087"/>
    <tableColumn id="100" xr3:uid="{A9BD9DA0-40E8-4F30-8BBC-7869DBDFEB62}" uniqueName="100" name="S86" queryTableFieldId="100" dataDxfId="1086"/>
    <tableColumn id="101" xr3:uid="{C1293ACD-9934-4712-BDBE-FBC4F610ECB0}" uniqueName="101" name="S87" queryTableFieldId="101" dataDxfId="1085"/>
    <tableColumn id="102" xr3:uid="{349EE8C0-94CD-47A1-9B28-E6D2571EFDC2}" uniqueName="102" name="S88" queryTableFieldId="102" dataDxfId="1084"/>
    <tableColumn id="103" xr3:uid="{42FE5998-DAA5-4A49-8E6E-AFFFABE3B779}" uniqueName="103" name="S89" queryTableFieldId="103" dataDxfId="1083"/>
    <tableColumn id="104" xr3:uid="{3A297802-C70D-43EF-AC60-61BB928FF3EF}" uniqueName="104" name="S90" queryTableFieldId="104" dataDxfId="1082"/>
    <tableColumn id="105" xr3:uid="{854F380F-E923-42EF-8DFE-B453E4DE662E}" uniqueName="105" name="S91" queryTableFieldId="105" dataDxfId="1081"/>
    <tableColumn id="106" xr3:uid="{2E8E3250-BD81-467C-960F-4937D4E9309B}" uniqueName="106" name="S92" queryTableFieldId="106" dataDxfId="1080"/>
    <tableColumn id="107" xr3:uid="{E5134386-11B5-4B86-BCBE-28FC9A705F70}" uniqueName="107" name="S93" queryTableFieldId="107" dataDxfId="1079"/>
    <tableColumn id="108" xr3:uid="{B7C7C77D-B454-4FF9-8FEA-7CA32720524E}" uniqueName="108" name="S94" queryTableFieldId="108" dataDxfId="1078"/>
    <tableColumn id="109" xr3:uid="{98D3D763-A76D-4C50-AE3E-2B6F5A20158C}" uniqueName="109" name="S95" queryTableFieldId="109" dataDxfId="1077"/>
    <tableColumn id="110" xr3:uid="{A4DA09D9-9A3F-4E53-A9E7-0251A5EFB57A}" uniqueName="110" name="S96" queryTableFieldId="110" dataDxfId="1076"/>
    <tableColumn id="111" xr3:uid="{E3E61FFD-CE6C-40FD-A793-55012539B7DF}" uniqueName="111" name="S97" queryTableFieldId="111" dataDxfId="1075"/>
    <tableColumn id="112" xr3:uid="{782D40EC-27B1-4E9C-826A-07FBD8EAF438}" uniqueName="112" name="S98" queryTableFieldId="112" dataDxfId="1074"/>
    <tableColumn id="113" xr3:uid="{2DFDD103-5D8B-4922-BC50-F8D333D0BA24}" uniqueName="113" name="S99" queryTableFieldId="113" dataDxfId="1073"/>
    <tableColumn id="114" xr3:uid="{DCDF80F3-323D-4919-A653-F22F9F0759E4}" uniqueName="114" name="S100" queryTableFieldId="114" dataDxfId="1072"/>
    <tableColumn id="115" xr3:uid="{95D941FC-C6F7-4ABD-9FEC-564A9A508E66}" uniqueName="115" name="m_notSyncSequenceLengthHistogram.m_binsRange.min" queryTableFieldId="115"/>
    <tableColumn id="116" xr3:uid="{2E57FF95-A1CE-47E1-9A62-7019EA5FF6FC}" uniqueName="116" name="            m_notSyncSequenceLengthHistogram.m_binsRange.max" queryTableFieldId="116"/>
    <tableColumn id="117" xr3:uid="{A4CDF2D0-2729-4980-84CF-42787B8FF9FE}" uniqueName="117" name="            m_notSyncSequenceLengthHistogram.k_binsCount" queryTableFieldId="117"/>
    <tableColumn id="118" xr3:uid="{BFA4BEB4-A133-4EED-943D-63F30E915501}" uniqueName="118" name="            m_notSyncSequenceLengthHistogram.m_samplesCount" queryTableFieldId="118"/>
    <tableColumn id="119" xr3:uid="{0D6893B1-0B82-4E19-AAE2-D82AABFD2DD3}" uniqueName="119" name="            m_notSyncSequenceLengthHistogram.bins_weights" queryTableFieldId="119" dataDxfId="1071"/>
    <tableColumn id="120" xr3:uid="{5A1F1AD7-20B4-42D1-839A-8C7A09FD8E2B}" uniqueName="120" name="N1" queryTableFieldId="120" dataDxfId="1070"/>
    <tableColumn id="121" xr3:uid="{D30A62ED-058F-4060-AE2F-14262B71932F}" uniqueName="121" name="N2" queryTableFieldId="121" dataDxfId="1069"/>
    <tableColumn id="122" xr3:uid="{3375A81D-E60F-48F8-B704-2BDC8808BE87}" uniqueName="122" name="N3" queryTableFieldId="122" dataDxfId="1068"/>
    <tableColumn id="123" xr3:uid="{B2728E55-A729-4CAC-B2D1-3E2B4BF356BC}" uniqueName="123" name="N4" queryTableFieldId="123" dataDxfId="1067"/>
    <tableColumn id="124" xr3:uid="{DE808027-39D4-440D-BAEF-83B887471B37}" uniqueName="124" name="N5" queryTableFieldId="124" dataDxfId="1066"/>
    <tableColumn id="125" xr3:uid="{AD9D8910-8101-48F0-9C4D-9304242FC36F}" uniqueName="125" name="N6" queryTableFieldId="125" dataDxfId="1065"/>
    <tableColumn id="126" xr3:uid="{629B8634-F164-4DDB-A5DB-7F3C69A3E72B}" uniqueName="126" name="N7" queryTableFieldId="126" dataDxfId="1064"/>
    <tableColumn id="127" xr3:uid="{91B9DF04-A7CC-4F13-9C50-09EE79C149A8}" uniqueName="127" name="N8" queryTableFieldId="127" dataDxfId="1063"/>
    <tableColumn id="128" xr3:uid="{BD724D91-50DB-4650-AC5E-DC5CA4B2A70D}" uniqueName="128" name="N9" queryTableFieldId="128" dataDxfId="1062"/>
    <tableColumn id="129" xr3:uid="{71212EE2-FAE4-4EAA-9251-8D394F1C4B21}" uniqueName="129" name="N10" queryTableFieldId="129" dataDxfId="1061"/>
    <tableColumn id="130" xr3:uid="{DCD6A8BE-62CC-4BB1-B01A-0D9E842D8798}" uniqueName="130" name="N11" queryTableFieldId="130" dataDxfId="1060"/>
    <tableColumn id="131" xr3:uid="{C7918C8C-25A5-473B-BC61-A61027F45934}" uniqueName="131" name="N12" queryTableFieldId="131" dataDxfId="1059"/>
    <tableColumn id="132" xr3:uid="{20615C3F-7E71-475C-922B-6149FB6E7326}" uniqueName="132" name="N13" queryTableFieldId="132" dataDxfId="1058"/>
    <tableColumn id="133" xr3:uid="{0EA4DF2E-E901-4DFB-8BF4-B9E27C96B6FE}" uniqueName="133" name="N14" queryTableFieldId="133" dataDxfId="1057"/>
    <tableColumn id="134" xr3:uid="{1C1D61C8-7C8E-4EDF-B5A7-D8FA163131A9}" uniqueName="134" name="N15" queryTableFieldId="134" dataDxfId="1056"/>
    <tableColumn id="135" xr3:uid="{5AE46FDD-5514-4038-A0AF-F2E759A07239}" uniqueName="135" name="N16" queryTableFieldId="135" dataDxfId="1055"/>
    <tableColumn id="136" xr3:uid="{2A6FE7D7-DC2B-4080-966A-9B2866E5D51A}" uniqueName="136" name="N17" queryTableFieldId="136" dataDxfId="1054"/>
    <tableColumn id="137" xr3:uid="{460D7C98-5441-4403-835C-68495F1F76F6}" uniqueName="137" name="N18" queryTableFieldId="137" dataDxfId="1053"/>
    <tableColumn id="138" xr3:uid="{CEFFBC33-15EE-4DE3-AE08-DA1AC5E7033F}" uniqueName="138" name="N19" queryTableFieldId="138" dataDxfId="1052"/>
    <tableColumn id="139" xr3:uid="{58AEB9E5-EF4C-4433-B0C4-8479E236F844}" uniqueName="139" name="N20" queryTableFieldId="139" dataDxfId="1051"/>
    <tableColumn id="140" xr3:uid="{D348F3C0-1027-4DE7-8808-226A5AB2228A}" uniqueName="140" name="N21" queryTableFieldId="140" dataDxfId="1050"/>
    <tableColumn id="141" xr3:uid="{F027AA1C-36FE-4458-89CF-BAEE0AA72EBA}" uniqueName="141" name="N22" queryTableFieldId="141" dataDxfId="1049"/>
    <tableColumn id="142" xr3:uid="{28C0F530-9EBD-4EC0-96E3-100170728065}" uniqueName="142" name="N23" queryTableFieldId="142" dataDxfId="1048"/>
    <tableColumn id="143" xr3:uid="{FF1EB592-A717-4711-A4B6-A74F56E8C4AC}" uniqueName="143" name="N24" queryTableFieldId="143" dataDxfId="1047"/>
    <tableColumn id="144" xr3:uid="{6C154ED9-421E-456B-96EF-ECE5CFB50A5C}" uniqueName="144" name="N25" queryTableFieldId="144" dataDxfId="1046"/>
    <tableColumn id="145" xr3:uid="{F5BBB7D6-518D-4D67-8091-6E13E2E06081}" uniqueName="145" name="N26" queryTableFieldId="145" dataDxfId="1045"/>
    <tableColumn id="146" xr3:uid="{7E60F27F-7163-4C76-AD4A-5CD8A351540E}" uniqueName="146" name="N27" queryTableFieldId="146" dataDxfId="1044"/>
    <tableColumn id="147" xr3:uid="{7AE55408-5B8C-4876-B29A-6886AE240578}" uniqueName="147" name="N28" queryTableFieldId="147" dataDxfId="1043"/>
    <tableColumn id="148" xr3:uid="{7546B3F1-945B-4700-B124-0043D623BDA1}" uniqueName="148" name="N29" queryTableFieldId="148" dataDxfId="1042"/>
    <tableColumn id="149" xr3:uid="{DF0904CD-28EC-41FA-8601-07C9C9234B7A}" uniqueName="149" name="N30" queryTableFieldId="149" dataDxfId="1041"/>
    <tableColumn id="150" xr3:uid="{4ACA4F5C-4E78-46C9-A3AB-E9D40124FDEC}" uniqueName="150" name="N31" queryTableFieldId="150" dataDxfId="1040"/>
    <tableColumn id="151" xr3:uid="{AECE85FC-BC2B-456A-A1C7-09ED21980E1F}" uniqueName="151" name="N32" queryTableFieldId="151" dataDxfId="1039"/>
    <tableColumn id="152" xr3:uid="{D1AED251-9965-4252-AB91-5F3CF105C6EF}" uniqueName="152" name="N33" queryTableFieldId="152" dataDxfId="1038"/>
    <tableColumn id="153" xr3:uid="{99524F9F-00FE-4316-88E5-FDB1478B2C80}" uniqueName="153" name="N34" queryTableFieldId="153" dataDxfId="1037"/>
    <tableColumn id="154" xr3:uid="{042AA221-5C8E-4076-9606-DC5E4C145CB3}" uniqueName="154" name="N35" queryTableFieldId="154" dataDxfId="1036"/>
    <tableColumn id="155" xr3:uid="{BBB22999-0A7B-4103-AF02-A278CABC549F}" uniqueName="155" name="N36" queryTableFieldId="155" dataDxfId="1035"/>
    <tableColumn id="156" xr3:uid="{48A21B55-0D2F-43A8-888F-2751408342BD}" uniqueName="156" name="N37" queryTableFieldId="156" dataDxfId="1034"/>
    <tableColumn id="157" xr3:uid="{580A06CF-CAA6-49A5-B591-3D64DF10D13E}" uniqueName="157" name="N38" queryTableFieldId="157" dataDxfId="1033"/>
    <tableColumn id="158" xr3:uid="{81C79D41-A91B-44EB-BBC5-03920100C2DE}" uniqueName="158" name="N39" queryTableFieldId="158" dataDxfId="1032"/>
    <tableColumn id="159" xr3:uid="{CE4E66EA-F38D-47DB-8217-6A2F7EB208DE}" uniqueName="159" name="N40" queryTableFieldId="159" dataDxfId="1031"/>
    <tableColumn id="160" xr3:uid="{730EB457-EEC5-40D5-8B34-85DFB4A675C0}" uniqueName="160" name="N41" queryTableFieldId="160" dataDxfId="1030"/>
    <tableColumn id="161" xr3:uid="{9483F616-8F93-4AE8-BC2E-90D7240BBFE3}" uniqueName="161" name="N42" queryTableFieldId="161" dataDxfId="1029"/>
    <tableColumn id="162" xr3:uid="{9A1DE5AC-9A33-4720-9006-EF0CCA5DCB1A}" uniqueName="162" name="N43" queryTableFieldId="162" dataDxfId="1028"/>
    <tableColumn id="163" xr3:uid="{08400B23-8A9B-4572-B81D-898B518A7F76}" uniqueName="163" name="N44" queryTableFieldId="163" dataDxfId="1027"/>
    <tableColumn id="164" xr3:uid="{982A3EF3-1E96-4B39-800B-9796ECE44143}" uniqueName="164" name="N45" queryTableFieldId="164" dataDxfId="1026"/>
    <tableColumn id="165" xr3:uid="{1305940D-D6D5-4D36-B686-9279012AFFAF}" uniqueName="165" name="N46" queryTableFieldId="165" dataDxfId="1025"/>
    <tableColumn id="166" xr3:uid="{3ACCCA82-F283-4EAB-8338-06AA2F924A47}" uniqueName="166" name="N47" queryTableFieldId="166" dataDxfId="1024"/>
    <tableColumn id="167" xr3:uid="{6B889DC5-A4EA-4343-A9B1-647AC4C8FE2E}" uniqueName="167" name="N48" queryTableFieldId="167" dataDxfId="1023"/>
    <tableColumn id="168" xr3:uid="{F75FF97F-2973-4E2C-AC50-0E9F18C7F321}" uniqueName="168" name="N49" queryTableFieldId="168" dataDxfId="1022"/>
    <tableColumn id="169" xr3:uid="{ED963978-F058-4ED6-96C8-6F225F973D8D}" uniqueName="169" name="N50" queryTableFieldId="169" dataDxfId="1021"/>
    <tableColumn id="170" xr3:uid="{742650F7-96B6-44D9-ADF2-A672A7900710}" uniqueName="170" name="N51" queryTableFieldId="170" dataDxfId="1020"/>
    <tableColumn id="171" xr3:uid="{0E048463-EB2A-43C9-9D3D-9EDE87685E3D}" uniqueName="171" name="N52" queryTableFieldId="171" dataDxfId="1019"/>
    <tableColumn id="172" xr3:uid="{AA14578D-239F-4147-87B6-A79B23D46F7B}" uniqueName="172" name="N53" queryTableFieldId="172" dataDxfId="1018"/>
    <tableColumn id="173" xr3:uid="{D7E90EF6-BAA7-41F5-8386-B87F7EC2E611}" uniqueName="173" name="N54" queryTableFieldId="173" dataDxfId="1017"/>
    <tableColumn id="174" xr3:uid="{0B2BFA8C-D0B0-4D83-A893-A813AD0BEF70}" uniqueName="174" name="N55" queryTableFieldId="174" dataDxfId="1016"/>
    <tableColumn id="175" xr3:uid="{D5D673EF-BDCA-4620-B890-5196461F0540}" uniqueName="175" name="N56" queryTableFieldId="175" dataDxfId="1015"/>
    <tableColumn id="176" xr3:uid="{CED72412-0CE8-4A96-9994-5BC18CC2D30F}" uniqueName="176" name="N57" queryTableFieldId="176" dataDxfId="1014"/>
    <tableColumn id="177" xr3:uid="{15E04879-4412-45E4-95F7-FE35AABCBFFD}" uniqueName="177" name="N58" queryTableFieldId="177" dataDxfId="1013"/>
    <tableColumn id="178" xr3:uid="{85BEA091-47A7-4976-97E2-800A1B2495A2}" uniqueName="178" name="N59" queryTableFieldId="178" dataDxfId="1012"/>
    <tableColumn id="179" xr3:uid="{D014750B-2BAD-4C87-B70C-36E3BC6BA0E5}" uniqueName="179" name="N60" queryTableFieldId="179" dataDxfId="1011"/>
    <tableColumn id="180" xr3:uid="{BF14053B-7D98-4132-BF74-61A503B9F3F9}" uniqueName="180" name="N61" queryTableFieldId="180" dataDxfId="1010"/>
    <tableColumn id="181" xr3:uid="{75B3671B-9C35-4975-AE2F-5029B91E4952}" uniqueName="181" name="N62" queryTableFieldId="181" dataDxfId="1009"/>
    <tableColumn id="182" xr3:uid="{721A96A6-628C-4415-BA8A-2AF469C7FDFA}" uniqueName="182" name="N63" queryTableFieldId="182" dataDxfId="1008"/>
    <tableColumn id="183" xr3:uid="{5B7A1FA4-97CA-4B09-8232-38E2D718904E}" uniqueName="183" name="N64" queryTableFieldId="183" dataDxfId="1007"/>
    <tableColumn id="184" xr3:uid="{A437C8DA-29D6-43F0-8EA0-D53AF64D6F41}" uniqueName="184" name="N65" queryTableFieldId="184" dataDxfId="1006"/>
    <tableColumn id="185" xr3:uid="{C887CD64-E683-4134-9C79-8ECEC89DD5FC}" uniqueName="185" name="N66" queryTableFieldId="185" dataDxfId="1005"/>
    <tableColumn id="186" xr3:uid="{5917B9F7-C953-48CE-98B3-41515B9700A6}" uniqueName="186" name="N67" queryTableFieldId="186" dataDxfId="1004"/>
    <tableColumn id="187" xr3:uid="{D59104B2-C0DA-43C6-815D-047C7075A000}" uniqueName="187" name="N68" queryTableFieldId="187" dataDxfId="1003"/>
    <tableColumn id="188" xr3:uid="{132DA4B6-F496-48CD-B7E3-FC93AAF764B9}" uniqueName="188" name="N69" queryTableFieldId="188" dataDxfId="1002"/>
    <tableColumn id="189" xr3:uid="{3B76B2B8-117E-42D7-901B-83DB5F2A49F2}" uniqueName="189" name="N70" queryTableFieldId="189" dataDxfId="1001"/>
    <tableColumn id="190" xr3:uid="{E723F5FD-BB03-4607-87B0-1E448BA1E271}" uniqueName="190" name="N71" queryTableFieldId="190" dataDxfId="1000"/>
    <tableColumn id="191" xr3:uid="{0473AB37-5A36-4B11-BF3D-54DB717B13F5}" uniqueName="191" name="N72" queryTableFieldId="191" dataDxfId="999"/>
    <tableColumn id="192" xr3:uid="{559C9D21-C390-4C37-AFAD-22E0237DC498}" uniqueName="192" name="N73" queryTableFieldId="192" dataDxfId="998"/>
    <tableColumn id="193" xr3:uid="{417AF8C3-8243-41DF-99E6-3529866F3DEC}" uniqueName="193" name="N74" queryTableFieldId="193" dataDxfId="997"/>
    <tableColumn id="194" xr3:uid="{D9BB24EA-7519-473B-AAF5-BD7965DA7F2E}" uniqueName="194" name="N75" queryTableFieldId="194" dataDxfId="996"/>
    <tableColumn id="195" xr3:uid="{4C1C0A8F-3DE4-403F-829C-62A576F190F2}" uniqueName="195" name="N76" queryTableFieldId="195" dataDxfId="995"/>
    <tableColumn id="196" xr3:uid="{F33FA8E3-806F-45CE-AAF6-F16377C29FAC}" uniqueName="196" name="N77" queryTableFieldId="196" dataDxfId="994"/>
    <tableColumn id="197" xr3:uid="{F8E06FBE-E76A-4DB2-9EB9-35FB6B5A8053}" uniqueName="197" name="N78" queryTableFieldId="197" dataDxfId="993"/>
    <tableColumn id="198" xr3:uid="{10B3890B-66BE-4297-A184-2086C4E58F5B}" uniqueName="198" name="N79" queryTableFieldId="198" dataDxfId="992"/>
    <tableColumn id="199" xr3:uid="{47610F3C-C32F-415F-87D7-96099DFD57FB}" uniqueName="199" name="N80" queryTableFieldId="199" dataDxfId="991"/>
    <tableColumn id="200" xr3:uid="{9EF708B7-BA8F-4596-B824-F5EF2C998C61}" uniqueName="200" name="N81" queryTableFieldId="200" dataDxfId="990"/>
    <tableColumn id="201" xr3:uid="{828649B2-C141-4C30-B2EE-F90411B890B0}" uniqueName="201" name="N82" queryTableFieldId="201" dataDxfId="989"/>
    <tableColumn id="202" xr3:uid="{D081C4E4-F9C1-4069-9AE4-A60B106ABE28}" uniqueName="202" name="N83" queryTableFieldId="202" dataDxfId="988"/>
    <tableColumn id="203" xr3:uid="{837BB5E0-445E-410C-BA8F-0444C69AE92A}" uniqueName="203" name="N84" queryTableFieldId="203" dataDxfId="987"/>
    <tableColumn id="204" xr3:uid="{736856F1-C0EE-4BAF-9349-1EB1ECB57F85}" uniqueName="204" name="N85" queryTableFieldId="204" dataDxfId="986"/>
    <tableColumn id="205" xr3:uid="{7C2847EA-F803-4B8D-B3EE-0C68713391C5}" uniqueName="205" name="N86" queryTableFieldId="205" dataDxfId="985"/>
    <tableColumn id="206" xr3:uid="{1F92EB4F-6DEC-4D67-A8A5-FC601B231A7C}" uniqueName="206" name="N87" queryTableFieldId="206" dataDxfId="984"/>
    <tableColumn id="207" xr3:uid="{77C244E9-6465-423F-983A-7179F9857016}" uniqueName="207" name="N88" queryTableFieldId="207" dataDxfId="983"/>
    <tableColumn id="208" xr3:uid="{E0CDB1D2-EABE-405E-89D4-E6E8975DE753}" uniqueName="208" name="N89" queryTableFieldId="208" dataDxfId="982"/>
    <tableColumn id="209" xr3:uid="{1274E424-5184-4F13-9AEB-5FBFCB44A4B3}" uniqueName="209" name="N90" queryTableFieldId="209" dataDxfId="981"/>
    <tableColumn id="210" xr3:uid="{69845C82-996A-48DF-81BC-2B8243775AE2}" uniqueName="210" name="N91" queryTableFieldId="210" dataDxfId="980"/>
    <tableColumn id="211" xr3:uid="{023BCAC2-7137-4324-9ADF-0746ECA069DB}" uniqueName="211" name="N92" queryTableFieldId="211" dataDxfId="979"/>
    <tableColumn id="212" xr3:uid="{D66351FC-3C7C-4564-BC4A-0B35BC8EAD4F}" uniqueName="212" name="N93" queryTableFieldId="212" dataDxfId="978"/>
    <tableColumn id="213" xr3:uid="{38E59694-2852-4188-9B93-797E4CD1962E}" uniqueName="213" name="N94" queryTableFieldId="213" dataDxfId="977"/>
    <tableColumn id="214" xr3:uid="{6062FEA6-6857-47C2-B91B-1FCFA0169287}" uniqueName="214" name="N95" queryTableFieldId="214" dataDxfId="976"/>
    <tableColumn id="215" xr3:uid="{26D67B00-0105-4E92-8E24-461FA62F2E0B}" uniqueName="215" name="N96" queryTableFieldId="215" dataDxfId="975"/>
    <tableColumn id="216" xr3:uid="{C84D9E87-ACFF-4117-80BE-64DAB3492E27}" uniqueName="216" name="N97" queryTableFieldId="216" dataDxfId="974"/>
    <tableColumn id="217" xr3:uid="{F7C9A44B-DD6B-4D68-8062-C45520BEC1F6}" uniqueName="217" name="N98" queryTableFieldId="217" dataDxfId="973"/>
    <tableColumn id="218" xr3:uid="{A36FD332-66AF-49BA-97BD-2A413C41C961}" uniqueName="218" name="N99" queryTableFieldId="218" dataDxfId="972"/>
    <tableColumn id="219" xr3:uid="{851266E9-9E3D-4FB1-9F91-A3E9A438E885}" uniqueName="219" name="N100" queryTableFieldId="219" dataDxfId="971"/>
    <tableColumn id="220" xr3:uid="{6DDB7CAF-F1DE-4632-BC13-082B1EDBF0BE}" uniqueName="220" name="m_amplitudeHistogram.0" queryTableFieldId="220" dataDxfId="970"/>
    <tableColumn id="221" xr3:uid="{CDAF03B3-64CE-42A9-8401-9556BC76F508}" uniqueName="221" name="m_amplitudeHistogram.1" queryTableFieldId="221" dataDxfId="969"/>
    <tableColumn id="222" xr3:uid="{B27BF66F-9D8D-41EA-86AF-E639BA83BD6C}" uniqueName="222" name="m_amplitudeHistogram.2" queryTableFieldId="222" dataDxfId="968"/>
    <tableColumn id="223" xr3:uid="{20C44032-AF6E-4DD9-9B6C-48AC7DE1FD08}" uniqueName="223" name="m_amplitudeHistogram.3" queryTableFieldId="223" dataDxfId="967"/>
    <tableColumn id="224" xr3:uid="{CD85D677-1037-4E70-9EBC-7585DAC7CE87}" uniqueName="224" name="m_amplitudeHistogram.4" queryTableFieldId="224" dataDxfId="966"/>
    <tableColumn id="225" xr3:uid="{7CFE70DE-E6A2-4F00-B667-A8DA5202756B}" uniqueName="225" name="m_amplitudeHistogram.5" queryTableFieldId="225" dataDxfId="965"/>
    <tableColumn id="226" xr3:uid="{A08E5242-97F7-4D80-AC38-08C884682944}" uniqueName="226" name="m_amplitudeHistogram.6" queryTableFieldId="226" dataDxfId="964"/>
    <tableColumn id="227" xr3:uid="{EC7C9C45-BAE5-4315-9923-760B8035AB04}" uniqueName="227" name="m_amplitudeHistogram.7" queryTableFieldId="227" dataDxfId="963"/>
    <tableColumn id="228" xr3:uid="{926DD2C2-AA1C-4416-9AD5-EF094BD83328}" uniqueName="228" name="m_amplitudeHistogram.8" queryTableFieldId="228" dataDxfId="962"/>
    <tableColumn id="229" xr3:uid="{0C2F13BE-6844-442F-B9BA-D12B178FCC07}" uniqueName="229" name="m_amplitudeHistogram.9" queryTableFieldId="229" dataDxfId="961"/>
    <tableColumn id="230" xr3:uid="{12B21051-C28E-4092-A9CD-3FBC77213D2A}" uniqueName="230" name="m_amplitudeHistogram.10" queryTableFieldId="230" dataDxfId="960"/>
    <tableColumn id="231" xr3:uid="{09E4B0A6-65B3-4F28-A4C3-883045898CD7}" uniqueName="231" name="m_amplitudeHistogram.11" queryTableFieldId="231" dataDxfId="959"/>
    <tableColumn id="232" xr3:uid="{E293EE01-FF30-4C67-BA97-F354ED434066}" uniqueName="232" name="m_amplitudeHistogram.12" queryTableFieldId="232" dataDxfId="958"/>
    <tableColumn id="233" xr3:uid="{A6BEDEB7-505B-4315-81ED-B5C45E7BFE8E}" uniqueName="233" name="m_amplitudeHistogram.13" queryTableFieldId="233" dataDxfId="957"/>
    <tableColumn id="234" xr3:uid="{0AE22146-9B92-4B29-9B3F-649D83C57099}" uniqueName="234" name="m_amplitudeHistogram.14" queryTableFieldId="234" dataDxfId="956"/>
    <tableColumn id="235" xr3:uid="{9AFC8593-B7E9-4330-A011-9F1B6F1ADE8A}" uniqueName="235" name="m_amplitudeHistogram.15" queryTableFieldId="235" dataDxfId="955"/>
    <tableColumn id="236" xr3:uid="{66CAD5E8-D1CD-413D-AD69-D4F233993B15}" uniqueName="236" name="m_amplitudeHistogram.16" queryTableFieldId="236" dataDxfId="954"/>
    <tableColumn id="237" xr3:uid="{9C06A8A9-E3B0-4823-9048-35C98535E709}" uniqueName="237" name="m_amplitudeHistogram.17" queryTableFieldId="237" dataDxfId="953"/>
    <tableColumn id="238" xr3:uid="{F6CC762D-2C90-49D0-90CD-B1E464B0DDE0}" uniqueName="238" name="m_amplitudeHistogram.18" queryTableFieldId="238" dataDxfId="952"/>
    <tableColumn id="239" xr3:uid="{15C016E8-EE89-485B-94BA-D2D149824950}" uniqueName="239" name="m_amplitudeHistogram.19" queryTableFieldId="239" dataDxfId="951"/>
    <tableColumn id="240" xr3:uid="{50AE46BE-A3EC-4BDD-A518-5943D06B538E}" uniqueName="240" name="m_amplitudeHistogram.20" queryTableFieldId="240" dataDxfId="950"/>
    <tableColumn id="241" xr3:uid="{B4C75C4E-DA25-4105-A859-D14245EAE00C}" uniqueName="241" name="m_amplitudeHistogram.21" queryTableFieldId="241" dataDxfId="949"/>
    <tableColumn id="242" xr3:uid="{081FD185-2B5A-48F1-BF2B-6C587CE9A332}" uniqueName="242" name="m_amplitudeHistogram.22" queryTableFieldId="242" dataDxfId="948"/>
    <tableColumn id="243" xr3:uid="{FAB89D33-A6A6-4C19-B4B7-2B2EA834180D}" uniqueName="243" name="m_amplitudeHistogram.23" queryTableFieldId="243" dataDxfId="947"/>
    <tableColumn id="244" xr3:uid="{FBC8E51A-7C0A-4905-9B87-3EAA490DDACA}" uniqueName="244" name="m_amplitudeHistogram.24" queryTableFieldId="244" dataDxfId="946"/>
    <tableColumn id="245" xr3:uid="{18402F33-C1BD-4A9C-AB81-7DDD1E61C8B0}" uniqueName="245" name="m_amplitudeHistogram.25" queryTableFieldId="245" dataDxfId="945"/>
    <tableColumn id="246" xr3:uid="{A4D03CAF-AB15-4579-8735-99D39B599D16}" uniqueName="246" name="m_amplitudeHistogram.26" queryTableFieldId="246" dataDxfId="944"/>
    <tableColumn id="247" xr3:uid="{00823538-5AC5-424F-9A69-AD1EFEFE86EF}" uniqueName="247" name="m_amplitudeHistogram.27" queryTableFieldId="247" dataDxfId="943"/>
    <tableColumn id="248" xr3:uid="{BC2B2202-F9B4-40CD-B26B-024D1D3D1216}" uniqueName="248" name="m_amplitudeHistogram.28" queryTableFieldId="248" dataDxfId="942"/>
    <tableColumn id="249" xr3:uid="{C7F53139-4C7D-4C58-B1D7-62D54F85CAD5}" uniqueName="249" name="m_amplitudeHistogram.29" queryTableFieldId="249" dataDxfId="941"/>
    <tableColumn id="250" xr3:uid="{40A524CF-A4FC-42A9-A87B-A68D6DB85161}" uniqueName="250" name="m_stateProfilers.k_failedBadState" queryTableFieldId="250"/>
    <tableColumn id="251" xr3:uid="{FE33BA1F-0E97-453A-BD8C-11E31A76B841}" uniqueName="251" name="m_stateProfilers.k_failedFastADCInitialization" queryTableFieldId="251"/>
    <tableColumn id="252" xr3:uid="{E80B3CAD-BCFD-465C-A19D-7E4EE486617B}" uniqueName="252" name="m_stateProfilers.k_failedSampling" queryTableFieldId="252"/>
    <tableColumn id="253" xr3:uid="{98A472AA-4B61-41C3-8B76-83BA9BE52AF4}" uniqueName="253" name="m_stateProfilers.k_failedAmplitude" queryTableFieldId="253"/>
    <tableColumn id="254" xr3:uid="{FA3CCC20-0FA0-496D-BA0C-60E72442E782}" uniqueName="254" name="m_stateProfilers.k_failedSyncIntervals" queryTableFieldId="254"/>
    <tableColumn id="255" xr3:uid="{17D1E6D7-45D2-4A8F-B85A-70341DC815BD}" uniqueName="255" name="m_stateProfilers.k_failedVideoScore" queryTableFieldId="255"/>
    <tableColumn id="256" xr3:uid="{A6857CA6-58F6-46DC-B292-EE56128C71C8}" uniqueName="256" name="m_stateProfilers.k_failedFastADCStop" queryTableFieldId="256"/>
    <tableColumn id="257" xr3:uid="{B58E43C6-5690-4D9A-A577-8AF83F6B8953}" uniqueName="257" name="m_stateProfilers.k_failedUnknownError" queryTableFieldId="257"/>
    <tableColumn id="258" xr3:uid="{49CE4639-EE0C-440F-95A9-0E55F5FAAF20}" uniqueName="258" name="m_stateProfilers.k_totalAnalyzeTime" queryTableFieldId="258"/>
    <tableColumn id="259" xr3:uid="{BBC6C840-194C-48D0-9C8A-D7C2DB19C47E}" uniqueName="259" name="m_stateProfilers.k_notInitialized" queryTableFieldId="259"/>
    <tableColumn id="260" xr3:uid="{77E309D8-EA1D-48C4-9EC9-E263117610BC}" uniqueName="260" name="m_stateProfilers.k_initializing" queryTableFieldId="260"/>
    <tableColumn id="261" xr3:uid="{23C5A011-82B8-4E62-B235-3174D6EE15B1}" uniqueName="261" name="m_stateProfilers.k_initializedAndIdle" queryTableFieldId="261"/>
    <tableColumn id="262" xr3:uid="{734478A6-41AD-4506-BBC1-0775E9D6C1BB}" uniqueName="262" name="m_stateProfilers.k_amplitudeSampling" queryTableFieldId="262"/>
    <tableColumn id="263" xr3:uid="{4FF2E664-15AF-4E6C-A738-C61E8FE5B027}" uniqueName="263" name="m_stateProfilers.k_amplitudeCalculation" queryTableFieldId="263"/>
    <tableColumn id="264" xr3:uid="{958032AA-3BBD-46A3-970A-512E0A0B9599}" uniqueName="264" name="m_stateProfilers.k_syncIntervalsSampling" queryTableFieldId="264"/>
    <tableColumn id="265" xr3:uid="{6612185F-1B12-49BC-B8BC-DD011FF650FF}" uniqueName="265" name="m_stateProfilers.k_syncIntervalsCalculation" queryTableFieldId="265"/>
    <tableColumn id="266" xr3:uid="{3162F365-FF75-411C-A5E8-2C79155C481F}" uniqueName="266" name="m_stateProfilers.k_videoScoreCalculation" queryTableFieldId="266"/>
    <tableColumn id="267" xr3:uid="{7D3D0CD1-49F9-4E45-B715-3E375B866D89}" uniqueName="267" name="m_stateProfilers.k_restartInverted" queryTableFieldId="267"/>
    <tableColumn id="268" xr3:uid="{FBBDBA83-8A3D-4E26-B793-5FBF90D28CE9}" uniqueName="268" name="m_stateProfilers.k_stopADC" queryTableFieldId="268"/>
    <tableColumn id="269" xr3:uid="{ADBAC337-4CE5-4F5F-850E-AFDF1E1CD0E7}" uniqueName="269" name="m_stateProfilers.k_finished" queryTableFieldId="269"/>
    <tableColumn id="270" xr3:uid="{E056D53D-272B-4ECD-BBCA-04B4A0CC32C3}" uniqueName="270" name="Column1" queryTableFieldId="270" dataDxfId="94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6C824C-6EE8-4569-AF17-12985DC7703A}" name="amplitude_hist_2000samples" displayName="amplitude_hist_2000samples" ref="A1:AK35" tableType="queryTable" totalsRowShown="0">
  <autoFilter ref="A1:AK35" xr:uid="{486C824C-6EE8-4569-AF17-12985DC7703A}"/>
  <tableColumns count="37">
    <tableColumn id="1" xr3:uid="{3EC53F63-2717-4034-AC66-641DA078FC2F}" uniqueName="1" name="_Comment" queryTableFieldId="1" dataDxfId="1210"/>
    <tableColumn id="2" xr3:uid="{C93D28E8-4671-4BEA-8C37-389E1FB73298}" uniqueName="2" name="_IsVideoLearning" queryTableFieldId="2" dataDxfId="1209"/>
    <tableColumn id="3" xr3:uid="{819AEB18-417C-4558-9931-F369CB09D8E4}" uniqueName="3" name="            m_invertDataCurrentValue" queryTableFieldId="3"/>
    <tableColumn id="4" xr3:uid="{1A33175C-DE92-4A5F-B535-F444D974B501}" uniqueName="4" name="            CvbsAnalyzerState" queryTableFieldId="4"/>
    <tableColumn id="5" xr3:uid="{6462DE45-BAD0-4705-9E4A-F67FA9C99FE9}" uniqueName="5" name="            m_videoScore.m_isVideo" queryTableFieldId="5" dataDxfId="1208"/>
    <tableColumn id="9" xr3:uid="{CFBF282A-A2F2-4E5E-8443-8A55DE97F66E}" uniqueName="9" name="            m_syncTreshold" queryTableFieldId="9"/>
    <tableColumn id="220" xr3:uid="{992AD866-EC8F-4A48-BF18-839646B97B12}" uniqueName="220" name="m_amplitudeHistogram.0" queryTableFieldId="220" dataDxfId="1207"/>
    <tableColumn id="221" xr3:uid="{BADD3BBD-E4A9-4F82-A2D7-51000930A468}" uniqueName="221" name="m_amplitudeHistogram.1" queryTableFieldId="221" dataDxfId="1206"/>
    <tableColumn id="222" xr3:uid="{8D43ED2C-63E7-4D6F-B92B-2D81AF7B2859}" uniqueName="222" name="m_amplitudeHistogram.2" queryTableFieldId="222" dataDxfId="1205"/>
    <tableColumn id="223" xr3:uid="{F8EFCFB5-A8DD-44C8-83F0-76AD8293D1B2}" uniqueName="223" name="m_amplitudeHistogram.3" queryTableFieldId="223" dataDxfId="1204"/>
    <tableColumn id="224" xr3:uid="{D11487F7-63C6-446F-860B-F92575ADCE73}" uniqueName="224" name="m_amplitudeHistogram.4" queryTableFieldId="224" dataDxfId="1203"/>
    <tableColumn id="225" xr3:uid="{83A4CA02-2DE8-4CC2-B964-288568322A0A}" uniqueName="225" name="m_amplitudeHistogram.5" queryTableFieldId="225" dataDxfId="1202"/>
    <tableColumn id="226" xr3:uid="{975A6EBA-46AB-44B2-8236-4424B19589A9}" uniqueName="226" name="m_amplitudeHistogram.6" queryTableFieldId="226" dataDxfId="1201"/>
    <tableColumn id="227" xr3:uid="{446F3855-6521-4826-A6A6-25F1819DCA8A}" uniqueName="227" name="m_amplitudeHistogram.7" queryTableFieldId="227" dataDxfId="1200"/>
    <tableColumn id="228" xr3:uid="{25EE0906-D568-4DFF-B161-8889EDF25FEE}" uniqueName="228" name="m_amplitudeHistogram.8" queryTableFieldId="228" dataDxfId="1199"/>
    <tableColumn id="229" xr3:uid="{0CFE29B7-356C-4C3A-9E12-EE3B447809AC}" uniqueName="229" name="m_amplitudeHistogram.9" queryTableFieldId="229" dataDxfId="1198"/>
    <tableColumn id="230" xr3:uid="{41DCFE31-23DE-42B4-8820-C5B5C1AD1164}" uniqueName="230" name="m_amplitudeHistogram.10" queryTableFieldId="230" dataDxfId="1197"/>
    <tableColumn id="231" xr3:uid="{84067E08-203B-452F-B0DC-D9FD0A5820DD}" uniqueName="231" name="m_amplitudeHistogram.11" queryTableFieldId="231" dataDxfId="1196"/>
    <tableColumn id="232" xr3:uid="{841EFC16-4AE8-4077-8EA1-A7F2B1B9405C}" uniqueName="232" name="m_amplitudeHistogram.12" queryTableFieldId="232" dataDxfId="1195"/>
    <tableColumn id="233" xr3:uid="{54FAAF78-9D7C-4BB3-95A1-61238B78F35F}" uniqueName="233" name="m_amplitudeHistogram.13" queryTableFieldId="233" dataDxfId="1194"/>
    <tableColumn id="234" xr3:uid="{728070C2-DED3-4D99-8FBA-F73CD4724337}" uniqueName="234" name="m_amplitudeHistogram.14" queryTableFieldId="234" dataDxfId="1193"/>
    <tableColumn id="235" xr3:uid="{1FCE8DFF-ACDB-48A2-9FE1-303F6EC85508}" uniqueName="235" name="m_amplitudeHistogram.15" queryTableFieldId="235" dataDxfId="1192"/>
    <tableColumn id="236" xr3:uid="{908D0D7C-707C-42E3-AED8-FF252AB81884}" uniqueName="236" name="m_amplitudeHistogram.16" queryTableFieldId="236" dataDxfId="1191"/>
    <tableColumn id="237" xr3:uid="{48C73143-5984-4617-A51C-781BA5D014AB}" uniqueName="237" name="m_amplitudeHistogram.17" queryTableFieldId="237" dataDxfId="1190"/>
    <tableColumn id="238" xr3:uid="{88FE6B7D-A0CE-4C71-87BD-68F79CB17E81}" uniqueName="238" name="m_amplitudeHistogram.18" queryTableFieldId="238" dataDxfId="1189"/>
    <tableColumn id="239" xr3:uid="{F6DD829F-7B05-4D70-9E55-B63B08D7BE01}" uniqueName="239" name="m_amplitudeHistogram.19" queryTableFieldId="239" dataDxfId="1188"/>
    <tableColumn id="240" xr3:uid="{32A6A75A-1DF0-4C6F-A489-CF427AE6D880}" uniqueName="240" name="m_amplitudeHistogram.20" queryTableFieldId="240" dataDxfId="1187"/>
    <tableColumn id="241" xr3:uid="{F2AFB15D-01AD-4609-92D2-8E20EA47D82D}" uniqueName="241" name="m_amplitudeHistogram.21" queryTableFieldId="241" dataDxfId="1186"/>
    <tableColumn id="242" xr3:uid="{A3CAD419-2D60-4F73-9E71-C362920F73A6}" uniqueName="242" name="m_amplitudeHistogram.22" queryTableFieldId="242" dataDxfId="1185"/>
    <tableColumn id="243" xr3:uid="{6239F8BE-FFC5-4192-80C0-01A83D0463C0}" uniqueName="243" name="m_amplitudeHistogram.23" queryTableFieldId="243" dataDxfId="1184"/>
    <tableColumn id="244" xr3:uid="{F3E57D43-FB85-4654-A5BC-328B928B2477}" uniqueName="244" name="m_amplitudeHistogram.24" queryTableFieldId="244" dataDxfId="1183"/>
    <tableColumn id="245" xr3:uid="{A5888D72-49CE-4BB8-A714-3E213D574BBF}" uniqueName="245" name="m_amplitudeHistogram.25" queryTableFieldId="245" dataDxfId="1182"/>
    <tableColumn id="246" xr3:uid="{A3A02D1F-743E-4E61-AB62-22ADA46E6533}" uniqueName="246" name="m_amplitudeHistogram.26" queryTableFieldId="246" dataDxfId="1181"/>
    <tableColumn id="247" xr3:uid="{DC6119D9-34D8-4CD9-8410-2D41ECEFA380}" uniqueName="247" name="m_amplitudeHistogram.27" queryTableFieldId="247" dataDxfId="1180"/>
    <tableColumn id="248" xr3:uid="{3739EF7D-3AC1-45DD-B007-A633F8F4020C}" uniqueName="248" name="m_amplitudeHistogram.28" queryTableFieldId="248" dataDxfId="1179"/>
    <tableColumn id="249" xr3:uid="{045B99EE-9713-4F30-8170-BA3111BA009D}" uniqueName="249" name="m_amplitudeHistogram.29" queryTableFieldId="249" dataDxfId="1178"/>
    <tableColumn id="271" xr3:uid="{DEB4FAB1-8822-49A0-8381-5C92866376DC}" uniqueName="271" name="max" queryTableFieldId="271" dataDxfId="1177">
      <calculatedColumnFormula>MAX(amplitude_hist_2000samples[[#This Row],[m_amplitudeHistogram.0]:[m_amplitudeHistogram.29]])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E56C36-A543-4241-8C03-F9B6B15FB567}" name="amplitude_hist" displayName="amplitude_hist" ref="A1:AI41" tableType="queryTable" totalsRowCount="1">
  <autoFilter ref="A1:AI40" xr:uid="{7BE56C36-A543-4241-8C03-F9B6B15FB567}"/>
  <tableColumns count="35">
    <tableColumn id="1" xr3:uid="{D9FFA5D3-6317-4220-84CF-19E07543DD04}" uniqueName="1" name="_Comment" queryTableFieldId="1" dataDxfId="1277" totalsRowDxfId="1243"/>
    <tableColumn id="2" xr3:uid="{63AD8B05-9E7F-4A01-97DC-FCCBBBFAA800}" uniqueName="2" name="_IsVideoLearning" queryTableFieldId="2" dataDxfId="1276" totalsRowDxfId="1242"/>
    <tableColumn id="5" xr3:uid="{63DB384C-F8D5-4037-839D-3833FE5ABAEE}" uniqueName="5" name="            m_videoScore.m_isVideo" queryTableFieldId="5" dataDxfId="1275" totalsRowDxfId="1241"/>
    <tableColumn id="9" xr3:uid="{1162DE70-DA54-4A7D-99EE-6DA2DB5F03AF}" uniqueName="9" name="            m_syncTreshold" queryTableFieldId="9"/>
    <tableColumn id="220" xr3:uid="{DEECBEB7-3E60-4617-88DC-815E49453BFE}" uniqueName="220" name="m_amplitudeHistogram.0" totalsRowFunction="custom" queryTableFieldId="220" dataDxfId="1274" totalsRowDxfId="1240">
      <totalsRowFormula>4095/30*E42</totalsRowFormula>
    </tableColumn>
    <tableColumn id="221" xr3:uid="{B356098A-CFA4-4F61-BAD2-2C86EB859E8C}" uniqueName="221" name="m_amplitudeHistogram.1" totalsRowFunction="custom" queryTableFieldId="221" dataDxfId="1273" totalsRowDxfId="1239">
      <totalsRowFormula>4095/30*F42</totalsRowFormula>
    </tableColumn>
    <tableColumn id="222" xr3:uid="{4BDFF2CD-FC6E-4A74-9AD3-867DE9166E4F}" uniqueName="222" name="m_amplitudeHistogram.2" totalsRowFunction="custom" queryTableFieldId="222" dataDxfId="1272" totalsRowDxfId="1238">
      <totalsRowFormula>4095/30*G42</totalsRowFormula>
    </tableColumn>
    <tableColumn id="223" xr3:uid="{41B62426-CF76-4215-8BDF-B2E6302F6531}" uniqueName="223" name="m_amplitudeHistogram.3" totalsRowFunction="custom" queryTableFieldId="223" dataDxfId="1271" totalsRowDxfId="1237">
      <totalsRowFormula>4095/30*H42</totalsRowFormula>
    </tableColumn>
    <tableColumn id="224" xr3:uid="{2CF6AB3F-E5F4-4F61-AD2C-7971103BAFFC}" uniqueName="224" name="m_amplitudeHistogram.4" totalsRowFunction="custom" queryTableFieldId="224" dataDxfId="1270" totalsRowDxfId="1236">
      <totalsRowFormula>4095/30*I42</totalsRowFormula>
    </tableColumn>
    <tableColumn id="225" xr3:uid="{32CE71A9-A822-4676-A631-ECAA7EB2A581}" uniqueName="225" name="m_amplitudeHistogram.5" totalsRowFunction="custom" queryTableFieldId="225" dataDxfId="1269" totalsRowDxfId="1235">
      <totalsRowFormula>4095/30*J42</totalsRowFormula>
    </tableColumn>
    <tableColumn id="226" xr3:uid="{95B4A9FC-59C9-4D76-891B-0F61AE689C12}" uniqueName="226" name="m_amplitudeHistogram.6" totalsRowFunction="custom" queryTableFieldId="226" dataDxfId="1268" totalsRowDxfId="1234">
      <totalsRowFormula>4095/30*K42</totalsRowFormula>
    </tableColumn>
    <tableColumn id="227" xr3:uid="{05E0E349-0535-4155-93C9-AE908C8363E7}" uniqueName="227" name="m_amplitudeHistogram.7" totalsRowFunction="custom" queryTableFieldId="227" dataDxfId="1267" totalsRowDxfId="1233">
      <totalsRowFormula>4095/30*L42</totalsRowFormula>
    </tableColumn>
    <tableColumn id="228" xr3:uid="{529D5A74-13D6-4CBF-9992-09C49FD5C63E}" uniqueName="228" name="m_amplitudeHistogram.8" totalsRowFunction="custom" queryTableFieldId="228" dataDxfId="1266" totalsRowDxfId="1232">
      <totalsRowFormula>4095/30*M42</totalsRowFormula>
    </tableColumn>
    <tableColumn id="229" xr3:uid="{D7694079-5434-4F34-A1E4-E453CD08D288}" uniqueName="229" name="m_amplitudeHistogram.9" totalsRowFunction="custom" queryTableFieldId="229" dataDxfId="1265" totalsRowDxfId="1231">
      <totalsRowFormula>4095/30*N42</totalsRowFormula>
    </tableColumn>
    <tableColumn id="230" xr3:uid="{27B3B8E5-45BF-4D79-9B10-4D3D39592AEF}" uniqueName="230" name="m_amplitudeHistogram.10" totalsRowFunction="custom" queryTableFieldId="230" dataDxfId="1264" totalsRowDxfId="1230">
      <totalsRowFormula>4095/30*O42</totalsRowFormula>
    </tableColumn>
    <tableColumn id="231" xr3:uid="{FD997334-21A5-4761-96D3-928BF5A8A467}" uniqueName="231" name="m_amplitudeHistogram.11" totalsRowFunction="custom" queryTableFieldId="231" dataDxfId="1263" totalsRowDxfId="1229">
      <totalsRowFormula>4095/30*P42</totalsRowFormula>
    </tableColumn>
    <tableColumn id="232" xr3:uid="{4D6FD80A-CBE0-4899-8538-69956C1BC0C2}" uniqueName="232" name="m_amplitudeHistogram.12" totalsRowFunction="custom" queryTableFieldId="232" dataDxfId="1262" totalsRowDxfId="1228">
      <totalsRowFormula>4095/30*Q42</totalsRowFormula>
    </tableColumn>
    <tableColumn id="233" xr3:uid="{2AB26E95-895F-4864-BBA2-5D3205C97C1F}" uniqueName="233" name="m_amplitudeHistogram.13" totalsRowFunction="custom" queryTableFieldId="233" dataDxfId="1261" totalsRowDxfId="1227">
      <totalsRowFormula>4095/30*R42</totalsRowFormula>
    </tableColumn>
    <tableColumn id="234" xr3:uid="{D35EDC20-882B-49DE-90DC-469B86F117F6}" uniqueName="234" name="m_amplitudeHistogram.14" totalsRowFunction="custom" queryTableFieldId="234" dataDxfId="1260" totalsRowDxfId="1226">
      <totalsRowFormula>4095/30*S42</totalsRowFormula>
    </tableColumn>
    <tableColumn id="235" xr3:uid="{4C8B1D22-3F2B-43DE-8689-23D4FF291882}" uniqueName="235" name="m_amplitudeHistogram.15" totalsRowFunction="custom" queryTableFieldId="235" dataDxfId="1259" totalsRowDxfId="1225">
      <totalsRowFormula>4095/30*T42</totalsRowFormula>
    </tableColumn>
    <tableColumn id="236" xr3:uid="{9202F660-4D28-4433-9ACB-995FC974C77B}" uniqueName="236" name="m_amplitudeHistogram.16" totalsRowFunction="custom" queryTableFieldId="236" dataDxfId="1258" totalsRowDxfId="1224">
      <totalsRowFormula>4095/30*U42</totalsRowFormula>
    </tableColumn>
    <tableColumn id="237" xr3:uid="{56ADC860-0435-4861-A232-34DED131E351}" uniqueName="237" name="m_amplitudeHistogram.17" totalsRowFunction="custom" queryTableFieldId="237" dataDxfId="1257" totalsRowDxfId="1223">
      <totalsRowFormula>4095/30*V42</totalsRowFormula>
    </tableColumn>
    <tableColumn id="238" xr3:uid="{BB9E495A-F3CF-4007-BA73-D7A3BBAF6873}" uniqueName="238" name="m_amplitudeHistogram.18" totalsRowFunction="custom" queryTableFieldId="238" dataDxfId="1256" totalsRowDxfId="1222">
      <totalsRowFormula>4095/30*W42</totalsRowFormula>
    </tableColumn>
    <tableColumn id="239" xr3:uid="{2E708714-13CF-4AC4-B4D1-61E5B8B17EC5}" uniqueName="239" name="m_amplitudeHistogram.19" totalsRowFunction="custom" queryTableFieldId="239" dataDxfId="1255" totalsRowDxfId="1221">
      <totalsRowFormula>4095/30*X42</totalsRowFormula>
    </tableColumn>
    <tableColumn id="240" xr3:uid="{C6624803-CA14-4E3E-8FC3-2D30471AD0E6}" uniqueName="240" name="m_amplitudeHistogram.20" totalsRowFunction="custom" queryTableFieldId="240" dataDxfId="1254" totalsRowDxfId="1220">
      <totalsRowFormula>4095/30*Y42</totalsRowFormula>
    </tableColumn>
    <tableColumn id="241" xr3:uid="{12459A06-C682-440B-B7B8-0F57756C5D9C}" uniqueName="241" name="m_amplitudeHistogram.21" totalsRowFunction="custom" queryTableFieldId="241" dataDxfId="1253" totalsRowDxfId="1219">
      <totalsRowFormula>4095/30*Z42</totalsRowFormula>
    </tableColumn>
    <tableColumn id="242" xr3:uid="{454BBD8B-F870-479F-B355-C7C8A6E978EC}" uniqueName="242" name="m_amplitudeHistogram.22" totalsRowFunction="custom" queryTableFieldId="242" dataDxfId="1252" totalsRowDxfId="1218">
      <totalsRowFormula>4095/30*AA42</totalsRowFormula>
    </tableColumn>
    <tableColumn id="243" xr3:uid="{1FCFCBFC-880B-4AE1-816C-E36E5B080DB6}" uniqueName="243" name="m_amplitudeHistogram.23" totalsRowFunction="custom" queryTableFieldId="243" dataDxfId="1251" totalsRowDxfId="1217">
      <totalsRowFormula>4095/30*AB42</totalsRowFormula>
    </tableColumn>
    <tableColumn id="244" xr3:uid="{C681B85E-EFBE-439D-8BCE-E2CA2CE3DC43}" uniqueName="244" name="m_amplitudeHistogram.24" totalsRowFunction="custom" queryTableFieldId="244" dataDxfId="1250" totalsRowDxfId="1216">
      <totalsRowFormula>4095/30*AC42</totalsRowFormula>
    </tableColumn>
    <tableColumn id="245" xr3:uid="{6ED44F53-EC6D-4205-A509-8EC890E07416}" uniqueName="245" name="m_amplitudeHistogram.25" totalsRowFunction="custom" queryTableFieldId="245" dataDxfId="1249" totalsRowDxfId="1215">
      <totalsRowFormula>4095/30*AD42</totalsRowFormula>
    </tableColumn>
    <tableColumn id="246" xr3:uid="{8C84E8F1-F655-4ACB-A528-34976500EABA}" uniqueName="246" name="m_amplitudeHistogram.26" totalsRowFunction="custom" queryTableFieldId="246" dataDxfId="1248" totalsRowDxfId="1214">
      <totalsRowFormula>4095/30*AE42</totalsRowFormula>
    </tableColumn>
    <tableColumn id="247" xr3:uid="{E0710C13-8696-4BC9-81DB-2013F4E0FA55}" uniqueName="247" name="m_amplitudeHistogram.27" totalsRowFunction="custom" queryTableFieldId="247" dataDxfId="1247" totalsRowDxfId="1213">
      <totalsRowFormula>4095/30*AF42</totalsRowFormula>
    </tableColumn>
    <tableColumn id="248" xr3:uid="{0244D85C-A65D-43A6-BC91-A4502EDD9E3D}" uniqueName="248" name="m_amplitudeHistogram.28" totalsRowFunction="custom" queryTableFieldId="248" dataDxfId="1246" totalsRowDxfId="1212">
      <totalsRowFormula>4095/30*AG42</totalsRowFormula>
    </tableColumn>
    <tableColumn id="249" xr3:uid="{76B25947-DE2B-4D30-96A4-36874D7CA807}" uniqueName="249" name="m_amplitudeHistogram.29" totalsRowFunction="custom" queryTableFieldId="249" dataDxfId="1245" totalsRowDxfId="1211">
      <totalsRowFormula>4095/30*AH42</totalsRowFormula>
    </tableColumn>
    <tableColumn id="271" xr3:uid="{52029775-6713-4DCB-A8D1-555D81D211F7}" uniqueName="271" name="maxSample" queryTableFieldId="271" dataDxfId="1244">
      <calculatedColumnFormula>MAX(amplitude_hist[[#This Row],[m_amplitudeHistogram.0]:[m_amplitudeHistogram.29]])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B52C-7DEE-4B68-98CA-5B8F7C28A587}">
  <dimension ref="A1:MB12"/>
  <sheetViews>
    <sheetView topLeftCell="LF1" workbookViewId="0">
      <selection activeCell="HL2" sqref="HL2:LG12"/>
    </sheetView>
  </sheetViews>
  <sheetFormatPr defaultRowHeight="14.4" x14ac:dyDescent="0.3"/>
  <cols>
    <col min="1" max="1" width="12.77734375" bestFit="1" customWidth="1"/>
    <col min="2" max="2" width="18.21875" bestFit="1" customWidth="1"/>
    <col min="3" max="3" width="32.21875" bestFit="1" customWidth="1"/>
    <col min="4" max="4" width="25" bestFit="1" customWidth="1"/>
    <col min="5" max="5" width="30.6640625" bestFit="1" customWidth="1"/>
    <col min="6" max="6" width="38.33203125" bestFit="1" customWidth="1"/>
    <col min="7" max="7" width="27.33203125" bestFit="1" customWidth="1"/>
    <col min="8" max="8" width="20.6640625" bestFit="1" customWidth="1"/>
    <col min="9" max="9" width="22.6640625" bestFit="1" customWidth="1"/>
    <col min="10" max="10" width="56.109375" bestFit="1" customWidth="1"/>
    <col min="11" max="11" width="56.33203125" bestFit="1" customWidth="1"/>
    <col min="12" max="12" width="51.33203125" bestFit="1" customWidth="1"/>
    <col min="13" max="13" width="55.77734375" bestFit="1" customWidth="1"/>
    <col min="14" max="14" width="51.77734375" bestFit="1" customWidth="1"/>
    <col min="15" max="114" width="8.5546875" bestFit="1" customWidth="1"/>
    <col min="115" max="115" width="54" bestFit="1" customWidth="1"/>
    <col min="116" max="116" width="59.5546875" bestFit="1" customWidth="1"/>
    <col min="117" max="117" width="54.44140625" bestFit="1" customWidth="1"/>
    <col min="118" max="118" width="58.88671875" bestFit="1" customWidth="1"/>
    <col min="119" max="119" width="54.88671875" bestFit="1" customWidth="1"/>
    <col min="120" max="219" width="8.5546875" bestFit="1" customWidth="1"/>
    <col min="220" max="229" width="25.5546875" bestFit="1" customWidth="1"/>
    <col min="230" max="319" width="26.5546875" bestFit="1" customWidth="1"/>
    <col min="320" max="320" width="33.44140625" bestFit="1" customWidth="1"/>
    <col min="321" max="321" width="44.44140625" bestFit="1" customWidth="1"/>
    <col min="322" max="322" width="33.77734375" bestFit="1" customWidth="1"/>
    <col min="323" max="323" width="34.6640625" bestFit="1" customWidth="1"/>
    <col min="324" max="324" width="37.6640625" bestFit="1" customWidth="1"/>
    <col min="325" max="325" width="35.77734375" bestFit="1" customWidth="1"/>
    <col min="326" max="326" width="37.33203125" bestFit="1" customWidth="1"/>
    <col min="327" max="327" width="38.21875" bestFit="1" customWidth="1"/>
    <col min="328" max="328" width="35.77734375" bestFit="1" customWidth="1"/>
    <col min="329" max="329" width="32.21875" bestFit="1" customWidth="1"/>
    <col min="330" max="330" width="29.5546875" bestFit="1" customWidth="1"/>
    <col min="331" max="331" width="36.109375" bestFit="1" customWidth="1"/>
    <col min="332" max="332" width="37.77734375" bestFit="1" customWidth="1"/>
    <col min="333" max="333" width="39.88671875" bestFit="1" customWidth="1"/>
    <col min="334" max="334" width="40.6640625" bestFit="1" customWidth="1"/>
    <col min="335" max="335" width="42.6640625" bestFit="1" customWidth="1"/>
    <col min="336" max="336" width="40.77734375" bestFit="1" customWidth="1"/>
    <col min="337" max="337" width="33.88671875" bestFit="1" customWidth="1"/>
    <col min="338" max="338" width="28.33203125" bestFit="1" customWidth="1"/>
    <col min="339" max="339" width="27.77734375" bestFit="1" customWidth="1"/>
    <col min="340" max="340" width="11.109375" bestFit="1" customWidth="1"/>
  </cols>
  <sheetData>
    <row r="1" spans="1:3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271</v>
      </c>
      <c r="IQ1" t="s">
        <v>476</v>
      </c>
      <c r="IR1" t="s">
        <v>477</v>
      </c>
      <c r="IS1" t="s">
        <v>478</v>
      </c>
      <c r="IT1" t="s">
        <v>479</v>
      </c>
      <c r="IU1" t="s">
        <v>480</v>
      </c>
      <c r="IV1" t="s">
        <v>481</v>
      </c>
      <c r="IW1" t="s">
        <v>482</v>
      </c>
      <c r="IX1" t="s">
        <v>483</v>
      </c>
      <c r="IY1" t="s">
        <v>484</v>
      </c>
      <c r="IZ1" t="s">
        <v>485</v>
      </c>
      <c r="JA1" t="s">
        <v>486</v>
      </c>
      <c r="JB1" t="s">
        <v>487</v>
      </c>
      <c r="JC1" t="s">
        <v>488</v>
      </c>
      <c r="JD1" t="s">
        <v>489</v>
      </c>
      <c r="JE1" t="s">
        <v>490</v>
      </c>
      <c r="JF1" t="s">
        <v>491</v>
      </c>
      <c r="JG1" t="s">
        <v>492</v>
      </c>
      <c r="JH1" t="s">
        <v>493</v>
      </c>
      <c r="JI1" t="s">
        <v>494</v>
      </c>
      <c r="JJ1" t="s">
        <v>495</v>
      </c>
      <c r="JK1" t="s">
        <v>496</v>
      </c>
      <c r="JL1" t="s">
        <v>497</v>
      </c>
      <c r="JM1" t="s">
        <v>498</v>
      </c>
      <c r="JN1" t="s">
        <v>499</v>
      </c>
      <c r="JO1" t="s">
        <v>500</v>
      </c>
      <c r="JP1" t="s">
        <v>501</v>
      </c>
      <c r="JQ1" t="s">
        <v>502</v>
      </c>
      <c r="JR1" t="s">
        <v>503</v>
      </c>
      <c r="JS1" t="s">
        <v>504</v>
      </c>
      <c r="JT1" t="s">
        <v>505</v>
      </c>
      <c r="JU1" t="s">
        <v>506</v>
      </c>
      <c r="JV1" t="s">
        <v>507</v>
      </c>
      <c r="JW1" t="s">
        <v>508</v>
      </c>
      <c r="JX1" t="s">
        <v>509</v>
      </c>
      <c r="JY1" t="s">
        <v>510</v>
      </c>
      <c r="JZ1" t="s">
        <v>511</v>
      </c>
      <c r="KA1" t="s">
        <v>512</v>
      </c>
      <c r="KB1" t="s">
        <v>513</v>
      </c>
      <c r="KC1" t="s">
        <v>514</v>
      </c>
      <c r="KD1" t="s">
        <v>515</v>
      </c>
      <c r="KE1" t="s">
        <v>516</v>
      </c>
      <c r="KF1" t="s">
        <v>517</v>
      </c>
      <c r="KG1" t="s">
        <v>518</v>
      </c>
      <c r="KH1" t="s">
        <v>519</v>
      </c>
      <c r="KI1" t="s">
        <v>520</v>
      </c>
      <c r="KJ1" t="s">
        <v>521</v>
      </c>
      <c r="KK1" t="s">
        <v>522</v>
      </c>
      <c r="KL1" t="s">
        <v>523</v>
      </c>
      <c r="KM1" t="s">
        <v>524</v>
      </c>
      <c r="KN1" t="s">
        <v>525</v>
      </c>
      <c r="KO1" t="s">
        <v>526</v>
      </c>
      <c r="KP1" t="s">
        <v>527</v>
      </c>
      <c r="KQ1" t="s">
        <v>528</v>
      </c>
      <c r="KR1" t="s">
        <v>529</v>
      </c>
      <c r="KS1" t="s">
        <v>530</v>
      </c>
      <c r="KT1" t="s">
        <v>531</v>
      </c>
      <c r="KU1" t="s">
        <v>532</v>
      </c>
      <c r="KV1" t="s">
        <v>533</v>
      </c>
      <c r="KW1" t="s">
        <v>534</v>
      </c>
      <c r="KX1" t="s">
        <v>535</v>
      </c>
      <c r="KY1" t="s">
        <v>536</v>
      </c>
      <c r="KZ1" t="s">
        <v>537</v>
      </c>
      <c r="LA1" t="s">
        <v>538</v>
      </c>
      <c r="LB1" t="s">
        <v>539</v>
      </c>
      <c r="LC1" t="s">
        <v>540</v>
      </c>
      <c r="LD1" t="s">
        <v>541</v>
      </c>
      <c r="LE1" t="s">
        <v>542</v>
      </c>
      <c r="LF1" t="s">
        <v>543</v>
      </c>
      <c r="LG1" t="s">
        <v>544</v>
      </c>
      <c r="LH1" t="s">
        <v>249</v>
      </c>
      <c r="LI1" t="s">
        <v>250</v>
      </c>
      <c r="LJ1" t="s">
        <v>251</v>
      </c>
      <c r="LK1" t="s">
        <v>252</v>
      </c>
      <c r="LL1" t="s">
        <v>253</v>
      </c>
      <c r="LM1" t="s">
        <v>254</v>
      </c>
      <c r="LN1" t="s">
        <v>255</v>
      </c>
      <c r="LO1" t="s">
        <v>256</v>
      </c>
      <c r="LP1" t="s">
        <v>257</v>
      </c>
      <c r="LQ1" t="s">
        <v>258</v>
      </c>
      <c r="LR1" t="s">
        <v>259</v>
      </c>
      <c r="LS1" t="s">
        <v>260</v>
      </c>
      <c r="LT1" t="s">
        <v>261</v>
      </c>
      <c r="LU1" t="s">
        <v>262</v>
      </c>
      <c r="LV1" t="s">
        <v>263</v>
      </c>
      <c r="LW1" t="s">
        <v>264</v>
      </c>
      <c r="LX1" t="s">
        <v>265</v>
      </c>
      <c r="LY1" t="s">
        <v>266</v>
      </c>
      <c r="LZ1" t="s">
        <v>267</v>
      </c>
      <c r="MA1" t="s">
        <v>268</v>
      </c>
      <c r="MB1" t="s">
        <v>269</v>
      </c>
    </row>
    <row r="2" spans="1:340" x14ac:dyDescent="0.3">
      <c r="A2" s="1" t="s">
        <v>270</v>
      </c>
      <c r="B2" s="1" t="s">
        <v>270</v>
      </c>
      <c r="C2">
        <v>0</v>
      </c>
      <c r="D2">
        <v>10</v>
      </c>
      <c r="E2" s="1">
        <v>0</v>
      </c>
      <c r="F2" s="1">
        <v>0</v>
      </c>
      <c r="G2">
        <v>4800</v>
      </c>
      <c r="H2">
        <v>1000000</v>
      </c>
      <c r="I2">
        <v>143</v>
      </c>
      <c r="J2">
        <v>0</v>
      </c>
      <c r="K2">
        <v>100</v>
      </c>
      <c r="L2">
        <v>100</v>
      </c>
      <c r="M2">
        <v>6</v>
      </c>
      <c r="N2" s="1" t="s">
        <v>270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>
        <v>0</v>
      </c>
      <c r="DL2">
        <v>100</v>
      </c>
      <c r="DM2">
        <v>100</v>
      </c>
      <c r="DN2">
        <v>5</v>
      </c>
      <c r="DO2" s="1" t="s">
        <v>270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0.8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0.2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8.7200000000000003E-3</v>
      </c>
      <c r="HO2" s="1">
        <v>5.2318000000000003E-2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5.0480000000000004E-3</v>
      </c>
      <c r="HY2" s="1">
        <v>4.13E-3</v>
      </c>
      <c r="HZ2" s="1">
        <v>5.5069999999999997E-3</v>
      </c>
      <c r="IA2" s="1">
        <v>3.212E-3</v>
      </c>
      <c r="IB2" s="1">
        <v>3.6709999999999998E-3</v>
      </c>
      <c r="IC2" s="1">
        <v>3.6709999999999998E-3</v>
      </c>
      <c r="ID2" s="1">
        <v>1.836E-3</v>
      </c>
      <c r="IE2" s="1">
        <v>7.8019999999999999E-3</v>
      </c>
      <c r="IF2" s="1">
        <v>5.0480000000000004E-3</v>
      </c>
      <c r="IG2" s="1">
        <v>5.8284000000000002E-2</v>
      </c>
      <c r="IH2" s="1">
        <v>4.13E-3</v>
      </c>
      <c r="II2" s="1">
        <v>2.2950000000000002E-3</v>
      </c>
      <c r="IJ2" s="1">
        <v>3.6709999999999998E-3</v>
      </c>
      <c r="IK2" s="1">
        <v>1.836E-3</v>
      </c>
      <c r="IL2" s="1">
        <v>8.2609999999999992E-3</v>
      </c>
      <c r="IM2" s="1">
        <v>8.2609999999999992E-3</v>
      </c>
      <c r="IN2" s="1">
        <v>1.3768000000000001E-2</v>
      </c>
      <c r="IO2" s="1">
        <v>1.1013999999999999E-2</v>
      </c>
      <c r="IP2" s="1">
        <v>8.2609999999999992E-3</v>
      </c>
      <c r="IQ2" s="1">
        <v>1.5145E-2</v>
      </c>
      <c r="IR2" s="1">
        <v>9.1789999999999997E-3</v>
      </c>
      <c r="IS2" s="1">
        <v>6.4250000000000002E-3</v>
      </c>
      <c r="IT2" s="1">
        <v>9.6369999999999997E-3</v>
      </c>
      <c r="IU2" s="1">
        <v>7.3429999999999997E-3</v>
      </c>
      <c r="IV2" s="1">
        <v>0</v>
      </c>
      <c r="IW2" s="1">
        <v>6.8840000000000004E-3</v>
      </c>
      <c r="IX2" s="1">
        <v>5.0480000000000004E-3</v>
      </c>
      <c r="IY2" s="1">
        <v>4.13E-3</v>
      </c>
      <c r="IZ2" s="1">
        <v>6.4250000000000002E-3</v>
      </c>
      <c r="JA2" s="1">
        <v>3.212E-3</v>
      </c>
      <c r="JB2" s="1">
        <v>5.9659999999999999E-3</v>
      </c>
      <c r="JC2" s="1">
        <v>8.2609999999999992E-3</v>
      </c>
      <c r="JD2" s="1">
        <v>5.5069999999999997E-3</v>
      </c>
      <c r="JE2" s="1">
        <v>6.4250000000000002E-3</v>
      </c>
      <c r="JF2" s="1">
        <v>1.3309E-2</v>
      </c>
      <c r="JG2" s="1">
        <v>1.1013999999999999E-2</v>
      </c>
      <c r="JH2" s="1">
        <v>2.7994000000000002E-2</v>
      </c>
      <c r="JI2" s="1">
        <v>9.6369999999999997E-3</v>
      </c>
      <c r="JJ2" s="1">
        <v>6.3791E-2</v>
      </c>
      <c r="JK2" s="1">
        <v>2.7536000000000001E-2</v>
      </c>
      <c r="JL2" s="1">
        <v>2.8912E-2</v>
      </c>
      <c r="JM2" s="1">
        <v>2.7994000000000002E-2</v>
      </c>
      <c r="JN2" s="1">
        <v>2.3864E-2</v>
      </c>
      <c r="JO2" s="1">
        <v>2.4781999999999998E-2</v>
      </c>
      <c r="JP2" s="1">
        <v>3.7172999999999998E-2</v>
      </c>
      <c r="JQ2" s="1">
        <v>1.9275E-2</v>
      </c>
      <c r="JR2" s="1">
        <v>3.9009000000000002E-2</v>
      </c>
      <c r="JS2" s="1">
        <v>4.3138999999999997E-2</v>
      </c>
      <c r="JT2" s="1">
        <v>4.0384999999999997E-2</v>
      </c>
      <c r="JU2" s="1">
        <v>5.5071000000000002E-2</v>
      </c>
      <c r="JV2" s="1">
        <v>7.5263999999999998E-2</v>
      </c>
      <c r="JW2" s="1">
        <v>4.6351999999999997E-2</v>
      </c>
      <c r="JX2" s="1">
        <v>3.9926999999999997E-2</v>
      </c>
      <c r="JY2" s="1">
        <v>2.2027999999999999E-2</v>
      </c>
      <c r="JZ2" s="1">
        <v>3.212E-3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8796</v>
      </c>
      <c r="LQ2">
        <v>0</v>
      </c>
      <c r="LR2">
        <v>0</v>
      </c>
      <c r="LS2">
        <v>0</v>
      </c>
      <c r="LT2">
        <v>7846</v>
      </c>
      <c r="LU2">
        <v>76</v>
      </c>
      <c r="LV2">
        <v>256</v>
      </c>
      <c r="LW2">
        <v>0</v>
      </c>
      <c r="LX2">
        <v>0</v>
      </c>
      <c r="LY2">
        <v>0</v>
      </c>
      <c r="LZ2">
        <v>0</v>
      </c>
      <c r="MA2">
        <v>0</v>
      </c>
      <c r="MB2" s="1" t="s">
        <v>270</v>
      </c>
    </row>
    <row r="3" spans="1:340" x14ac:dyDescent="0.3">
      <c r="A3" s="1" t="s">
        <v>270</v>
      </c>
      <c r="B3" s="1" t="s">
        <v>270</v>
      </c>
      <c r="C3">
        <v>0</v>
      </c>
      <c r="D3">
        <v>10</v>
      </c>
      <c r="E3" s="1">
        <v>0</v>
      </c>
      <c r="F3" s="1">
        <v>0</v>
      </c>
      <c r="G3">
        <v>4800</v>
      </c>
      <c r="H3">
        <v>1000000</v>
      </c>
      <c r="I3">
        <v>143</v>
      </c>
      <c r="J3">
        <v>0</v>
      </c>
      <c r="K3">
        <v>100</v>
      </c>
      <c r="L3">
        <v>100</v>
      </c>
      <c r="M3">
        <v>7</v>
      </c>
      <c r="N3" s="1" t="s">
        <v>270</v>
      </c>
      <c r="O3" s="1">
        <v>0</v>
      </c>
      <c r="P3" s="1">
        <v>0</v>
      </c>
      <c r="Q3" s="1">
        <v>0.14285700000000001</v>
      </c>
      <c r="R3" s="1">
        <v>0</v>
      </c>
      <c r="S3" s="1">
        <v>0</v>
      </c>
      <c r="T3" s="1">
        <v>0.85714299999999999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>
        <v>0</v>
      </c>
      <c r="DL3">
        <v>100</v>
      </c>
      <c r="DM3">
        <v>100</v>
      </c>
      <c r="DN3">
        <v>6</v>
      </c>
      <c r="DO3" s="1" t="s">
        <v>270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0.16666700000000001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0.83333299999999999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1.0924E-2</v>
      </c>
      <c r="HO3" s="1">
        <v>5.8261E-2</v>
      </c>
      <c r="HP3" s="1">
        <v>6.3720000000000001E-3</v>
      </c>
      <c r="HQ3" s="1">
        <v>1.8209999999999999E-3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4.5519999999999996E-3</v>
      </c>
      <c r="HY3" s="1">
        <v>2.7309999999999999E-3</v>
      </c>
      <c r="HZ3" s="1">
        <v>2.2759999999999998E-3</v>
      </c>
      <c r="IA3" s="1">
        <v>1.3649999999999999E-3</v>
      </c>
      <c r="IB3" s="1">
        <v>0</v>
      </c>
      <c r="IC3" s="1">
        <v>2.2759999999999998E-3</v>
      </c>
      <c r="ID3" s="1">
        <v>9.1E-4</v>
      </c>
      <c r="IE3" s="1">
        <v>0</v>
      </c>
      <c r="IF3" s="1">
        <v>1.8209999999999999E-3</v>
      </c>
      <c r="IG3" s="1">
        <v>0.27310000000000001</v>
      </c>
      <c r="IH3" s="1">
        <v>1.5931000000000001E-2</v>
      </c>
      <c r="II3" s="1">
        <v>1.8209999999999999E-3</v>
      </c>
      <c r="IJ3" s="1">
        <v>3.6410000000000001E-3</v>
      </c>
      <c r="IK3" s="1">
        <v>3.186E-3</v>
      </c>
      <c r="IL3" s="1">
        <v>8.1930000000000006E-3</v>
      </c>
      <c r="IM3" s="1">
        <v>8.1930000000000006E-3</v>
      </c>
      <c r="IN3" s="1">
        <v>1.1834000000000001E-2</v>
      </c>
      <c r="IO3" s="1">
        <v>1.1834000000000001E-2</v>
      </c>
      <c r="IP3" s="1">
        <v>1.1834000000000001E-2</v>
      </c>
      <c r="IQ3" s="1">
        <v>1.0014E-2</v>
      </c>
      <c r="IR3" s="1">
        <v>6.8269999999999997E-3</v>
      </c>
      <c r="IS3" s="1">
        <v>8.1930000000000006E-3</v>
      </c>
      <c r="IT3" s="1">
        <v>7.7380000000000001E-3</v>
      </c>
      <c r="IU3" s="1">
        <v>8.6479999999999994E-3</v>
      </c>
      <c r="IV3" s="1">
        <v>2.2759999999999998E-3</v>
      </c>
      <c r="IW3" s="1">
        <v>1.1834000000000001E-2</v>
      </c>
      <c r="IX3" s="1">
        <v>5.9170000000000004E-3</v>
      </c>
      <c r="IY3" s="1">
        <v>8.6479999999999994E-3</v>
      </c>
      <c r="IZ3" s="1">
        <v>1.5931000000000001E-2</v>
      </c>
      <c r="JA3" s="1">
        <v>1.0468999999999999E-2</v>
      </c>
      <c r="JB3" s="1">
        <v>1.4565E-2</v>
      </c>
      <c r="JC3" s="1">
        <v>1.8207000000000001E-2</v>
      </c>
      <c r="JD3" s="1">
        <v>6.4177999999999999E-2</v>
      </c>
      <c r="JE3" s="1">
        <v>6.0991999999999998E-2</v>
      </c>
      <c r="JF3" s="1">
        <v>6.2357999999999997E-2</v>
      </c>
      <c r="JG3" s="1">
        <v>7.0096000000000006E-2</v>
      </c>
      <c r="JH3" s="1">
        <v>1.9571999999999999E-2</v>
      </c>
      <c r="JI3" s="1">
        <v>7.7380000000000001E-3</v>
      </c>
      <c r="JJ3" s="1">
        <v>1.7295999999999999E-2</v>
      </c>
      <c r="JK3" s="1">
        <v>1.2744999999999999E-2</v>
      </c>
      <c r="JL3" s="1">
        <v>5.4619999999999998E-3</v>
      </c>
      <c r="JM3" s="1">
        <v>8.1930000000000006E-3</v>
      </c>
      <c r="JN3" s="1">
        <v>5.9170000000000004E-3</v>
      </c>
      <c r="JO3" s="1">
        <v>9.5580000000000005E-3</v>
      </c>
      <c r="JP3" s="1">
        <v>1.4565E-2</v>
      </c>
      <c r="JQ3" s="1">
        <v>6.8269999999999997E-3</v>
      </c>
      <c r="JR3" s="1">
        <v>4.5519999999999996E-3</v>
      </c>
      <c r="JS3" s="1">
        <v>6.3720000000000001E-3</v>
      </c>
      <c r="JT3" s="1">
        <v>1.4565E-2</v>
      </c>
      <c r="JU3" s="1">
        <v>1.0014E-2</v>
      </c>
      <c r="JV3" s="1">
        <v>1.8662000000000002E-2</v>
      </c>
      <c r="JW3" s="1">
        <v>6.3720000000000001E-3</v>
      </c>
      <c r="JX3" s="1">
        <v>1.3649999999999999E-3</v>
      </c>
      <c r="JY3" s="1">
        <v>4.55E-4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8471</v>
      </c>
      <c r="LQ3">
        <v>0</v>
      </c>
      <c r="LR3">
        <v>0</v>
      </c>
      <c r="LS3">
        <v>0</v>
      </c>
      <c r="LT3">
        <v>7835</v>
      </c>
      <c r="LU3">
        <v>32</v>
      </c>
      <c r="LV3">
        <v>165</v>
      </c>
      <c r="LW3">
        <v>0</v>
      </c>
      <c r="LX3">
        <v>0</v>
      </c>
      <c r="LY3">
        <v>0</v>
      </c>
      <c r="LZ3">
        <v>0</v>
      </c>
      <c r="MA3">
        <v>0</v>
      </c>
      <c r="MB3" s="1" t="s">
        <v>270</v>
      </c>
    </row>
    <row r="4" spans="1:340" x14ac:dyDescent="0.3">
      <c r="A4" s="1" t="s">
        <v>270</v>
      </c>
      <c r="B4" s="1" t="s">
        <v>270</v>
      </c>
      <c r="C4">
        <v>0</v>
      </c>
      <c r="D4">
        <v>10</v>
      </c>
      <c r="E4" s="1">
        <v>0</v>
      </c>
      <c r="F4" s="1">
        <v>0</v>
      </c>
      <c r="G4">
        <v>4800</v>
      </c>
      <c r="H4">
        <v>1000000</v>
      </c>
      <c r="I4">
        <v>143</v>
      </c>
      <c r="J4">
        <v>0</v>
      </c>
      <c r="K4">
        <v>100</v>
      </c>
      <c r="L4">
        <v>100</v>
      </c>
      <c r="M4">
        <v>6</v>
      </c>
      <c r="N4" s="1" t="s">
        <v>270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>
        <v>0</v>
      </c>
      <c r="DL4">
        <v>100</v>
      </c>
      <c r="DM4">
        <v>100</v>
      </c>
      <c r="DN4">
        <v>5</v>
      </c>
      <c r="DO4" s="1" t="s">
        <v>270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0.2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0.8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1.1379E-2</v>
      </c>
      <c r="HO4" s="1">
        <v>6.5999000000000002E-2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9.1E-4</v>
      </c>
      <c r="HY4" s="1">
        <v>3.186E-3</v>
      </c>
      <c r="HZ4" s="1">
        <v>4.55E-4</v>
      </c>
      <c r="IA4" s="1">
        <v>1.8209999999999999E-3</v>
      </c>
      <c r="IB4" s="1">
        <v>5.0070000000000002E-3</v>
      </c>
      <c r="IC4" s="1">
        <v>3.186E-3</v>
      </c>
      <c r="ID4" s="1">
        <v>9.1E-4</v>
      </c>
      <c r="IE4" s="1">
        <v>1.8209999999999999E-3</v>
      </c>
      <c r="IF4" s="1">
        <v>1.8209999999999999E-3</v>
      </c>
      <c r="IG4" s="1">
        <v>0.24624499999999999</v>
      </c>
      <c r="IH4" s="1">
        <v>1.7750999999999999E-2</v>
      </c>
      <c r="II4" s="1">
        <v>2.2759999999999998E-3</v>
      </c>
      <c r="IJ4" s="1">
        <v>1.3649999999999999E-3</v>
      </c>
      <c r="IK4" s="1">
        <v>2.2759999999999998E-3</v>
      </c>
      <c r="IL4" s="1">
        <v>5.4619999999999998E-3</v>
      </c>
      <c r="IM4" s="1">
        <v>7.2830000000000004E-3</v>
      </c>
      <c r="IN4" s="1">
        <v>5.9170000000000004E-3</v>
      </c>
      <c r="IO4" s="1">
        <v>1.0924E-2</v>
      </c>
      <c r="IP4" s="1">
        <v>1.0014E-2</v>
      </c>
      <c r="IQ4" s="1">
        <v>1.2289E-2</v>
      </c>
      <c r="IR4" s="1">
        <v>5.4619999999999998E-3</v>
      </c>
      <c r="IS4" s="1">
        <v>9.103E-3</v>
      </c>
      <c r="IT4" s="1">
        <v>7.7380000000000001E-3</v>
      </c>
      <c r="IU4" s="1">
        <v>1.4109999999999999E-2</v>
      </c>
      <c r="IV4" s="1">
        <v>5.4619999999999998E-3</v>
      </c>
      <c r="IW4" s="1">
        <v>4.2785999999999998E-2</v>
      </c>
      <c r="IX4" s="1">
        <v>2.5034000000000001E-2</v>
      </c>
      <c r="IY4" s="1">
        <v>2.2303E-2</v>
      </c>
      <c r="IZ4" s="1">
        <v>2.9131000000000001E-2</v>
      </c>
      <c r="JA4" s="1">
        <v>1.502E-2</v>
      </c>
      <c r="JB4" s="1">
        <v>2.0937999999999998E-2</v>
      </c>
      <c r="JC4" s="1">
        <v>1.5931000000000001E-2</v>
      </c>
      <c r="JD4" s="1">
        <v>3.7779E-2</v>
      </c>
      <c r="JE4" s="1">
        <v>3.1862000000000001E-2</v>
      </c>
      <c r="JF4" s="1">
        <v>3.1862000000000001E-2</v>
      </c>
      <c r="JG4" s="1">
        <v>4.0509999999999997E-2</v>
      </c>
      <c r="JH4" s="1">
        <v>8.6479999999999994E-3</v>
      </c>
      <c r="JI4" s="1">
        <v>1.8209999999999999E-3</v>
      </c>
      <c r="JJ4" s="1">
        <v>1.1379E-2</v>
      </c>
      <c r="JK4" s="1">
        <v>5.4619999999999998E-3</v>
      </c>
      <c r="JL4" s="1">
        <v>5.4619999999999998E-3</v>
      </c>
      <c r="JM4" s="1">
        <v>4.5519999999999996E-3</v>
      </c>
      <c r="JN4" s="1">
        <v>5.4619999999999998E-3</v>
      </c>
      <c r="JO4" s="1">
        <v>4.5519999999999996E-3</v>
      </c>
      <c r="JP4" s="1">
        <v>1.1834000000000001E-2</v>
      </c>
      <c r="JQ4" s="1">
        <v>1.7750999999999999E-2</v>
      </c>
      <c r="JR4" s="1">
        <v>2.4579E-2</v>
      </c>
      <c r="JS4" s="1">
        <v>6.3720000000000001E-3</v>
      </c>
      <c r="JT4" s="1">
        <v>1.0014E-2</v>
      </c>
      <c r="JU4" s="1">
        <v>5.5985E-2</v>
      </c>
      <c r="JV4" s="1">
        <v>4.5971999999999999E-2</v>
      </c>
      <c r="JW4" s="1">
        <v>3.6410000000000001E-3</v>
      </c>
      <c r="JX4" s="1">
        <v>9.1E-4</v>
      </c>
      <c r="JY4" s="1">
        <v>1.8209999999999999E-3</v>
      </c>
      <c r="JZ4" s="1">
        <v>0</v>
      </c>
      <c r="KA4" s="1">
        <v>0</v>
      </c>
      <c r="KB4" s="1">
        <v>4.55E-4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8399</v>
      </c>
      <c r="LQ4">
        <v>0</v>
      </c>
      <c r="LR4">
        <v>0</v>
      </c>
      <c r="LS4">
        <v>0</v>
      </c>
      <c r="LT4">
        <v>7828</v>
      </c>
      <c r="LU4">
        <v>28</v>
      </c>
      <c r="LV4">
        <v>152</v>
      </c>
      <c r="LW4">
        <v>0</v>
      </c>
      <c r="LX4">
        <v>0</v>
      </c>
      <c r="LY4">
        <v>0</v>
      </c>
      <c r="LZ4">
        <v>0</v>
      </c>
      <c r="MA4">
        <v>0</v>
      </c>
      <c r="MB4" s="1" t="s">
        <v>270</v>
      </c>
    </row>
    <row r="5" spans="1:340" x14ac:dyDescent="0.3">
      <c r="A5" s="1" t="s">
        <v>270</v>
      </c>
      <c r="B5" s="1" t="s">
        <v>270</v>
      </c>
      <c r="C5">
        <v>0</v>
      </c>
      <c r="D5">
        <v>10</v>
      </c>
      <c r="E5" s="1">
        <v>0</v>
      </c>
      <c r="F5" s="1">
        <v>0</v>
      </c>
      <c r="G5">
        <v>4800</v>
      </c>
      <c r="H5">
        <v>1000000</v>
      </c>
      <c r="I5">
        <v>880</v>
      </c>
      <c r="J5">
        <v>0</v>
      </c>
      <c r="K5">
        <v>100</v>
      </c>
      <c r="L5">
        <v>100</v>
      </c>
      <c r="M5">
        <v>13</v>
      </c>
      <c r="N5" s="1" t="s">
        <v>270</v>
      </c>
      <c r="O5" s="1">
        <v>0</v>
      </c>
      <c r="P5" s="1">
        <v>0.461538</v>
      </c>
      <c r="Q5" s="1">
        <v>7.6923000000000005E-2</v>
      </c>
      <c r="R5" s="1">
        <v>0</v>
      </c>
      <c r="S5" s="1">
        <v>0</v>
      </c>
      <c r="T5" s="1">
        <v>0.30769200000000002</v>
      </c>
      <c r="U5" s="1">
        <v>7.6923000000000005E-2</v>
      </c>
      <c r="V5" s="1">
        <v>0</v>
      </c>
      <c r="W5" s="1">
        <v>0</v>
      </c>
      <c r="X5" s="1">
        <v>7.6923000000000005E-2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>
        <v>0</v>
      </c>
      <c r="DL5">
        <v>100</v>
      </c>
      <c r="DM5">
        <v>100</v>
      </c>
      <c r="DN5">
        <v>12</v>
      </c>
      <c r="DO5" s="1" t="s">
        <v>270</v>
      </c>
      <c r="DP5" s="1">
        <v>0</v>
      </c>
      <c r="DQ5" s="1">
        <v>0.33333299999999999</v>
      </c>
      <c r="DR5" s="1">
        <v>0.25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0.16666700000000001</v>
      </c>
      <c r="FS5" s="1">
        <v>0</v>
      </c>
      <c r="FT5" s="1">
        <v>8.3333000000000004E-2</v>
      </c>
      <c r="FU5" s="1">
        <v>8.3333000000000004E-2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8.3333000000000004E-2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2.1392999999999999E-2</v>
      </c>
      <c r="HO5" s="1">
        <v>5.8261E-2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2.7309999999999999E-3</v>
      </c>
      <c r="HY5" s="1">
        <v>1.8209999999999999E-3</v>
      </c>
      <c r="HZ5" s="1">
        <v>2.7309999999999999E-3</v>
      </c>
      <c r="IA5" s="1">
        <v>3.186E-3</v>
      </c>
      <c r="IB5" s="1">
        <v>1.8209999999999999E-3</v>
      </c>
      <c r="IC5" s="1">
        <v>1.3649999999999999E-3</v>
      </c>
      <c r="ID5" s="1">
        <v>1.8209999999999999E-3</v>
      </c>
      <c r="IE5" s="1">
        <v>1.3649999999999999E-3</v>
      </c>
      <c r="IF5" s="1">
        <v>4.5519999999999996E-3</v>
      </c>
      <c r="IG5" s="1">
        <v>0.34956799999999999</v>
      </c>
      <c r="IH5" s="1">
        <v>1.2289E-2</v>
      </c>
      <c r="II5" s="1">
        <v>2.7309999999999999E-3</v>
      </c>
      <c r="IJ5" s="1">
        <v>4.0959999999999998E-3</v>
      </c>
      <c r="IK5" s="1">
        <v>9.1E-4</v>
      </c>
      <c r="IL5" s="1">
        <v>5.4619999999999998E-3</v>
      </c>
      <c r="IM5" s="1">
        <v>5.9170000000000004E-3</v>
      </c>
      <c r="IN5" s="1">
        <v>5.0070000000000002E-3</v>
      </c>
      <c r="IO5" s="1">
        <v>6.3720000000000001E-3</v>
      </c>
      <c r="IP5" s="1">
        <v>1.0014E-2</v>
      </c>
      <c r="IQ5" s="1">
        <v>4.0959999999999998E-3</v>
      </c>
      <c r="IR5" s="1">
        <v>3.186E-3</v>
      </c>
      <c r="IS5" s="1">
        <v>4.5519999999999996E-3</v>
      </c>
      <c r="IT5" s="1">
        <v>6.8269999999999997E-3</v>
      </c>
      <c r="IU5" s="1">
        <v>6.8269999999999997E-3</v>
      </c>
      <c r="IV5" s="1">
        <v>3.186E-3</v>
      </c>
      <c r="IW5" s="1">
        <v>2.9131000000000001E-2</v>
      </c>
      <c r="IX5" s="1">
        <v>1.502E-2</v>
      </c>
      <c r="IY5" s="1">
        <v>1.5931000000000001E-2</v>
      </c>
      <c r="IZ5" s="1">
        <v>1.9571999999999999E-2</v>
      </c>
      <c r="JA5" s="1">
        <v>9.5580000000000005E-3</v>
      </c>
      <c r="JB5" s="1">
        <v>1.0014E-2</v>
      </c>
      <c r="JC5" s="1">
        <v>5.9170000000000004E-3</v>
      </c>
      <c r="JD5" s="1">
        <v>2.3213000000000001E-2</v>
      </c>
      <c r="JE5" s="1">
        <v>2.1847999999999999E-2</v>
      </c>
      <c r="JF5" s="1">
        <v>1.9571999999999999E-2</v>
      </c>
      <c r="JG5" s="1">
        <v>2.4124E-2</v>
      </c>
      <c r="JH5" s="1">
        <v>1.0014E-2</v>
      </c>
      <c r="JI5" s="1">
        <v>2.2759999999999998E-3</v>
      </c>
      <c r="JJ5" s="1">
        <v>6.3720000000000001E-3</v>
      </c>
      <c r="JK5" s="1">
        <v>1.8209999999999999E-3</v>
      </c>
      <c r="JL5" s="1">
        <v>6.3720000000000001E-3</v>
      </c>
      <c r="JM5" s="1">
        <v>5.9170000000000004E-3</v>
      </c>
      <c r="JN5" s="1">
        <v>5.9170000000000004E-3</v>
      </c>
      <c r="JO5" s="1">
        <v>5.0070000000000002E-3</v>
      </c>
      <c r="JP5" s="1">
        <v>1.1834000000000001E-2</v>
      </c>
      <c r="JQ5" s="1">
        <v>2.7765000000000001E-2</v>
      </c>
      <c r="JR5" s="1">
        <v>2.1392999999999999E-2</v>
      </c>
      <c r="JS5" s="1">
        <v>7.2830000000000004E-3</v>
      </c>
      <c r="JT5" s="1">
        <v>1.32E-2</v>
      </c>
      <c r="JU5" s="1">
        <v>9.7861000000000004E-2</v>
      </c>
      <c r="JV5" s="1">
        <v>3.8689000000000001E-2</v>
      </c>
      <c r="JW5" s="1">
        <v>4.5519999999999996E-3</v>
      </c>
      <c r="JX5" s="1">
        <v>9.1E-4</v>
      </c>
      <c r="JY5" s="1">
        <v>1.8209999999999999E-3</v>
      </c>
      <c r="JZ5" s="1">
        <v>2.7309999999999999E-3</v>
      </c>
      <c r="KA5" s="1">
        <v>1.8209999999999999E-3</v>
      </c>
      <c r="KB5" s="1">
        <v>4.55E-4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29</v>
      </c>
      <c r="LO5">
        <v>191</v>
      </c>
      <c r="LP5">
        <v>0</v>
      </c>
      <c r="LQ5">
        <v>0</v>
      </c>
      <c r="LR5">
        <v>0</v>
      </c>
      <c r="LS5">
        <v>0</v>
      </c>
      <c r="LT5">
        <v>0</v>
      </c>
      <c r="MB5" s="1" t="s">
        <v>270</v>
      </c>
    </row>
    <row r="6" spans="1:340" x14ac:dyDescent="0.3">
      <c r="A6" s="1" t="s">
        <v>270</v>
      </c>
      <c r="B6" s="1" t="s">
        <v>270</v>
      </c>
      <c r="C6">
        <v>0</v>
      </c>
      <c r="D6">
        <v>10</v>
      </c>
      <c r="E6" s="1">
        <v>0</v>
      </c>
      <c r="F6" s="1">
        <v>0</v>
      </c>
      <c r="G6">
        <v>4800</v>
      </c>
      <c r="H6">
        <v>1000000</v>
      </c>
      <c r="I6">
        <v>880</v>
      </c>
      <c r="J6">
        <v>0</v>
      </c>
      <c r="K6">
        <v>100</v>
      </c>
      <c r="L6">
        <v>100</v>
      </c>
      <c r="M6">
        <v>17</v>
      </c>
      <c r="N6" s="1" t="s">
        <v>270</v>
      </c>
      <c r="O6" s="1">
        <v>0</v>
      </c>
      <c r="P6" s="1">
        <v>0.64705900000000005</v>
      </c>
      <c r="Q6" s="1">
        <v>0</v>
      </c>
      <c r="R6" s="1">
        <v>0</v>
      </c>
      <c r="S6" s="1">
        <v>0</v>
      </c>
      <c r="T6" s="1">
        <v>0.17647099999999999</v>
      </c>
      <c r="U6" s="1">
        <v>0.117647</v>
      </c>
      <c r="V6" s="1">
        <v>5.8824000000000001E-2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>
        <v>0</v>
      </c>
      <c r="DL6">
        <v>100</v>
      </c>
      <c r="DM6">
        <v>100</v>
      </c>
      <c r="DN6">
        <v>16</v>
      </c>
      <c r="DO6" s="1" t="s">
        <v>270</v>
      </c>
      <c r="DP6" s="1">
        <v>0</v>
      </c>
      <c r="DQ6" s="1">
        <v>0.625</v>
      </c>
      <c r="DR6" s="1">
        <v>6.25E-2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6.25E-2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6.25E-2</v>
      </c>
      <c r="FQ6" s="1">
        <v>0</v>
      </c>
      <c r="FR6" s="1">
        <v>6.25E-2</v>
      </c>
      <c r="FS6" s="1">
        <v>0.125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1.8207000000000001E-2</v>
      </c>
      <c r="HO6" s="1">
        <v>4.3695999999999999E-2</v>
      </c>
      <c r="HP6" s="1">
        <v>0</v>
      </c>
      <c r="HQ6" s="1">
        <v>0</v>
      </c>
      <c r="HR6" s="1">
        <v>4.55E-4</v>
      </c>
      <c r="HS6" s="1">
        <v>1.8209999999999999E-3</v>
      </c>
      <c r="HT6" s="1">
        <v>2.2759999999999998E-3</v>
      </c>
      <c r="HU6" s="1">
        <v>4.55E-4</v>
      </c>
      <c r="HV6" s="1">
        <v>1.3649999999999999E-3</v>
      </c>
      <c r="HW6" s="1">
        <v>1.8209999999999999E-3</v>
      </c>
      <c r="HX6" s="1">
        <v>5.0070000000000002E-3</v>
      </c>
      <c r="HY6" s="1">
        <v>5.4619999999999998E-3</v>
      </c>
      <c r="HZ6" s="1">
        <v>4.5519999999999996E-3</v>
      </c>
      <c r="IA6" s="1">
        <v>1.8209999999999999E-3</v>
      </c>
      <c r="IB6" s="1">
        <v>9.1E-4</v>
      </c>
      <c r="IC6" s="1">
        <v>9.1E-4</v>
      </c>
      <c r="ID6" s="1">
        <v>2.7309999999999999E-3</v>
      </c>
      <c r="IE6" s="1">
        <v>4.0959999999999998E-3</v>
      </c>
      <c r="IF6" s="1">
        <v>3.186E-3</v>
      </c>
      <c r="IG6" s="1">
        <v>0.34456100000000001</v>
      </c>
      <c r="IH6" s="1">
        <v>1.0468999999999999E-2</v>
      </c>
      <c r="II6" s="1">
        <v>4.5519999999999996E-3</v>
      </c>
      <c r="IJ6" s="1">
        <v>3.6410000000000001E-3</v>
      </c>
      <c r="IK6" s="1">
        <v>1.3649999999999999E-3</v>
      </c>
      <c r="IL6" s="1">
        <v>4.5519999999999996E-3</v>
      </c>
      <c r="IM6" s="1">
        <v>1.3649999999999999E-3</v>
      </c>
      <c r="IN6" s="1">
        <v>7.2830000000000004E-3</v>
      </c>
      <c r="IO6" s="1">
        <v>8.1930000000000006E-3</v>
      </c>
      <c r="IP6" s="1">
        <v>7.7380000000000001E-3</v>
      </c>
      <c r="IQ6" s="1">
        <v>2.7309999999999999E-3</v>
      </c>
      <c r="IR6" s="1">
        <v>3.6410000000000001E-3</v>
      </c>
      <c r="IS6" s="1">
        <v>5.4619999999999998E-3</v>
      </c>
      <c r="IT6" s="1">
        <v>5.9170000000000004E-3</v>
      </c>
      <c r="IU6" s="1">
        <v>7.7380000000000001E-3</v>
      </c>
      <c r="IV6" s="1">
        <v>2.2759999999999998E-3</v>
      </c>
      <c r="IW6" s="1">
        <v>3.2316999999999999E-2</v>
      </c>
      <c r="IX6" s="1">
        <v>1.6840999999999998E-2</v>
      </c>
      <c r="IY6" s="1">
        <v>1.4109999999999999E-2</v>
      </c>
      <c r="IZ6" s="1">
        <v>2.3668999999999999E-2</v>
      </c>
      <c r="JA6" s="1">
        <v>1.0014E-2</v>
      </c>
      <c r="JB6" s="1">
        <v>1.4109999999999999E-2</v>
      </c>
      <c r="JC6" s="1">
        <v>1.0468999999999999E-2</v>
      </c>
      <c r="JD6" s="1">
        <v>2.1847999999999999E-2</v>
      </c>
      <c r="JE6" s="1">
        <v>1.8207000000000001E-2</v>
      </c>
      <c r="JF6" s="1">
        <v>2.0937999999999998E-2</v>
      </c>
      <c r="JG6" s="1">
        <v>2.1392999999999999E-2</v>
      </c>
      <c r="JH6" s="1">
        <v>3.6410000000000001E-3</v>
      </c>
      <c r="JI6" s="1">
        <v>1.8209999999999999E-3</v>
      </c>
      <c r="JJ6" s="1">
        <v>5.9170000000000004E-3</v>
      </c>
      <c r="JK6" s="1">
        <v>5.9170000000000004E-3</v>
      </c>
      <c r="JL6" s="1">
        <v>4.5519999999999996E-3</v>
      </c>
      <c r="JM6" s="1">
        <v>6.8269999999999997E-3</v>
      </c>
      <c r="JN6" s="1">
        <v>1.0014E-2</v>
      </c>
      <c r="JO6" s="1">
        <v>5.4619999999999998E-3</v>
      </c>
      <c r="JP6" s="1">
        <v>1.6840999999999998E-2</v>
      </c>
      <c r="JQ6" s="1">
        <v>2.5034000000000001E-2</v>
      </c>
      <c r="JR6" s="1">
        <v>2.3213000000000001E-2</v>
      </c>
      <c r="JS6" s="1">
        <v>1.1379E-2</v>
      </c>
      <c r="JT6" s="1">
        <v>1.1834000000000001E-2</v>
      </c>
      <c r="JU6" s="1">
        <v>9.1033000000000003E-2</v>
      </c>
      <c r="JV6" s="1">
        <v>4.3695999999999999E-2</v>
      </c>
      <c r="JW6" s="1">
        <v>5.9170000000000004E-3</v>
      </c>
      <c r="JX6" s="1">
        <v>1.3649999999999999E-3</v>
      </c>
      <c r="JY6" s="1">
        <v>4.55E-4</v>
      </c>
      <c r="JZ6" s="1">
        <v>0</v>
      </c>
      <c r="KA6" s="1">
        <v>4.55E-4</v>
      </c>
      <c r="KB6" s="1">
        <v>0</v>
      </c>
      <c r="KC6" s="1">
        <v>4.55E-4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MB6" s="1" t="s">
        <v>270</v>
      </c>
    </row>
    <row r="7" spans="1:340" x14ac:dyDescent="0.3">
      <c r="A7" s="1" t="s">
        <v>270</v>
      </c>
      <c r="B7" s="1" t="s">
        <v>270</v>
      </c>
      <c r="C7">
        <v>0</v>
      </c>
      <c r="D7">
        <v>10</v>
      </c>
      <c r="E7" s="1">
        <v>0</v>
      </c>
      <c r="F7" s="1">
        <v>0</v>
      </c>
      <c r="G7">
        <v>4800</v>
      </c>
      <c r="H7">
        <v>1000000</v>
      </c>
      <c r="I7">
        <v>880</v>
      </c>
      <c r="J7">
        <v>0</v>
      </c>
      <c r="K7">
        <v>100</v>
      </c>
      <c r="L7">
        <v>100</v>
      </c>
      <c r="M7">
        <v>12</v>
      </c>
      <c r="N7" s="1" t="s">
        <v>270</v>
      </c>
      <c r="O7" s="1">
        <v>0</v>
      </c>
      <c r="P7" s="1">
        <v>0.33333299999999999</v>
      </c>
      <c r="Q7" s="1">
        <v>0.16666700000000001</v>
      </c>
      <c r="R7" s="1">
        <v>0</v>
      </c>
      <c r="S7" s="1">
        <v>0</v>
      </c>
      <c r="T7" s="1">
        <v>8.3333000000000004E-2</v>
      </c>
      <c r="U7" s="1">
        <v>0.16666700000000001</v>
      </c>
      <c r="V7" s="1">
        <v>8.3333000000000004E-2</v>
      </c>
      <c r="W7" s="1">
        <v>8.3333000000000004E-2</v>
      </c>
      <c r="X7" s="1">
        <v>8.3333000000000004E-2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>
        <v>0</v>
      </c>
      <c r="DL7">
        <v>100</v>
      </c>
      <c r="DM7">
        <v>100</v>
      </c>
      <c r="DN7">
        <v>11</v>
      </c>
      <c r="DO7" s="1" t="s">
        <v>270</v>
      </c>
      <c r="DP7" s="1">
        <v>0</v>
      </c>
      <c r="DQ7" s="1">
        <v>0.272727</v>
      </c>
      <c r="DR7" s="1">
        <v>0.18181800000000001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9.0909000000000004E-2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9.0909000000000004E-2</v>
      </c>
      <c r="FR7" s="1">
        <v>9.0909000000000004E-2</v>
      </c>
      <c r="FS7" s="1">
        <v>0.18181800000000001</v>
      </c>
      <c r="FT7" s="1">
        <v>9.0909000000000004E-2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2.0937999999999998E-2</v>
      </c>
      <c r="HO7" s="1">
        <v>4.0965000000000001E-2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9.1E-4</v>
      </c>
      <c r="HX7" s="1">
        <v>8.6479999999999994E-3</v>
      </c>
      <c r="HY7" s="1">
        <v>5.0070000000000002E-3</v>
      </c>
      <c r="HZ7" s="1">
        <v>4.5519999999999996E-3</v>
      </c>
      <c r="IA7" s="1">
        <v>3.6410000000000001E-3</v>
      </c>
      <c r="IB7" s="1">
        <v>3.186E-3</v>
      </c>
      <c r="IC7" s="1">
        <v>5.9170000000000004E-3</v>
      </c>
      <c r="ID7" s="1">
        <v>3.6410000000000001E-3</v>
      </c>
      <c r="IE7" s="1">
        <v>1.3649999999999999E-3</v>
      </c>
      <c r="IF7" s="1">
        <v>3.6410000000000001E-3</v>
      </c>
      <c r="IG7" s="1">
        <v>0.34046399999999999</v>
      </c>
      <c r="IH7" s="1">
        <v>9.5580000000000005E-3</v>
      </c>
      <c r="II7" s="1">
        <v>9.1E-4</v>
      </c>
      <c r="IJ7" s="1">
        <v>2.7309999999999999E-3</v>
      </c>
      <c r="IK7" s="1">
        <v>3.6410000000000001E-3</v>
      </c>
      <c r="IL7" s="1">
        <v>3.6410000000000001E-3</v>
      </c>
      <c r="IM7" s="1">
        <v>3.186E-3</v>
      </c>
      <c r="IN7" s="1">
        <v>7.2830000000000004E-3</v>
      </c>
      <c r="IO7" s="1">
        <v>6.3720000000000001E-3</v>
      </c>
      <c r="IP7" s="1">
        <v>1.0014E-2</v>
      </c>
      <c r="IQ7" s="1">
        <v>6.8269999999999997E-3</v>
      </c>
      <c r="IR7" s="1">
        <v>2.7309999999999999E-3</v>
      </c>
      <c r="IS7" s="1">
        <v>2.7309999999999999E-3</v>
      </c>
      <c r="IT7" s="1">
        <v>5.0070000000000002E-3</v>
      </c>
      <c r="IU7" s="1">
        <v>5.0070000000000002E-3</v>
      </c>
      <c r="IV7" s="1">
        <v>2.2759999999999998E-3</v>
      </c>
      <c r="IW7" s="1">
        <v>2.7765000000000001E-2</v>
      </c>
      <c r="IX7" s="1">
        <v>1.7295999999999999E-2</v>
      </c>
      <c r="IY7" s="1">
        <v>1.8662000000000002E-2</v>
      </c>
      <c r="IZ7" s="1">
        <v>2.2303E-2</v>
      </c>
      <c r="JA7" s="1">
        <v>8.1930000000000006E-3</v>
      </c>
      <c r="JB7" s="1">
        <v>1.5476E-2</v>
      </c>
      <c r="JC7" s="1">
        <v>1.0924E-2</v>
      </c>
      <c r="JD7" s="1">
        <v>2.3668999999999999E-2</v>
      </c>
      <c r="JE7" s="1">
        <v>1.9116999999999999E-2</v>
      </c>
      <c r="JF7" s="1">
        <v>2.0027E-2</v>
      </c>
      <c r="JG7" s="1">
        <v>1.8662000000000002E-2</v>
      </c>
      <c r="JH7" s="1">
        <v>7.2830000000000004E-3</v>
      </c>
      <c r="JI7" s="1">
        <v>9.1E-4</v>
      </c>
      <c r="JJ7" s="1">
        <v>4.0959999999999998E-3</v>
      </c>
      <c r="JK7" s="1">
        <v>6.3720000000000001E-3</v>
      </c>
      <c r="JL7" s="1">
        <v>6.8269999999999997E-3</v>
      </c>
      <c r="JM7" s="1">
        <v>4.5519999999999996E-3</v>
      </c>
      <c r="JN7" s="1">
        <v>5.0070000000000002E-3</v>
      </c>
      <c r="JO7" s="1">
        <v>6.3720000000000001E-3</v>
      </c>
      <c r="JP7" s="1">
        <v>9.103E-3</v>
      </c>
      <c r="JQ7" s="1">
        <v>2.3668999999999999E-2</v>
      </c>
      <c r="JR7" s="1">
        <v>2.7765000000000001E-2</v>
      </c>
      <c r="JS7" s="1">
        <v>9.5580000000000005E-3</v>
      </c>
      <c r="JT7" s="1">
        <v>1.0468999999999999E-2</v>
      </c>
      <c r="JU7" s="1">
        <v>9.7406000000000006E-2</v>
      </c>
      <c r="JV7" s="1">
        <v>4.5971999999999999E-2</v>
      </c>
      <c r="JW7" s="1">
        <v>6.8269999999999997E-3</v>
      </c>
      <c r="JX7" s="1">
        <v>2.7309999999999999E-3</v>
      </c>
      <c r="JY7" s="1">
        <v>3.186E-3</v>
      </c>
      <c r="JZ7" s="1">
        <v>1.8209999999999999E-3</v>
      </c>
      <c r="KA7" s="1">
        <v>3.186E-3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7824</v>
      </c>
      <c r="LO7">
        <v>29</v>
      </c>
      <c r="LP7">
        <v>186</v>
      </c>
      <c r="LQ7">
        <v>0</v>
      </c>
      <c r="LR7">
        <v>0</v>
      </c>
      <c r="LS7">
        <v>0</v>
      </c>
      <c r="LT7">
        <v>0</v>
      </c>
      <c r="LU7">
        <v>0</v>
      </c>
      <c r="MB7" s="1" t="s">
        <v>270</v>
      </c>
    </row>
    <row r="8" spans="1:340" x14ac:dyDescent="0.3">
      <c r="A8" s="1" t="s">
        <v>270</v>
      </c>
      <c r="B8" s="1" t="s">
        <v>270</v>
      </c>
      <c r="C8">
        <v>0</v>
      </c>
      <c r="D8">
        <v>10</v>
      </c>
      <c r="E8" s="1">
        <v>0</v>
      </c>
      <c r="F8" s="1">
        <v>0</v>
      </c>
      <c r="G8">
        <v>4800</v>
      </c>
      <c r="H8">
        <v>1000000</v>
      </c>
      <c r="I8">
        <v>143</v>
      </c>
      <c r="J8">
        <v>0</v>
      </c>
      <c r="K8">
        <v>100</v>
      </c>
      <c r="L8">
        <v>100</v>
      </c>
      <c r="M8">
        <v>6</v>
      </c>
      <c r="N8" s="1" t="s">
        <v>270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>
        <v>0</v>
      </c>
      <c r="DL8">
        <v>100</v>
      </c>
      <c r="DM8">
        <v>100</v>
      </c>
      <c r="DN8">
        <v>5</v>
      </c>
      <c r="DO8" s="1" t="s">
        <v>270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0.8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0.2</v>
      </c>
      <c r="HL8" s="1">
        <v>0</v>
      </c>
      <c r="HM8" s="1">
        <v>0</v>
      </c>
      <c r="HN8" s="1">
        <v>1.6386000000000001E-2</v>
      </c>
      <c r="HO8" s="1">
        <v>0.113792</v>
      </c>
      <c r="HP8" s="1">
        <v>0</v>
      </c>
      <c r="HQ8" s="1">
        <v>2.7309999999999999E-3</v>
      </c>
      <c r="HR8" s="1">
        <v>9.1E-4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1.8209999999999999E-3</v>
      </c>
      <c r="HY8" s="1">
        <v>5.4619999999999998E-3</v>
      </c>
      <c r="HZ8" s="1">
        <v>9.1E-4</v>
      </c>
      <c r="IA8" s="1">
        <v>9.1E-4</v>
      </c>
      <c r="IB8" s="1">
        <v>2.7309999999999999E-3</v>
      </c>
      <c r="IC8" s="1">
        <v>1.3649999999999999E-3</v>
      </c>
      <c r="ID8" s="1">
        <v>0</v>
      </c>
      <c r="IE8" s="1">
        <v>4.55E-4</v>
      </c>
      <c r="IF8" s="1">
        <v>2.2759999999999998E-3</v>
      </c>
      <c r="IG8" s="1">
        <v>0.30496099999999998</v>
      </c>
      <c r="IH8" s="1">
        <v>4.5519999999999996E-3</v>
      </c>
      <c r="II8" s="1">
        <v>5.9170000000000004E-3</v>
      </c>
      <c r="IJ8" s="1">
        <v>6.3720000000000001E-3</v>
      </c>
      <c r="IK8" s="1">
        <v>4.5519999999999996E-3</v>
      </c>
      <c r="IL8" s="1">
        <v>1.0014E-2</v>
      </c>
      <c r="IM8" s="1">
        <v>1.1379E-2</v>
      </c>
      <c r="IN8" s="1">
        <v>1.32E-2</v>
      </c>
      <c r="IO8" s="1">
        <v>1.6840999999999998E-2</v>
      </c>
      <c r="IP8" s="1">
        <v>2.4124E-2</v>
      </c>
      <c r="IQ8" s="1">
        <v>2.3668999999999999E-2</v>
      </c>
      <c r="IR8" s="1">
        <v>1.1379E-2</v>
      </c>
      <c r="IS8" s="1">
        <v>1.6386000000000001E-2</v>
      </c>
      <c r="IT8" s="1">
        <v>1.9571999999999999E-2</v>
      </c>
      <c r="IU8" s="1">
        <v>2.2303E-2</v>
      </c>
      <c r="IV8" s="1">
        <v>2.2759999999999998E-3</v>
      </c>
      <c r="IW8" s="1">
        <v>2.2303E-2</v>
      </c>
      <c r="IX8" s="1">
        <v>1.4109999999999999E-2</v>
      </c>
      <c r="IY8" s="1">
        <v>1.1379E-2</v>
      </c>
      <c r="IZ8" s="1">
        <v>1.4565E-2</v>
      </c>
      <c r="JA8" s="1">
        <v>6.3720000000000001E-3</v>
      </c>
      <c r="JB8" s="1">
        <v>1.0468999999999999E-2</v>
      </c>
      <c r="JC8" s="1">
        <v>8.6479999999999994E-3</v>
      </c>
      <c r="JD8" s="1">
        <v>2.0027E-2</v>
      </c>
      <c r="JE8" s="1">
        <v>2.0482E-2</v>
      </c>
      <c r="JF8" s="1">
        <v>2.2758E-2</v>
      </c>
      <c r="JG8" s="1">
        <v>2.2758E-2</v>
      </c>
      <c r="JH8" s="1">
        <v>7.7380000000000001E-3</v>
      </c>
      <c r="JI8" s="1">
        <v>9.1E-4</v>
      </c>
      <c r="JJ8" s="1">
        <v>4.0959999999999998E-3</v>
      </c>
      <c r="JK8" s="1">
        <v>3.186E-3</v>
      </c>
      <c r="JL8" s="1">
        <v>4.5519999999999996E-3</v>
      </c>
      <c r="JM8" s="1">
        <v>5.0070000000000002E-3</v>
      </c>
      <c r="JN8" s="1">
        <v>1.3649999999999999E-3</v>
      </c>
      <c r="JO8" s="1">
        <v>4.0959999999999998E-3</v>
      </c>
      <c r="JP8" s="1">
        <v>8.6479999999999994E-3</v>
      </c>
      <c r="JQ8" s="1">
        <v>1.4565E-2</v>
      </c>
      <c r="JR8" s="1">
        <v>1.2744999999999999E-2</v>
      </c>
      <c r="JS8" s="1">
        <v>3.186E-3</v>
      </c>
      <c r="JT8" s="1">
        <v>5.0070000000000002E-3</v>
      </c>
      <c r="JU8" s="1">
        <v>6.2812999999999994E-2</v>
      </c>
      <c r="JV8" s="1">
        <v>3.4137000000000001E-2</v>
      </c>
      <c r="JW8" s="1">
        <v>1.3649999999999999E-3</v>
      </c>
      <c r="JX8" s="1">
        <v>2.2759999999999998E-3</v>
      </c>
      <c r="JY8" s="1">
        <v>2.7309999999999999E-3</v>
      </c>
      <c r="JZ8" s="1">
        <v>4.55E-4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8424</v>
      </c>
      <c r="LQ8">
        <v>0</v>
      </c>
      <c r="LR8">
        <v>0</v>
      </c>
      <c r="LS8">
        <v>0</v>
      </c>
      <c r="LT8">
        <v>7854</v>
      </c>
      <c r="LU8">
        <v>28</v>
      </c>
      <c r="LV8">
        <v>151</v>
      </c>
      <c r="LW8">
        <v>0</v>
      </c>
      <c r="LX8">
        <v>0</v>
      </c>
      <c r="LY8">
        <v>0</v>
      </c>
      <c r="LZ8">
        <v>0</v>
      </c>
      <c r="MA8">
        <v>0</v>
      </c>
      <c r="MB8" s="1" t="s">
        <v>270</v>
      </c>
    </row>
    <row r="9" spans="1:340" x14ac:dyDescent="0.3">
      <c r="A9" s="1" t="s">
        <v>270</v>
      </c>
      <c r="B9" s="1" t="s">
        <v>270</v>
      </c>
      <c r="C9">
        <v>0</v>
      </c>
      <c r="D9">
        <v>10</v>
      </c>
      <c r="E9" s="1">
        <v>0</v>
      </c>
      <c r="F9" s="1">
        <v>0</v>
      </c>
      <c r="G9">
        <v>4800</v>
      </c>
      <c r="H9">
        <v>1000000</v>
      </c>
      <c r="I9">
        <v>143</v>
      </c>
      <c r="J9">
        <v>0</v>
      </c>
      <c r="K9">
        <v>100</v>
      </c>
      <c r="L9">
        <v>100</v>
      </c>
      <c r="M9">
        <v>7</v>
      </c>
      <c r="N9" s="1" t="s">
        <v>270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>
        <v>0</v>
      </c>
      <c r="DL9">
        <v>100</v>
      </c>
      <c r="DM9">
        <v>100</v>
      </c>
      <c r="DN9">
        <v>6</v>
      </c>
      <c r="DO9" s="1" t="s">
        <v>270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0.16666700000000001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0.83333299999999999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1.1834000000000001E-2</v>
      </c>
      <c r="HO9" s="1">
        <v>5.2798999999999999E-2</v>
      </c>
      <c r="HP9" s="1">
        <v>1.8209999999999999E-3</v>
      </c>
      <c r="HQ9" s="1">
        <v>2.7309999999999999E-3</v>
      </c>
      <c r="HR9" s="1">
        <v>5.0070000000000002E-3</v>
      </c>
      <c r="HS9" s="1">
        <v>1.3649999999999999E-3</v>
      </c>
      <c r="HT9" s="1">
        <v>0</v>
      </c>
      <c r="HU9" s="1">
        <v>0</v>
      </c>
      <c r="HV9" s="1">
        <v>0</v>
      </c>
      <c r="HW9" s="1">
        <v>0</v>
      </c>
      <c r="HX9" s="1">
        <v>9.1E-4</v>
      </c>
      <c r="HY9" s="1">
        <v>9.1E-4</v>
      </c>
      <c r="HZ9" s="1">
        <v>1.3649999999999999E-3</v>
      </c>
      <c r="IA9" s="1">
        <v>1.8209999999999999E-3</v>
      </c>
      <c r="IB9" s="1">
        <v>9.1E-4</v>
      </c>
      <c r="IC9" s="1">
        <v>2.2759999999999998E-3</v>
      </c>
      <c r="ID9" s="1">
        <v>1.3649999999999999E-3</v>
      </c>
      <c r="IE9" s="1">
        <v>9.1E-4</v>
      </c>
      <c r="IF9" s="1">
        <v>2.2759999999999998E-3</v>
      </c>
      <c r="IG9" s="1">
        <v>0.54847500000000005</v>
      </c>
      <c r="IH9" s="1">
        <v>2.4124E-2</v>
      </c>
      <c r="II9" s="1">
        <v>4.0959999999999998E-3</v>
      </c>
      <c r="IJ9" s="1">
        <v>5.0070000000000002E-3</v>
      </c>
      <c r="IK9" s="1">
        <v>3.186E-3</v>
      </c>
      <c r="IL9" s="1">
        <v>5.0070000000000002E-3</v>
      </c>
      <c r="IM9" s="1">
        <v>4.5519999999999996E-3</v>
      </c>
      <c r="IN9" s="1">
        <v>1.0468999999999999E-2</v>
      </c>
      <c r="IO9" s="1">
        <v>7.7380000000000001E-3</v>
      </c>
      <c r="IP9" s="1">
        <v>1.0014E-2</v>
      </c>
      <c r="IQ9" s="1">
        <v>1.2289E-2</v>
      </c>
      <c r="IR9" s="1">
        <v>5.9170000000000004E-3</v>
      </c>
      <c r="IS9" s="1">
        <v>7.2830000000000004E-3</v>
      </c>
      <c r="IT9" s="1">
        <v>1.0468999999999999E-2</v>
      </c>
      <c r="IU9" s="1">
        <v>7.7380000000000001E-3</v>
      </c>
      <c r="IV9" s="1">
        <v>2.7309999999999999E-3</v>
      </c>
      <c r="IW9" s="1">
        <v>1.6386000000000001E-2</v>
      </c>
      <c r="IX9" s="1">
        <v>1.0014E-2</v>
      </c>
      <c r="IY9" s="1">
        <v>8.6479999999999994E-3</v>
      </c>
      <c r="IZ9" s="1">
        <v>9.103E-3</v>
      </c>
      <c r="JA9" s="1">
        <v>2.2759999999999998E-3</v>
      </c>
      <c r="JB9" s="1">
        <v>3.6410000000000001E-3</v>
      </c>
      <c r="JC9" s="1">
        <v>1.8209999999999999E-3</v>
      </c>
      <c r="JD9" s="1">
        <v>1.5931000000000001E-2</v>
      </c>
      <c r="JE9" s="1">
        <v>1.7750999999999999E-2</v>
      </c>
      <c r="JF9" s="1">
        <v>1.5931000000000001E-2</v>
      </c>
      <c r="JG9" s="1">
        <v>2.3668999999999999E-2</v>
      </c>
      <c r="JH9" s="1">
        <v>3.6410000000000001E-3</v>
      </c>
      <c r="JI9" s="1">
        <v>0</v>
      </c>
      <c r="JJ9" s="1">
        <v>1.8209999999999999E-3</v>
      </c>
      <c r="JK9" s="1">
        <v>4.55E-4</v>
      </c>
      <c r="JL9" s="1">
        <v>9.1E-4</v>
      </c>
      <c r="JM9" s="1">
        <v>9.1E-4</v>
      </c>
      <c r="JN9" s="1">
        <v>4.55E-4</v>
      </c>
      <c r="JO9" s="1">
        <v>2.2759999999999998E-3</v>
      </c>
      <c r="JP9" s="1">
        <v>2.7309999999999999E-3</v>
      </c>
      <c r="JQ9" s="1">
        <v>1.502E-2</v>
      </c>
      <c r="JR9" s="1">
        <v>1.3655E-2</v>
      </c>
      <c r="JS9" s="1">
        <v>9.1E-4</v>
      </c>
      <c r="JT9" s="1">
        <v>2.7309999999999999E-3</v>
      </c>
      <c r="JU9" s="1">
        <v>5.0522999999999998E-2</v>
      </c>
      <c r="JV9" s="1">
        <v>1.8207000000000001E-2</v>
      </c>
      <c r="JW9" s="1">
        <v>1.3649999999999999E-3</v>
      </c>
      <c r="JX9" s="1">
        <v>0</v>
      </c>
      <c r="JY9" s="1">
        <v>1.3649999999999999E-3</v>
      </c>
      <c r="JZ9" s="1">
        <v>0</v>
      </c>
      <c r="KA9" s="1">
        <v>4.55E-4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7840</v>
      </c>
      <c r="LQ9">
        <v>27</v>
      </c>
      <c r="LR9">
        <v>158</v>
      </c>
      <c r="LS9">
        <v>0</v>
      </c>
      <c r="LT9">
        <v>0</v>
      </c>
      <c r="LU9">
        <v>0</v>
      </c>
      <c r="LV9">
        <v>0</v>
      </c>
      <c r="MB9" s="1" t="s">
        <v>270</v>
      </c>
    </row>
    <row r="10" spans="1:340" x14ac:dyDescent="0.3">
      <c r="A10" s="1" t="s">
        <v>270</v>
      </c>
      <c r="B10" s="1" t="s">
        <v>270</v>
      </c>
      <c r="C10">
        <v>0</v>
      </c>
      <c r="D10">
        <v>10</v>
      </c>
      <c r="E10" s="1">
        <v>0</v>
      </c>
      <c r="F10" s="1">
        <v>0</v>
      </c>
      <c r="G10">
        <v>4800</v>
      </c>
      <c r="H10">
        <v>1000000</v>
      </c>
      <c r="I10">
        <v>143</v>
      </c>
      <c r="J10">
        <v>0</v>
      </c>
      <c r="K10">
        <v>100</v>
      </c>
      <c r="L10">
        <v>100</v>
      </c>
      <c r="M10">
        <v>6</v>
      </c>
      <c r="N10" s="1" t="s">
        <v>270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>
        <v>0</v>
      </c>
      <c r="DL10">
        <v>100</v>
      </c>
      <c r="DM10">
        <v>100</v>
      </c>
      <c r="DN10">
        <v>5</v>
      </c>
      <c r="DO10" s="1" t="s">
        <v>270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0.2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0.8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1.5931000000000001E-2</v>
      </c>
      <c r="HO10" s="1">
        <v>6.5999000000000002E-2</v>
      </c>
      <c r="HP10" s="1">
        <v>0</v>
      </c>
      <c r="HQ10" s="1">
        <v>0</v>
      </c>
      <c r="HR10" s="1">
        <v>0</v>
      </c>
      <c r="HS10" s="1">
        <v>1.3649999999999999E-3</v>
      </c>
      <c r="HT10" s="1">
        <v>5.0070000000000002E-3</v>
      </c>
      <c r="HU10" s="1">
        <v>9.1E-4</v>
      </c>
      <c r="HV10" s="1">
        <v>1.3649999999999999E-3</v>
      </c>
      <c r="HW10" s="1">
        <v>9.1E-4</v>
      </c>
      <c r="HX10" s="1">
        <v>4.55E-4</v>
      </c>
      <c r="HY10" s="1">
        <v>2.2759999999999998E-3</v>
      </c>
      <c r="HZ10" s="1">
        <v>5.0070000000000002E-3</v>
      </c>
      <c r="IA10" s="1">
        <v>1.3649999999999999E-3</v>
      </c>
      <c r="IB10" s="1">
        <v>2.7309999999999999E-3</v>
      </c>
      <c r="IC10" s="1">
        <v>8.1930000000000006E-3</v>
      </c>
      <c r="ID10" s="1">
        <v>4.5519999999999996E-3</v>
      </c>
      <c r="IE10" s="1">
        <v>3.186E-3</v>
      </c>
      <c r="IF10" s="1">
        <v>2.7309999999999999E-3</v>
      </c>
      <c r="IG10" s="1">
        <v>0.56804699999999997</v>
      </c>
      <c r="IH10" s="1">
        <v>2.3668999999999999E-2</v>
      </c>
      <c r="II10" s="1">
        <v>4.0959999999999998E-3</v>
      </c>
      <c r="IJ10" s="1">
        <v>5.0070000000000002E-3</v>
      </c>
      <c r="IK10" s="1">
        <v>5.0070000000000002E-3</v>
      </c>
      <c r="IL10" s="1">
        <v>5.0070000000000002E-3</v>
      </c>
      <c r="IM10" s="1">
        <v>3.6410000000000001E-3</v>
      </c>
      <c r="IN10" s="1">
        <v>6.8269999999999997E-3</v>
      </c>
      <c r="IO10" s="1">
        <v>5.9170000000000004E-3</v>
      </c>
      <c r="IP10" s="1">
        <v>8.6479999999999994E-3</v>
      </c>
      <c r="IQ10" s="1">
        <v>1.0468999999999999E-2</v>
      </c>
      <c r="IR10" s="1">
        <v>1.0468999999999999E-2</v>
      </c>
      <c r="IS10" s="1">
        <v>1.0014E-2</v>
      </c>
      <c r="IT10" s="1">
        <v>9.103E-3</v>
      </c>
      <c r="IU10" s="1">
        <v>1.2744999999999999E-2</v>
      </c>
      <c r="IV10" s="1">
        <v>3.186E-3</v>
      </c>
      <c r="IW10" s="1">
        <v>1.1379E-2</v>
      </c>
      <c r="IX10" s="1">
        <v>5.9170000000000004E-3</v>
      </c>
      <c r="IY10" s="1">
        <v>4.0959999999999998E-3</v>
      </c>
      <c r="IZ10" s="1">
        <v>2.2759999999999998E-3</v>
      </c>
      <c r="JA10" s="1">
        <v>2.2759999999999998E-3</v>
      </c>
      <c r="JB10" s="1">
        <v>2.2759999999999998E-3</v>
      </c>
      <c r="JC10" s="1">
        <v>4.5519999999999996E-3</v>
      </c>
      <c r="JD10" s="1">
        <v>2.2759999999999998E-3</v>
      </c>
      <c r="JE10" s="1">
        <v>2.2759999999999998E-3</v>
      </c>
      <c r="JF10" s="1">
        <v>1.8209999999999999E-3</v>
      </c>
      <c r="JG10" s="1">
        <v>4.0959999999999998E-3</v>
      </c>
      <c r="JH10" s="1">
        <v>2.7309999999999999E-3</v>
      </c>
      <c r="JI10" s="1">
        <v>0</v>
      </c>
      <c r="JJ10" s="1">
        <v>6.8269999999999997E-3</v>
      </c>
      <c r="JK10" s="1">
        <v>2.7309999999999999E-3</v>
      </c>
      <c r="JL10" s="1">
        <v>2.2759999999999998E-3</v>
      </c>
      <c r="JM10" s="1">
        <v>1.8209999999999999E-3</v>
      </c>
      <c r="JN10" s="1">
        <v>9.1E-4</v>
      </c>
      <c r="JO10" s="1">
        <v>1.3649999999999999E-3</v>
      </c>
      <c r="JP10" s="1">
        <v>3.186E-3</v>
      </c>
      <c r="JQ10" s="1">
        <v>1.4109999999999999E-2</v>
      </c>
      <c r="JR10" s="1">
        <v>1.0014E-2</v>
      </c>
      <c r="JS10" s="1">
        <v>4.5519999999999996E-3</v>
      </c>
      <c r="JT10" s="1">
        <v>1.8209999999999999E-3</v>
      </c>
      <c r="JU10" s="1">
        <v>5.0068000000000001E-2</v>
      </c>
      <c r="JV10" s="1">
        <v>3.5503E-2</v>
      </c>
      <c r="JW10" s="1">
        <v>2.2759999999999998E-3</v>
      </c>
      <c r="JX10" s="1">
        <v>9.1E-4</v>
      </c>
      <c r="JY10" s="1">
        <v>1.3649999999999999E-3</v>
      </c>
      <c r="JZ10" s="1">
        <v>0</v>
      </c>
      <c r="KA10" s="1">
        <v>4.55E-4</v>
      </c>
      <c r="KB10" s="1">
        <v>0</v>
      </c>
      <c r="KC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8421</v>
      </c>
      <c r="LQ10">
        <v>0</v>
      </c>
      <c r="LR10">
        <v>0</v>
      </c>
      <c r="LS10">
        <v>0</v>
      </c>
      <c r="LT10">
        <v>7851</v>
      </c>
      <c r="LU10">
        <v>28</v>
      </c>
      <c r="LV10">
        <v>151</v>
      </c>
      <c r="LW10">
        <v>0</v>
      </c>
      <c r="LX10">
        <v>0</v>
      </c>
      <c r="LY10">
        <v>0</v>
      </c>
      <c r="LZ10">
        <v>0</v>
      </c>
      <c r="MA10">
        <v>0</v>
      </c>
      <c r="MB10" s="1" t="s">
        <v>270</v>
      </c>
    </row>
    <row r="11" spans="1:340" x14ac:dyDescent="0.3">
      <c r="A11" s="1" t="s">
        <v>270</v>
      </c>
      <c r="B11" s="1" t="s">
        <v>270</v>
      </c>
      <c r="C11">
        <v>0</v>
      </c>
      <c r="D11">
        <v>10</v>
      </c>
      <c r="E11" s="1">
        <v>0</v>
      </c>
      <c r="F11" s="1">
        <v>0</v>
      </c>
      <c r="G11">
        <v>4800</v>
      </c>
      <c r="H11">
        <v>1000000</v>
      </c>
      <c r="I11">
        <v>143</v>
      </c>
      <c r="J11">
        <v>0</v>
      </c>
      <c r="K11">
        <v>100</v>
      </c>
      <c r="L11">
        <v>100</v>
      </c>
      <c r="M11">
        <v>6</v>
      </c>
      <c r="N11" s="1" t="s">
        <v>270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>
        <v>0</v>
      </c>
      <c r="DL11">
        <v>100</v>
      </c>
      <c r="DM11">
        <v>100</v>
      </c>
      <c r="DN11">
        <v>6</v>
      </c>
      <c r="DO11" s="1" t="s">
        <v>270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0.16666700000000001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0.83333299999999999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1.32E-2</v>
      </c>
      <c r="HO11" s="1">
        <v>5.9626999999999999E-2</v>
      </c>
      <c r="HP11" s="1">
        <v>3.186E-3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2.2759999999999998E-3</v>
      </c>
      <c r="HY11" s="1">
        <v>1.8209999999999999E-3</v>
      </c>
      <c r="HZ11" s="1">
        <v>2.2759999999999998E-3</v>
      </c>
      <c r="IA11" s="1">
        <v>3.186E-3</v>
      </c>
      <c r="IB11" s="1">
        <v>1.3649999999999999E-3</v>
      </c>
      <c r="IC11" s="1">
        <v>1.8209999999999999E-3</v>
      </c>
      <c r="ID11" s="1">
        <v>2.7309999999999999E-3</v>
      </c>
      <c r="IE11" s="1">
        <v>4.55E-4</v>
      </c>
      <c r="IF11" s="1">
        <v>6.8269999999999997E-3</v>
      </c>
      <c r="IG11" s="1">
        <v>0.403277</v>
      </c>
      <c r="IH11" s="1">
        <v>3.1862000000000001E-2</v>
      </c>
      <c r="II11" s="1">
        <v>5.9170000000000004E-3</v>
      </c>
      <c r="IJ11" s="1">
        <v>1.4109999999999999E-2</v>
      </c>
      <c r="IK11" s="1">
        <v>2.7309999999999999E-3</v>
      </c>
      <c r="IL11" s="1">
        <v>5.9170000000000004E-3</v>
      </c>
      <c r="IM11" s="1">
        <v>6.3720000000000001E-3</v>
      </c>
      <c r="IN11" s="1">
        <v>1.7295999999999999E-2</v>
      </c>
      <c r="IO11" s="1">
        <v>1.32E-2</v>
      </c>
      <c r="IP11" s="1">
        <v>1.502E-2</v>
      </c>
      <c r="IQ11" s="1">
        <v>1.4109999999999999E-2</v>
      </c>
      <c r="IR11" s="1">
        <v>1.0924E-2</v>
      </c>
      <c r="IS11" s="1">
        <v>1.5931000000000001E-2</v>
      </c>
      <c r="IT11" s="1">
        <v>1.32E-2</v>
      </c>
      <c r="IU11" s="1">
        <v>1.6386000000000001E-2</v>
      </c>
      <c r="IV11" s="1">
        <v>5.9170000000000004E-3</v>
      </c>
      <c r="IW11" s="1">
        <v>2.6855E-2</v>
      </c>
      <c r="IX11" s="1">
        <v>1.32E-2</v>
      </c>
      <c r="IY11" s="1">
        <v>1.32E-2</v>
      </c>
      <c r="IZ11" s="1">
        <v>2.3668999999999999E-2</v>
      </c>
      <c r="JA11" s="1">
        <v>1.2744999999999999E-2</v>
      </c>
      <c r="JB11" s="1">
        <v>1.0468999999999999E-2</v>
      </c>
      <c r="JC11" s="1">
        <v>1.9116999999999999E-2</v>
      </c>
      <c r="JD11" s="1">
        <v>1.7750999999999999E-2</v>
      </c>
      <c r="JE11" s="1">
        <v>1.7750999999999999E-2</v>
      </c>
      <c r="JF11" s="1">
        <v>1.9116999999999999E-2</v>
      </c>
      <c r="JG11" s="1">
        <v>1.6840999999999998E-2</v>
      </c>
      <c r="JH11" s="1">
        <v>1.5931000000000001E-2</v>
      </c>
      <c r="JI11" s="1">
        <v>4.5519999999999996E-3</v>
      </c>
      <c r="JJ11" s="1">
        <v>1.502E-2</v>
      </c>
      <c r="JK11" s="1">
        <v>8.6479999999999994E-3</v>
      </c>
      <c r="JL11" s="1">
        <v>7.2830000000000004E-3</v>
      </c>
      <c r="JM11" s="1">
        <v>5.0070000000000002E-3</v>
      </c>
      <c r="JN11" s="1">
        <v>7.2830000000000004E-3</v>
      </c>
      <c r="JO11" s="1">
        <v>9.5580000000000005E-3</v>
      </c>
      <c r="JP11" s="1">
        <v>8.1930000000000006E-3</v>
      </c>
      <c r="JQ11" s="1">
        <v>2.2759999999999998E-3</v>
      </c>
      <c r="JR11" s="1">
        <v>2.2759999999999998E-3</v>
      </c>
      <c r="JS11" s="1">
        <v>1.3649999999999999E-3</v>
      </c>
      <c r="JT11" s="1">
        <v>4.55E-4</v>
      </c>
      <c r="JU11" s="1">
        <v>7.7380000000000001E-3</v>
      </c>
      <c r="JV11" s="1">
        <v>1.5476E-2</v>
      </c>
      <c r="JW11" s="1">
        <v>3.186E-3</v>
      </c>
      <c r="JX11" s="1">
        <v>9.1E-4</v>
      </c>
      <c r="JY11" s="1">
        <v>3.186E-3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8392</v>
      </c>
      <c r="LQ11">
        <v>0</v>
      </c>
      <c r="LR11">
        <v>0</v>
      </c>
      <c r="LS11">
        <v>0</v>
      </c>
      <c r="LT11">
        <v>7820</v>
      </c>
      <c r="LU11">
        <v>28</v>
      </c>
      <c r="LV11">
        <v>154</v>
      </c>
      <c r="LW11">
        <v>0</v>
      </c>
      <c r="LX11">
        <v>0</v>
      </c>
      <c r="LY11">
        <v>0</v>
      </c>
      <c r="LZ11">
        <v>0</v>
      </c>
      <c r="MA11">
        <v>0</v>
      </c>
      <c r="MB11" s="1" t="s">
        <v>270</v>
      </c>
    </row>
    <row r="12" spans="1:340" x14ac:dyDescent="0.3">
      <c r="A12" s="1" t="s">
        <v>270</v>
      </c>
      <c r="B12" s="1" t="s">
        <v>270</v>
      </c>
      <c r="C12">
        <v>0</v>
      </c>
      <c r="D12">
        <v>10</v>
      </c>
      <c r="E12" s="1">
        <v>0</v>
      </c>
      <c r="F12" s="1">
        <v>0</v>
      </c>
      <c r="G12">
        <v>4800</v>
      </c>
      <c r="H12">
        <v>1000000</v>
      </c>
      <c r="I12">
        <v>143</v>
      </c>
      <c r="J12">
        <v>0</v>
      </c>
      <c r="K12">
        <v>100</v>
      </c>
      <c r="L12">
        <v>100</v>
      </c>
      <c r="M12">
        <v>8</v>
      </c>
      <c r="N12" s="1" t="s">
        <v>270</v>
      </c>
      <c r="O12" s="1">
        <v>0</v>
      </c>
      <c r="P12" s="1">
        <v>0</v>
      </c>
      <c r="Q12" s="1">
        <v>0.625</v>
      </c>
      <c r="R12" s="1">
        <v>0</v>
      </c>
      <c r="S12" s="1">
        <v>0.375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>
        <v>0</v>
      </c>
      <c r="DL12">
        <v>100</v>
      </c>
      <c r="DM12">
        <v>100</v>
      </c>
      <c r="DN12">
        <v>9</v>
      </c>
      <c r="DO12" s="1" t="s">
        <v>270</v>
      </c>
      <c r="DP12" s="1">
        <v>0</v>
      </c>
      <c r="DQ12" s="1">
        <v>0</v>
      </c>
      <c r="DR12" s="1">
        <v>0.111111</v>
      </c>
      <c r="DS12" s="1">
        <v>0</v>
      </c>
      <c r="DT12" s="1">
        <v>0</v>
      </c>
      <c r="DU12" s="1">
        <v>0</v>
      </c>
      <c r="DV12" s="1">
        <v>0.111111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0.44444400000000001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0.222222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0.111111</v>
      </c>
      <c r="HL12" s="1">
        <v>0</v>
      </c>
      <c r="HM12" s="1">
        <v>0</v>
      </c>
      <c r="HN12" s="1">
        <v>8.1930000000000006E-3</v>
      </c>
      <c r="HO12" s="1">
        <v>5.6440999999999998E-2</v>
      </c>
      <c r="HP12" s="1">
        <v>4.55E-4</v>
      </c>
      <c r="HQ12" s="1">
        <v>2.7309999999999999E-3</v>
      </c>
      <c r="HR12" s="1">
        <v>1.8209999999999999E-3</v>
      </c>
      <c r="HS12" s="1">
        <v>1.3649999999999999E-3</v>
      </c>
      <c r="HT12" s="1">
        <v>1.3649999999999999E-3</v>
      </c>
      <c r="HU12" s="1">
        <v>1.3649999999999999E-3</v>
      </c>
      <c r="HV12" s="1">
        <v>3.186E-3</v>
      </c>
      <c r="HW12" s="1">
        <v>4.0959999999999998E-3</v>
      </c>
      <c r="HX12" s="1">
        <v>3.6410000000000001E-3</v>
      </c>
      <c r="HY12" s="1">
        <v>2.2759999999999998E-3</v>
      </c>
      <c r="HZ12" s="1">
        <v>9.1E-4</v>
      </c>
      <c r="IA12" s="1">
        <v>2.2759999999999998E-3</v>
      </c>
      <c r="IB12" s="1">
        <v>1.8209999999999999E-3</v>
      </c>
      <c r="IC12" s="1">
        <v>9.1E-4</v>
      </c>
      <c r="ID12" s="1">
        <v>9.1E-4</v>
      </c>
      <c r="IE12" s="1">
        <v>1.3649999999999999E-3</v>
      </c>
      <c r="IF12" s="1">
        <v>4.0959999999999998E-3</v>
      </c>
      <c r="IG12" s="1">
        <v>0.327264</v>
      </c>
      <c r="IH12" s="1">
        <v>4.1419999999999998E-2</v>
      </c>
      <c r="II12" s="1">
        <v>1.1834000000000001E-2</v>
      </c>
      <c r="IJ12" s="1">
        <v>1.0924E-2</v>
      </c>
      <c r="IK12" s="1">
        <v>1.3649999999999999E-3</v>
      </c>
      <c r="IL12" s="1">
        <v>6.3720000000000001E-3</v>
      </c>
      <c r="IM12" s="1">
        <v>7.7380000000000001E-3</v>
      </c>
      <c r="IN12" s="1">
        <v>1.2289E-2</v>
      </c>
      <c r="IO12" s="1">
        <v>1.3655E-2</v>
      </c>
      <c r="IP12" s="1">
        <v>1.6840999999999998E-2</v>
      </c>
      <c r="IQ12" s="1">
        <v>1.6386000000000001E-2</v>
      </c>
      <c r="IR12" s="1">
        <v>1.4565E-2</v>
      </c>
      <c r="IS12" s="1">
        <v>1.8207000000000001E-2</v>
      </c>
      <c r="IT12" s="1">
        <v>1.2744999999999999E-2</v>
      </c>
      <c r="IU12" s="1">
        <v>1.0468999999999999E-2</v>
      </c>
      <c r="IV12" s="1">
        <v>4.5519999999999996E-3</v>
      </c>
      <c r="IW12" s="1">
        <v>2.3213000000000001E-2</v>
      </c>
      <c r="IX12" s="1">
        <v>8.1930000000000006E-3</v>
      </c>
      <c r="IY12" s="1">
        <v>1.0924E-2</v>
      </c>
      <c r="IZ12" s="1">
        <v>1.0924E-2</v>
      </c>
      <c r="JA12" s="1">
        <v>9.5580000000000005E-3</v>
      </c>
      <c r="JB12" s="1">
        <v>1.4109999999999999E-2</v>
      </c>
      <c r="JC12" s="1">
        <v>1.4109999999999999E-2</v>
      </c>
      <c r="JD12" s="1">
        <v>1.5931000000000001E-2</v>
      </c>
      <c r="JE12" s="1">
        <v>2.4124E-2</v>
      </c>
      <c r="JF12" s="1">
        <v>2.4124E-2</v>
      </c>
      <c r="JG12" s="1">
        <v>2.3668999999999999E-2</v>
      </c>
      <c r="JH12" s="1">
        <v>2.2758E-2</v>
      </c>
      <c r="JI12" s="1">
        <v>1.1379E-2</v>
      </c>
      <c r="JJ12" s="1">
        <v>3.4137000000000001E-2</v>
      </c>
      <c r="JK12" s="1">
        <v>1.2289E-2</v>
      </c>
      <c r="JL12" s="1">
        <v>1.6386000000000001E-2</v>
      </c>
      <c r="JM12" s="1">
        <v>1.5476E-2</v>
      </c>
      <c r="JN12" s="1">
        <v>1.1834000000000001E-2</v>
      </c>
      <c r="JO12" s="1">
        <v>1.32E-2</v>
      </c>
      <c r="JP12" s="1">
        <v>1.9116999999999999E-2</v>
      </c>
      <c r="JQ12" s="1">
        <v>1.8209999999999999E-3</v>
      </c>
      <c r="JR12" s="1">
        <v>5.9170000000000004E-3</v>
      </c>
      <c r="JS12" s="1">
        <v>6.3720000000000001E-3</v>
      </c>
      <c r="JT12" s="1">
        <v>3.6410000000000001E-3</v>
      </c>
      <c r="JU12" s="1">
        <v>2.7309999999999999E-3</v>
      </c>
      <c r="JV12" s="1">
        <v>5.0070000000000002E-3</v>
      </c>
      <c r="JW12" s="1">
        <v>3.6410000000000001E-3</v>
      </c>
      <c r="JX12" s="1">
        <v>4.0959999999999998E-3</v>
      </c>
      <c r="JY12" s="1">
        <v>5.0070000000000002E-3</v>
      </c>
      <c r="JZ12" s="1">
        <v>4.55E-4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8411</v>
      </c>
      <c r="LQ12">
        <v>0</v>
      </c>
      <c r="LR12">
        <v>0</v>
      </c>
      <c r="LS12">
        <v>0</v>
      </c>
      <c r="LT12">
        <v>7824</v>
      </c>
      <c r="LU12">
        <v>28</v>
      </c>
      <c r="LV12">
        <v>168</v>
      </c>
      <c r="LW12">
        <v>0</v>
      </c>
      <c r="LX12">
        <v>0</v>
      </c>
      <c r="LY12">
        <v>0</v>
      </c>
      <c r="LZ12">
        <v>0</v>
      </c>
      <c r="MA12">
        <v>0</v>
      </c>
      <c r="MB12" s="1" t="s">
        <v>270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B8E7-203E-4AEB-8F61-867D7ED39F51}">
  <dimension ref="A1:MB13"/>
  <sheetViews>
    <sheetView topLeftCell="E1" workbookViewId="0">
      <selection activeCell="LE5" sqref="A5:XFD5"/>
    </sheetView>
  </sheetViews>
  <sheetFormatPr defaultRowHeight="14.4" x14ac:dyDescent="0.3"/>
  <cols>
    <col min="1" max="1" width="12.77734375" bestFit="1" customWidth="1"/>
    <col min="2" max="2" width="18.21875" bestFit="1" customWidth="1"/>
    <col min="3" max="3" width="32.21875" bestFit="1" customWidth="1"/>
    <col min="4" max="4" width="25" bestFit="1" customWidth="1"/>
    <col min="5" max="5" width="30.6640625" bestFit="1" customWidth="1"/>
    <col min="6" max="6" width="38.33203125" bestFit="1" customWidth="1"/>
    <col min="7" max="7" width="27.33203125" bestFit="1" customWidth="1"/>
    <col min="8" max="8" width="20.6640625" bestFit="1" customWidth="1"/>
    <col min="9" max="9" width="22.6640625" bestFit="1" customWidth="1"/>
    <col min="10" max="10" width="56.109375" bestFit="1" customWidth="1"/>
    <col min="11" max="11" width="56.33203125" bestFit="1" customWidth="1"/>
    <col min="12" max="12" width="51.33203125" bestFit="1" customWidth="1"/>
    <col min="13" max="13" width="55.77734375" bestFit="1" customWidth="1"/>
    <col min="14" max="14" width="51.77734375" bestFit="1" customWidth="1"/>
    <col min="15" max="114" width="8.5546875" bestFit="1" customWidth="1"/>
    <col min="115" max="115" width="54" bestFit="1" customWidth="1"/>
    <col min="116" max="116" width="59.5546875" bestFit="1" customWidth="1"/>
    <col min="117" max="117" width="54.44140625" bestFit="1" customWidth="1"/>
    <col min="118" max="118" width="58.88671875" bestFit="1" customWidth="1"/>
    <col min="119" max="119" width="54.88671875" bestFit="1" customWidth="1"/>
    <col min="120" max="219" width="8.5546875" bestFit="1" customWidth="1"/>
    <col min="220" max="229" width="25.5546875" bestFit="1" customWidth="1"/>
    <col min="230" max="319" width="26.5546875" bestFit="1" customWidth="1"/>
    <col min="320" max="320" width="33.44140625" bestFit="1" customWidth="1"/>
    <col min="321" max="321" width="44.44140625" bestFit="1" customWidth="1"/>
    <col min="322" max="322" width="33.77734375" bestFit="1" customWidth="1"/>
    <col min="323" max="323" width="34.6640625" bestFit="1" customWidth="1"/>
    <col min="324" max="324" width="37.6640625" bestFit="1" customWidth="1"/>
    <col min="325" max="325" width="35.77734375" bestFit="1" customWidth="1"/>
    <col min="326" max="326" width="37.33203125" bestFit="1" customWidth="1"/>
    <col min="327" max="327" width="38.21875" bestFit="1" customWidth="1"/>
    <col min="328" max="328" width="35.77734375" bestFit="1" customWidth="1"/>
    <col min="329" max="329" width="32.21875" bestFit="1" customWidth="1"/>
    <col min="330" max="330" width="29.5546875" bestFit="1" customWidth="1"/>
    <col min="331" max="331" width="36.109375" bestFit="1" customWidth="1"/>
    <col min="332" max="332" width="37.77734375" bestFit="1" customWidth="1"/>
    <col min="333" max="333" width="39.88671875" bestFit="1" customWidth="1"/>
    <col min="334" max="334" width="40.6640625" bestFit="1" customWidth="1"/>
    <col min="335" max="335" width="42.6640625" bestFit="1" customWidth="1"/>
    <col min="336" max="336" width="40.77734375" bestFit="1" customWidth="1"/>
    <col min="337" max="337" width="33.88671875" bestFit="1" customWidth="1"/>
    <col min="338" max="338" width="28.33203125" bestFit="1" customWidth="1"/>
    <col min="339" max="339" width="27.77734375" bestFit="1" customWidth="1"/>
    <col min="340" max="340" width="11.109375" bestFit="1" customWidth="1"/>
  </cols>
  <sheetData>
    <row r="1" spans="1:3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271</v>
      </c>
      <c r="IQ1" t="s">
        <v>476</v>
      </c>
      <c r="IR1" t="s">
        <v>477</v>
      </c>
      <c r="IS1" t="s">
        <v>478</v>
      </c>
      <c r="IT1" t="s">
        <v>479</v>
      </c>
      <c r="IU1" t="s">
        <v>480</v>
      </c>
      <c r="IV1" t="s">
        <v>481</v>
      </c>
      <c r="IW1" t="s">
        <v>482</v>
      </c>
      <c r="IX1" t="s">
        <v>483</v>
      </c>
      <c r="IY1" t="s">
        <v>484</v>
      </c>
      <c r="IZ1" t="s">
        <v>485</v>
      </c>
      <c r="JA1" t="s">
        <v>486</v>
      </c>
      <c r="JB1" t="s">
        <v>487</v>
      </c>
      <c r="JC1" t="s">
        <v>488</v>
      </c>
      <c r="JD1" t="s">
        <v>489</v>
      </c>
      <c r="JE1" t="s">
        <v>490</v>
      </c>
      <c r="JF1" t="s">
        <v>491</v>
      </c>
      <c r="JG1" t="s">
        <v>492</v>
      </c>
      <c r="JH1" t="s">
        <v>493</v>
      </c>
      <c r="JI1" t="s">
        <v>494</v>
      </c>
      <c r="JJ1" t="s">
        <v>495</v>
      </c>
      <c r="JK1" t="s">
        <v>496</v>
      </c>
      <c r="JL1" t="s">
        <v>497</v>
      </c>
      <c r="JM1" t="s">
        <v>498</v>
      </c>
      <c r="JN1" t="s">
        <v>499</v>
      </c>
      <c r="JO1" t="s">
        <v>500</v>
      </c>
      <c r="JP1" t="s">
        <v>501</v>
      </c>
      <c r="JQ1" t="s">
        <v>502</v>
      </c>
      <c r="JR1" t="s">
        <v>503</v>
      </c>
      <c r="JS1" t="s">
        <v>504</v>
      </c>
      <c r="JT1" t="s">
        <v>505</v>
      </c>
      <c r="JU1" t="s">
        <v>506</v>
      </c>
      <c r="JV1" t="s">
        <v>507</v>
      </c>
      <c r="JW1" t="s">
        <v>508</v>
      </c>
      <c r="JX1" t="s">
        <v>509</v>
      </c>
      <c r="JY1" t="s">
        <v>510</v>
      </c>
      <c r="JZ1" t="s">
        <v>511</v>
      </c>
      <c r="KA1" t="s">
        <v>512</v>
      </c>
      <c r="KB1" t="s">
        <v>513</v>
      </c>
      <c r="KC1" t="s">
        <v>514</v>
      </c>
      <c r="KD1" t="s">
        <v>515</v>
      </c>
      <c r="KE1" t="s">
        <v>516</v>
      </c>
      <c r="KF1" t="s">
        <v>517</v>
      </c>
      <c r="KG1" t="s">
        <v>518</v>
      </c>
      <c r="KH1" t="s">
        <v>519</v>
      </c>
      <c r="KI1" t="s">
        <v>520</v>
      </c>
      <c r="KJ1" t="s">
        <v>521</v>
      </c>
      <c r="KK1" t="s">
        <v>522</v>
      </c>
      <c r="KL1" t="s">
        <v>523</v>
      </c>
      <c r="KM1" t="s">
        <v>524</v>
      </c>
      <c r="KN1" t="s">
        <v>525</v>
      </c>
      <c r="KO1" t="s">
        <v>526</v>
      </c>
      <c r="KP1" t="s">
        <v>527</v>
      </c>
      <c r="KQ1" t="s">
        <v>528</v>
      </c>
      <c r="KR1" t="s">
        <v>529</v>
      </c>
      <c r="KS1" t="s">
        <v>530</v>
      </c>
      <c r="KT1" t="s">
        <v>531</v>
      </c>
      <c r="KU1" t="s">
        <v>532</v>
      </c>
      <c r="KV1" t="s">
        <v>533</v>
      </c>
      <c r="KW1" t="s">
        <v>534</v>
      </c>
      <c r="KX1" t="s">
        <v>535</v>
      </c>
      <c r="KY1" t="s">
        <v>536</v>
      </c>
      <c r="KZ1" t="s">
        <v>537</v>
      </c>
      <c r="LA1" t="s">
        <v>538</v>
      </c>
      <c r="LB1" t="s">
        <v>539</v>
      </c>
      <c r="LC1" t="s">
        <v>540</v>
      </c>
      <c r="LD1" t="s">
        <v>541</v>
      </c>
      <c r="LE1" t="s">
        <v>542</v>
      </c>
      <c r="LF1" t="s">
        <v>543</v>
      </c>
      <c r="LG1" t="s">
        <v>544</v>
      </c>
      <c r="LH1" t="s">
        <v>249</v>
      </c>
      <c r="LI1" t="s">
        <v>250</v>
      </c>
      <c r="LJ1" t="s">
        <v>251</v>
      </c>
      <c r="LK1" t="s">
        <v>252</v>
      </c>
      <c r="LL1" t="s">
        <v>253</v>
      </c>
      <c r="LM1" t="s">
        <v>254</v>
      </c>
      <c r="LN1" t="s">
        <v>255</v>
      </c>
      <c r="LO1" t="s">
        <v>256</v>
      </c>
      <c r="LP1" t="s">
        <v>257</v>
      </c>
      <c r="LQ1" t="s">
        <v>258</v>
      </c>
      <c r="LR1" t="s">
        <v>259</v>
      </c>
      <c r="LS1" t="s">
        <v>260</v>
      </c>
      <c r="LT1" t="s">
        <v>261</v>
      </c>
      <c r="LU1" t="s">
        <v>262</v>
      </c>
      <c r="LV1" t="s">
        <v>263</v>
      </c>
      <c r="LW1" t="s">
        <v>264</v>
      </c>
      <c r="LX1" t="s">
        <v>265</v>
      </c>
      <c r="LY1" t="s">
        <v>266</v>
      </c>
      <c r="LZ1" t="s">
        <v>267</v>
      </c>
      <c r="MA1" t="s">
        <v>268</v>
      </c>
      <c r="MB1" t="s">
        <v>269</v>
      </c>
    </row>
    <row r="2" spans="1:340" x14ac:dyDescent="0.3">
      <c r="A2" s="1" t="s">
        <v>270</v>
      </c>
      <c r="B2" s="1" t="s">
        <v>270</v>
      </c>
      <c r="C2">
        <v>0</v>
      </c>
      <c r="D2">
        <v>10</v>
      </c>
      <c r="E2" s="1">
        <v>0</v>
      </c>
      <c r="F2" s="1">
        <v>0</v>
      </c>
      <c r="G2">
        <v>4800</v>
      </c>
      <c r="H2">
        <v>1000000</v>
      </c>
      <c r="I2">
        <v>266</v>
      </c>
      <c r="J2">
        <v>0</v>
      </c>
      <c r="K2">
        <v>100</v>
      </c>
      <c r="L2">
        <v>100</v>
      </c>
      <c r="M2">
        <v>6</v>
      </c>
      <c r="N2" s="1" t="s">
        <v>270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>
        <v>0</v>
      </c>
      <c r="DL2">
        <v>100</v>
      </c>
      <c r="DM2">
        <v>100</v>
      </c>
      <c r="DN2">
        <v>5</v>
      </c>
      <c r="DO2" s="1" t="s">
        <v>270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0.8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0.2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2.0670999999999998E-2</v>
      </c>
      <c r="HO2" s="1">
        <v>9.9219000000000002E-2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1.3780000000000001E-3</v>
      </c>
      <c r="HW2" s="1">
        <v>1.8370000000000001E-3</v>
      </c>
      <c r="HX2" s="1">
        <v>4.1339999999999997E-3</v>
      </c>
      <c r="HY2" s="1">
        <v>3.6749999999999999E-3</v>
      </c>
      <c r="HZ2" s="1">
        <v>5.0530000000000002E-3</v>
      </c>
      <c r="IA2" s="1">
        <v>3.6749999999999999E-3</v>
      </c>
      <c r="IB2" s="1">
        <v>4.1339999999999997E-3</v>
      </c>
      <c r="IC2" s="1">
        <v>6.8900000000000003E-3</v>
      </c>
      <c r="ID2" s="1">
        <v>2.297E-3</v>
      </c>
      <c r="IE2" s="1">
        <v>1.8370000000000001E-3</v>
      </c>
      <c r="IF2" s="1">
        <v>1.8370000000000001E-3</v>
      </c>
      <c r="IG2" s="1">
        <v>0.36518099999999998</v>
      </c>
      <c r="IH2" s="1">
        <v>1.5158E-2</v>
      </c>
      <c r="II2" s="1">
        <v>3.215E-3</v>
      </c>
      <c r="IJ2" s="1">
        <v>4.1339999999999997E-3</v>
      </c>
      <c r="IK2" s="1">
        <v>6.4310000000000001E-3</v>
      </c>
      <c r="IL2" s="1">
        <v>9.6460000000000001E-3</v>
      </c>
      <c r="IM2" s="1">
        <v>9.1870000000000007E-3</v>
      </c>
      <c r="IN2" s="1">
        <v>1.6537E-2</v>
      </c>
      <c r="IO2" s="1">
        <v>1.8832999999999999E-2</v>
      </c>
      <c r="IP2" s="1">
        <v>1.8832999999999999E-2</v>
      </c>
      <c r="IQ2" s="1">
        <v>1.8374000000000001E-2</v>
      </c>
      <c r="IR2" s="1">
        <v>9.6460000000000001E-3</v>
      </c>
      <c r="IS2" s="1">
        <v>1.1943E-2</v>
      </c>
      <c r="IT2" s="1">
        <v>1.8374000000000001E-2</v>
      </c>
      <c r="IU2" s="1">
        <v>1.4699E-2</v>
      </c>
      <c r="IV2" s="1">
        <v>5.0530000000000002E-3</v>
      </c>
      <c r="IW2" s="1">
        <v>2.9398000000000001E-2</v>
      </c>
      <c r="IX2" s="1">
        <v>1.8374000000000001E-2</v>
      </c>
      <c r="IY2" s="1">
        <v>1.2862E-2</v>
      </c>
      <c r="IZ2" s="1">
        <v>2.2048999999999999E-2</v>
      </c>
      <c r="JA2" s="1">
        <v>8.2679999999999993E-3</v>
      </c>
      <c r="JB2" s="1">
        <v>1.2862E-2</v>
      </c>
      <c r="JC2" s="1">
        <v>6.4310000000000001E-3</v>
      </c>
      <c r="JD2" s="1">
        <v>1.3780000000000001E-2</v>
      </c>
      <c r="JE2" s="1">
        <v>1.5158E-2</v>
      </c>
      <c r="JF2" s="1">
        <v>1.3780000000000001E-2</v>
      </c>
      <c r="JG2" s="1">
        <v>1.4699E-2</v>
      </c>
      <c r="JH2" s="1">
        <v>5.0530000000000002E-3</v>
      </c>
      <c r="JI2" s="1">
        <v>2.297E-3</v>
      </c>
      <c r="JJ2" s="1">
        <v>3.215E-3</v>
      </c>
      <c r="JK2" s="1">
        <v>1.8370000000000001E-3</v>
      </c>
      <c r="JL2" s="1">
        <v>2.297E-3</v>
      </c>
      <c r="JM2" s="1">
        <v>4.1339999999999997E-3</v>
      </c>
      <c r="JN2" s="1">
        <v>4.1339999999999997E-3</v>
      </c>
      <c r="JO2" s="1">
        <v>3.215E-3</v>
      </c>
      <c r="JP2" s="1">
        <v>3.0317E-2</v>
      </c>
      <c r="JQ2" s="1">
        <v>8.2679999999999993E-3</v>
      </c>
      <c r="JR2" s="1">
        <v>5.9719999999999999E-3</v>
      </c>
      <c r="JS2" s="1">
        <v>6.4310000000000001E-3</v>
      </c>
      <c r="JT2" s="1">
        <v>3.6749999999999999E-3</v>
      </c>
      <c r="JU2" s="1">
        <v>3.0317E-2</v>
      </c>
      <c r="JV2" s="1">
        <v>1.6537E-2</v>
      </c>
      <c r="JW2" s="1">
        <v>4.5899999999999999E-4</v>
      </c>
      <c r="JX2" s="1">
        <v>1.8370000000000001E-3</v>
      </c>
      <c r="JY2" s="1">
        <v>4.5899999999999999E-4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8762</v>
      </c>
      <c r="LQ2">
        <v>0</v>
      </c>
      <c r="LR2">
        <v>0</v>
      </c>
      <c r="LS2">
        <v>0</v>
      </c>
      <c r="LT2">
        <v>7818</v>
      </c>
      <c r="LU2">
        <v>82</v>
      </c>
      <c r="LV2">
        <v>256</v>
      </c>
      <c r="LW2">
        <v>0</v>
      </c>
      <c r="LX2">
        <v>0</v>
      </c>
      <c r="LY2">
        <v>0</v>
      </c>
      <c r="LZ2">
        <v>0</v>
      </c>
      <c r="MA2">
        <v>0</v>
      </c>
      <c r="MB2" s="1" t="s">
        <v>270</v>
      </c>
    </row>
    <row r="3" spans="1:340" x14ac:dyDescent="0.3">
      <c r="A3" s="1" t="s">
        <v>270</v>
      </c>
      <c r="B3" s="1" t="s">
        <v>270</v>
      </c>
      <c r="C3">
        <v>0</v>
      </c>
      <c r="D3">
        <v>10</v>
      </c>
      <c r="E3" s="1">
        <v>0</v>
      </c>
      <c r="F3" s="1">
        <v>0</v>
      </c>
      <c r="G3">
        <v>4800</v>
      </c>
      <c r="H3">
        <v>1000000</v>
      </c>
      <c r="I3">
        <v>307</v>
      </c>
      <c r="J3">
        <v>0</v>
      </c>
      <c r="K3">
        <v>100</v>
      </c>
      <c r="L3">
        <v>100</v>
      </c>
      <c r="M3">
        <v>9</v>
      </c>
      <c r="N3" s="1" t="s">
        <v>270</v>
      </c>
      <c r="O3" s="1">
        <v>0</v>
      </c>
      <c r="P3" s="1">
        <v>0</v>
      </c>
      <c r="Q3" s="1">
        <v>0.33333299999999999</v>
      </c>
      <c r="R3" s="1">
        <v>0</v>
      </c>
      <c r="S3" s="1">
        <v>0</v>
      </c>
      <c r="T3" s="1">
        <v>0.33333299999999999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0.111111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0.222222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>
        <v>0</v>
      </c>
      <c r="DL3">
        <v>100</v>
      </c>
      <c r="DM3">
        <v>100</v>
      </c>
      <c r="DN3">
        <v>8</v>
      </c>
      <c r="DO3" s="1" t="s">
        <v>270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0.25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0.375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0.125</v>
      </c>
      <c r="FT3" s="1">
        <v>0</v>
      </c>
      <c r="FU3" s="1">
        <v>0</v>
      </c>
      <c r="FV3" s="1">
        <v>0</v>
      </c>
      <c r="FW3" s="1">
        <v>0.25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4.0055E-2</v>
      </c>
      <c r="HO3" s="1">
        <v>6.5999000000000002E-2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4.55E-4</v>
      </c>
      <c r="HX3" s="1">
        <v>5.4619999999999998E-3</v>
      </c>
      <c r="HY3" s="1">
        <v>3.186E-3</v>
      </c>
      <c r="HZ3" s="1">
        <v>9.1E-4</v>
      </c>
      <c r="IA3" s="1">
        <v>2.7309999999999999E-3</v>
      </c>
      <c r="IB3" s="1">
        <v>4.55E-4</v>
      </c>
      <c r="IC3" s="1">
        <v>1.3649999999999999E-3</v>
      </c>
      <c r="ID3" s="1">
        <v>4.55E-4</v>
      </c>
      <c r="IE3" s="1">
        <v>1.3649999999999999E-3</v>
      </c>
      <c r="IF3" s="1">
        <v>2.7309999999999999E-3</v>
      </c>
      <c r="IG3" s="1">
        <v>0.25899</v>
      </c>
      <c r="IH3" s="1">
        <v>1.7750999999999999E-2</v>
      </c>
      <c r="II3" s="1">
        <v>7.7380000000000001E-3</v>
      </c>
      <c r="IJ3" s="1">
        <v>4.5519999999999996E-3</v>
      </c>
      <c r="IK3" s="1">
        <v>1.8209999999999999E-3</v>
      </c>
      <c r="IL3" s="1">
        <v>5.9170000000000004E-3</v>
      </c>
      <c r="IM3" s="1">
        <v>6.3720000000000001E-3</v>
      </c>
      <c r="IN3" s="1">
        <v>9.5580000000000005E-3</v>
      </c>
      <c r="IO3" s="1">
        <v>1.3655E-2</v>
      </c>
      <c r="IP3" s="1">
        <v>1.7750999999999999E-2</v>
      </c>
      <c r="IQ3" s="1">
        <v>2.0482E-2</v>
      </c>
      <c r="IR3" s="1">
        <v>9.5580000000000005E-3</v>
      </c>
      <c r="IS3" s="1">
        <v>1.6386000000000001E-2</v>
      </c>
      <c r="IT3" s="1">
        <v>1.4109999999999999E-2</v>
      </c>
      <c r="IU3" s="1">
        <v>1.0924E-2</v>
      </c>
      <c r="IV3" s="1">
        <v>6.8269999999999997E-3</v>
      </c>
      <c r="IW3" s="1">
        <v>2.1392999999999999E-2</v>
      </c>
      <c r="IX3" s="1">
        <v>1.4565E-2</v>
      </c>
      <c r="IY3" s="1">
        <v>1.1834000000000001E-2</v>
      </c>
      <c r="IZ3" s="1">
        <v>1.9571999999999999E-2</v>
      </c>
      <c r="JA3" s="1">
        <v>8.6479999999999994E-3</v>
      </c>
      <c r="JB3" s="1">
        <v>2.0027E-2</v>
      </c>
      <c r="JC3" s="1">
        <v>2.2303E-2</v>
      </c>
      <c r="JD3" s="1">
        <v>1.0924E-2</v>
      </c>
      <c r="JE3" s="1">
        <v>2.6855E-2</v>
      </c>
      <c r="JF3" s="1">
        <v>2.2758E-2</v>
      </c>
      <c r="JG3" s="1">
        <v>1.9116999999999999E-2</v>
      </c>
      <c r="JH3" s="1">
        <v>2.9586000000000001E-2</v>
      </c>
      <c r="JI3" s="1">
        <v>1.0014E-2</v>
      </c>
      <c r="JJ3" s="1">
        <v>3.7324000000000003E-2</v>
      </c>
      <c r="JK3" s="1">
        <v>3.0041000000000002E-2</v>
      </c>
      <c r="JL3" s="1">
        <v>1.3655E-2</v>
      </c>
      <c r="JM3" s="1">
        <v>1.32E-2</v>
      </c>
      <c r="JN3" s="1">
        <v>1.2289E-2</v>
      </c>
      <c r="JO3" s="1">
        <v>1.5476E-2</v>
      </c>
      <c r="JP3" s="1">
        <v>1.7750999999999999E-2</v>
      </c>
      <c r="JQ3" s="1">
        <v>3.6410000000000001E-3</v>
      </c>
      <c r="JR3" s="1">
        <v>1.2744999999999999E-2</v>
      </c>
      <c r="JS3" s="1">
        <v>5.9170000000000004E-3</v>
      </c>
      <c r="JT3" s="1">
        <v>4.5519999999999996E-3</v>
      </c>
      <c r="JU3" s="1">
        <v>6.3720000000000001E-3</v>
      </c>
      <c r="JV3" s="1">
        <v>2.4124E-2</v>
      </c>
      <c r="JW3" s="1">
        <v>8.1930000000000006E-3</v>
      </c>
      <c r="JX3" s="1">
        <v>3.186E-3</v>
      </c>
      <c r="JY3" s="1">
        <v>5.9170000000000004E-3</v>
      </c>
      <c r="JZ3" s="1">
        <v>4.55E-4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8467</v>
      </c>
      <c r="LQ3">
        <v>0</v>
      </c>
      <c r="LR3">
        <v>0</v>
      </c>
      <c r="LS3">
        <v>0</v>
      </c>
      <c r="LT3">
        <v>7828</v>
      </c>
      <c r="LU3">
        <v>18</v>
      </c>
      <c r="LV3">
        <v>177</v>
      </c>
      <c r="LW3">
        <v>0</v>
      </c>
      <c r="LX3">
        <v>0</v>
      </c>
      <c r="LY3">
        <v>0</v>
      </c>
      <c r="LZ3">
        <v>0</v>
      </c>
      <c r="MA3">
        <v>0</v>
      </c>
      <c r="MB3" s="1" t="s">
        <v>270</v>
      </c>
    </row>
    <row r="4" spans="1:340" x14ac:dyDescent="0.3">
      <c r="A4" s="1" t="s">
        <v>270</v>
      </c>
      <c r="B4" s="1" t="s">
        <v>270</v>
      </c>
      <c r="C4">
        <v>0</v>
      </c>
      <c r="D4">
        <v>10</v>
      </c>
      <c r="E4" s="1">
        <v>0</v>
      </c>
      <c r="F4" s="1">
        <v>0</v>
      </c>
      <c r="G4">
        <v>4800</v>
      </c>
      <c r="H4">
        <v>1000000</v>
      </c>
      <c r="I4">
        <v>163</v>
      </c>
      <c r="J4">
        <v>0</v>
      </c>
      <c r="K4">
        <v>100</v>
      </c>
      <c r="L4">
        <v>100</v>
      </c>
      <c r="M4">
        <v>6</v>
      </c>
      <c r="N4" s="1" t="s">
        <v>270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>
        <v>0</v>
      </c>
      <c r="DL4">
        <v>100</v>
      </c>
      <c r="DM4">
        <v>100</v>
      </c>
      <c r="DN4">
        <v>6</v>
      </c>
      <c r="DO4" s="1" t="s">
        <v>270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0.16666700000000001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0.83333299999999999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9.5580000000000005E-3</v>
      </c>
      <c r="HO4" s="1">
        <v>5.1434000000000001E-2</v>
      </c>
      <c r="HP4" s="1">
        <v>0</v>
      </c>
      <c r="HQ4" s="1">
        <v>1.3649999999999999E-3</v>
      </c>
      <c r="HR4" s="1">
        <v>5.0070000000000002E-3</v>
      </c>
      <c r="HS4" s="1">
        <v>1.8209999999999999E-3</v>
      </c>
      <c r="HT4" s="1">
        <v>1.3649999999999999E-3</v>
      </c>
      <c r="HU4" s="1">
        <v>1.3649999999999999E-3</v>
      </c>
      <c r="HV4" s="1">
        <v>1.3649999999999999E-3</v>
      </c>
      <c r="HW4" s="1">
        <v>4.55E-4</v>
      </c>
      <c r="HX4" s="1">
        <v>9.103E-3</v>
      </c>
      <c r="HY4" s="1">
        <v>3.6410000000000001E-3</v>
      </c>
      <c r="HZ4" s="1">
        <v>1.8209999999999999E-3</v>
      </c>
      <c r="IA4" s="1">
        <v>2.2759999999999998E-3</v>
      </c>
      <c r="IB4" s="1">
        <v>0</v>
      </c>
      <c r="IC4" s="1">
        <v>5.4619999999999998E-3</v>
      </c>
      <c r="ID4" s="1">
        <v>2.7309999999999999E-3</v>
      </c>
      <c r="IE4" s="1">
        <v>3.6410000000000001E-3</v>
      </c>
      <c r="IF4" s="1">
        <v>9.1E-4</v>
      </c>
      <c r="IG4" s="1">
        <v>0.38370500000000002</v>
      </c>
      <c r="IH4" s="1">
        <v>4.8703000000000003E-2</v>
      </c>
      <c r="II4" s="1">
        <v>3.186E-3</v>
      </c>
      <c r="IJ4" s="1">
        <v>5.9170000000000004E-3</v>
      </c>
      <c r="IK4" s="1">
        <v>3.6410000000000001E-3</v>
      </c>
      <c r="IL4" s="1">
        <v>8.1930000000000006E-3</v>
      </c>
      <c r="IM4" s="1">
        <v>7.7380000000000001E-3</v>
      </c>
      <c r="IN4" s="1">
        <v>8.1930000000000006E-3</v>
      </c>
      <c r="IO4" s="1">
        <v>1.4109999999999999E-2</v>
      </c>
      <c r="IP4" s="1">
        <v>1.7750999999999999E-2</v>
      </c>
      <c r="IQ4" s="1">
        <v>1.9116999999999999E-2</v>
      </c>
      <c r="IR4" s="1">
        <v>1.502E-2</v>
      </c>
      <c r="IS4" s="1">
        <v>1.4109999999999999E-2</v>
      </c>
      <c r="IT4" s="1">
        <v>1.502E-2</v>
      </c>
      <c r="IU4" s="1">
        <v>1.4565E-2</v>
      </c>
      <c r="IV4" s="1">
        <v>5.9170000000000004E-3</v>
      </c>
      <c r="IW4" s="1">
        <v>2.2758E-2</v>
      </c>
      <c r="IX4" s="1">
        <v>1.2289E-2</v>
      </c>
      <c r="IY4" s="1">
        <v>1.3655E-2</v>
      </c>
      <c r="IZ4" s="1">
        <v>1.8662000000000002E-2</v>
      </c>
      <c r="JA4" s="1">
        <v>1.0468999999999999E-2</v>
      </c>
      <c r="JB4" s="1">
        <v>1.7295999999999999E-2</v>
      </c>
      <c r="JC4" s="1">
        <v>1.8662000000000002E-2</v>
      </c>
      <c r="JD4" s="1">
        <v>2.3213000000000001E-2</v>
      </c>
      <c r="JE4" s="1">
        <v>2.8219999999999999E-2</v>
      </c>
      <c r="JF4" s="1">
        <v>1.5931000000000001E-2</v>
      </c>
      <c r="JG4" s="1">
        <v>1.5931000000000001E-2</v>
      </c>
      <c r="JH4" s="1">
        <v>1.9571999999999999E-2</v>
      </c>
      <c r="JI4" s="1">
        <v>5.4619999999999998E-3</v>
      </c>
      <c r="JJ4" s="1">
        <v>2.1847999999999999E-2</v>
      </c>
      <c r="JK4" s="1">
        <v>6.8269999999999997E-3</v>
      </c>
      <c r="JL4" s="1">
        <v>4.5519999999999996E-3</v>
      </c>
      <c r="JM4" s="1">
        <v>9.103E-3</v>
      </c>
      <c r="JN4" s="1">
        <v>8.6479999999999994E-3</v>
      </c>
      <c r="JO4" s="1">
        <v>8.6479999999999994E-3</v>
      </c>
      <c r="JP4" s="1">
        <v>1.2744999999999999E-2</v>
      </c>
      <c r="JQ4" s="1">
        <v>1.3649999999999999E-3</v>
      </c>
      <c r="JR4" s="1">
        <v>4.55E-4</v>
      </c>
      <c r="JS4" s="1">
        <v>1.8209999999999999E-3</v>
      </c>
      <c r="JT4" s="1">
        <v>1.8209999999999999E-3</v>
      </c>
      <c r="JU4" s="1">
        <v>9.1E-4</v>
      </c>
      <c r="JV4" s="1">
        <v>3.186E-3</v>
      </c>
      <c r="JW4" s="1">
        <v>1.8209999999999999E-3</v>
      </c>
      <c r="JX4" s="1">
        <v>2.7309999999999999E-3</v>
      </c>
      <c r="JY4" s="1">
        <v>1.8209999999999999E-3</v>
      </c>
      <c r="JZ4" s="1">
        <v>1.3649999999999999E-3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8408</v>
      </c>
      <c r="LQ4">
        <v>0</v>
      </c>
      <c r="LR4">
        <v>0</v>
      </c>
      <c r="LS4">
        <v>0</v>
      </c>
      <c r="LT4">
        <v>7820</v>
      </c>
      <c r="LU4">
        <v>18</v>
      </c>
      <c r="LV4">
        <v>158</v>
      </c>
      <c r="LW4">
        <v>0</v>
      </c>
      <c r="LX4">
        <v>0</v>
      </c>
      <c r="LY4">
        <v>0</v>
      </c>
      <c r="LZ4">
        <v>0</v>
      </c>
      <c r="MA4">
        <v>0</v>
      </c>
      <c r="MB4" s="1" t="s">
        <v>270</v>
      </c>
    </row>
    <row r="5" spans="1:340" x14ac:dyDescent="0.3">
      <c r="A5" s="1" t="s">
        <v>270</v>
      </c>
      <c r="B5" s="1" t="s">
        <v>270</v>
      </c>
      <c r="C5">
        <v>0</v>
      </c>
      <c r="D5">
        <v>10</v>
      </c>
      <c r="E5" s="1">
        <v>0</v>
      </c>
      <c r="F5" s="1">
        <v>0</v>
      </c>
      <c r="G5">
        <v>4800</v>
      </c>
      <c r="H5">
        <v>1000000</v>
      </c>
      <c r="I5">
        <v>163</v>
      </c>
      <c r="J5">
        <v>0</v>
      </c>
      <c r="K5">
        <v>100</v>
      </c>
      <c r="L5">
        <v>100</v>
      </c>
      <c r="M5">
        <v>7</v>
      </c>
      <c r="N5" s="1" t="s">
        <v>270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>
        <v>0</v>
      </c>
      <c r="DL5">
        <v>100</v>
      </c>
      <c r="DM5">
        <v>100</v>
      </c>
      <c r="DN5">
        <v>6</v>
      </c>
      <c r="DO5" s="1" t="s">
        <v>270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0.16666700000000001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0.83333299999999999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1.5931000000000001E-2</v>
      </c>
      <c r="HO5" s="1">
        <v>8.3294999999999994E-2</v>
      </c>
      <c r="HP5" s="1">
        <v>1.8209999999999999E-3</v>
      </c>
      <c r="HQ5" s="1">
        <v>2.7309999999999999E-3</v>
      </c>
      <c r="HR5" s="1">
        <v>4.0959999999999998E-3</v>
      </c>
      <c r="HS5" s="1">
        <v>3.6410000000000001E-3</v>
      </c>
      <c r="HT5" s="1">
        <v>0</v>
      </c>
      <c r="HU5" s="1">
        <v>0</v>
      </c>
      <c r="HV5" s="1">
        <v>0</v>
      </c>
      <c r="HW5" s="1">
        <v>0</v>
      </c>
      <c r="HX5" s="1">
        <v>4.55E-4</v>
      </c>
      <c r="HY5" s="1">
        <v>4.55E-4</v>
      </c>
      <c r="HZ5" s="1">
        <v>2.2759999999999998E-3</v>
      </c>
      <c r="IA5" s="1">
        <v>1.3649999999999999E-3</v>
      </c>
      <c r="IB5" s="1">
        <v>4.55E-4</v>
      </c>
      <c r="IC5" s="1">
        <v>2.7309999999999999E-3</v>
      </c>
      <c r="ID5" s="1">
        <v>1.8209999999999999E-3</v>
      </c>
      <c r="IE5" s="1">
        <v>1.3649999999999999E-3</v>
      </c>
      <c r="IF5" s="1">
        <v>4.5519999999999996E-3</v>
      </c>
      <c r="IG5" s="1">
        <v>0.59535700000000003</v>
      </c>
      <c r="IH5" s="1">
        <v>3.8233999999999997E-2</v>
      </c>
      <c r="II5" s="1">
        <v>3.186E-3</v>
      </c>
      <c r="IJ5" s="1">
        <v>5.0070000000000002E-3</v>
      </c>
      <c r="IK5" s="1">
        <v>2.2759999999999998E-3</v>
      </c>
      <c r="IL5" s="1">
        <v>2.2759999999999998E-3</v>
      </c>
      <c r="IM5" s="1">
        <v>3.6410000000000001E-3</v>
      </c>
      <c r="IN5" s="1">
        <v>5.0070000000000002E-3</v>
      </c>
      <c r="IO5" s="1">
        <v>5.0070000000000002E-3</v>
      </c>
      <c r="IP5" s="1">
        <v>1.1379E-2</v>
      </c>
      <c r="IQ5" s="1">
        <v>8.6479999999999994E-3</v>
      </c>
      <c r="IR5" s="1">
        <v>7.2830000000000004E-3</v>
      </c>
      <c r="IS5" s="1">
        <v>9.103E-3</v>
      </c>
      <c r="IT5" s="1">
        <v>5.9170000000000004E-3</v>
      </c>
      <c r="IU5" s="1">
        <v>1.0014E-2</v>
      </c>
      <c r="IV5" s="1">
        <v>1.8209999999999999E-3</v>
      </c>
      <c r="IW5" s="1">
        <v>1.1834000000000001E-2</v>
      </c>
      <c r="IX5" s="1">
        <v>4.0959999999999998E-3</v>
      </c>
      <c r="IY5" s="1">
        <v>5.0070000000000002E-3</v>
      </c>
      <c r="IZ5" s="1">
        <v>7.2830000000000004E-3</v>
      </c>
      <c r="JA5" s="1">
        <v>1.8209999999999999E-3</v>
      </c>
      <c r="JB5" s="1">
        <v>7.2830000000000004E-3</v>
      </c>
      <c r="JC5" s="1">
        <v>5.4619999999999998E-3</v>
      </c>
      <c r="JD5" s="1">
        <v>3.186E-3</v>
      </c>
      <c r="JE5" s="1">
        <v>2.7309999999999999E-3</v>
      </c>
      <c r="JF5" s="1">
        <v>6.8269999999999997E-3</v>
      </c>
      <c r="JG5" s="1">
        <v>3.186E-3</v>
      </c>
      <c r="JH5" s="1">
        <v>5.0070000000000002E-3</v>
      </c>
      <c r="JI5" s="1">
        <v>1.3649999999999999E-3</v>
      </c>
      <c r="JJ5" s="1">
        <v>5.9170000000000004E-3</v>
      </c>
      <c r="JK5" s="1">
        <v>3.186E-3</v>
      </c>
      <c r="JL5" s="1">
        <v>3.186E-3</v>
      </c>
      <c r="JM5" s="1">
        <v>4.0959999999999998E-3</v>
      </c>
      <c r="JN5" s="1">
        <v>1.3649999999999999E-3</v>
      </c>
      <c r="JO5" s="1">
        <v>3.6410000000000001E-3</v>
      </c>
      <c r="JP5" s="1">
        <v>4.0959999999999998E-3</v>
      </c>
      <c r="JQ5" s="1">
        <v>6.8269999999999997E-3</v>
      </c>
      <c r="JR5" s="1">
        <v>7.7380000000000001E-3</v>
      </c>
      <c r="JS5" s="1">
        <v>1.3649999999999999E-3</v>
      </c>
      <c r="JT5" s="1">
        <v>4.0959999999999998E-3</v>
      </c>
      <c r="JU5" s="1">
        <v>2.8674999999999999E-2</v>
      </c>
      <c r="JV5" s="1">
        <v>1.1834000000000001E-2</v>
      </c>
      <c r="JW5" s="1">
        <v>1.3649999999999999E-3</v>
      </c>
      <c r="JX5" s="1">
        <v>3.186E-3</v>
      </c>
      <c r="JY5" s="1">
        <v>2.2759999999999998E-3</v>
      </c>
      <c r="JZ5" s="1">
        <v>9.1E-4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8435</v>
      </c>
      <c r="LQ5">
        <v>0</v>
      </c>
      <c r="LR5">
        <v>0</v>
      </c>
      <c r="LS5">
        <v>0</v>
      </c>
      <c r="LT5">
        <v>7844</v>
      </c>
      <c r="LU5">
        <v>17</v>
      </c>
      <c r="LV5">
        <v>161</v>
      </c>
      <c r="LW5">
        <v>0</v>
      </c>
      <c r="LX5">
        <v>0</v>
      </c>
      <c r="LY5">
        <v>0</v>
      </c>
      <c r="LZ5">
        <v>0</v>
      </c>
      <c r="MA5">
        <v>0</v>
      </c>
      <c r="MB5" s="1" t="s">
        <v>270</v>
      </c>
    </row>
    <row r="6" spans="1:340" x14ac:dyDescent="0.3">
      <c r="A6" s="1" t="s">
        <v>270</v>
      </c>
      <c r="B6" s="1" t="s">
        <v>270</v>
      </c>
      <c r="C6">
        <v>0</v>
      </c>
      <c r="D6">
        <v>10</v>
      </c>
      <c r="E6" s="1">
        <v>0</v>
      </c>
      <c r="F6" s="1">
        <v>0</v>
      </c>
      <c r="G6">
        <v>4800</v>
      </c>
      <c r="H6">
        <v>1000000</v>
      </c>
      <c r="I6">
        <v>307</v>
      </c>
      <c r="J6">
        <v>0</v>
      </c>
      <c r="K6">
        <v>100</v>
      </c>
      <c r="L6">
        <v>100</v>
      </c>
      <c r="M6">
        <v>6</v>
      </c>
      <c r="N6" s="1" t="s">
        <v>270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>
        <v>0</v>
      </c>
      <c r="DL6">
        <v>100</v>
      </c>
      <c r="DM6">
        <v>100</v>
      </c>
      <c r="DN6">
        <v>6</v>
      </c>
      <c r="DO6" s="1" t="s">
        <v>270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0.16666700000000001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0.83333299999999999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1.9571999999999999E-2</v>
      </c>
      <c r="HO6" s="1">
        <v>5.6440999999999998E-2</v>
      </c>
      <c r="HP6" s="1">
        <v>1.3649999999999999E-3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2.2759999999999998E-3</v>
      </c>
      <c r="HY6" s="1">
        <v>2.7309999999999999E-3</v>
      </c>
      <c r="HZ6" s="1">
        <v>9.1E-4</v>
      </c>
      <c r="IA6" s="1">
        <v>9.1E-4</v>
      </c>
      <c r="IB6" s="1">
        <v>2.2759999999999998E-3</v>
      </c>
      <c r="IC6" s="1">
        <v>9.1E-4</v>
      </c>
      <c r="ID6" s="1">
        <v>2.2759999999999998E-3</v>
      </c>
      <c r="IE6" s="1">
        <v>2.2759999999999998E-3</v>
      </c>
      <c r="IF6" s="1">
        <v>3.186E-3</v>
      </c>
      <c r="IG6" s="1">
        <v>0.53709600000000002</v>
      </c>
      <c r="IH6" s="1">
        <v>1.32E-2</v>
      </c>
      <c r="II6" s="1">
        <v>9.5580000000000005E-3</v>
      </c>
      <c r="IJ6" s="1">
        <v>5.9170000000000004E-3</v>
      </c>
      <c r="IK6" s="1">
        <v>4.5519999999999996E-3</v>
      </c>
      <c r="IL6" s="1">
        <v>7.7380000000000001E-3</v>
      </c>
      <c r="IM6" s="1">
        <v>1.0014E-2</v>
      </c>
      <c r="IN6" s="1">
        <v>8.1930000000000006E-3</v>
      </c>
      <c r="IO6" s="1">
        <v>8.6479999999999994E-3</v>
      </c>
      <c r="IP6" s="1">
        <v>8.1930000000000006E-3</v>
      </c>
      <c r="IQ6" s="1">
        <v>1.2289E-2</v>
      </c>
      <c r="IR6" s="1">
        <v>1.0924E-2</v>
      </c>
      <c r="IS6" s="1">
        <v>5.9170000000000004E-3</v>
      </c>
      <c r="IT6" s="1">
        <v>8.6479999999999994E-3</v>
      </c>
      <c r="IU6" s="1">
        <v>8.1930000000000006E-3</v>
      </c>
      <c r="IV6" s="1">
        <v>3.6410000000000001E-3</v>
      </c>
      <c r="IW6" s="1">
        <v>1.3655E-2</v>
      </c>
      <c r="IX6" s="1">
        <v>8.6479999999999994E-3</v>
      </c>
      <c r="IY6" s="1">
        <v>6.8269999999999997E-3</v>
      </c>
      <c r="IZ6" s="1">
        <v>8.6479999999999994E-3</v>
      </c>
      <c r="JA6" s="1">
        <v>2.7309999999999999E-3</v>
      </c>
      <c r="JB6" s="1">
        <v>5.9170000000000004E-3</v>
      </c>
      <c r="JC6" s="1">
        <v>4.0959999999999998E-3</v>
      </c>
      <c r="JD6" s="1">
        <v>1.6386000000000001E-2</v>
      </c>
      <c r="JE6" s="1">
        <v>1.0468999999999999E-2</v>
      </c>
      <c r="JF6" s="1">
        <v>1.32E-2</v>
      </c>
      <c r="JG6" s="1">
        <v>1.0468999999999999E-2</v>
      </c>
      <c r="JH6" s="1">
        <v>1.3649999999999999E-3</v>
      </c>
      <c r="JI6" s="1">
        <v>4.55E-4</v>
      </c>
      <c r="JJ6" s="1">
        <v>5.0070000000000002E-3</v>
      </c>
      <c r="JK6" s="1">
        <v>9.1E-4</v>
      </c>
      <c r="JL6" s="1">
        <v>9.1E-4</v>
      </c>
      <c r="JM6" s="1">
        <v>9.1E-4</v>
      </c>
      <c r="JN6" s="1">
        <v>0</v>
      </c>
      <c r="JO6" s="1">
        <v>1.8209999999999999E-3</v>
      </c>
      <c r="JP6" s="1">
        <v>2.2759999999999998E-3</v>
      </c>
      <c r="JQ6" s="1">
        <v>1.5931000000000001E-2</v>
      </c>
      <c r="JR6" s="1">
        <v>1.6840999999999998E-2</v>
      </c>
      <c r="JS6" s="1">
        <v>9.1E-4</v>
      </c>
      <c r="JT6" s="1">
        <v>1.8209999999999999E-3</v>
      </c>
      <c r="JU6" s="1">
        <v>6.3268000000000005E-2</v>
      </c>
      <c r="JV6" s="1">
        <v>2.5034000000000001E-2</v>
      </c>
      <c r="JW6" s="1">
        <v>2.2759999999999998E-3</v>
      </c>
      <c r="JX6" s="1">
        <v>4.55E-4</v>
      </c>
      <c r="JY6" s="1">
        <v>4.55E-4</v>
      </c>
      <c r="JZ6" s="1">
        <v>4.55E-4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8433</v>
      </c>
      <c r="LQ6">
        <v>0</v>
      </c>
      <c r="LR6">
        <v>0</v>
      </c>
      <c r="LS6">
        <v>0</v>
      </c>
      <c r="LT6">
        <v>7844</v>
      </c>
      <c r="LU6">
        <v>17</v>
      </c>
      <c r="LV6">
        <v>159</v>
      </c>
      <c r="LW6">
        <v>0</v>
      </c>
      <c r="LX6">
        <v>0</v>
      </c>
      <c r="LY6">
        <v>0</v>
      </c>
      <c r="LZ6">
        <v>0</v>
      </c>
      <c r="MA6">
        <v>0</v>
      </c>
      <c r="MB6" s="1" t="s">
        <v>270</v>
      </c>
    </row>
    <row r="7" spans="1:340" x14ac:dyDescent="0.3">
      <c r="A7" s="1" t="s">
        <v>270</v>
      </c>
      <c r="B7" s="1" t="s">
        <v>270</v>
      </c>
      <c r="C7">
        <v>0</v>
      </c>
      <c r="D7">
        <v>10</v>
      </c>
      <c r="E7" s="1">
        <v>0</v>
      </c>
      <c r="F7" s="1">
        <v>0</v>
      </c>
      <c r="G7">
        <v>4800</v>
      </c>
      <c r="H7">
        <v>1000000</v>
      </c>
      <c r="I7">
        <v>307</v>
      </c>
      <c r="J7">
        <v>0</v>
      </c>
      <c r="K7">
        <v>100</v>
      </c>
      <c r="L7">
        <v>100</v>
      </c>
      <c r="M7">
        <v>7</v>
      </c>
      <c r="N7" s="1" t="s">
        <v>270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>
        <v>0</v>
      </c>
      <c r="DL7">
        <v>100</v>
      </c>
      <c r="DM7">
        <v>100</v>
      </c>
      <c r="DN7">
        <v>6</v>
      </c>
      <c r="DO7" s="1" t="s">
        <v>270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0.16666700000000001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0.83333299999999999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3.3681999999999997E-2</v>
      </c>
      <c r="HO7" s="1">
        <v>7.6467999999999994E-2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4.55E-4</v>
      </c>
      <c r="HW7" s="1">
        <v>0</v>
      </c>
      <c r="HX7" s="1">
        <v>1.8209999999999999E-3</v>
      </c>
      <c r="HY7" s="1">
        <v>2.7309999999999999E-3</v>
      </c>
      <c r="HZ7" s="1">
        <v>2.2759999999999998E-3</v>
      </c>
      <c r="IA7" s="1">
        <v>3.186E-3</v>
      </c>
      <c r="IB7" s="1">
        <v>2.2759999999999998E-3</v>
      </c>
      <c r="IC7" s="1">
        <v>7.2830000000000004E-3</v>
      </c>
      <c r="ID7" s="1">
        <v>5.0070000000000002E-3</v>
      </c>
      <c r="IE7" s="1">
        <v>6.8269999999999997E-3</v>
      </c>
      <c r="IF7" s="1">
        <v>9.5580000000000005E-3</v>
      </c>
      <c r="IG7" s="1">
        <v>0.334092</v>
      </c>
      <c r="IH7" s="1">
        <v>1.7750999999999999E-2</v>
      </c>
      <c r="II7" s="1">
        <v>5.9170000000000004E-3</v>
      </c>
      <c r="IJ7" s="1">
        <v>1.0468999999999999E-2</v>
      </c>
      <c r="IK7" s="1">
        <v>3.6410000000000001E-3</v>
      </c>
      <c r="IL7" s="1">
        <v>1.0468999999999999E-2</v>
      </c>
      <c r="IM7" s="1">
        <v>1.1834000000000001E-2</v>
      </c>
      <c r="IN7" s="1">
        <v>1.6386000000000001E-2</v>
      </c>
      <c r="IO7" s="1">
        <v>1.1379E-2</v>
      </c>
      <c r="IP7" s="1">
        <v>2.3213000000000001E-2</v>
      </c>
      <c r="IQ7" s="1">
        <v>2.3213000000000001E-2</v>
      </c>
      <c r="IR7" s="1">
        <v>1.4109999999999999E-2</v>
      </c>
      <c r="IS7" s="1">
        <v>1.4565E-2</v>
      </c>
      <c r="IT7" s="1">
        <v>1.32E-2</v>
      </c>
      <c r="IU7" s="1">
        <v>1.6840999999999998E-2</v>
      </c>
      <c r="IV7" s="1">
        <v>5.9170000000000004E-3</v>
      </c>
      <c r="IW7" s="1">
        <v>2.7310000000000001E-2</v>
      </c>
      <c r="IX7" s="1">
        <v>1.9571999999999999E-2</v>
      </c>
      <c r="IY7" s="1">
        <v>1.7295999999999999E-2</v>
      </c>
      <c r="IZ7" s="1">
        <v>1.8662000000000002E-2</v>
      </c>
      <c r="JA7" s="1">
        <v>9.103E-3</v>
      </c>
      <c r="JB7" s="1">
        <v>1.1379E-2</v>
      </c>
      <c r="JC7" s="1">
        <v>6.8269999999999997E-3</v>
      </c>
      <c r="JD7" s="1">
        <v>1.32E-2</v>
      </c>
      <c r="JE7" s="1">
        <v>2.0027E-2</v>
      </c>
      <c r="JF7" s="1">
        <v>1.2289E-2</v>
      </c>
      <c r="JG7" s="1">
        <v>1.7295999999999999E-2</v>
      </c>
      <c r="JH7" s="1">
        <v>5.9170000000000004E-3</v>
      </c>
      <c r="JI7" s="1">
        <v>2.2759999999999998E-3</v>
      </c>
      <c r="JJ7" s="1">
        <v>4.5519999999999996E-3</v>
      </c>
      <c r="JK7" s="1">
        <v>3.6410000000000001E-3</v>
      </c>
      <c r="JL7" s="1">
        <v>1.8209999999999999E-3</v>
      </c>
      <c r="JM7" s="1">
        <v>2.2759999999999998E-3</v>
      </c>
      <c r="JN7" s="1">
        <v>1.8209999999999999E-3</v>
      </c>
      <c r="JO7" s="1">
        <v>5.4619999999999998E-3</v>
      </c>
      <c r="JP7" s="1">
        <v>7.2830000000000004E-3</v>
      </c>
      <c r="JQ7" s="1">
        <v>9.5580000000000005E-3</v>
      </c>
      <c r="JR7" s="1">
        <v>7.7380000000000001E-3</v>
      </c>
      <c r="JS7" s="1">
        <v>2.7309999999999999E-3</v>
      </c>
      <c r="JT7" s="1">
        <v>4.5519999999999996E-3</v>
      </c>
      <c r="JU7" s="1">
        <v>3.9599000000000002E-2</v>
      </c>
      <c r="JV7" s="1">
        <v>3.9143999999999998E-2</v>
      </c>
      <c r="JW7" s="1">
        <v>1.3649999999999999E-3</v>
      </c>
      <c r="JX7" s="1">
        <v>9.1E-4</v>
      </c>
      <c r="JY7" s="1">
        <v>9.1E-4</v>
      </c>
      <c r="JZ7" s="1">
        <v>4.55E-4</v>
      </c>
      <c r="KA7" s="1">
        <v>0</v>
      </c>
      <c r="KB7" s="1">
        <v>0</v>
      </c>
      <c r="KC7" s="1">
        <v>0</v>
      </c>
      <c r="KD7" s="1">
        <v>4.55E-4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8423</v>
      </c>
      <c r="LQ7">
        <v>0</v>
      </c>
      <c r="LR7">
        <v>0</v>
      </c>
      <c r="LS7">
        <v>0</v>
      </c>
      <c r="LT7">
        <v>7832</v>
      </c>
      <c r="LU7">
        <v>18</v>
      </c>
      <c r="LV7">
        <v>161</v>
      </c>
      <c r="LW7">
        <v>0</v>
      </c>
      <c r="LX7">
        <v>0</v>
      </c>
      <c r="LY7">
        <v>0</v>
      </c>
      <c r="LZ7">
        <v>0</v>
      </c>
      <c r="MA7">
        <v>0</v>
      </c>
      <c r="MB7" s="1" t="s">
        <v>270</v>
      </c>
    </row>
    <row r="8" spans="1:340" x14ac:dyDescent="0.3">
      <c r="A8" s="1" t="s">
        <v>270</v>
      </c>
      <c r="B8" s="1" t="s">
        <v>270</v>
      </c>
      <c r="C8">
        <v>0</v>
      </c>
      <c r="D8">
        <v>10</v>
      </c>
      <c r="E8" s="1">
        <v>0</v>
      </c>
      <c r="F8" s="1">
        <v>0</v>
      </c>
      <c r="G8">
        <v>4800</v>
      </c>
      <c r="H8">
        <v>1000000</v>
      </c>
      <c r="I8">
        <v>204</v>
      </c>
      <c r="J8">
        <v>0</v>
      </c>
      <c r="K8">
        <v>100</v>
      </c>
      <c r="L8">
        <v>100</v>
      </c>
      <c r="M8">
        <v>6</v>
      </c>
      <c r="N8" s="1" t="s">
        <v>270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>
        <v>0</v>
      </c>
      <c r="DL8">
        <v>100</v>
      </c>
      <c r="DM8">
        <v>100</v>
      </c>
      <c r="DN8">
        <v>5</v>
      </c>
      <c r="DO8" s="1" t="s">
        <v>270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0.2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0.8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1.32E-2</v>
      </c>
      <c r="HO8" s="1">
        <v>5.0522999999999998E-2</v>
      </c>
      <c r="HP8" s="1">
        <v>2.7309999999999999E-3</v>
      </c>
      <c r="HQ8" s="1">
        <v>3.186E-3</v>
      </c>
      <c r="HR8" s="1">
        <v>2.7309999999999999E-3</v>
      </c>
      <c r="HS8" s="1">
        <v>5.0070000000000002E-3</v>
      </c>
      <c r="HT8" s="1">
        <v>0</v>
      </c>
      <c r="HU8" s="1">
        <v>0</v>
      </c>
      <c r="HV8" s="1">
        <v>0</v>
      </c>
      <c r="HW8" s="1">
        <v>0</v>
      </c>
      <c r="HX8" s="1">
        <v>1.8209999999999999E-3</v>
      </c>
      <c r="HY8" s="1">
        <v>4.55E-4</v>
      </c>
      <c r="HZ8" s="1">
        <v>1.3649999999999999E-3</v>
      </c>
      <c r="IA8" s="1">
        <v>9.1E-4</v>
      </c>
      <c r="IB8" s="1">
        <v>1.8209999999999999E-3</v>
      </c>
      <c r="IC8" s="1">
        <v>1.8209999999999999E-3</v>
      </c>
      <c r="ID8" s="1">
        <v>9.1E-4</v>
      </c>
      <c r="IE8" s="1">
        <v>2.2759999999999998E-3</v>
      </c>
      <c r="IF8" s="1">
        <v>3.186E-3</v>
      </c>
      <c r="IG8" s="1">
        <v>0.56759199999999999</v>
      </c>
      <c r="IH8" s="1">
        <v>1.9571999999999999E-2</v>
      </c>
      <c r="II8" s="1">
        <v>5.4619999999999998E-3</v>
      </c>
      <c r="IJ8" s="1">
        <v>4.55E-4</v>
      </c>
      <c r="IK8" s="1">
        <v>1.3649999999999999E-3</v>
      </c>
      <c r="IL8" s="1">
        <v>1.3649999999999999E-3</v>
      </c>
      <c r="IM8" s="1">
        <v>1.8209999999999999E-3</v>
      </c>
      <c r="IN8" s="1">
        <v>1.3649999999999999E-3</v>
      </c>
      <c r="IO8" s="1">
        <v>9.1E-4</v>
      </c>
      <c r="IP8" s="1">
        <v>2.7309999999999999E-3</v>
      </c>
      <c r="IQ8" s="1">
        <v>2.2759999999999998E-3</v>
      </c>
      <c r="IR8" s="1">
        <v>9.1E-4</v>
      </c>
      <c r="IS8" s="1">
        <v>0</v>
      </c>
      <c r="IT8" s="1">
        <v>1.3649999999999999E-3</v>
      </c>
      <c r="IU8" s="1">
        <v>4.5519999999999996E-3</v>
      </c>
      <c r="IV8" s="1">
        <v>4.55E-4</v>
      </c>
      <c r="IW8" s="1">
        <v>3.6410000000000001E-3</v>
      </c>
      <c r="IX8" s="1">
        <v>1.8209999999999999E-3</v>
      </c>
      <c r="IY8" s="1">
        <v>5.0070000000000002E-3</v>
      </c>
      <c r="IZ8" s="1">
        <v>6.8269999999999997E-3</v>
      </c>
      <c r="JA8" s="1">
        <v>3.186E-3</v>
      </c>
      <c r="JB8" s="1">
        <v>1.3649999999999999E-3</v>
      </c>
      <c r="JC8" s="1">
        <v>2.7309999999999999E-3</v>
      </c>
      <c r="JD8" s="1">
        <v>2.8219999999999999E-2</v>
      </c>
      <c r="JE8" s="1">
        <v>3.2316999999999999E-2</v>
      </c>
      <c r="JF8" s="1">
        <v>3.3681999999999997E-2</v>
      </c>
      <c r="JG8" s="1">
        <v>3.6867999999999998E-2</v>
      </c>
      <c r="JH8" s="1">
        <v>9.1E-4</v>
      </c>
      <c r="JI8" s="1">
        <v>0</v>
      </c>
      <c r="JJ8" s="1">
        <v>1.3649999999999999E-3</v>
      </c>
      <c r="JK8" s="1">
        <v>9.1E-4</v>
      </c>
      <c r="JL8" s="1">
        <v>9.1E-4</v>
      </c>
      <c r="JM8" s="1">
        <v>9.1E-4</v>
      </c>
      <c r="JN8" s="1">
        <v>9.1E-4</v>
      </c>
      <c r="JO8" s="1">
        <v>1.8209999999999999E-3</v>
      </c>
      <c r="JP8" s="1">
        <v>1.3649999999999999E-3</v>
      </c>
      <c r="JQ8" s="1">
        <v>1.502E-2</v>
      </c>
      <c r="JR8" s="1">
        <v>1.502E-2</v>
      </c>
      <c r="JS8" s="1">
        <v>2.2759999999999998E-3</v>
      </c>
      <c r="JT8" s="1">
        <v>3.186E-3</v>
      </c>
      <c r="JU8" s="1">
        <v>6.4633999999999997E-2</v>
      </c>
      <c r="JV8" s="1">
        <v>2.9586000000000001E-2</v>
      </c>
      <c r="JW8" s="1">
        <v>9.1E-4</v>
      </c>
      <c r="JX8" s="1">
        <v>0</v>
      </c>
      <c r="JY8" s="1">
        <v>4.55E-4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8454</v>
      </c>
      <c r="LQ8">
        <v>0</v>
      </c>
      <c r="LR8">
        <v>0</v>
      </c>
      <c r="LS8">
        <v>0</v>
      </c>
      <c r="LT8">
        <v>7869</v>
      </c>
      <c r="LU8">
        <v>18</v>
      </c>
      <c r="LV8">
        <v>155</v>
      </c>
      <c r="LW8">
        <v>0</v>
      </c>
      <c r="LX8">
        <v>0</v>
      </c>
      <c r="LY8">
        <v>0</v>
      </c>
      <c r="LZ8">
        <v>0</v>
      </c>
      <c r="MA8">
        <v>0</v>
      </c>
      <c r="MB8" s="1" t="s">
        <v>270</v>
      </c>
    </row>
    <row r="9" spans="1:340" x14ac:dyDescent="0.3">
      <c r="A9" s="1" t="s">
        <v>270</v>
      </c>
      <c r="B9" s="1" t="s">
        <v>270</v>
      </c>
      <c r="C9">
        <v>0</v>
      </c>
      <c r="D9">
        <v>10</v>
      </c>
      <c r="E9" s="1">
        <v>0</v>
      </c>
      <c r="F9" s="1">
        <v>0</v>
      </c>
      <c r="G9">
        <v>4800</v>
      </c>
      <c r="H9">
        <v>1000000</v>
      </c>
      <c r="I9">
        <v>184</v>
      </c>
      <c r="J9">
        <v>0</v>
      </c>
      <c r="K9">
        <v>100</v>
      </c>
      <c r="L9">
        <v>100</v>
      </c>
      <c r="M9">
        <v>7</v>
      </c>
      <c r="N9" s="1" t="s">
        <v>270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>
        <v>0</v>
      </c>
      <c r="DL9">
        <v>100</v>
      </c>
      <c r="DM9">
        <v>100</v>
      </c>
      <c r="DN9">
        <v>6</v>
      </c>
      <c r="DO9" s="1" t="s">
        <v>270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0.16666700000000001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0.83333299999999999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1.32E-2</v>
      </c>
      <c r="HO9" s="1">
        <v>4.9158E-2</v>
      </c>
      <c r="HP9" s="1">
        <v>0</v>
      </c>
      <c r="HQ9" s="1">
        <v>0</v>
      </c>
      <c r="HR9" s="1">
        <v>1.3649999999999999E-3</v>
      </c>
      <c r="HS9" s="1">
        <v>3.6410000000000001E-3</v>
      </c>
      <c r="HT9" s="1">
        <v>3.186E-3</v>
      </c>
      <c r="HU9" s="1">
        <v>1.3649999999999999E-3</v>
      </c>
      <c r="HV9" s="1">
        <v>1.3649999999999999E-3</v>
      </c>
      <c r="HW9" s="1">
        <v>4.55E-4</v>
      </c>
      <c r="HX9" s="1">
        <v>2.7309999999999999E-3</v>
      </c>
      <c r="HY9" s="1">
        <v>2.7309999999999999E-3</v>
      </c>
      <c r="HZ9" s="1">
        <v>4.5519999999999996E-3</v>
      </c>
      <c r="IA9" s="1">
        <v>1.8209999999999999E-3</v>
      </c>
      <c r="IB9" s="1">
        <v>2.7309999999999999E-3</v>
      </c>
      <c r="IC9" s="1">
        <v>4.0959999999999998E-3</v>
      </c>
      <c r="ID9" s="1">
        <v>2.7309999999999999E-3</v>
      </c>
      <c r="IE9" s="1">
        <v>3.6410000000000001E-3</v>
      </c>
      <c r="IF9" s="1">
        <v>5.0070000000000002E-3</v>
      </c>
      <c r="IG9" s="1">
        <v>0.33045099999999999</v>
      </c>
      <c r="IH9" s="1">
        <v>3.2316999999999999E-2</v>
      </c>
      <c r="II9" s="1">
        <v>5.0070000000000002E-3</v>
      </c>
      <c r="IJ9" s="1">
        <v>4.0959999999999998E-3</v>
      </c>
      <c r="IK9" s="1">
        <v>2.7309999999999999E-3</v>
      </c>
      <c r="IL9" s="1">
        <v>4.5519999999999996E-3</v>
      </c>
      <c r="IM9" s="1">
        <v>3.6410000000000001E-3</v>
      </c>
      <c r="IN9" s="1">
        <v>4.5519999999999996E-3</v>
      </c>
      <c r="IO9" s="1">
        <v>5.4619999999999998E-3</v>
      </c>
      <c r="IP9" s="1">
        <v>5.4619999999999998E-3</v>
      </c>
      <c r="IQ9" s="1">
        <v>6.3720000000000001E-3</v>
      </c>
      <c r="IR9" s="1">
        <v>3.186E-3</v>
      </c>
      <c r="IS9" s="1">
        <v>2.7309999999999999E-3</v>
      </c>
      <c r="IT9" s="1">
        <v>4.5519999999999996E-3</v>
      </c>
      <c r="IU9" s="1">
        <v>7.2830000000000004E-3</v>
      </c>
      <c r="IV9" s="1">
        <v>3.6410000000000001E-3</v>
      </c>
      <c r="IW9" s="1">
        <v>2.5034000000000001E-2</v>
      </c>
      <c r="IX9" s="1">
        <v>1.0014E-2</v>
      </c>
      <c r="IY9" s="1">
        <v>1.7750999999999999E-2</v>
      </c>
      <c r="IZ9" s="1">
        <v>2.3213000000000001E-2</v>
      </c>
      <c r="JA9" s="1">
        <v>9.103E-3</v>
      </c>
      <c r="JB9" s="1">
        <v>1.4109999999999999E-2</v>
      </c>
      <c r="JC9" s="1">
        <v>7.7380000000000001E-3</v>
      </c>
      <c r="JD9" s="1">
        <v>2.4579E-2</v>
      </c>
      <c r="JE9" s="1">
        <v>1.9116999999999999E-2</v>
      </c>
      <c r="JF9" s="1">
        <v>1.9116999999999999E-2</v>
      </c>
      <c r="JG9" s="1">
        <v>2.5489000000000001E-2</v>
      </c>
      <c r="JH9" s="1">
        <v>5.9170000000000004E-3</v>
      </c>
      <c r="JI9" s="1">
        <v>1.8209999999999999E-3</v>
      </c>
      <c r="JJ9" s="1">
        <v>1.32E-2</v>
      </c>
      <c r="JK9" s="1">
        <v>6.8269999999999997E-3</v>
      </c>
      <c r="JL9" s="1">
        <v>5.0070000000000002E-3</v>
      </c>
      <c r="JM9" s="1">
        <v>4.5519999999999996E-3</v>
      </c>
      <c r="JN9" s="1">
        <v>2.7309999999999999E-3</v>
      </c>
      <c r="JO9" s="1">
        <v>3.6410000000000001E-3</v>
      </c>
      <c r="JP9" s="1">
        <v>9.5580000000000005E-3</v>
      </c>
      <c r="JQ9" s="1">
        <v>2.7765000000000001E-2</v>
      </c>
      <c r="JR9" s="1">
        <v>1.9571999999999999E-2</v>
      </c>
      <c r="JS9" s="1">
        <v>9.103E-3</v>
      </c>
      <c r="JT9" s="1">
        <v>7.2830000000000004E-3</v>
      </c>
      <c r="JU9" s="1">
        <v>9.6949999999999995E-2</v>
      </c>
      <c r="JV9" s="1">
        <v>5.1888999999999998E-2</v>
      </c>
      <c r="JW9" s="1">
        <v>4.0959999999999998E-3</v>
      </c>
      <c r="JX9" s="1">
        <v>1.3649999999999999E-3</v>
      </c>
      <c r="JY9" s="1">
        <v>3.6410000000000001E-3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8418</v>
      </c>
      <c r="LQ9">
        <v>0</v>
      </c>
      <c r="LR9">
        <v>0</v>
      </c>
      <c r="LS9">
        <v>0</v>
      </c>
      <c r="LT9">
        <v>7828</v>
      </c>
      <c r="LU9">
        <v>17</v>
      </c>
      <c r="LV9">
        <v>161</v>
      </c>
      <c r="LW9">
        <v>0</v>
      </c>
      <c r="LX9">
        <v>0</v>
      </c>
      <c r="LY9">
        <v>0</v>
      </c>
      <c r="LZ9">
        <v>0</v>
      </c>
      <c r="MA9">
        <v>0</v>
      </c>
      <c r="MB9" s="1" t="s">
        <v>270</v>
      </c>
    </row>
    <row r="10" spans="1:340" x14ac:dyDescent="0.3">
      <c r="A10" s="1" t="s">
        <v>270</v>
      </c>
      <c r="B10" s="1" t="s">
        <v>270</v>
      </c>
      <c r="C10">
        <v>0</v>
      </c>
      <c r="D10">
        <v>10</v>
      </c>
      <c r="E10" s="1">
        <v>0</v>
      </c>
      <c r="F10" s="1">
        <v>0</v>
      </c>
      <c r="G10">
        <v>4800</v>
      </c>
      <c r="H10">
        <v>1000000</v>
      </c>
      <c r="I10">
        <v>921</v>
      </c>
      <c r="J10">
        <v>0</v>
      </c>
      <c r="K10">
        <v>100</v>
      </c>
      <c r="L10">
        <v>100</v>
      </c>
      <c r="M10">
        <v>15</v>
      </c>
      <c r="N10" s="1" t="s">
        <v>270</v>
      </c>
      <c r="O10" s="1">
        <v>0</v>
      </c>
      <c r="P10" s="1">
        <v>0.13333300000000001</v>
      </c>
      <c r="Q10" s="1">
        <v>0.2</v>
      </c>
      <c r="R10" s="1">
        <v>0.26666699999999999</v>
      </c>
      <c r="S10" s="1">
        <v>0</v>
      </c>
      <c r="T10" s="1">
        <v>0</v>
      </c>
      <c r="U10" s="1">
        <v>0</v>
      </c>
      <c r="V10" s="1">
        <v>6.6667000000000004E-2</v>
      </c>
      <c r="W10" s="1">
        <v>0.26666699999999999</v>
      </c>
      <c r="X10" s="1">
        <v>6.6667000000000004E-2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>
        <v>0</v>
      </c>
      <c r="DL10">
        <v>100</v>
      </c>
      <c r="DM10">
        <v>100</v>
      </c>
      <c r="DN10">
        <v>15</v>
      </c>
      <c r="DO10" s="1" t="s">
        <v>270</v>
      </c>
      <c r="DP10" s="1">
        <v>0</v>
      </c>
      <c r="DQ10" s="1">
        <v>0.6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6.6667000000000004E-2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0.33333299999999999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1.8662000000000002E-2</v>
      </c>
      <c r="HO10" s="1">
        <v>4.3241000000000002E-2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5.9170000000000004E-3</v>
      </c>
      <c r="HY10" s="1">
        <v>5.9170000000000004E-3</v>
      </c>
      <c r="HZ10" s="1">
        <v>4.0959999999999998E-3</v>
      </c>
      <c r="IA10" s="1">
        <v>3.186E-3</v>
      </c>
      <c r="IB10" s="1">
        <v>0</v>
      </c>
      <c r="IC10" s="1">
        <v>5.4619999999999998E-3</v>
      </c>
      <c r="ID10" s="1">
        <v>5.9170000000000004E-3</v>
      </c>
      <c r="IE10" s="1">
        <v>5.4619999999999998E-3</v>
      </c>
      <c r="IF10" s="1">
        <v>7.2830000000000004E-3</v>
      </c>
      <c r="IG10" s="1">
        <v>0.25034099999999998</v>
      </c>
      <c r="IH10" s="1">
        <v>1.1834000000000001E-2</v>
      </c>
      <c r="II10" s="1">
        <v>2.7309999999999999E-3</v>
      </c>
      <c r="IJ10" s="1">
        <v>4.0959999999999998E-3</v>
      </c>
      <c r="IK10" s="1">
        <v>9.1E-4</v>
      </c>
      <c r="IL10" s="1">
        <v>2.2759999999999998E-3</v>
      </c>
      <c r="IM10" s="1">
        <v>5.4619999999999998E-3</v>
      </c>
      <c r="IN10" s="1">
        <v>9.5580000000000005E-3</v>
      </c>
      <c r="IO10" s="1">
        <v>1.1379E-2</v>
      </c>
      <c r="IP10" s="1">
        <v>1.32E-2</v>
      </c>
      <c r="IQ10" s="1">
        <v>8.1930000000000006E-3</v>
      </c>
      <c r="IR10" s="1">
        <v>6.3720000000000001E-3</v>
      </c>
      <c r="IS10" s="1">
        <v>3.6410000000000001E-3</v>
      </c>
      <c r="IT10" s="1">
        <v>7.2830000000000004E-3</v>
      </c>
      <c r="IU10" s="1">
        <v>1.2289E-2</v>
      </c>
      <c r="IV10" s="1">
        <v>3.186E-3</v>
      </c>
      <c r="IW10" s="1">
        <v>3.5048000000000003E-2</v>
      </c>
      <c r="IX10" s="1">
        <v>2.6855E-2</v>
      </c>
      <c r="IY10" s="1">
        <v>3.0041000000000002E-2</v>
      </c>
      <c r="IZ10" s="1">
        <v>3.5957999999999997E-2</v>
      </c>
      <c r="JA10" s="1">
        <v>1.7750999999999999E-2</v>
      </c>
      <c r="JB10" s="1">
        <v>1.5931000000000001E-2</v>
      </c>
      <c r="JC10" s="1">
        <v>1.1834000000000001E-2</v>
      </c>
      <c r="JD10" s="1">
        <v>4.0965000000000001E-2</v>
      </c>
      <c r="JE10" s="1">
        <v>4.3241000000000002E-2</v>
      </c>
      <c r="JF10" s="1">
        <v>4.0509999999999997E-2</v>
      </c>
      <c r="JG10" s="1">
        <v>4.3695999999999999E-2</v>
      </c>
      <c r="JH10" s="1">
        <v>1.2289E-2</v>
      </c>
      <c r="JI10" s="1">
        <v>2.2759999999999998E-3</v>
      </c>
      <c r="JJ10" s="1">
        <v>6.3720000000000001E-3</v>
      </c>
      <c r="JK10" s="1">
        <v>2.2759999999999998E-3</v>
      </c>
      <c r="JL10" s="1">
        <v>5.0070000000000002E-3</v>
      </c>
      <c r="JM10" s="1">
        <v>3.6410000000000001E-3</v>
      </c>
      <c r="JN10" s="1">
        <v>2.7309999999999999E-3</v>
      </c>
      <c r="JO10" s="1">
        <v>6.3720000000000001E-3</v>
      </c>
      <c r="JP10" s="1">
        <v>4.5519999999999996E-3</v>
      </c>
      <c r="JQ10" s="1">
        <v>1.5931000000000001E-2</v>
      </c>
      <c r="JR10" s="1">
        <v>2.0482E-2</v>
      </c>
      <c r="JS10" s="1">
        <v>7.2830000000000004E-3</v>
      </c>
      <c r="JT10" s="1">
        <v>5.9170000000000004E-3</v>
      </c>
      <c r="JU10" s="1">
        <v>6.0082000000000003E-2</v>
      </c>
      <c r="JV10" s="1">
        <v>3.9143999999999998E-2</v>
      </c>
      <c r="JW10" s="1">
        <v>3.186E-3</v>
      </c>
      <c r="JX10" s="1">
        <v>0</v>
      </c>
      <c r="JY10" s="1">
        <v>2.2759999999999998E-3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4.55E-4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8467</v>
      </c>
      <c r="LQ10">
        <v>0</v>
      </c>
      <c r="LR10">
        <v>0</v>
      </c>
      <c r="LS10">
        <v>0</v>
      </c>
      <c r="LT10">
        <v>7827</v>
      </c>
      <c r="LU10">
        <v>19</v>
      </c>
      <c r="LV10">
        <v>209</v>
      </c>
      <c r="LW10">
        <v>0</v>
      </c>
      <c r="LX10">
        <v>0</v>
      </c>
      <c r="LY10">
        <v>0</v>
      </c>
      <c r="LZ10">
        <v>0</v>
      </c>
      <c r="MA10">
        <v>0</v>
      </c>
      <c r="MB10" s="1" t="s">
        <v>270</v>
      </c>
    </row>
    <row r="11" spans="1:340" x14ac:dyDescent="0.3">
      <c r="A11" s="1" t="s">
        <v>270</v>
      </c>
      <c r="B11" s="1" t="s">
        <v>270</v>
      </c>
      <c r="C11">
        <v>0</v>
      </c>
      <c r="D11">
        <v>10</v>
      </c>
      <c r="E11" s="1">
        <v>0</v>
      </c>
      <c r="F11" s="1">
        <v>0</v>
      </c>
      <c r="G11">
        <v>4800</v>
      </c>
      <c r="H11">
        <v>1000000</v>
      </c>
      <c r="I11">
        <v>286</v>
      </c>
      <c r="J11">
        <v>0</v>
      </c>
      <c r="K11">
        <v>100</v>
      </c>
      <c r="L11">
        <v>100</v>
      </c>
      <c r="M11">
        <v>6</v>
      </c>
      <c r="N11" s="1" t="s">
        <v>270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>
        <v>0</v>
      </c>
      <c r="DL11">
        <v>100</v>
      </c>
      <c r="DM11">
        <v>100</v>
      </c>
      <c r="DN11">
        <v>6</v>
      </c>
      <c r="DO11" s="1" t="s">
        <v>270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0.16666700000000001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0.83333299999999999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2.3213000000000001E-2</v>
      </c>
      <c r="HO11" s="1">
        <v>5.4620000000000002E-2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9.1E-4</v>
      </c>
      <c r="HX11" s="1">
        <v>1.3649999999999999E-3</v>
      </c>
      <c r="HY11" s="1">
        <v>1.8209999999999999E-3</v>
      </c>
      <c r="HZ11" s="1">
        <v>2.2759999999999998E-3</v>
      </c>
      <c r="IA11" s="1">
        <v>1.3649999999999999E-3</v>
      </c>
      <c r="IB11" s="1">
        <v>1.8209999999999999E-3</v>
      </c>
      <c r="IC11" s="1">
        <v>3.6410000000000001E-3</v>
      </c>
      <c r="ID11" s="1">
        <v>1.3649999999999999E-3</v>
      </c>
      <c r="IE11" s="1">
        <v>2.7309999999999999E-3</v>
      </c>
      <c r="IF11" s="1">
        <v>9.1E-4</v>
      </c>
      <c r="IG11" s="1">
        <v>0.29130600000000001</v>
      </c>
      <c r="IH11" s="1">
        <v>8.6479999999999994E-3</v>
      </c>
      <c r="II11" s="1">
        <v>4.55E-4</v>
      </c>
      <c r="IJ11" s="1">
        <v>6.3720000000000001E-3</v>
      </c>
      <c r="IK11" s="1">
        <v>5.0070000000000002E-3</v>
      </c>
      <c r="IL11" s="1">
        <v>9.5580000000000005E-3</v>
      </c>
      <c r="IM11" s="1">
        <v>7.2830000000000004E-3</v>
      </c>
      <c r="IN11" s="1">
        <v>8.6479999999999994E-3</v>
      </c>
      <c r="IO11" s="1">
        <v>1.6386000000000001E-2</v>
      </c>
      <c r="IP11" s="1">
        <v>1.1379E-2</v>
      </c>
      <c r="IQ11" s="1">
        <v>1.4109999999999999E-2</v>
      </c>
      <c r="IR11" s="1">
        <v>5.9170000000000004E-3</v>
      </c>
      <c r="IS11" s="1">
        <v>9.5580000000000005E-3</v>
      </c>
      <c r="IT11" s="1">
        <v>4.0959999999999998E-3</v>
      </c>
      <c r="IU11" s="1">
        <v>8.1930000000000006E-3</v>
      </c>
      <c r="IV11" s="1">
        <v>1.3649999999999999E-3</v>
      </c>
      <c r="IW11" s="1">
        <v>1.2744999999999999E-2</v>
      </c>
      <c r="IX11" s="1">
        <v>7.2830000000000004E-3</v>
      </c>
      <c r="IY11" s="1">
        <v>1.0468999999999999E-2</v>
      </c>
      <c r="IZ11" s="1">
        <v>1.4109999999999999E-2</v>
      </c>
      <c r="JA11" s="1">
        <v>7.2830000000000004E-3</v>
      </c>
      <c r="JB11" s="1">
        <v>8.1930000000000006E-3</v>
      </c>
      <c r="JC11" s="1">
        <v>9.5580000000000005E-3</v>
      </c>
      <c r="JD11" s="1">
        <v>5.8261E-2</v>
      </c>
      <c r="JE11" s="1">
        <v>6.4177999999999999E-2</v>
      </c>
      <c r="JF11" s="1">
        <v>7.0096000000000006E-2</v>
      </c>
      <c r="JG11" s="1">
        <v>6.8729999999999999E-2</v>
      </c>
      <c r="JH11" s="1">
        <v>1.5931000000000001E-2</v>
      </c>
      <c r="JI11" s="1">
        <v>3.6410000000000001E-3</v>
      </c>
      <c r="JJ11" s="1">
        <v>1.1834000000000001E-2</v>
      </c>
      <c r="JK11" s="1">
        <v>8.6479999999999994E-3</v>
      </c>
      <c r="JL11" s="1">
        <v>1.1379E-2</v>
      </c>
      <c r="JM11" s="1">
        <v>9.5580000000000005E-3</v>
      </c>
      <c r="JN11" s="1">
        <v>9.5580000000000005E-3</v>
      </c>
      <c r="JO11" s="1">
        <v>1.2289E-2</v>
      </c>
      <c r="JP11" s="1">
        <v>1.6840999999999998E-2</v>
      </c>
      <c r="JQ11" s="1">
        <v>4.5519999999999996E-3</v>
      </c>
      <c r="JR11" s="1">
        <v>1.1834000000000001E-2</v>
      </c>
      <c r="JS11" s="1">
        <v>8.1930000000000006E-3</v>
      </c>
      <c r="JT11" s="1">
        <v>1.0468999999999999E-2</v>
      </c>
      <c r="JU11" s="1">
        <v>1.1379E-2</v>
      </c>
      <c r="JV11" s="1">
        <v>1.1834000000000001E-2</v>
      </c>
      <c r="JW11" s="1">
        <v>5.0070000000000002E-3</v>
      </c>
      <c r="JX11" s="1">
        <v>4.55E-4</v>
      </c>
      <c r="JY11" s="1">
        <v>1.3649999999999999E-3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8430</v>
      </c>
      <c r="LQ11">
        <v>0</v>
      </c>
      <c r="LR11">
        <v>0</v>
      </c>
      <c r="LS11">
        <v>0</v>
      </c>
      <c r="LT11">
        <v>7841</v>
      </c>
      <c r="LU11">
        <v>17</v>
      </c>
      <c r="LV11">
        <v>159</v>
      </c>
      <c r="LW11">
        <v>0</v>
      </c>
      <c r="LX11">
        <v>0</v>
      </c>
      <c r="LY11">
        <v>0</v>
      </c>
      <c r="LZ11">
        <v>0</v>
      </c>
      <c r="MA11">
        <v>0</v>
      </c>
      <c r="MB11" s="1" t="s">
        <v>270</v>
      </c>
    </row>
    <row r="12" spans="1:340" x14ac:dyDescent="0.3">
      <c r="A12" s="1" t="s">
        <v>270</v>
      </c>
      <c r="B12" s="1" t="s">
        <v>270</v>
      </c>
      <c r="C12">
        <v>0</v>
      </c>
      <c r="D12">
        <v>10</v>
      </c>
      <c r="E12" s="1">
        <v>0</v>
      </c>
      <c r="F12" s="1">
        <v>0</v>
      </c>
      <c r="G12">
        <v>4800</v>
      </c>
      <c r="H12">
        <v>1000000</v>
      </c>
      <c r="I12">
        <v>184</v>
      </c>
      <c r="J12">
        <v>0</v>
      </c>
      <c r="K12">
        <v>100</v>
      </c>
      <c r="L12">
        <v>100</v>
      </c>
      <c r="M12">
        <v>6</v>
      </c>
      <c r="N12" s="1" t="s">
        <v>270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>
        <v>0</v>
      </c>
      <c r="DL12">
        <v>100</v>
      </c>
      <c r="DM12">
        <v>100</v>
      </c>
      <c r="DN12">
        <v>5</v>
      </c>
      <c r="DO12" s="1" t="s">
        <v>270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0.2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0.8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1.4109999999999999E-2</v>
      </c>
      <c r="HO12" s="1">
        <v>4.8247999999999999E-2</v>
      </c>
      <c r="HP12" s="1">
        <v>0</v>
      </c>
      <c r="HQ12" s="1">
        <v>4.55E-4</v>
      </c>
      <c r="HR12" s="1">
        <v>5.4619999999999998E-3</v>
      </c>
      <c r="HS12" s="1">
        <v>2.2759999999999998E-3</v>
      </c>
      <c r="HT12" s="1">
        <v>4.55E-4</v>
      </c>
      <c r="HU12" s="1">
        <v>1.8209999999999999E-3</v>
      </c>
      <c r="HV12" s="1">
        <v>1.3649999999999999E-3</v>
      </c>
      <c r="HW12" s="1">
        <v>1.3649999999999999E-3</v>
      </c>
      <c r="HX12" s="1">
        <v>2.7309999999999999E-3</v>
      </c>
      <c r="HY12" s="1">
        <v>1.8209999999999999E-3</v>
      </c>
      <c r="HZ12" s="1">
        <v>2.2759999999999998E-3</v>
      </c>
      <c r="IA12" s="1">
        <v>1.8209999999999999E-3</v>
      </c>
      <c r="IB12" s="1">
        <v>1.8209999999999999E-3</v>
      </c>
      <c r="IC12" s="1">
        <v>5.9170000000000004E-3</v>
      </c>
      <c r="ID12" s="1">
        <v>5.9170000000000004E-3</v>
      </c>
      <c r="IE12" s="1">
        <v>3.6410000000000001E-3</v>
      </c>
      <c r="IF12" s="1">
        <v>7.2830000000000004E-3</v>
      </c>
      <c r="IG12" s="1">
        <v>0.44060100000000002</v>
      </c>
      <c r="IH12" s="1">
        <v>2.3668999999999999E-2</v>
      </c>
      <c r="II12" s="1">
        <v>6.8269999999999997E-3</v>
      </c>
      <c r="IJ12" s="1">
        <v>5.0070000000000002E-3</v>
      </c>
      <c r="IK12" s="1">
        <v>2.7309999999999999E-3</v>
      </c>
      <c r="IL12" s="1">
        <v>8.6479999999999994E-3</v>
      </c>
      <c r="IM12" s="1">
        <v>1.0014E-2</v>
      </c>
      <c r="IN12" s="1">
        <v>1.0924E-2</v>
      </c>
      <c r="IO12" s="1">
        <v>7.7380000000000001E-3</v>
      </c>
      <c r="IP12" s="1">
        <v>1.3655E-2</v>
      </c>
      <c r="IQ12" s="1">
        <v>1.2289E-2</v>
      </c>
      <c r="IR12" s="1">
        <v>4.5519999999999996E-3</v>
      </c>
      <c r="IS12" s="1">
        <v>6.3720000000000001E-3</v>
      </c>
      <c r="IT12" s="1">
        <v>5.0070000000000002E-3</v>
      </c>
      <c r="IU12" s="1">
        <v>3.6410000000000001E-3</v>
      </c>
      <c r="IV12" s="1">
        <v>1.8209999999999999E-3</v>
      </c>
      <c r="IW12" s="1">
        <v>5.0070000000000002E-3</v>
      </c>
      <c r="IX12" s="1">
        <v>6.8269999999999997E-3</v>
      </c>
      <c r="IY12" s="1">
        <v>4.0959999999999998E-3</v>
      </c>
      <c r="IZ12" s="1">
        <v>1.4565E-2</v>
      </c>
      <c r="JA12" s="1">
        <v>6.3720000000000001E-3</v>
      </c>
      <c r="JB12" s="1">
        <v>8.1930000000000006E-3</v>
      </c>
      <c r="JC12" s="1">
        <v>8.1930000000000006E-3</v>
      </c>
      <c r="JD12" s="1">
        <v>1.0468999999999999E-2</v>
      </c>
      <c r="JE12" s="1">
        <v>1.3655E-2</v>
      </c>
      <c r="JF12" s="1">
        <v>1.2744999999999999E-2</v>
      </c>
      <c r="JG12" s="1">
        <v>1.4109999999999999E-2</v>
      </c>
      <c r="JH12" s="1">
        <v>2.3668999999999999E-2</v>
      </c>
      <c r="JI12" s="1">
        <v>4.0959999999999998E-3</v>
      </c>
      <c r="JJ12" s="1">
        <v>2.4579E-2</v>
      </c>
      <c r="JK12" s="1">
        <v>1.3655E-2</v>
      </c>
      <c r="JL12" s="1">
        <v>1.6840999999999998E-2</v>
      </c>
      <c r="JM12" s="1">
        <v>1.0014E-2</v>
      </c>
      <c r="JN12" s="1">
        <v>7.7380000000000001E-3</v>
      </c>
      <c r="JO12" s="1">
        <v>1.4565E-2</v>
      </c>
      <c r="JP12" s="1">
        <v>1.3655E-2</v>
      </c>
      <c r="JQ12" s="1">
        <v>5.4619999999999998E-3</v>
      </c>
      <c r="JR12" s="1">
        <v>7.2830000000000004E-3</v>
      </c>
      <c r="JS12" s="1">
        <v>1.5931000000000001E-2</v>
      </c>
      <c r="JT12" s="1">
        <v>1.5931000000000001E-2</v>
      </c>
      <c r="JU12" s="1">
        <v>1.2289E-2</v>
      </c>
      <c r="JV12" s="1">
        <v>2.5943999999999998E-2</v>
      </c>
      <c r="JW12" s="1">
        <v>7.2830000000000004E-3</v>
      </c>
      <c r="JX12" s="1">
        <v>2.2759999999999998E-3</v>
      </c>
      <c r="JY12" s="1">
        <v>1.8209999999999999E-3</v>
      </c>
      <c r="JZ12" s="1">
        <v>4.55E-4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8442</v>
      </c>
      <c r="LQ12">
        <v>0</v>
      </c>
      <c r="LR12">
        <v>0</v>
      </c>
      <c r="LS12">
        <v>0</v>
      </c>
      <c r="LT12">
        <v>7857</v>
      </c>
      <c r="LU12">
        <v>17</v>
      </c>
      <c r="LV12">
        <v>155</v>
      </c>
      <c r="LW12">
        <v>0</v>
      </c>
      <c r="LX12">
        <v>0</v>
      </c>
      <c r="LY12">
        <v>0</v>
      </c>
      <c r="LZ12">
        <v>0</v>
      </c>
      <c r="MA12">
        <v>0</v>
      </c>
      <c r="MB12" s="1" t="s">
        <v>270</v>
      </c>
    </row>
    <row r="13" spans="1:340" x14ac:dyDescent="0.3">
      <c r="A13" s="1" t="s">
        <v>270</v>
      </c>
      <c r="B13" s="1" t="s">
        <v>270</v>
      </c>
      <c r="C13">
        <v>0</v>
      </c>
      <c r="D13">
        <v>10</v>
      </c>
      <c r="E13" s="1">
        <v>0</v>
      </c>
      <c r="F13" s="1">
        <v>0</v>
      </c>
      <c r="G13">
        <v>4800</v>
      </c>
      <c r="H13">
        <v>1000000</v>
      </c>
      <c r="I13">
        <v>163</v>
      </c>
      <c r="J13">
        <v>0</v>
      </c>
      <c r="K13">
        <v>100</v>
      </c>
      <c r="L13">
        <v>100</v>
      </c>
      <c r="M13">
        <v>6</v>
      </c>
      <c r="N13" s="1" t="s">
        <v>270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>
        <v>0</v>
      </c>
      <c r="DL13">
        <v>100</v>
      </c>
      <c r="DM13">
        <v>100</v>
      </c>
      <c r="DN13">
        <v>6</v>
      </c>
      <c r="DO13" s="1" t="s">
        <v>270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0.16666700000000001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0.83333299999999999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1.4565E-2</v>
      </c>
      <c r="HO13" s="1">
        <v>4.7336999999999997E-2</v>
      </c>
      <c r="HP13" s="1">
        <v>0</v>
      </c>
      <c r="HQ13" s="1">
        <v>9.1E-4</v>
      </c>
      <c r="HR13" s="1">
        <v>1.8209999999999999E-3</v>
      </c>
      <c r="HS13" s="1">
        <v>1.3649999999999999E-3</v>
      </c>
      <c r="HT13" s="1">
        <v>1.3649999999999999E-3</v>
      </c>
      <c r="HU13" s="1">
        <v>1.3649999999999999E-3</v>
      </c>
      <c r="HV13" s="1">
        <v>1.8209999999999999E-3</v>
      </c>
      <c r="HW13" s="1">
        <v>2.2759999999999998E-3</v>
      </c>
      <c r="HX13" s="1">
        <v>9.103E-3</v>
      </c>
      <c r="HY13" s="1">
        <v>5.0070000000000002E-3</v>
      </c>
      <c r="HZ13" s="1">
        <v>9.1E-4</v>
      </c>
      <c r="IA13" s="1">
        <v>2.2759999999999998E-3</v>
      </c>
      <c r="IB13" s="1">
        <v>4.55E-4</v>
      </c>
      <c r="IC13" s="1">
        <v>9.1E-4</v>
      </c>
      <c r="ID13" s="1">
        <v>4.0959999999999998E-3</v>
      </c>
      <c r="IE13" s="1">
        <v>9.1E-4</v>
      </c>
      <c r="IF13" s="1">
        <v>3.6410000000000001E-3</v>
      </c>
      <c r="IG13" s="1">
        <v>0.23350000000000001</v>
      </c>
      <c r="IH13" s="1">
        <v>2.3213000000000001E-2</v>
      </c>
      <c r="II13" s="1">
        <v>5.9170000000000004E-3</v>
      </c>
      <c r="IJ13" s="1">
        <v>8.6479999999999994E-3</v>
      </c>
      <c r="IK13" s="1">
        <v>4.0959999999999998E-3</v>
      </c>
      <c r="IL13" s="1">
        <v>1.1379E-2</v>
      </c>
      <c r="IM13" s="1">
        <v>9.103E-3</v>
      </c>
      <c r="IN13" s="1">
        <v>1.32E-2</v>
      </c>
      <c r="IO13" s="1">
        <v>1.2289E-2</v>
      </c>
      <c r="IP13" s="1">
        <v>1.8207000000000001E-2</v>
      </c>
      <c r="IQ13" s="1">
        <v>1.7750999999999999E-2</v>
      </c>
      <c r="IR13" s="1">
        <v>9.5580000000000005E-3</v>
      </c>
      <c r="IS13" s="1">
        <v>1.0924E-2</v>
      </c>
      <c r="IT13" s="1">
        <v>1.0924E-2</v>
      </c>
      <c r="IU13" s="1">
        <v>7.2830000000000004E-3</v>
      </c>
      <c r="IV13" s="1">
        <v>2.7309999999999999E-3</v>
      </c>
      <c r="IW13" s="1">
        <v>1.0014E-2</v>
      </c>
      <c r="IX13" s="1">
        <v>3.6410000000000001E-3</v>
      </c>
      <c r="IY13" s="1">
        <v>7.2830000000000004E-3</v>
      </c>
      <c r="IZ13" s="1">
        <v>1.8207000000000001E-2</v>
      </c>
      <c r="JA13" s="1">
        <v>1.0014E-2</v>
      </c>
      <c r="JB13" s="1">
        <v>1.2744999999999999E-2</v>
      </c>
      <c r="JC13" s="1">
        <v>1.5931000000000001E-2</v>
      </c>
      <c r="JD13" s="1">
        <v>2.2758E-2</v>
      </c>
      <c r="JE13" s="1">
        <v>2.3213000000000001E-2</v>
      </c>
      <c r="JF13" s="1">
        <v>2.2758E-2</v>
      </c>
      <c r="JG13" s="1">
        <v>1.9116999999999999E-2</v>
      </c>
      <c r="JH13" s="1">
        <v>2.1847999999999999E-2</v>
      </c>
      <c r="JI13" s="1">
        <v>9.103E-3</v>
      </c>
      <c r="JJ13" s="1">
        <v>3.2772000000000003E-2</v>
      </c>
      <c r="JK13" s="1">
        <v>1.9116999999999999E-2</v>
      </c>
      <c r="JL13" s="1">
        <v>1.7295999999999999E-2</v>
      </c>
      <c r="JM13" s="1">
        <v>2.5034000000000001E-2</v>
      </c>
      <c r="JN13" s="1">
        <v>2.0482E-2</v>
      </c>
      <c r="JO13" s="1">
        <v>1.6386000000000001E-2</v>
      </c>
      <c r="JP13" s="1">
        <v>3.1406000000000003E-2</v>
      </c>
      <c r="JQ13" s="1">
        <v>7.7380000000000001E-3</v>
      </c>
      <c r="JR13" s="1">
        <v>1.3655E-2</v>
      </c>
      <c r="JS13" s="1">
        <v>1.9571999999999999E-2</v>
      </c>
      <c r="JT13" s="1">
        <v>2.1847999999999999E-2</v>
      </c>
      <c r="JU13" s="1">
        <v>2.1847999999999999E-2</v>
      </c>
      <c r="JV13" s="1">
        <v>3.7324000000000003E-2</v>
      </c>
      <c r="JW13" s="1">
        <v>1.32E-2</v>
      </c>
      <c r="JX13" s="1">
        <v>2.7309999999999999E-3</v>
      </c>
      <c r="JY13" s="1">
        <v>3.186E-3</v>
      </c>
      <c r="JZ13" s="1">
        <v>9.1E-4</v>
      </c>
      <c r="KA13" s="1">
        <v>0</v>
      </c>
      <c r="KB13" s="1">
        <v>0</v>
      </c>
      <c r="KC13" s="1">
        <v>0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8430</v>
      </c>
      <c r="LQ13">
        <v>0</v>
      </c>
      <c r="LR13">
        <v>0</v>
      </c>
      <c r="LS13">
        <v>0</v>
      </c>
      <c r="LT13">
        <v>7843</v>
      </c>
      <c r="LU13">
        <v>17</v>
      </c>
      <c r="LV13">
        <v>158</v>
      </c>
      <c r="LW13">
        <v>0</v>
      </c>
      <c r="LX13">
        <v>0</v>
      </c>
      <c r="LY13">
        <v>0</v>
      </c>
      <c r="LZ13">
        <v>0</v>
      </c>
      <c r="MA13">
        <v>0</v>
      </c>
      <c r="MB13" s="1" t="s">
        <v>270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426DF-3A05-47BF-BFF6-06DF9D0808E1}">
  <dimension ref="A1:MG29"/>
  <sheetViews>
    <sheetView tabSelected="1" topLeftCell="GV1" workbookViewId="0">
      <selection activeCell="DP2" sqref="DP2:HA28"/>
    </sheetView>
  </sheetViews>
  <sheetFormatPr defaultRowHeight="14.4" x14ac:dyDescent="0.3"/>
  <cols>
    <col min="1" max="1" width="12.77734375" bestFit="1" customWidth="1"/>
    <col min="2" max="2" width="18.21875" bestFit="1" customWidth="1"/>
    <col min="3" max="3" width="32.21875" bestFit="1" customWidth="1"/>
    <col min="4" max="4" width="25" bestFit="1" customWidth="1"/>
    <col min="5" max="5" width="30.6640625" bestFit="1" customWidth="1"/>
    <col min="6" max="6" width="38.33203125" bestFit="1" customWidth="1"/>
    <col min="7" max="7" width="27.33203125" bestFit="1" customWidth="1"/>
    <col min="8" max="8" width="20.6640625" bestFit="1" customWidth="1"/>
    <col min="9" max="9" width="22.6640625" bestFit="1" customWidth="1"/>
    <col min="10" max="10" width="56.109375" bestFit="1" customWidth="1"/>
    <col min="11" max="11" width="56.33203125" bestFit="1" customWidth="1"/>
    <col min="12" max="12" width="51.33203125" bestFit="1" customWidth="1"/>
    <col min="13" max="13" width="55.77734375" bestFit="1" customWidth="1"/>
    <col min="14" max="14" width="32.109375" bestFit="1" customWidth="1"/>
    <col min="15" max="104" width="8.5546875" bestFit="1" customWidth="1"/>
    <col min="105" max="105" width="54" bestFit="1" customWidth="1"/>
    <col min="106" max="106" width="59.5546875" bestFit="1" customWidth="1"/>
    <col min="107" max="107" width="54.44140625" bestFit="1" customWidth="1"/>
    <col min="108" max="108" width="58.88671875" bestFit="1" customWidth="1"/>
    <col min="109" max="109" width="54.88671875" bestFit="1" customWidth="1"/>
    <col min="110" max="209" width="8.5546875" bestFit="1" customWidth="1"/>
    <col min="210" max="219" width="25.5546875" bestFit="1" customWidth="1"/>
    <col min="220" max="309" width="26.5546875" bestFit="1" customWidth="1"/>
    <col min="310" max="310" width="33.44140625" bestFit="1" customWidth="1"/>
    <col min="311" max="311" width="44.44140625" bestFit="1" customWidth="1"/>
    <col min="312" max="312" width="33.77734375" bestFit="1" customWidth="1"/>
    <col min="313" max="313" width="34.6640625" bestFit="1" customWidth="1"/>
    <col min="314" max="314" width="37.6640625" bestFit="1" customWidth="1"/>
    <col min="315" max="315" width="35.77734375" bestFit="1" customWidth="1"/>
    <col min="316" max="316" width="37.33203125" bestFit="1" customWidth="1"/>
    <col min="317" max="317" width="38.21875" bestFit="1" customWidth="1"/>
    <col min="318" max="318" width="35.77734375" bestFit="1" customWidth="1"/>
    <col min="319" max="319" width="32.21875" bestFit="1" customWidth="1"/>
    <col min="320" max="320" width="29.5546875" bestFit="1" customWidth="1"/>
    <col min="321" max="321" width="36.109375" bestFit="1" customWidth="1"/>
    <col min="322" max="322" width="37.77734375" bestFit="1" customWidth="1"/>
    <col min="323" max="323" width="39.88671875" bestFit="1" customWidth="1"/>
    <col min="324" max="324" width="40.6640625" bestFit="1" customWidth="1"/>
    <col min="325" max="325" width="42.6640625" bestFit="1" customWidth="1"/>
    <col min="326" max="326" width="40.77734375" bestFit="1" customWidth="1"/>
    <col min="327" max="327" width="33.88671875" bestFit="1" customWidth="1"/>
    <col min="328" max="328" width="28.33203125" bestFit="1" customWidth="1"/>
    <col min="329" max="329" width="27.77734375" bestFit="1" customWidth="1"/>
    <col min="330" max="330" width="11.109375" bestFit="1" customWidth="1"/>
    <col min="331" max="334" width="8.5546875" bestFit="1" customWidth="1"/>
    <col min="335" max="339" width="5" bestFit="1" customWidth="1"/>
    <col min="340" max="345" width="6" bestFit="1" customWidth="1"/>
  </cols>
  <sheetData>
    <row r="1" spans="1:3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545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  <c r="CN1" t="s">
        <v>101</v>
      </c>
      <c r="CO1" t="s">
        <v>102</v>
      </c>
      <c r="CP1" t="s">
        <v>103</v>
      </c>
      <c r="CQ1" t="s">
        <v>104</v>
      </c>
      <c r="CR1" t="s">
        <v>105</v>
      </c>
      <c r="CS1" t="s">
        <v>106</v>
      </c>
      <c r="CT1" t="s">
        <v>107</v>
      </c>
      <c r="CU1" t="s">
        <v>108</v>
      </c>
      <c r="CV1" t="s">
        <v>109</v>
      </c>
      <c r="CW1" t="s">
        <v>110</v>
      </c>
      <c r="CX1" t="s">
        <v>111</v>
      </c>
      <c r="CY1" t="s">
        <v>112</v>
      </c>
      <c r="CZ1" t="s">
        <v>113</v>
      </c>
      <c r="DA1" t="s">
        <v>114</v>
      </c>
      <c r="DB1" t="s">
        <v>115</v>
      </c>
      <c r="DC1" t="s">
        <v>116</v>
      </c>
      <c r="DD1" t="s">
        <v>117</v>
      </c>
      <c r="DE1" t="s">
        <v>118</v>
      </c>
      <c r="DF1" t="s">
        <v>119</v>
      </c>
      <c r="DG1" t="s">
        <v>120</v>
      </c>
      <c r="DH1" t="s">
        <v>121</v>
      </c>
      <c r="DI1" t="s">
        <v>122</v>
      </c>
      <c r="DJ1" t="s">
        <v>123</v>
      </c>
      <c r="DK1" t="s">
        <v>124</v>
      </c>
      <c r="DL1" t="s">
        <v>125</v>
      </c>
      <c r="DM1" t="s">
        <v>126</v>
      </c>
      <c r="DN1" t="s">
        <v>127</v>
      </c>
      <c r="DO1" t="s">
        <v>128</v>
      </c>
      <c r="DP1" t="s">
        <v>129</v>
      </c>
      <c r="DQ1" t="s">
        <v>130</v>
      </c>
      <c r="DR1" t="s">
        <v>131</v>
      </c>
      <c r="DS1" t="s">
        <v>132</v>
      </c>
      <c r="DT1" t="s">
        <v>133</v>
      </c>
      <c r="DU1" t="s">
        <v>134</v>
      </c>
      <c r="DV1" t="s">
        <v>135</v>
      </c>
      <c r="DW1" t="s">
        <v>136</v>
      </c>
      <c r="DX1" t="s">
        <v>137</v>
      </c>
      <c r="DY1" t="s">
        <v>138</v>
      </c>
      <c r="DZ1" t="s">
        <v>139</v>
      </c>
      <c r="EA1" t="s">
        <v>140</v>
      </c>
      <c r="EB1" t="s">
        <v>141</v>
      </c>
      <c r="EC1" t="s">
        <v>142</v>
      </c>
      <c r="ED1" t="s">
        <v>143</v>
      </c>
      <c r="EE1" t="s">
        <v>144</v>
      </c>
      <c r="EF1" t="s">
        <v>145</v>
      </c>
      <c r="EG1" t="s">
        <v>146</v>
      </c>
      <c r="EH1" t="s">
        <v>147</v>
      </c>
      <c r="EI1" t="s">
        <v>148</v>
      </c>
      <c r="EJ1" t="s">
        <v>149</v>
      </c>
      <c r="EK1" t="s">
        <v>150</v>
      </c>
      <c r="EL1" t="s">
        <v>151</v>
      </c>
      <c r="EM1" t="s">
        <v>152</v>
      </c>
      <c r="EN1" t="s">
        <v>153</v>
      </c>
      <c r="EO1" t="s">
        <v>154</v>
      </c>
      <c r="EP1" t="s">
        <v>155</v>
      </c>
      <c r="EQ1" t="s">
        <v>156</v>
      </c>
      <c r="ER1" t="s">
        <v>157</v>
      </c>
      <c r="ES1" t="s">
        <v>158</v>
      </c>
      <c r="ET1" t="s">
        <v>159</v>
      </c>
      <c r="EU1" t="s">
        <v>160</v>
      </c>
      <c r="EV1" t="s">
        <v>161</v>
      </c>
      <c r="EW1" t="s">
        <v>162</v>
      </c>
      <c r="EX1" t="s">
        <v>163</v>
      </c>
      <c r="EY1" t="s">
        <v>164</v>
      </c>
      <c r="EZ1" t="s">
        <v>165</v>
      </c>
      <c r="FA1" t="s">
        <v>166</v>
      </c>
      <c r="FB1" t="s">
        <v>167</v>
      </c>
      <c r="FC1" t="s">
        <v>168</v>
      </c>
      <c r="FD1" t="s">
        <v>169</v>
      </c>
      <c r="FE1" t="s">
        <v>170</v>
      </c>
      <c r="FF1" t="s">
        <v>171</v>
      </c>
      <c r="FG1" t="s">
        <v>172</v>
      </c>
      <c r="FH1" t="s">
        <v>173</v>
      </c>
      <c r="FI1" t="s">
        <v>174</v>
      </c>
      <c r="FJ1" t="s">
        <v>175</v>
      </c>
      <c r="FK1" t="s">
        <v>176</v>
      </c>
      <c r="FL1" t="s">
        <v>177</v>
      </c>
      <c r="FM1" t="s">
        <v>178</v>
      </c>
      <c r="FN1" t="s">
        <v>179</v>
      </c>
      <c r="FO1" t="s">
        <v>180</v>
      </c>
      <c r="FP1" t="s">
        <v>181</v>
      </c>
      <c r="FQ1" t="s">
        <v>182</v>
      </c>
      <c r="FR1" t="s">
        <v>183</v>
      </c>
      <c r="FS1" t="s">
        <v>184</v>
      </c>
      <c r="FT1" t="s">
        <v>185</v>
      </c>
      <c r="FU1" t="s">
        <v>186</v>
      </c>
      <c r="FV1" t="s">
        <v>187</v>
      </c>
      <c r="FW1" t="s">
        <v>188</v>
      </c>
      <c r="FX1" t="s">
        <v>189</v>
      </c>
      <c r="FY1" t="s">
        <v>190</v>
      </c>
      <c r="FZ1" t="s">
        <v>191</v>
      </c>
      <c r="GA1" t="s">
        <v>192</v>
      </c>
      <c r="GB1" t="s">
        <v>193</v>
      </c>
      <c r="GC1" t="s">
        <v>194</v>
      </c>
      <c r="GD1" t="s">
        <v>195</v>
      </c>
      <c r="GE1" t="s">
        <v>196</v>
      </c>
      <c r="GF1" t="s">
        <v>197</v>
      </c>
      <c r="GG1" t="s">
        <v>198</v>
      </c>
      <c r="GH1" t="s">
        <v>199</v>
      </c>
      <c r="GI1" t="s">
        <v>200</v>
      </c>
      <c r="GJ1" t="s">
        <v>201</v>
      </c>
      <c r="GK1" t="s">
        <v>202</v>
      </c>
      <c r="GL1" t="s">
        <v>203</v>
      </c>
      <c r="GM1" t="s">
        <v>204</v>
      </c>
      <c r="GN1" t="s">
        <v>205</v>
      </c>
      <c r="GO1" t="s">
        <v>206</v>
      </c>
      <c r="GP1" t="s">
        <v>207</v>
      </c>
      <c r="GQ1" t="s">
        <v>208</v>
      </c>
      <c r="GR1" t="s">
        <v>209</v>
      </c>
      <c r="GS1" t="s">
        <v>210</v>
      </c>
      <c r="GT1" t="s">
        <v>211</v>
      </c>
      <c r="GU1" t="s">
        <v>212</v>
      </c>
      <c r="GV1" t="s">
        <v>213</v>
      </c>
      <c r="GW1" t="s">
        <v>214</v>
      </c>
      <c r="GX1" t="s">
        <v>215</v>
      </c>
      <c r="GY1" t="s">
        <v>216</v>
      </c>
      <c r="GZ1" t="s">
        <v>217</v>
      </c>
      <c r="HA1" t="s">
        <v>218</v>
      </c>
      <c r="HB1" t="s">
        <v>219</v>
      </c>
      <c r="HC1" t="s">
        <v>220</v>
      </c>
      <c r="HD1" t="s">
        <v>221</v>
      </c>
      <c r="HE1" t="s">
        <v>222</v>
      </c>
      <c r="HF1" t="s">
        <v>223</v>
      </c>
      <c r="HG1" t="s">
        <v>224</v>
      </c>
      <c r="HH1" t="s">
        <v>225</v>
      </c>
      <c r="HI1" t="s">
        <v>226</v>
      </c>
      <c r="HJ1" t="s">
        <v>227</v>
      </c>
      <c r="HK1" t="s">
        <v>228</v>
      </c>
      <c r="HL1" t="s">
        <v>229</v>
      </c>
      <c r="HM1" t="s">
        <v>230</v>
      </c>
      <c r="HN1" t="s">
        <v>231</v>
      </c>
      <c r="HO1" t="s">
        <v>232</v>
      </c>
      <c r="HP1" t="s">
        <v>233</v>
      </c>
      <c r="HQ1" t="s">
        <v>234</v>
      </c>
      <c r="HR1" t="s">
        <v>235</v>
      </c>
      <c r="HS1" t="s">
        <v>236</v>
      </c>
      <c r="HT1" t="s">
        <v>237</v>
      </c>
      <c r="HU1" t="s">
        <v>238</v>
      </c>
      <c r="HV1" t="s">
        <v>239</v>
      </c>
      <c r="HW1" t="s">
        <v>240</v>
      </c>
      <c r="HX1" t="s">
        <v>241</v>
      </c>
      <c r="HY1" t="s">
        <v>242</v>
      </c>
      <c r="HZ1" t="s">
        <v>243</v>
      </c>
      <c r="IA1" t="s">
        <v>244</v>
      </c>
      <c r="IB1" t="s">
        <v>245</v>
      </c>
      <c r="IC1" t="s">
        <v>246</v>
      </c>
      <c r="ID1" t="s">
        <v>247</v>
      </c>
      <c r="IE1" t="s">
        <v>248</v>
      </c>
      <c r="IF1" t="s">
        <v>271</v>
      </c>
      <c r="IG1" t="s">
        <v>476</v>
      </c>
      <c r="IH1" t="s">
        <v>477</v>
      </c>
      <c r="II1" t="s">
        <v>478</v>
      </c>
      <c r="IJ1" t="s">
        <v>479</v>
      </c>
      <c r="IK1" t="s">
        <v>480</v>
      </c>
      <c r="IL1" t="s">
        <v>481</v>
      </c>
      <c r="IM1" t="s">
        <v>482</v>
      </c>
      <c r="IN1" t="s">
        <v>483</v>
      </c>
      <c r="IO1" t="s">
        <v>484</v>
      </c>
      <c r="IP1" t="s">
        <v>485</v>
      </c>
      <c r="IQ1" t="s">
        <v>486</v>
      </c>
      <c r="IR1" t="s">
        <v>487</v>
      </c>
      <c r="IS1" t="s">
        <v>488</v>
      </c>
      <c r="IT1" t="s">
        <v>489</v>
      </c>
      <c r="IU1" t="s">
        <v>490</v>
      </c>
      <c r="IV1" t="s">
        <v>491</v>
      </c>
      <c r="IW1" t="s">
        <v>492</v>
      </c>
      <c r="IX1" t="s">
        <v>493</v>
      </c>
      <c r="IY1" t="s">
        <v>494</v>
      </c>
      <c r="IZ1" t="s">
        <v>495</v>
      </c>
      <c r="JA1" t="s">
        <v>496</v>
      </c>
      <c r="JB1" t="s">
        <v>497</v>
      </c>
      <c r="JC1" t="s">
        <v>498</v>
      </c>
      <c r="JD1" t="s">
        <v>499</v>
      </c>
      <c r="JE1" t="s">
        <v>500</v>
      </c>
      <c r="JF1" t="s">
        <v>501</v>
      </c>
      <c r="JG1" t="s">
        <v>502</v>
      </c>
      <c r="JH1" t="s">
        <v>503</v>
      </c>
      <c r="JI1" t="s">
        <v>504</v>
      </c>
      <c r="JJ1" t="s">
        <v>505</v>
      </c>
      <c r="JK1" t="s">
        <v>506</v>
      </c>
      <c r="JL1" t="s">
        <v>507</v>
      </c>
      <c r="JM1" t="s">
        <v>508</v>
      </c>
      <c r="JN1" t="s">
        <v>509</v>
      </c>
      <c r="JO1" t="s">
        <v>510</v>
      </c>
      <c r="JP1" t="s">
        <v>511</v>
      </c>
      <c r="JQ1" t="s">
        <v>512</v>
      </c>
      <c r="JR1" t="s">
        <v>513</v>
      </c>
      <c r="JS1" t="s">
        <v>514</v>
      </c>
      <c r="JT1" t="s">
        <v>515</v>
      </c>
      <c r="JU1" t="s">
        <v>516</v>
      </c>
      <c r="JV1" t="s">
        <v>517</v>
      </c>
      <c r="JW1" t="s">
        <v>518</v>
      </c>
      <c r="JX1" t="s">
        <v>519</v>
      </c>
      <c r="JY1" t="s">
        <v>520</v>
      </c>
      <c r="JZ1" t="s">
        <v>521</v>
      </c>
      <c r="KA1" t="s">
        <v>522</v>
      </c>
      <c r="KB1" t="s">
        <v>523</v>
      </c>
      <c r="KC1" t="s">
        <v>524</v>
      </c>
      <c r="KD1" t="s">
        <v>525</v>
      </c>
      <c r="KE1" t="s">
        <v>526</v>
      </c>
      <c r="KF1" t="s">
        <v>527</v>
      </c>
      <c r="KG1" t="s">
        <v>528</v>
      </c>
      <c r="KH1" t="s">
        <v>529</v>
      </c>
      <c r="KI1" t="s">
        <v>530</v>
      </c>
      <c r="KJ1" t="s">
        <v>531</v>
      </c>
      <c r="KK1" t="s">
        <v>532</v>
      </c>
      <c r="KL1" t="s">
        <v>533</v>
      </c>
      <c r="KM1" t="s">
        <v>534</v>
      </c>
      <c r="KN1" t="s">
        <v>535</v>
      </c>
      <c r="KO1" t="s">
        <v>536</v>
      </c>
      <c r="KP1" t="s">
        <v>537</v>
      </c>
      <c r="KQ1" t="s">
        <v>538</v>
      </c>
      <c r="KR1" t="s">
        <v>539</v>
      </c>
      <c r="KS1" t="s">
        <v>540</v>
      </c>
      <c r="KT1" t="s">
        <v>541</v>
      </c>
      <c r="KU1" t="s">
        <v>542</v>
      </c>
      <c r="KV1" t="s">
        <v>543</v>
      </c>
      <c r="KW1" t="s">
        <v>544</v>
      </c>
      <c r="KX1" t="s">
        <v>249</v>
      </c>
      <c r="KY1" t="s">
        <v>250</v>
      </c>
      <c r="KZ1" t="s">
        <v>251</v>
      </c>
      <c r="LA1" t="s">
        <v>252</v>
      </c>
      <c r="LB1" t="s">
        <v>253</v>
      </c>
      <c r="LC1" t="s">
        <v>254</v>
      </c>
      <c r="LD1" t="s">
        <v>255</v>
      </c>
      <c r="LE1" t="s">
        <v>256</v>
      </c>
      <c r="LF1" t="s">
        <v>257</v>
      </c>
      <c r="LG1" t="s">
        <v>258</v>
      </c>
      <c r="LH1" t="s">
        <v>259</v>
      </c>
      <c r="LI1" t="s">
        <v>260</v>
      </c>
      <c r="LJ1" t="s">
        <v>261</v>
      </c>
      <c r="LK1" t="s">
        <v>262</v>
      </c>
      <c r="LL1" t="s">
        <v>263</v>
      </c>
      <c r="LM1" t="s">
        <v>264</v>
      </c>
      <c r="LN1" t="s">
        <v>265</v>
      </c>
      <c r="LO1" t="s">
        <v>266</v>
      </c>
      <c r="LP1" t="s">
        <v>267</v>
      </c>
      <c r="LQ1" t="s">
        <v>268</v>
      </c>
      <c r="LR1" t="s">
        <v>269</v>
      </c>
      <c r="LS1" t="s">
        <v>546</v>
      </c>
      <c r="LT1" t="s">
        <v>547</v>
      </c>
      <c r="LU1" t="s">
        <v>548</v>
      </c>
      <c r="LV1" t="s">
        <v>549</v>
      </c>
      <c r="LW1" t="s">
        <v>550</v>
      </c>
      <c r="LX1" t="s">
        <v>551</v>
      </c>
      <c r="LY1" t="s">
        <v>552</v>
      </c>
      <c r="LZ1" t="s">
        <v>553</v>
      </c>
      <c r="MA1" t="s">
        <v>554</v>
      </c>
      <c r="MB1" t="s">
        <v>555</v>
      </c>
      <c r="MC1" t="s">
        <v>556</v>
      </c>
      <c r="MD1" t="s">
        <v>557</v>
      </c>
      <c r="ME1" t="s">
        <v>558</v>
      </c>
      <c r="MF1" t="s">
        <v>559</v>
      </c>
      <c r="MG1" t="s">
        <v>560</v>
      </c>
    </row>
    <row r="2" spans="1:345" x14ac:dyDescent="0.3">
      <c r="A2" s="1" t="s">
        <v>270</v>
      </c>
      <c r="B2" s="1" t="s">
        <v>270</v>
      </c>
      <c r="C2">
        <v>0</v>
      </c>
      <c r="D2">
        <v>10</v>
      </c>
      <c r="E2" s="1">
        <v>5.1346999999999997E-2</v>
      </c>
      <c r="F2" s="1">
        <v>0</v>
      </c>
      <c r="G2">
        <v>9600</v>
      </c>
      <c r="H2">
        <v>1000000</v>
      </c>
      <c r="I2">
        <v>1638</v>
      </c>
      <c r="J2">
        <v>0</v>
      </c>
      <c r="K2">
        <v>100</v>
      </c>
      <c r="L2">
        <v>100</v>
      </c>
      <c r="M2">
        <v>198</v>
      </c>
      <c r="N2" s="1" t="s">
        <v>270</v>
      </c>
      <c r="O2" s="1">
        <v>0</v>
      </c>
      <c r="P2" s="1">
        <v>0.43939400000000001</v>
      </c>
      <c r="Q2" s="1">
        <v>6.5656999999999993E-2</v>
      </c>
      <c r="R2" s="1">
        <v>8.5859000000000005E-2</v>
      </c>
      <c r="S2" s="1">
        <v>3.0303E-2</v>
      </c>
      <c r="T2" s="1">
        <v>2.0202000000000001E-2</v>
      </c>
      <c r="U2" s="1">
        <v>5.5556000000000001E-2</v>
      </c>
      <c r="V2" s="1">
        <v>2.5253000000000001E-2</v>
      </c>
      <c r="W2" s="1">
        <v>5.0509999999999999E-3</v>
      </c>
      <c r="X2" s="1">
        <v>2.0202000000000001E-2</v>
      </c>
      <c r="Y2" s="1">
        <v>5.0509999999999999E-3</v>
      </c>
      <c r="Z2" s="1">
        <v>5.0509999999999999E-3</v>
      </c>
      <c r="AA2" s="1">
        <v>0</v>
      </c>
      <c r="AB2" s="1">
        <v>0</v>
      </c>
      <c r="AC2" s="1">
        <v>5.0509999999999999E-3</v>
      </c>
      <c r="AD2" s="1">
        <v>5.0509999999999999E-3</v>
      </c>
      <c r="AE2" s="1">
        <v>0</v>
      </c>
      <c r="AF2" s="1">
        <v>1.0101000000000001E-2</v>
      </c>
      <c r="AG2" s="1">
        <v>1.0101000000000001E-2</v>
      </c>
      <c r="AH2" s="1">
        <v>0</v>
      </c>
      <c r="AI2" s="1">
        <v>5.0509999999999999E-3</v>
      </c>
      <c r="AJ2" s="1">
        <v>5.0509999999999999E-3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5.0505000000000001E-2</v>
      </c>
      <c r="AS2" s="1">
        <v>1.5152000000000001E-2</v>
      </c>
      <c r="AT2" s="1">
        <v>1.0101000000000001E-2</v>
      </c>
      <c r="AU2" s="1">
        <v>5.0509999999999999E-3</v>
      </c>
      <c r="AV2" s="1">
        <v>0</v>
      </c>
      <c r="AW2" s="1">
        <v>0</v>
      </c>
      <c r="AX2" s="1">
        <v>0</v>
      </c>
      <c r="AY2" s="1">
        <v>0.106061</v>
      </c>
      <c r="AZ2" s="1">
        <v>1.5152000000000001E-2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 t="s">
        <v>561</v>
      </c>
      <c r="DL2" s="1" t="s">
        <v>562</v>
      </c>
      <c r="DM2" s="1" t="s">
        <v>562</v>
      </c>
      <c r="DN2" s="1" t="s">
        <v>563</v>
      </c>
      <c r="DO2" s="1" t="s">
        <v>270</v>
      </c>
      <c r="DP2" s="1">
        <v>0</v>
      </c>
      <c r="DQ2" s="1">
        <v>0.39899000000000001</v>
      </c>
      <c r="DR2" s="1">
        <v>0.10101</v>
      </c>
      <c r="DS2" s="1">
        <v>8.5859000000000005E-2</v>
      </c>
      <c r="DT2" s="1">
        <v>6.0606E-2</v>
      </c>
      <c r="DU2" s="1">
        <v>5.0509999999999999E-3</v>
      </c>
      <c r="DV2" s="1">
        <v>6.5656999999999993E-2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1.5152000000000001E-2</v>
      </c>
      <c r="EL2" s="1">
        <v>2.5253000000000001E-2</v>
      </c>
      <c r="EM2" s="1">
        <v>4.0404000000000002E-2</v>
      </c>
      <c r="EN2" s="1">
        <v>3.0303E-2</v>
      </c>
      <c r="EO2" s="1">
        <v>2.0202000000000001E-2</v>
      </c>
      <c r="EP2" s="1">
        <v>2.0202000000000001E-2</v>
      </c>
      <c r="EQ2" s="1">
        <v>3.0303E-2</v>
      </c>
      <c r="ER2" s="1">
        <v>0.10101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6.3299999999999999E-4</v>
      </c>
      <c r="IS2" s="1">
        <v>1.2669999999999999E-3</v>
      </c>
      <c r="IT2" s="1">
        <v>1.9E-3</v>
      </c>
      <c r="IU2" s="1">
        <v>3.1670000000000001E-3</v>
      </c>
      <c r="IV2" s="1">
        <v>5.7000000000000002E-3</v>
      </c>
      <c r="IW2" s="1">
        <v>0.42685200000000001</v>
      </c>
      <c r="IX2" s="1">
        <v>8.2331000000000001E-2</v>
      </c>
      <c r="IY2" s="1">
        <v>9.4999999999999998E-3</v>
      </c>
      <c r="IZ2" s="1">
        <v>5.0660000000000002E-3</v>
      </c>
      <c r="JA2" s="1">
        <v>2.5330000000000001E-3</v>
      </c>
      <c r="JB2" s="1">
        <v>1.9E-3</v>
      </c>
      <c r="JC2" s="1">
        <v>6.966E-3</v>
      </c>
      <c r="JD2" s="1">
        <v>3.8E-3</v>
      </c>
      <c r="JE2" s="1">
        <v>4.4330000000000003E-3</v>
      </c>
      <c r="JF2" s="1">
        <v>7.6E-3</v>
      </c>
      <c r="JG2" s="1">
        <v>5.7000000000000002E-3</v>
      </c>
      <c r="JH2" s="1">
        <v>1.4566000000000001E-2</v>
      </c>
      <c r="JI2" s="1">
        <v>1.7099E-2</v>
      </c>
      <c r="JJ2" s="1">
        <v>1.2669999999999999E-3</v>
      </c>
      <c r="JK2" s="1">
        <v>8.2330000000000007E-3</v>
      </c>
      <c r="JL2" s="1">
        <v>4.4330000000000003E-3</v>
      </c>
      <c r="JM2" s="1">
        <v>5.7000000000000002E-3</v>
      </c>
      <c r="JN2" s="1">
        <v>5.7000000000000002E-3</v>
      </c>
      <c r="JO2" s="1">
        <v>6.966E-3</v>
      </c>
      <c r="JP2" s="1">
        <v>6.966E-3</v>
      </c>
      <c r="JQ2" s="1">
        <v>5.0660000000000002E-3</v>
      </c>
      <c r="JR2" s="1">
        <v>1.9E-3</v>
      </c>
      <c r="JS2" s="1">
        <v>5.7000000000000002E-3</v>
      </c>
      <c r="JT2" s="1">
        <v>6.966E-3</v>
      </c>
      <c r="JU2" s="1">
        <v>6.3330000000000001E-3</v>
      </c>
      <c r="JV2" s="1">
        <v>1.0766E-2</v>
      </c>
      <c r="JW2" s="1">
        <v>1.2669999999999999E-3</v>
      </c>
      <c r="JX2" s="1">
        <v>8.2330000000000007E-3</v>
      </c>
      <c r="JY2" s="1">
        <v>8.2330000000000007E-3</v>
      </c>
      <c r="JZ2" s="1">
        <v>1.0766E-2</v>
      </c>
      <c r="KA2" s="1">
        <v>9.4999999999999998E-3</v>
      </c>
      <c r="KB2" s="1">
        <v>2.2799E-2</v>
      </c>
      <c r="KC2" s="1">
        <v>2.2799E-2</v>
      </c>
      <c r="KD2" s="1">
        <v>1.3299999999999999E-2</v>
      </c>
      <c r="KE2" s="1">
        <v>1.4566000000000001E-2</v>
      </c>
      <c r="KF2" s="1">
        <v>1.3299999999999999E-2</v>
      </c>
      <c r="KG2" s="1">
        <v>1.2666E-2</v>
      </c>
      <c r="KH2" s="1">
        <v>5.7000000000000002E-3</v>
      </c>
      <c r="KI2" s="1">
        <v>1.14E-2</v>
      </c>
      <c r="KJ2" s="1">
        <v>4.4330000000000003E-3</v>
      </c>
      <c r="KK2" s="1">
        <v>2.4066000000000001E-2</v>
      </c>
      <c r="KL2" s="1">
        <v>4.3699000000000002E-2</v>
      </c>
      <c r="KM2" s="1">
        <v>5.0660000000000002E-3</v>
      </c>
      <c r="KN2" s="1">
        <v>4.4330000000000003E-3</v>
      </c>
      <c r="KO2" s="1">
        <v>4.4330000000000003E-3</v>
      </c>
      <c r="KP2" s="1">
        <v>2.5330000000000001E-3</v>
      </c>
      <c r="KQ2" s="1">
        <v>6.3299999999999999E-4</v>
      </c>
      <c r="KR2" s="1">
        <v>1.9E-3</v>
      </c>
      <c r="KS2" s="1">
        <v>0</v>
      </c>
      <c r="KT2" s="1">
        <v>2.5330000000000001E-3</v>
      </c>
      <c r="KU2" s="1">
        <v>6.3330000000000001E-3</v>
      </c>
      <c r="KV2" s="1">
        <v>5.0660000000000002E-3</v>
      </c>
      <c r="KW2" s="1">
        <v>2.5330000000000001E-3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5.8897999999999999E-2</v>
      </c>
      <c r="LE2" s="1">
        <v>1.9E-3</v>
      </c>
      <c r="LF2" s="1">
        <v>0</v>
      </c>
      <c r="LG2" s="1">
        <v>0</v>
      </c>
      <c r="LH2" s="1" t="s">
        <v>561</v>
      </c>
      <c r="LI2" s="1" t="s">
        <v>561</v>
      </c>
      <c r="LJ2" s="1" t="s">
        <v>561</v>
      </c>
      <c r="LK2" s="1" t="s">
        <v>561</v>
      </c>
      <c r="LL2" s="1" t="s">
        <v>561</v>
      </c>
      <c r="LM2" s="1" t="s">
        <v>561</v>
      </c>
      <c r="LN2" s="1" t="s">
        <v>561</v>
      </c>
      <c r="LO2" s="1" t="s">
        <v>561</v>
      </c>
      <c r="LP2" s="1" t="s">
        <v>564</v>
      </c>
      <c r="LQ2" s="1" t="s">
        <v>561</v>
      </c>
      <c r="LR2" s="1" t="s">
        <v>561</v>
      </c>
      <c r="LS2" s="1" t="s">
        <v>561</v>
      </c>
      <c r="LT2" s="1" t="s">
        <v>565</v>
      </c>
      <c r="LU2" s="1" t="s">
        <v>566</v>
      </c>
      <c r="LV2" s="1" t="s">
        <v>567</v>
      </c>
      <c r="LW2">
        <v>9</v>
      </c>
      <c r="LX2">
        <v>113</v>
      </c>
      <c r="LY2">
        <v>0</v>
      </c>
      <c r="LZ2">
        <v>60</v>
      </c>
      <c r="MA2">
        <v>0</v>
      </c>
    </row>
    <row r="3" spans="1:345" x14ac:dyDescent="0.3">
      <c r="A3" s="1" t="s">
        <v>270</v>
      </c>
      <c r="B3" s="1" t="s">
        <v>270</v>
      </c>
      <c r="C3">
        <v>0</v>
      </c>
      <c r="D3">
        <v>10</v>
      </c>
      <c r="E3" s="1">
        <v>7.5144000000000002E-2</v>
      </c>
      <c r="F3" s="1">
        <v>0</v>
      </c>
      <c r="G3">
        <v>9600</v>
      </c>
      <c r="H3">
        <v>1000000</v>
      </c>
      <c r="I3">
        <v>1577</v>
      </c>
      <c r="J3">
        <v>0</v>
      </c>
      <c r="K3">
        <v>100</v>
      </c>
      <c r="L3">
        <v>100</v>
      </c>
      <c r="M3">
        <v>52</v>
      </c>
      <c r="N3" s="1" t="s">
        <v>270</v>
      </c>
      <c r="O3" s="1">
        <v>0</v>
      </c>
      <c r="P3" s="1">
        <v>0.63461500000000004</v>
      </c>
      <c r="Q3" s="1">
        <v>0</v>
      </c>
      <c r="R3" s="1">
        <v>0</v>
      </c>
      <c r="S3" s="1">
        <v>0</v>
      </c>
      <c r="T3" s="1">
        <v>3.8462000000000003E-2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1.9231000000000002E-2</v>
      </c>
      <c r="AL3" s="1">
        <v>0</v>
      </c>
      <c r="AM3" s="1">
        <v>0</v>
      </c>
      <c r="AN3" s="1">
        <v>0</v>
      </c>
      <c r="AO3" s="1">
        <v>0</v>
      </c>
      <c r="AP3" s="1">
        <v>1.9231000000000002E-2</v>
      </c>
      <c r="AQ3" s="1">
        <v>0</v>
      </c>
      <c r="AR3" s="1">
        <v>0.13461500000000001</v>
      </c>
      <c r="AS3" s="1">
        <v>3.8462000000000003E-2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0.115385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 t="s">
        <v>561</v>
      </c>
      <c r="DL3" s="1" t="s">
        <v>562</v>
      </c>
      <c r="DM3" s="1" t="s">
        <v>562</v>
      </c>
      <c r="DN3" s="1" t="s">
        <v>568</v>
      </c>
      <c r="DO3" s="1" t="s">
        <v>270</v>
      </c>
      <c r="DP3" s="1">
        <v>0</v>
      </c>
      <c r="DQ3" s="1">
        <v>7.0422999999999999E-2</v>
      </c>
      <c r="DR3" s="1">
        <v>0</v>
      </c>
      <c r="DS3" s="1">
        <v>1.4085E-2</v>
      </c>
      <c r="DT3" s="1">
        <v>0</v>
      </c>
      <c r="DU3" s="1">
        <v>2.8169E-2</v>
      </c>
      <c r="DV3" s="1">
        <v>0.169014</v>
      </c>
      <c r="DW3" s="1">
        <v>2.8169E-2</v>
      </c>
      <c r="DX3" s="1">
        <v>1.4085E-2</v>
      </c>
      <c r="DY3" s="1">
        <v>0</v>
      </c>
      <c r="DZ3" s="1">
        <v>0</v>
      </c>
      <c r="EA3" s="1">
        <v>0</v>
      </c>
      <c r="EB3" s="1">
        <v>0</v>
      </c>
      <c r="EC3" s="1">
        <v>1.4085E-2</v>
      </c>
      <c r="ED3" s="1">
        <v>0</v>
      </c>
      <c r="EE3" s="1">
        <v>1.4085E-2</v>
      </c>
      <c r="EF3" s="1">
        <v>0</v>
      </c>
      <c r="EG3" s="1">
        <v>1.4085E-2</v>
      </c>
      <c r="EH3" s="1">
        <v>0</v>
      </c>
      <c r="EI3" s="1">
        <v>0</v>
      </c>
      <c r="EJ3" s="1">
        <v>0</v>
      </c>
      <c r="EK3" s="1">
        <v>4.2254E-2</v>
      </c>
      <c r="EL3" s="1">
        <v>4.2254E-2</v>
      </c>
      <c r="EM3" s="1">
        <v>0</v>
      </c>
      <c r="EN3" s="1">
        <v>0</v>
      </c>
      <c r="EO3" s="1">
        <v>1.4085E-2</v>
      </c>
      <c r="EP3" s="1">
        <v>1.4085E-2</v>
      </c>
      <c r="EQ3" s="1">
        <v>1.4085E-2</v>
      </c>
      <c r="ER3" s="1">
        <v>0.112676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2.8169E-2</v>
      </c>
      <c r="EZ3" s="1">
        <v>0</v>
      </c>
      <c r="FA3" s="1">
        <v>1.4085E-2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1.4085E-2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1.4085E-2</v>
      </c>
      <c r="FT3" s="1">
        <v>0</v>
      </c>
      <c r="FU3" s="1">
        <v>0</v>
      </c>
      <c r="FV3" s="1">
        <v>1.4085E-2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1.4085E-2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1.4085E-2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0.28169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6.2699999999999995E-4</v>
      </c>
      <c r="IM3" s="1">
        <v>0</v>
      </c>
      <c r="IN3" s="1">
        <v>0</v>
      </c>
      <c r="IO3" s="1">
        <v>6.2699999999999995E-4</v>
      </c>
      <c r="IP3" s="1">
        <v>0</v>
      </c>
      <c r="IQ3" s="1">
        <v>3.1329999999999999E-3</v>
      </c>
      <c r="IR3" s="1">
        <v>2.506E-3</v>
      </c>
      <c r="IS3" s="1">
        <v>6.2699999999999995E-4</v>
      </c>
      <c r="IT3" s="1">
        <v>4.3860000000000001E-3</v>
      </c>
      <c r="IU3" s="1">
        <v>2.506E-3</v>
      </c>
      <c r="IV3" s="1">
        <v>6.2699999999999995E-4</v>
      </c>
      <c r="IW3" s="1">
        <v>0.36904799999999999</v>
      </c>
      <c r="IX3" s="1">
        <v>0.14974899999999999</v>
      </c>
      <c r="IY3" s="1">
        <v>6.2659999999999999E-3</v>
      </c>
      <c r="IZ3" s="1">
        <v>3.6967E-2</v>
      </c>
      <c r="JA3" s="1">
        <v>1.253E-3</v>
      </c>
      <c r="JB3" s="1">
        <v>2.506E-3</v>
      </c>
      <c r="JC3" s="1">
        <v>3.1329999999999999E-3</v>
      </c>
      <c r="JD3" s="1">
        <v>6.2659999999999999E-3</v>
      </c>
      <c r="JE3" s="1">
        <v>6.2699999999999995E-4</v>
      </c>
      <c r="JF3" s="1">
        <v>5.0130000000000001E-3</v>
      </c>
      <c r="JG3" s="1">
        <v>0</v>
      </c>
      <c r="JH3" s="1">
        <v>0</v>
      </c>
      <c r="JI3" s="1">
        <v>6.2659999999999999E-3</v>
      </c>
      <c r="JJ3" s="1">
        <v>6.2699999999999995E-4</v>
      </c>
      <c r="JK3" s="1">
        <v>2.506E-3</v>
      </c>
      <c r="JL3" s="1">
        <v>3.7590000000000002E-3</v>
      </c>
      <c r="JM3" s="1">
        <v>3.1329999999999999E-3</v>
      </c>
      <c r="JN3" s="1">
        <v>2.506E-3</v>
      </c>
      <c r="JO3" s="1">
        <v>3.1329999999999999E-3</v>
      </c>
      <c r="JP3" s="1">
        <v>6.8919999999999997E-3</v>
      </c>
      <c r="JQ3" s="1">
        <v>1.0024999999999999E-2</v>
      </c>
      <c r="JR3" s="1">
        <v>3.7590000000000002E-3</v>
      </c>
      <c r="JS3" s="1">
        <v>8.1449999999999995E-3</v>
      </c>
      <c r="JT3" s="1">
        <v>5.0130000000000001E-3</v>
      </c>
      <c r="JU3" s="1">
        <v>4.3860000000000001E-3</v>
      </c>
      <c r="JV3" s="1">
        <v>1.0024999999999999E-2</v>
      </c>
      <c r="JW3" s="1">
        <v>3.1329999999999999E-3</v>
      </c>
      <c r="JX3" s="1">
        <v>8.7720000000000003E-3</v>
      </c>
      <c r="JY3" s="1">
        <v>8.1449999999999995E-3</v>
      </c>
      <c r="JZ3" s="1">
        <v>6.2659999999999999E-3</v>
      </c>
      <c r="KA3" s="1">
        <v>6.2659999999999999E-3</v>
      </c>
      <c r="KB3" s="1">
        <v>1.6291E-2</v>
      </c>
      <c r="KC3" s="1">
        <v>2.2556E-2</v>
      </c>
      <c r="KD3" s="1">
        <v>1.6917000000000001E-2</v>
      </c>
      <c r="KE3" s="1">
        <v>1.7544000000000001E-2</v>
      </c>
      <c r="KF3" s="1">
        <v>2.5689E-2</v>
      </c>
      <c r="KG3" s="1">
        <v>1.6291E-2</v>
      </c>
      <c r="KH3" s="1">
        <v>7.5189999999999996E-3</v>
      </c>
      <c r="KI3" s="1">
        <v>9.3980000000000001E-3</v>
      </c>
      <c r="KJ3" s="1">
        <v>5.0130000000000001E-3</v>
      </c>
      <c r="KK3" s="1">
        <v>1.0652E-2</v>
      </c>
      <c r="KL3" s="1">
        <v>5.5764000000000001E-2</v>
      </c>
      <c r="KM3" s="1">
        <v>6.2699999999999995E-4</v>
      </c>
      <c r="KN3" s="1">
        <v>1.8799999999999999E-3</v>
      </c>
      <c r="KO3" s="1">
        <v>0</v>
      </c>
      <c r="KP3" s="1">
        <v>1.253E-3</v>
      </c>
      <c r="KQ3" s="1">
        <v>6.2699999999999995E-4</v>
      </c>
      <c r="KR3" s="1">
        <v>2.506E-3</v>
      </c>
      <c r="KS3" s="1">
        <v>1.8799999999999999E-3</v>
      </c>
      <c r="KT3" s="1">
        <v>3.7590000000000002E-3</v>
      </c>
      <c r="KU3" s="1">
        <v>6.8919999999999997E-3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1.253E-3</v>
      </c>
      <c r="LD3" s="1">
        <v>7.3307999999999998E-2</v>
      </c>
      <c r="LE3" s="1">
        <v>3.7590000000000002E-3</v>
      </c>
      <c r="LF3" s="1">
        <v>0</v>
      </c>
      <c r="LG3" s="1">
        <v>0</v>
      </c>
      <c r="LH3" s="1" t="s">
        <v>561</v>
      </c>
      <c r="LI3" s="1" t="s">
        <v>561</v>
      </c>
      <c r="LJ3" s="1" t="s">
        <v>561</v>
      </c>
      <c r="LK3" s="1" t="s">
        <v>561</v>
      </c>
      <c r="LL3" s="1" t="s">
        <v>561</v>
      </c>
      <c r="LM3" s="1" t="s">
        <v>561</v>
      </c>
      <c r="LN3" s="1" t="s">
        <v>561</v>
      </c>
      <c r="LO3" s="1" t="s">
        <v>561</v>
      </c>
      <c r="LP3" s="1" t="s">
        <v>569</v>
      </c>
      <c r="LQ3" s="1" t="s">
        <v>561</v>
      </c>
      <c r="LR3" s="1" t="s">
        <v>561</v>
      </c>
      <c r="LS3" s="1" t="s">
        <v>561</v>
      </c>
      <c r="LT3" s="1" t="s">
        <v>570</v>
      </c>
      <c r="LU3" s="1" t="s">
        <v>571</v>
      </c>
      <c r="LV3" s="1" t="s">
        <v>572</v>
      </c>
      <c r="LW3">
        <v>9</v>
      </c>
      <c r="LX3">
        <v>42</v>
      </c>
      <c r="LY3">
        <v>0</v>
      </c>
      <c r="LZ3">
        <v>16</v>
      </c>
      <c r="MA3">
        <v>0</v>
      </c>
    </row>
    <row r="4" spans="1:345" x14ac:dyDescent="0.3">
      <c r="A4" s="1" t="s">
        <v>270</v>
      </c>
      <c r="B4" s="1" t="s">
        <v>270</v>
      </c>
      <c r="C4">
        <v>0</v>
      </c>
      <c r="D4">
        <v>10</v>
      </c>
      <c r="E4" s="1">
        <v>2.5669999999999998E-2</v>
      </c>
      <c r="F4" s="1">
        <v>0</v>
      </c>
      <c r="G4">
        <v>9600</v>
      </c>
      <c r="H4">
        <v>1000000</v>
      </c>
      <c r="I4">
        <v>2743</v>
      </c>
      <c r="J4">
        <v>0</v>
      </c>
      <c r="K4">
        <v>100</v>
      </c>
      <c r="L4">
        <v>100</v>
      </c>
      <c r="M4">
        <v>336</v>
      </c>
      <c r="N4" s="1" t="s">
        <v>270</v>
      </c>
      <c r="O4" s="1">
        <v>0</v>
      </c>
      <c r="P4" s="1">
        <v>0.61011899999999997</v>
      </c>
      <c r="Q4" s="1">
        <v>0.151786</v>
      </c>
      <c r="R4" s="1">
        <v>5.6548000000000001E-2</v>
      </c>
      <c r="S4" s="1">
        <v>9.2261999999999997E-2</v>
      </c>
      <c r="T4" s="1">
        <v>1.4881E-2</v>
      </c>
      <c r="U4" s="1">
        <v>2.3810000000000001E-2</v>
      </c>
      <c r="V4" s="1">
        <v>1.4881E-2</v>
      </c>
      <c r="W4" s="1">
        <v>2.9759999999999999E-3</v>
      </c>
      <c r="X4" s="1">
        <v>2.9759999999999999E-3</v>
      </c>
      <c r="Y4" s="1">
        <v>2.9759999999999999E-3</v>
      </c>
      <c r="Z4" s="1">
        <v>0</v>
      </c>
      <c r="AA4" s="1">
        <v>0</v>
      </c>
      <c r="AB4" s="1">
        <v>0</v>
      </c>
      <c r="AC4" s="1">
        <v>2.9759999999999999E-3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5.9519999999999998E-3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2.9759999999999999E-3</v>
      </c>
      <c r="BP4" s="1">
        <v>1.4881E-2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 t="s">
        <v>561</v>
      </c>
      <c r="DL4" s="1" t="s">
        <v>562</v>
      </c>
      <c r="DM4" s="1" t="s">
        <v>562</v>
      </c>
      <c r="DN4" s="1" t="s">
        <v>573</v>
      </c>
      <c r="DO4" s="1" t="s">
        <v>270</v>
      </c>
      <c r="DP4" s="1">
        <v>0</v>
      </c>
      <c r="DQ4" s="1">
        <v>0.57954499999999998</v>
      </c>
      <c r="DR4" s="1">
        <v>0.113636</v>
      </c>
      <c r="DS4" s="1">
        <v>8.5226999999999997E-2</v>
      </c>
      <c r="DT4" s="1">
        <v>4.2613999999999999E-2</v>
      </c>
      <c r="DU4" s="1">
        <v>1.1364000000000001E-2</v>
      </c>
      <c r="DV4" s="1">
        <v>1.9886000000000001E-2</v>
      </c>
      <c r="DW4" s="1">
        <v>0</v>
      </c>
      <c r="DX4" s="1">
        <v>5.6820000000000004E-3</v>
      </c>
      <c r="DY4" s="1">
        <v>0</v>
      </c>
      <c r="DZ4" s="1">
        <v>5.6820000000000004E-3</v>
      </c>
      <c r="EA4" s="1">
        <v>1.9886000000000001E-2</v>
      </c>
      <c r="EB4" s="1">
        <v>3.9773000000000003E-2</v>
      </c>
      <c r="EC4" s="1">
        <v>1.9886000000000001E-2</v>
      </c>
      <c r="ED4" s="1">
        <v>5.6820000000000004E-3</v>
      </c>
      <c r="EE4" s="1">
        <v>0</v>
      </c>
      <c r="EF4" s="1">
        <v>2.8410000000000002E-3</v>
      </c>
      <c r="EG4" s="1">
        <v>2.8410000000000002E-3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4.5455000000000002E-2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6.2699999999999995E-4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6.2699999999999995E-4</v>
      </c>
      <c r="IW4" s="1">
        <v>0</v>
      </c>
      <c r="IX4" s="1">
        <v>0</v>
      </c>
      <c r="IY4" s="1">
        <v>6.2699999999999995E-4</v>
      </c>
      <c r="IZ4" s="1">
        <v>0</v>
      </c>
      <c r="JA4" s="1">
        <v>0</v>
      </c>
      <c r="JB4" s="1">
        <v>0</v>
      </c>
      <c r="JC4" s="1">
        <v>6.2699999999999995E-4</v>
      </c>
      <c r="JD4" s="1">
        <v>6.2699999999999995E-4</v>
      </c>
      <c r="JE4" s="1">
        <v>0</v>
      </c>
      <c r="JF4" s="1">
        <v>1.253E-3</v>
      </c>
      <c r="JG4" s="1">
        <v>0</v>
      </c>
      <c r="JH4" s="1">
        <v>3.1329999999999999E-3</v>
      </c>
      <c r="JI4" s="1">
        <v>2.506E-3</v>
      </c>
      <c r="JJ4" s="1">
        <v>1.8799999999999999E-3</v>
      </c>
      <c r="JK4" s="1">
        <v>1.253E-3</v>
      </c>
      <c r="JL4" s="1">
        <v>1.8799999999999999E-3</v>
      </c>
      <c r="JM4" s="1">
        <v>4.3860000000000001E-3</v>
      </c>
      <c r="JN4" s="1">
        <v>5.6389999999999999E-3</v>
      </c>
      <c r="JO4" s="1">
        <v>5.0130000000000001E-3</v>
      </c>
      <c r="JP4" s="1">
        <v>5.0130000000000001E-3</v>
      </c>
      <c r="JQ4" s="1">
        <v>6.8919999999999997E-3</v>
      </c>
      <c r="JR4" s="1">
        <v>6.2659999999999999E-3</v>
      </c>
      <c r="JS4" s="1">
        <v>1.5037999999999999E-2</v>
      </c>
      <c r="JT4" s="1">
        <v>9.3980000000000001E-3</v>
      </c>
      <c r="JU4" s="1">
        <v>1.3783999999999999E-2</v>
      </c>
      <c r="JV4" s="1">
        <v>2.8195000000000001E-2</v>
      </c>
      <c r="JW4" s="1">
        <v>9.3980000000000001E-3</v>
      </c>
      <c r="JX4" s="1">
        <v>2.3810000000000001E-2</v>
      </c>
      <c r="JY4" s="1">
        <v>3.8847E-2</v>
      </c>
      <c r="JZ4" s="1">
        <v>5.3258E-2</v>
      </c>
      <c r="KA4" s="1">
        <v>4.4485999999999998E-2</v>
      </c>
      <c r="KB4" s="1">
        <v>8.208E-2</v>
      </c>
      <c r="KC4" s="1">
        <v>8.0826999999999996E-2</v>
      </c>
      <c r="KD4" s="1">
        <v>6.7043000000000005E-2</v>
      </c>
      <c r="KE4" s="1">
        <v>5.9524000000000001E-2</v>
      </c>
      <c r="KF4" s="1">
        <v>6.1404E-2</v>
      </c>
      <c r="KG4" s="1">
        <v>3.8847E-2</v>
      </c>
      <c r="KH4" s="1">
        <v>1.1278E-2</v>
      </c>
      <c r="KI4" s="1">
        <v>2.9448999999999999E-2</v>
      </c>
      <c r="KJ4" s="1">
        <v>3.3834999999999997E-2</v>
      </c>
      <c r="KK4" s="1">
        <v>7.3307999999999998E-2</v>
      </c>
      <c r="KL4" s="1">
        <v>8.4585999999999995E-2</v>
      </c>
      <c r="KM4" s="1">
        <v>1.253E-3</v>
      </c>
      <c r="KN4" s="1">
        <v>1.8799999999999999E-3</v>
      </c>
      <c r="KO4" s="1">
        <v>1.253E-3</v>
      </c>
      <c r="KP4" s="1">
        <v>1.8799999999999999E-3</v>
      </c>
      <c r="KQ4" s="1">
        <v>1.8799999999999999E-3</v>
      </c>
      <c r="KR4" s="1">
        <v>1.253E-3</v>
      </c>
      <c r="KS4" s="1">
        <v>1.8799999999999999E-3</v>
      </c>
      <c r="KT4" s="1">
        <v>2.506E-3</v>
      </c>
      <c r="KU4" s="1">
        <v>1.253E-3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6.9549E-2</v>
      </c>
      <c r="LE4" s="1">
        <v>8.7720000000000003E-3</v>
      </c>
      <c r="LF4" s="1">
        <v>0</v>
      </c>
      <c r="LG4" s="1">
        <v>0</v>
      </c>
      <c r="LH4" s="1" t="s">
        <v>561</v>
      </c>
      <c r="LI4" s="1" t="s">
        <v>561</v>
      </c>
      <c r="LJ4" s="1" t="s">
        <v>561</v>
      </c>
      <c r="LK4" s="1" t="s">
        <v>561</v>
      </c>
      <c r="LL4" s="1" t="s">
        <v>561</v>
      </c>
      <c r="LM4" s="1" t="s">
        <v>561</v>
      </c>
      <c r="LN4" s="1" t="s">
        <v>561</v>
      </c>
      <c r="LO4" s="1" t="s">
        <v>561</v>
      </c>
      <c r="LP4" s="1" t="s">
        <v>574</v>
      </c>
      <c r="LQ4" s="1" t="s">
        <v>561</v>
      </c>
      <c r="LR4" s="1" t="s">
        <v>561</v>
      </c>
      <c r="LS4" s="1" t="s">
        <v>561</v>
      </c>
      <c r="LT4" s="1" t="s">
        <v>575</v>
      </c>
      <c r="LU4" s="1" t="s">
        <v>576</v>
      </c>
      <c r="LV4" s="1" t="s">
        <v>577</v>
      </c>
      <c r="LW4">
        <v>9</v>
      </c>
      <c r="LX4">
        <v>47</v>
      </c>
      <c r="LY4">
        <v>0</v>
      </c>
      <c r="LZ4">
        <v>17</v>
      </c>
      <c r="MA4">
        <v>0</v>
      </c>
    </row>
    <row r="5" spans="1:345" x14ac:dyDescent="0.3">
      <c r="A5" s="1" t="s">
        <v>270</v>
      </c>
      <c r="B5" s="1" t="s">
        <v>270</v>
      </c>
      <c r="C5">
        <v>0</v>
      </c>
      <c r="D5">
        <v>10</v>
      </c>
      <c r="E5" s="1">
        <v>0.19207299999999999</v>
      </c>
      <c r="F5" s="1">
        <v>0</v>
      </c>
      <c r="G5">
        <v>9600</v>
      </c>
      <c r="H5">
        <v>1000000</v>
      </c>
      <c r="I5">
        <v>1658</v>
      </c>
      <c r="J5">
        <v>0</v>
      </c>
      <c r="K5">
        <v>100</v>
      </c>
      <c r="L5">
        <v>100</v>
      </c>
      <c r="M5">
        <v>15</v>
      </c>
      <c r="N5" s="1" t="s">
        <v>270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 t="s">
        <v>561</v>
      </c>
      <c r="DL5" s="1" t="s">
        <v>562</v>
      </c>
      <c r="DM5" s="1" t="s">
        <v>562</v>
      </c>
      <c r="DN5" s="1" t="s">
        <v>578</v>
      </c>
      <c r="DO5" s="1" t="s">
        <v>270</v>
      </c>
      <c r="DP5" s="1">
        <v>0</v>
      </c>
      <c r="DQ5" s="1">
        <v>7.3171E-2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2.4389999999999998E-2</v>
      </c>
      <c r="FY5" s="1">
        <v>0</v>
      </c>
      <c r="FZ5" s="1">
        <v>7.3171E-2</v>
      </c>
      <c r="GA5" s="1">
        <v>0.121951</v>
      </c>
      <c r="GB5" s="1">
        <v>2.4389999999999998E-2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2.4389999999999998E-2</v>
      </c>
      <c r="HB5" s="1">
        <v>0</v>
      </c>
      <c r="HC5" s="1">
        <v>2.4389999999999998E-2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0.63414599999999999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6.2699999999999995E-4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6.2699999999999995E-4</v>
      </c>
      <c r="IR5" s="1">
        <v>0</v>
      </c>
      <c r="IS5" s="1">
        <v>2.506E-3</v>
      </c>
      <c r="IT5" s="1">
        <v>5.6389999999999999E-3</v>
      </c>
      <c r="IU5" s="1">
        <v>4.3860000000000001E-3</v>
      </c>
      <c r="IV5" s="1">
        <v>8.1449999999999995E-3</v>
      </c>
      <c r="IW5" s="1">
        <v>0.179198</v>
      </c>
      <c r="IX5" s="1">
        <v>0.26566400000000001</v>
      </c>
      <c r="IY5" s="1">
        <v>1.2531E-2</v>
      </c>
      <c r="IZ5" s="1">
        <v>8.7720000000000003E-3</v>
      </c>
      <c r="JA5" s="1">
        <v>6.2659999999999999E-3</v>
      </c>
      <c r="JB5" s="1">
        <v>3.1329999999999999E-3</v>
      </c>
      <c r="JC5" s="1">
        <v>7.5189999999999996E-3</v>
      </c>
      <c r="JD5" s="1">
        <v>6.2659999999999999E-3</v>
      </c>
      <c r="JE5" s="1">
        <v>3.1329999999999999E-3</v>
      </c>
      <c r="JF5" s="1">
        <v>3.7590000000000002E-3</v>
      </c>
      <c r="JG5" s="1">
        <v>3.7590000000000002E-3</v>
      </c>
      <c r="JH5" s="1">
        <v>5.0130000000000001E-3</v>
      </c>
      <c r="JI5" s="1">
        <v>5.0130000000000001E-3</v>
      </c>
      <c r="JJ5" s="1">
        <v>6.2699999999999995E-4</v>
      </c>
      <c r="JK5" s="1">
        <v>3.1329999999999999E-3</v>
      </c>
      <c r="JL5" s="1">
        <v>6.2699999999999995E-4</v>
      </c>
      <c r="JM5" s="1">
        <v>1.253E-3</v>
      </c>
      <c r="JN5" s="1">
        <v>2.506E-3</v>
      </c>
      <c r="JO5" s="1">
        <v>5.6389999999999999E-3</v>
      </c>
      <c r="JP5" s="1">
        <v>5.0130000000000001E-3</v>
      </c>
      <c r="JQ5" s="1">
        <v>2.3182999999999999E-2</v>
      </c>
      <c r="JR5" s="1">
        <v>1.9424E-2</v>
      </c>
      <c r="JS5" s="1">
        <v>4.2606999999999999E-2</v>
      </c>
      <c r="JT5" s="1">
        <v>4.1353000000000001E-2</v>
      </c>
      <c r="JU5" s="1">
        <v>3.3208000000000001E-2</v>
      </c>
      <c r="JV5" s="1">
        <v>4.5113E-2</v>
      </c>
      <c r="JW5" s="1">
        <v>6.2659999999999999E-3</v>
      </c>
      <c r="JX5" s="1">
        <v>9.3980000000000001E-3</v>
      </c>
      <c r="JY5" s="1">
        <v>5.6389999999999999E-3</v>
      </c>
      <c r="JZ5" s="1">
        <v>3.7590000000000002E-3</v>
      </c>
      <c r="KA5" s="1">
        <v>1.253E-3</v>
      </c>
      <c r="KB5" s="1">
        <v>6.2659999999999999E-3</v>
      </c>
      <c r="KC5" s="1">
        <v>8.7720000000000003E-3</v>
      </c>
      <c r="KD5" s="1">
        <v>4.3860000000000001E-3</v>
      </c>
      <c r="KE5" s="1">
        <v>5.6389999999999999E-3</v>
      </c>
      <c r="KF5" s="1">
        <v>1.253E-3</v>
      </c>
      <c r="KG5" s="1">
        <v>1.253E-3</v>
      </c>
      <c r="KH5" s="1">
        <v>6.2699999999999995E-4</v>
      </c>
      <c r="KI5" s="1">
        <v>1.8799999999999999E-3</v>
      </c>
      <c r="KJ5" s="1">
        <v>0</v>
      </c>
      <c r="KK5" s="1">
        <v>1.1278E-2</v>
      </c>
      <c r="KL5" s="1">
        <v>8.0826999999999996E-2</v>
      </c>
      <c r="KM5" s="1">
        <v>6.2699999999999995E-4</v>
      </c>
      <c r="KN5" s="1">
        <v>6.2699999999999995E-4</v>
      </c>
      <c r="KO5" s="1">
        <v>0</v>
      </c>
      <c r="KP5" s="1">
        <v>1.253E-3</v>
      </c>
      <c r="KQ5" s="1">
        <v>1.8799999999999999E-3</v>
      </c>
      <c r="KR5" s="1">
        <v>1.8799999999999999E-3</v>
      </c>
      <c r="KS5" s="1">
        <v>1.8799999999999999E-3</v>
      </c>
      <c r="KT5" s="1">
        <v>2.506E-3</v>
      </c>
      <c r="KU5" s="1">
        <v>6.8919999999999997E-3</v>
      </c>
      <c r="KV5" s="1">
        <v>0</v>
      </c>
      <c r="KW5" s="1">
        <v>0</v>
      </c>
      <c r="KX5" s="1">
        <v>0</v>
      </c>
      <c r="KY5" s="1">
        <v>0</v>
      </c>
      <c r="KZ5" s="1">
        <v>6.2699999999999995E-4</v>
      </c>
      <c r="LA5" s="1">
        <v>7.5189999999999996E-3</v>
      </c>
      <c r="LB5" s="1">
        <v>7.5189999999999996E-3</v>
      </c>
      <c r="LC5" s="1">
        <v>0</v>
      </c>
      <c r="LD5" s="1">
        <v>5.5138E-2</v>
      </c>
      <c r="LE5" s="1">
        <v>7.5189999999999996E-3</v>
      </c>
      <c r="LF5" s="1">
        <v>0</v>
      </c>
      <c r="LG5" s="1">
        <v>0</v>
      </c>
      <c r="LH5" s="1" t="s">
        <v>561</v>
      </c>
      <c r="LI5" s="1" t="s">
        <v>561</v>
      </c>
      <c r="LJ5" s="1" t="s">
        <v>561</v>
      </c>
      <c r="LK5" s="1" t="s">
        <v>561</v>
      </c>
      <c r="LL5" s="1" t="s">
        <v>561</v>
      </c>
      <c r="LM5" s="1" t="s">
        <v>561</v>
      </c>
      <c r="LN5" s="1" t="s">
        <v>561</v>
      </c>
      <c r="LO5" s="1" t="s">
        <v>561</v>
      </c>
      <c r="LP5" s="1" t="s">
        <v>579</v>
      </c>
      <c r="LQ5" s="1" t="s">
        <v>561</v>
      </c>
      <c r="LR5" s="1" t="s">
        <v>561</v>
      </c>
      <c r="LS5" s="1" t="s">
        <v>561</v>
      </c>
      <c r="LT5" s="1" t="s">
        <v>580</v>
      </c>
      <c r="LU5" s="1" t="s">
        <v>571</v>
      </c>
      <c r="LV5" s="1" t="s">
        <v>581</v>
      </c>
      <c r="LW5">
        <v>8</v>
      </c>
      <c r="LX5">
        <v>42</v>
      </c>
      <c r="LY5">
        <v>0</v>
      </c>
      <c r="LZ5">
        <v>17</v>
      </c>
      <c r="MA5">
        <v>0</v>
      </c>
    </row>
    <row r="6" spans="1:345" x14ac:dyDescent="0.3">
      <c r="A6" s="1"/>
      <c r="B6" s="1"/>
      <c r="E6" s="1"/>
      <c r="F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</row>
    <row r="7" spans="1:345" x14ac:dyDescent="0.3">
      <c r="A7" s="1" t="s">
        <v>270</v>
      </c>
      <c r="B7" s="1" t="s">
        <v>270</v>
      </c>
      <c r="C7">
        <v>0</v>
      </c>
      <c r="D7">
        <v>10</v>
      </c>
      <c r="E7" s="1">
        <v>5.8943000000000002E-2</v>
      </c>
      <c r="F7" s="1">
        <v>0</v>
      </c>
      <c r="G7">
        <v>9600</v>
      </c>
      <c r="H7">
        <v>1000000</v>
      </c>
      <c r="I7">
        <v>1638</v>
      </c>
      <c r="J7">
        <v>0</v>
      </c>
      <c r="K7">
        <v>100</v>
      </c>
      <c r="L7">
        <v>100</v>
      </c>
      <c r="M7">
        <v>205</v>
      </c>
      <c r="N7" s="1" t="s">
        <v>270</v>
      </c>
      <c r="O7" s="1">
        <v>0</v>
      </c>
      <c r="P7" s="1">
        <v>0.478049</v>
      </c>
      <c r="Q7" s="1">
        <v>7.8048999999999993E-2</v>
      </c>
      <c r="R7" s="1">
        <v>6.8293000000000006E-2</v>
      </c>
      <c r="S7" s="1">
        <v>1.4633999999999999E-2</v>
      </c>
      <c r="T7" s="1">
        <v>1.9512000000000002E-2</v>
      </c>
      <c r="U7" s="1">
        <v>1.4633999999999999E-2</v>
      </c>
      <c r="V7" s="1">
        <v>2.9267999999999999E-2</v>
      </c>
      <c r="W7" s="1">
        <v>2.9267999999999999E-2</v>
      </c>
      <c r="X7" s="1">
        <v>9.7560000000000008E-3</v>
      </c>
      <c r="Y7" s="1">
        <v>0</v>
      </c>
      <c r="Z7" s="1">
        <v>0</v>
      </c>
      <c r="AA7" s="1">
        <v>0</v>
      </c>
      <c r="AB7" s="1">
        <v>1.4633999999999999E-2</v>
      </c>
      <c r="AC7" s="1">
        <v>0</v>
      </c>
      <c r="AD7" s="1">
        <v>0</v>
      </c>
      <c r="AE7" s="1">
        <v>9.7560000000000008E-3</v>
      </c>
      <c r="AF7" s="1">
        <v>1.9512000000000002E-2</v>
      </c>
      <c r="AG7" s="1">
        <v>2.9267999999999999E-2</v>
      </c>
      <c r="AH7" s="1">
        <v>4.8780000000000004E-3</v>
      </c>
      <c r="AI7" s="1">
        <v>0</v>
      </c>
      <c r="AJ7" s="1">
        <v>0</v>
      </c>
      <c r="AK7" s="1">
        <v>0</v>
      </c>
      <c r="AL7" s="1">
        <v>4.8780000000000004E-3</v>
      </c>
      <c r="AM7" s="1">
        <v>0</v>
      </c>
      <c r="AN7" s="1">
        <v>4.8780000000000004E-3</v>
      </c>
      <c r="AO7" s="1">
        <v>0</v>
      </c>
      <c r="AP7" s="1">
        <v>4.8780000000000004E-3</v>
      </c>
      <c r="AQ7" s="1">
        <v>5.3658999999999998E-2</v>
      </c>
      <c r="AR7" s="1">
        <v>1.9512000000000002E-2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9.2683000000000001E-2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 t="s">
        <v>561</v>
      </c>
      <c r="DL7" s="1" t="s">
        <v>562</v>
      </c>
      <c r="DM7" s="1" t="s">
        <v>562</v>
      </c>
      <c r="DN7" s="1" t="s">
        <v>582</v>
      </c>
      <c r="DO7" s="1" t="s">
        <v>270</v>
      </c>
      <c r="DP7" s="1">
        <v>0</v>
      </c>
      <c r="DQ7" s="1">
        <v>0.31707299999999999</v>
      </c>
      <c r="DR7" s="1">
        <v>0.107317</v>
      </c>
      <c r="DS7" s="1">
        <v>0.102439</v>
      </c>
      <c r="DT7" s="1">
        <v>4.8779999999999997E-2</v>
      </c>
      <c r="DU7" s="1">
        <v>4.8779999999999997E-2</v>
      </c>
      <c r="DV7" s="1">
        <v>4.3901999999999997E-2</v>
      </c>
      <c r="DW7" s="1">
        <v>5.8536999999999999E-2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9.7560000000000008E-3</v>
      </c>
      <c r="EK7" s="1">
        <v>3.9024000000000003E-2</v>
      </c>
      <c r="EL7" s="1">
        <v>3.9024000000000003E-2</v>
      </c>
      <c r="EM7" s="1">
        <v>9.7560000000000008E-3</v>
      </c>
      <c r="EN7" s="1">
        <v>1.9512000000000002E-2</v>
      </c>
      <c r="EO7" s="1">
        <v>9.7560000000000008E-3</v>
      </c>
      <c r="EP7" s="1">
        <v>1.4633999999999999E-2</v>
      </c>
      <c r="EQ7" s="1">
        <v>2.4389999999999998E-2</v>
      </c>
      <c r="ER7" s="1">
        <v>0.107317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6.2699999999999995E-4</v>
      </c>
      <c r="IQ7" s="1">
        <v>0</v>
      </c>
      <c r="IR7" s="1">
        <v>0</v>
      </c>
      <c r="IS7" s="1">
        <v>0</v>
      </c>
      <c r="IT7" s="1">
        <v>0</v>
      </c>
      <c r="IU7" s="1">
        <v>5.6389999999999999E-3</v>
      </c>
      <c r="IV7" s="1">
        <v>3.7590000000000002E-3</v>
      </c>
      <c r="IW7" s="1">
        <v>0.32456099999999999</v>
      </c>
      <c r="IX7" s="1">
        <v>0.16478699999999999</v>
      </c>
      <c r="IY7" s="1">
        <v>7.5189999999999996E-3</v>
      </c>
      <c r="IZ7" s="1">
        <v>2.506E-3</v>
      </c>
      <c r="JA7" s="1">
        <v>2.506E-3</v>
      </c>
      <c r="JB7" s="1">
        <v>2.506E-3</v>
      </c>
      <c r="JC7" s="1">
        <v>4.3860000000000001E-3</v>
      </c>
      <c r="JD7" s="1">
        <v>1.8799999999999999E-3</v>
      </c>
      <c r="JE7" s="1">
        <v>2.506E-3</v>
      </c>
      <c r="JF7" s="1">
        <v>3.1329999999999999E-3</v>
      </c>
      <c r="JG7" s="1">
        <v>1.1278E-2</v>
      </c>
      <c r="JH7" s="1">
        <v>1.8169999999999999E-2</v>
      </c>
      <c r="JI7" s="1">
        <v>2.1930000000000002E-2</v>
      </c>
      <c r="JJ7" s="1">
        <v>5.6389999999999999E-3</v>
      </c>
      <c r="JK7" s="1">
        <v>7.5189999999999996E-3</v>
      </c>
      <c r="JL7" s="1">
        <v>5.0130000000000001E-3</v>
      </c>
      <c r="JM7" s="1">
        <v>6.8919999999999997E-3</v>
      </c>
      <c r="JN7" s="1">
        <v>6.8919999999999997E-3</v>
      </c>
      <c r="JO7" s="1">
        <v>3.7590000000000002E-3</v>
      </c>
      <c r="JP7" s="1">
        <v>7.5189999999999996E-3</v>
      </c>
      <c r="JQ7" s="1">
        <v>8.7720000000000003E-3</v>
      </c>
      <c r="JR7" s="1">
        <v>3.7590000000000002E-3</v>
      </c>
      <c r="JS7" s="1">
        <v>5.6389999999999999E-3</v>
      </c>
      <c r="JT7" s="1">
        <v>1.8799999999999999E-3</v>
      </c>
      <c r="JU7" s="1">
        <v>5.0130000000000001E-3</v>
      </c>
      <c r="JV7" s="1">
        <v>1.1278E-2</v>
      </c>
      <c r="JW7" s="1">
        <v>2.506E-3</v>
      </c>
      <c r="JX7" s="1">
        <v>8.1449999999999995E-3</v>
      </c>
      <c r="JY7" s="1">
        <v>8.7720000000000003E-3</v>
      </c>
      <c r="JZ7" s="1">
        <v>9.3980000000000001E-3</v>
      </c>
      <c r="KA7" s="1">
        <v>1.6291E-2</v>
      </c>
      <c r="KB7" s="1">
        <v>2.3810000000000001E-2</v>
      </c>
      <c r="KC7" s="1">
        <v>2.8822E-2</v>
      </c>
      <c r="KD7" s="1">
        <v>1.6291E-2</v>
      </c>
      <c r="KE7" s="1">
        <v>1.5664000000000001E-2</v>
      </c>
      <c r="KF7" s="1">
        <v>1.3783999999999999E-2</v>
      </c>
      <c r="KG7" s="1">
        <v>1.5037999999999999E-2</v>
      </c>
      <c r="KH7" s="1">
        <v>6.2659999999999999E-3</v>
      </c>
      <c r="KI7" s="1">
        <v>9.3980000000000001E-3</v>
      </c>
      <c r="KJ7" s="1">
        <v>1.253E-3</v>
      </c>
      <c r="KK7" s="1">
        <v>2.506E-3</v>
      </c>
      <c r="KL7" s="1">
        <v>6.3283000000000006E-2</v>
      </c>
      <c r="KM7" s="1">
        <v>3.1329999999999999E-3</v>
      </c>
      <c r="KN7" s="1">
        <v>1.8799999999999999E-3</v>
      </c>
      <c r="KO7" s="1">
        <v>3.1329999999999999E-3</v>
      </c>
      <c r="KP7" s="1">
        <v>1.3158E-2</v>
      </c>
      <c r="KQ7" s="1">
        <v>6.8919999999999997E-3</v>
      </c>
      <c r="KR7" s="1">
        <v>3.1329999999999999E-3</v>
      </c>
      <c r="KS7" s="1">
        <v>1.8799999999999999E-3</v>
      </c>
      <c r="KT7" s="1">
        <v>2.506E-3</v>
      </c>
      <c r="KU7" s="1">
        <v>3.1329999999999999E-3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5.2631999999999998E-2</v>
      </c>
      <c r="LE7" s="1">
        <v>1.0024999999999999E-2</v>
      </c>
      <c r="LF7" s="1">
        <v>0</v>
      </c>
      <c r="LG7" s="1">
        <v>0</v>
      </c>
      <c r="LH7" s="1" t="s">
        <v>561</v>
      </c>
      <c r="LI7" s="1" t="s">
        <v>561</v>
      </c>
      <c r="LJ7" s="1" t="s">
        <v>561</v>
      </c>
      <c r="LK7" s="1" t="s">
        <v>561</v>
      </c>
      <c r="LL7" s="1" t="s">
        <v>561</v>
      </c>
      <c r="LM7" s="1" t="s">
        <v>561</v>
      </c>
      <c r="LN7" s="1" t="s">
        <v>561</v>
      </c>
      <c r="LO7" s="1" t="s">
        <v>561</v>
      </c>
      <c r="LP7" s="1" t="s">
        <v>583</v>
      </c>
      <c r="LQ7" s="1" t="s">
        <v>561</v>
      </c>
      <c r="LR7" s="1" t="s">
        <v>561</v>
      </c>
      <c r="LS7" s="1" t="s">
        <v>561</v>
      </c>
      <c r="LT7" s="1" t="s">
        <v>584</v>
      </c>
      <c r="LU7" s="1" t="s">
        <v>571</v>
      </c>
      <c r="LV7" s="1" t="s">
        <v>585</v>
      </c>
      <c r="LW7">
        <v>10</v>
      </c>
      <c r="LX7">
        <v>48</v>
      </c>
      <c r="LY7">
        <v>0</v>
      </c>
      <c r="LZ7">
        <v>16</v>
      </c>
      <c r="MA7">
        <v>0</v>
      </c>
    </row>
    <row r="8" spans="1:345" x14ac:dyDescent="0.3">
      <c r="A8" s="1" t="s">
        <v>270</v>
      </c>
      <c r="B8" s="1" t="s">
        <v>270</v>
      </c>
      <c r="C8">
        <v>0</v>
      </c>
      <c r="D8">
        <v>10</v>
      </c>
      <c r="E8" s="1">
        <v>4.6052999999999997E-2</v>
      </c>
      <c r="F8" s="1">
        <v>0</v>
      </c>
      <c r="G8">
        <v>9600</v>
      </c>
      <c r="H8">
        <v>1000000</v>
      </c>
      <c r="I8">
        <v>1617</v>
      </c>
      <c r="J8">
        <v>0</v>
      </c>
      <c r="K8">
        <v>100</v>
      </c>
      <c r="L8">
        <v>100</v>
      </c>
      <c r="M8">
        <v>6</v>
      </c>
      <c r="N8" s="1" t="s">
        <v>270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 t="s">
        <v>561</v>
      </c>
      <c r="DL8" s="1" t="s">
        <v>562</v>
      </c>
      <c r="DM8" s="1" t="s">
        <v>562</v>
      </c>
      <c r="DN8" s="1" t="s">
        <v>586</v>
      </c>
      <c r="DO8" s="1" t="s">
        <v>270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2.6315999999999999E-2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2.6315999999999999E-2</v>
      </c>
      <c r="EM8" s="1">
        <v>0</v>
      </c>
      <c r="EN8" s="1">
        <v>0</v>
      </c>
      <c r="EO8" s="1">
        <v>2.6315999999999999E-2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2.6315999999999999E-2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2.6315999999999999E-2</v>
      </c>
      <c r="FW8" s="1">
        <v>0</v>
      </c>
      <c r="FX8" s="1">
        <v>0</v>
      </c>
      <c r="FY8" s="1">
        <v>0</v>
      </c>
      <c r="FZ8" s="1">
        <v>2.6315999999999999E-2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0.84210499999999999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3.7590000000000002E-3</v>
      </c>
      <c r="IU8" s="1">
        <v>1.8799999999999999E-3</v>
      </c>
      <c r="IV8" s="1">
        <v>3.1329999999999999E-3</v>
      </c>
      <c r="IW8" s="1">
        <v>4.9499000000000001E-2</v>
      </c>
      <c r="IX8" s="1">
        <v>2.2556E-2</v>
      </c>
      <c r="IY8" s="1">
        <v>2.506E-3</v>
      </c>
      <c r="IZ8" s="1">
        <v>2.506E-3</v>
      </c>
      <c r="JA8" s="1">
        <v>6.2699999999999995E-4</v>
      </c>
      <c r="JB8" s="1">
        <v>1.8799999999999999E-3</v>
      </c>
      <c r="JC8" s="1">
        <v>2.7569E-2</v>
      </c>
      <c r="JD8" s="1">
        <v>5.6389999999999999E-3</v>
      </c>
      <c r="JE8" s="1">
        <v>9.3980000000000001E-3</v>
      </c>
      <c r="JF8" s="1">
        <v>1.0024999999999999E-2</v>
      </c>
      <c r="JG8" s="1">
        <v>1.0024999999999999E-2</v>
      </c>
      <c r="JH8" s="1">
        <v>1.3783999999999999E-2</v>
      </c>
      <c r="JI8" s="1">
        <v>1.8797000000000001E-2</v>
      </c>
      <c r="JJ8" s="1">
        <v>4.3860000000000001E-3</v>
      </c>
      <c r="JK8" s="1">
        <v>1.0024999999999999E-2</v>
      </c>
      <c r="JL8" s="1">
        <v>1.3158E-2</v>
      </c>
      <c r="JM8" s="1">
        <v>1.1278E-2</v>
      </c>
      <c r="JN8" s="1">
        <v>1.2531E-2</v>
      </c>
      <c r="JO8" s="1">
        <v>8.7720000000000003E-3</v>
      </c>
      <c r="JP8" s="1">
        <v>1.5664000000000001E-2</v>
      </c>
      <c r="JQ8" s="1">
        <v>1.6917000000000001E-2</v>
      </c>
      <c r="JR8" s="1">
        <v>7.5189999999999996E-3</v>
      </c>
      <c r="JS8" s="1">
        <v>3.0702E-2</v>
      </c>
      <c r="JT8" s="1">
        <v>2.0049999999999998E-2</v>
      </c>
      <c r="JU8" s="1">
        <v>1.7544000000000001E-2</v>
      </c>
      <c r="JV8" s="1">
        <v>3.1954999999999997E-2</v>
      </c>
      <c r="JW8" s="1">
        <v>6.2659999999999999E-3</v>
      </c>
      <c r="JX8" s="1">
        <v>2.1930000000000002E-2</v>
      </c>
      <c r="JY8" s="1">
        <v>1.4411E-2</v>
      </c>
      <c r="JZ8" s="1">
        <v>1.8797000000000001E-2</v>
      </c>
      <c r="KA8" s="1">
        <v>1.6917000000000001E-2</v>
      </c>
      <c r="KB8" s="1">
        <v>2.5062999999999998E-2</v>
      </c>
      <c r="KC8" s="1">
        <v>1.6917000000000001E-2</v>
      </c>
      <c r="KD8" s="1">
        <v>2.7569E-2</v>
      </c>
      <c r="KE8" s="1">
        <v>2.9448999999999999E-2</v>
      </c>
      <c r="KF8" s="1">
        <v>2.5689E-2</v>
      </c>
      <c r="KG8" s="1">
        <v>3.7594000000000002E-2</v>
      </c>
      <c r="KH8" s="1">
        <v>2.5062999999999998E-2</v>
      </c>
      <c r="KI8" s="1">
        <v>4.5113E-2</v>
      </c>
      <c r="KJ8" s="1">
        <v>4.6991999999999999E-2</v>
      </c>
      <c r="KK8" s="1">
        <v>7.6440999999999995E-2</v>
      </c>
      <c r="KL8" s="1">
        <v>8.0826999999999996E-2</v>
      </c>
      <c r="KM8" s="1">
        <v>6.8919999999999997E-3</v>
      </c>
      <c r="KN8" s="1">
        <v>1.1905000000000001E-2</v>
      </c>
      <c r="KO8" s="1">
        <v>9.3980000000000001E-3</v>
      </c>
      <c r="KP8" s="1">
        <v>4.3860000000000001E-3</v>
      </c>
      <c r="KQ8" s="1">
        <v>2.506E-3</v>
      </c>
      <c r="KR8" s="1">
        <v>2.506E-3</v>
      </c>
      <c r="KS8" s="1">
        <v>6.2699999999999995E-4</v>
      </c>
      <c r="KT8" s="1">
        <v>6.2699999999999995E-4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5.2631999999999998E-2</v>
      </c>
      <c r="LE8" s="1">
        <v>9.3980000000000001E-3</v>
      </c>
      <c r="LF8" s="1">
        <v>0</v>
      </c>
      <c r="LG8" s="1">
        <v>0</v>
      </c>
      <c r="LH8" s="1" t="s">
        <v>561</v>
      </c>
      <c r="LI8" s="1" t="s">
        <v>561</v>
      </c>
      <c r="LJ8" s="1" t="s">
        <v>561</v>
      </c>
      <c r="LK8" s="1" t="s">
        <v>561</v>
      </c>
      <c r="LL8" s="1" t="s">
        <v>561</v>
      </c>
      <c r="LM8" s="1" t="s">
        <v>561</v>
      </c>
      <c r="LN8" s="1" t="s">
        <v>561</v>
      </c>
      <c r="LO8" s="1" t="s">
        <v>561</v>
      </c>
      <c r="LP8" s="1" t="s">
        <v>587</v>
      </c>
      <c r="LQ8" s="1" t="s">
        <v>561</v>
      </c>
      <c r="LR8" s="1" t="s">
        <v>561</v>
      </c>
      <c r="LS8" s="1" t="s">
        <v>561</v>
      </c>
      <c r="LT8" s="1" t="s">
        <v>588</v>
      </c>
      <c r="LU8" s="1" t="s">
        <v>571</v>
      </c>
      <c r="LV8" s="1" t="s">
        <v>589</v>
      </c>
      <c r="LW8">
        <v>9</v>
      </c>
      <c r="LX8">
        <v>42</v>
      </c>
      <c r="LY8">
        <v>0</v>
      </c>
      <c r="LZ8">
        <v>16</v>
      </c>
      <c r="MA8">
        <v>0</v>
      </c>
    </row>
    <row r="9" spans="1:345" x14ac:dyDescent="0.3">
      <c r="A9" s="1"/>
      <c r="B9" s="1"/>
      <c r="E9" s="1"/>
      <c r="F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</row>
    <row r="10" spans="1:345" x14ac:dyDescent="0.3">
      <c r="A10" s="1" t="s">
        <v>270</v>
      </c>
      <c r="B10" s="1" t="s">
        <v>270</v>
      </c>
      <c r="C10">
        <v>0</v>
      </c>
      <c r="D10">
        <v>10</v>
      </c>
      <c r="E10" s="1">
        <v>0.30681799999999998</v>
      </c>
      <c r="F10" s="1">
        <v>0</v>
      </c>
      <c r="G10">
        <v>9600</v>
      </c>
      <c r="H10">
        <v>1000000</v>
      </c>
      <c r="I10">
        <v>1884</v>
      </c>
      <c r="J10">
        <v>0</v>
      </c>
      <c r="K10">
        <v>100</v>
      </c>
      <c r="L10">
        <v>100</v>
      </c>
      <c r="M10">
        <v>65</v>
      </c>
      <c r="N10" s="1" t="s">
        <v>270</v>
      </c>
      <c r="O10" s="1">
        <v>0</v>
      </c>
      <c r="P10" s="1">
        <v>0.96923099999999995</v>
      </c>
      <c r="Q10" s="1">
        <v>3.0769000000000001E-2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 t="s">
        <v>561</v>
      </c>
      <c r="DL10" s="1" t="s">
        <v>562</v>
      </c>
      <c r="DM10" s="1" t="s">
        <v>562</v>
      </c>
      <c r="DN10" s="1" t="s">
        <v>590</v>
      </c>
      <c r="DO10" s="1" t="s">
        <v>270</v>
      </c>
      <c r="DP10" s="1">
        <v>0</v>
      </c>
      <c r="DQ10" s="1">
        <v>0.33766200000000002</v>
      </c>
      <c r="DR10" s="1">
        <v>0</v>
      </c>
      <c r="DS10" s="1">
        <v>2.5974000000000001E-2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1.2987E-2</v>
      </c>
      <c r="EM10" s="1">
        <v>0</v>
      </c>
      <c r="EN10" s="1">
        <v>1.2987E-2</v>
      </c>
      <c r="EO10" s="1">
        <v>0</v>
      </c>
      <c r="EP10" s="1">
        <v>1.2987E-2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1.2987E-2</v>
      </c>
      <c r="FS10" s="1">
        <v>1.2987E-2</v>
      </c>
      <c r="FT10" s="1">
        <v>0</v>
      </c>
      <c r="FU10" s="1">
        <v>0</v>
      </c>
      <c r="FV10" s="1">
        <v>2.5974000000000001E-2</v>
      </c>
      <c r="FW10" s="1">
        <v>1.2987E-2</v>
      </c>
      <c r="FX10" s="1">
        <v>0.103896</v>
      </c>
      <c r="FY10" s="1">
        <v>6.4935000000000007E-2</v>
      </c>
      <c r="FZ10" s="1">
        <v>1.2987E-2</v>
      </c>
      <c r="GA10" s="1">
        <v>0.12987000000000001</v>
      </c>
      <c r="GB10" s="1">
        <v>0</v>
      </c>
      <c r="GC10" s="1">
        <v>1.2987E-2</v>
      </c>
      <c r="GD10" s="1">
        <v>1.2987E-2</v>
      </c>
      <c r="GE10" s="1">
        <v>2.5974000000000001E-2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1.2987E-2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0.15584400000000001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6.2699999999999995E-4</v>
      </c>
      <c r="IW10" s="1">
        <v>2.1302999999999999E-2</v>
      </c>
      <c r="IX10" s="1">
        <v>1.8797000000000001E-2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</v>
      </c>
      <c r="JI10" s="1">
        <v>6.2699999999999995E-4</v>
      </c>
      <c r="JJ10" s="1">
        <v>0</v>
      </c>
      <c r="JK10" s="1">
        <v>6.2699999999999995E-4</v>
      </c>
      <c r="JL10" s="1">
        <v>6.2699999999999995E-4</v>
      </c>
      <c r="JM10" s="1">
        <v>6.2699999999999995E-4</v>
      </c>
      <c r="JN10" s="1">
        <v>9.3980000000000001E-3</v>
      </c>
      <c r="JO10" s="1">
        <v>3.3208000000000001E-2</v>
      </c>
      <c r="JP10" s="1">
        <v>6.3283000000000006E-2</v>
      </c>
      <c r="JQ10" s="1">
        <v>7.9574000000000006E-2</v>
      </c>
      <c r="JR10" s="1">
        <v>5.9524000000000001E-2</v>
      </c>
      <c r="JS10" s="1">
        <v>0.135965</v>
      </c>
      <c r="JT10" s="1">
        <v>0.115915</v>
      </c>
      <c r="JU10" s="1">
        <v>8.584E-2</v>
      </c>
      <c r="JV10" s="1">
        <v>9.8371E-2</v>
      </c>
      <c r="JW10" s="1">
        <v>1.7544000000000001E-2</v>
      </c>
      <c r="JX10" s="1">
        <v>2.2556E-2</v>
      </c>
      <c r="JY10" s="1">
        <v>1.0024999999999999E-2</v>
      </c>
      <c r="JZ10" s="1">
        <v>4.3860000000000001E-3</v>
      </c>
      <c r="KA10" s="1">
        <v>5.0130000000000001E-3</v>
      </c>
      <c r="KB10" s="1">
        <v>6.8919999999999997E-3</v>
      </c>
      <c r="KC10" s="1">
        <v>3.7590000000000002E-3</v>
      </c>
      <c r="KD10" s="1">
        <v>8.1449999999999995E-3</v>
      </c>
      <c r="KE10" s="1">
        <v>6.2659999999999999E-3</v>
      </c>
      <c r="KF10" s="1">
        <v>2.506E-3</v>
      </c>
      <c r="KG10" s="1">
        <v>5.6389999999999999E-3</v>
      </c>
      <c r="KH10" s="1">
        <v>3.7590000000000002E-3</v>
      </c>
      <c r="KI10" s="1">
        <v>7.5189999999999996E-3</v>
      </c>
      <c r="KJ10" s="1">
        <v>1.4411E-2</v>
      </c>
      <c r="KK10" s="1">
        <v>1.1905000000000001E-2</v>
      </c>
      <c r="KL10" s="1">
        <v>4.9499000000000001E-2</v>
      </c>
      <c r="KM10" s="1">
        <v>4.3860000000000001E-3</v>
      </c>
      <c r="KN10" s="1">
        <v>4.3860000000000001E-3</v>
      </c>
      <c r="KO10" s="1">
        <v>1.8799999999999999E-3</v>
      </c>
      <c r="KP10" s="1">
        <v>1.8799999999999999E-3</v>
      </c>
      <c r="KQ10" s="1">
        <v>2.506E-3</v>
      </c>
      <c r="KR10" s="1">
        <v>1.253E-3</v>
      </c>
      <c r="KS10" s="1">
        <v>1.253E-3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7.0175000000000001E-2</v>
      </c>
      <c r="LE10" s="1">
        <v>8.1449999999999995E-3</v>
      </c>
      <c r="LF10" s="1">
        <v>0</v>
      </c>
      <c r="LG10" s="1">
        <v>0</v>
      </c>
      <c r="LH10" s="1" t="s">
        <v>561</v>
      </c>
      <c r="LI10" s="1" t="s">
        <v>561</v>
      </c>
      <c r="LJ10" s="1" t="s">
        <v>561</v>
      </c>
      <c r="LK10" s="1" t="s">
        <v>561</v>
      </c>
      <c r="LL10" s="1" t="s">
        <v>561</v>
      </c>
      <c r="LM10" s="1" t="s">
        <v>561</v>
      </c>
      <c r="LN10" s="1" t="s">
        <v>561</v>
      </c>
      <c r="LO10" s="1" t="s">
        <v>561</v>
      </c>
      <c r="LP10" s="1" t="s">
        <v>591</v>
      </c>
      <c r="LQ10" s="1" t="s">
        <v>561</v>
      </c>
      <c r="LR10" s="1" t="s">
        <v>561</v>
      </c>
      <c r="LS10" s="1" t="s">
        <v>561</v>
      </c>
      <c r="LT10" s="1" t="s">
        <v>592</v>
      </c>
      <c r="LU10" s="1" t="s">
        <v>576</v>
      </c>
      <c r="LV10" s="1" t="s">
        <v>593</v>
      </c>
      <c r="LW10">
        <v>8</v>
      </c>
      <c r="LX10">
        <v>42</v>
      </c>
      <c r="LY10">
        <v>0</v>
      </c>
      <c r="LZ10">
        <v>17</v>
      </c>
      <c r="MA10">
        <v>0</v>
      </c>
    </row>
    <row r="11" spans="1:345" x14ac:dyDescent="0.3">
      <c r="A11" s="1" t="s">
        <v>270</v>
      </c>
      <c r="B11" s="1" t="s">
        <v>270</v>
      </c>
      <c r="C11">
        <v>0</v>
      </c>
      <c r="D11">
        <v>10</v>
      </c>
      <c r="E11" s="1">
        <v>2.5499000000000001E-2</v>
      </c>
      <c r="F11" s="1">
        <v>0</v>
      </c>
      <c r="G11">
        <v>9600</v>
      </c>
      <c r="H11">
        <v>1000000</v>
      </c>
      <c r="I11">
        <v>2047</v>
      </c>
      <c r="J11">
        <v>0</v>
      </c>
      <c r="K11">
        <v>100</v>
      </c>
      <c r="L11">
        <v>100</v>
      </c>
      <c r="M11">
        <v>317</v>
      </c>
      <c r="N11" s="1" t="s">
        <v>270</v>
      </c>
      <c r="O11" s="1">
        <v>0</v>
      </c>
      <c r="P11" s="1">
        <v>0.60252399999999995</v>
      </c>
      <c r="Q11" s="1">
        <v>9.4636999999999999E-2</v>
      </c>
      <c r="R11" s="1">
        <v>0.104101</v>
      </c>
      <c r="S11" s="1">
        <v>1.8926999999999999E-2</v>
      </c>
      <c r="T11" s="1">
        <v>9.4640000000000002E-3</v>
      </c>
      <c r="U11" s="1">
        <v>2.2082000000000001E-2</v>
      </c>
      <c r="V11" s="1">
        <v>9.4640000000000002E-3</v>
      </c>
      <c r="W11" s="1">
        <v>9.4640000000000002E-3</v>
      </c>
      <c r="X11" s="1">
        <v>3.1549999999999998E-3</v>
      </c>
      <c r="Y11" s="1">
        <v>6.3090000000000004E-3</v>
      </c>
      <c r="Z11" s="1">
        <v>0</v>
      </c>
      <c r="AA11" s="1">
        <v>0</v>
      </c>
      <c r="AB11" s="1">
        <v>3.1549999999999998E-3</v>
      </c>
      <c r="AC11" s="1">
        <v>0</v>
      </c>
      <c r="AD11" s="1">
        <v>0</v>
      </c>
      <c r="AE11" s="1">
        <v>0</v>
      </c>
      <c r="AF11" s="1">
        <v>0</v>
      </c>
      <c r="AG11" s="1">
        <v>3.1549999999999998E-3</v>
      </c>
      <c r="AH11" s="1">
        <v>6.3090000000000004E-3</v>
      </c>
      <c r="AI11" s="1">
        <v>0</v>
      </c>
      <c r="AJ11" s="1">
        <v>3.1549999999999998E-3</v>
      </c>
      <c r="AK11" s="1">
        <v>0</v>
      </c>
      <c r="AL11" s="1">
        <v>6.3090000000000004E-3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3.1549999999999998E-3</v>
      </c>
      <c r="AU11" s="1">
        <v>1.2618000000000001E-2</v>
      </c>
      <c r="AV11" s="1">
        <v>1.2618000000000001E-2</v>
      </c>
      <c r="AW11" s="1">
        <v>0</v>
      </c>
      <c r="AX11" s="1">
        <v>0</v>
      </c>
      <c r="AY11" s="1">
        <v>2.8391E-2</v>
      </c>
      <c r="AZ11" s="1">
        <v>6.3090000000000004E-3</v>
      </c>
      <c r="BA11" s="1">
        <v>3.1549999999999998E-3</v>
      </c>
      <c r="BB11" s="1">
        <v>9.4640000000000002E-3</v>
      </c>
      <c r="BC11" s="1">
        <v>9.4640000000000002E-3</v>
      </c>
      <c r="BD11" s="1">
        <v>6.3090000000000004E-3</v>
      </c>
      <c r="BE11" s="1">
        <v>0</v>
      </c>
      <c r="BF11" s="1">
        <v>3.1549999999999998E-3</v>
      </c>
      <c r="BG11" s="1">
        <v>3.1549999999999998E-3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 t="s">
        <v>561</v>
      </c>
      <c r="DL11" s="1" t="s">
        <v>562</v>
      </c>
      <c r="DM11" s="1" t="s">
        <v>562</v>
      </c>
      <c r="DN11" s="1" t="s">
        <v>594</v>
      </c>
      <c r="DO11" s="1" t="s">
        <v>270</v>
      </c>
      <c r="DP11" s="1">
        <v>0</v>
      </c>
      <c r="DQ11" s="1">
        <v>0.53943200000000002</v>
      </c>
      <c r="DR11" s="1">
        <v>0.13564699999999999</v>
      </c>
      <c r="DS11" s="1">
        <v>2.2082000000000001E-2</v>
      </c>
      <c r="DT11" s="1">
        <v>6.3090999999999994E-2</v>
      </c>
      <c r="DU11" s="1">
        <v>1.5772999999999999E-2</v>
      </c>
      <c r="DV11" s="1">
        <v>1.2618000000000001E-2</v>
      </c>
      <c r="DW11" s="1">
        <v>1.2618000000000001E-2</v>
      </c>
      <c r="DX11" s="1">
        <v>1.2618000000000001E-2</v>
      </c>
      <c r="DY11" s="1">
        <v>0</v>
      </c>
      <c r="DZ11" s="1">
        <v>0</v>
      </c>
      <c r="EA11" s="1">
        <v>0</v>
      </c>
      <c r="EB11" s="1">
        <v>6.3090000000000004E-3</v>
      </c>
      <c r="EC11" s="1">
        <v>3.1549999999999998E-3</v>
      </c>
      <c r="ED11" s="1">
        <v>6.3090000000000004E-3</v>
      </c>
      <c r="EE11" s="1">
        <v>3.1549999999999998E-3</v>
      </c>
      <c r="EF11" s="1">
        <v>6.3090000000000004E-3</v>
      </c>
      <c r="EG11" s="1">
        <v>9.4640000000000002E-3</v>
      </c>
      <c r="EH11" s="1">
        <v>3.1549999999999998E-3</v>
      </c>
      <c r="EI11" s="1">
        <v>3.4700000000000002E-2</v>
      </c>
      <c r="EJ11" s="1">
        <v>2.2082000000000001E-2</v>
      </c>
      <c r="EK11" s="1">
        <v>1.2618000000000001E-2</v>
      </c>
      <c r="EL11" s="1">
        <v>6.3090000000000004E-3</v>
      </c>
      <c r="EM11" s="1">
        <v>1.2618000000000001E-2</v>
      </c>
      <c r="EN11" s="1">
        <v>6.3090000000000004E-3</v>
      </c>
      <c r="EO11" s="1">
        <v>3.1549999999999998E-3</v>
      </c>
      <c r="EP11" s="1">
        <v>6.3090000000000004E-3</v>
      </c>
      <c r="EQ11" s="1">
        <v>0</v>
      </c>
      <c r="ER11" s="1">
        <v>2.2082000000000001E-2</v>
      </c>
      <c r="ES11" s="1">
        <v>0</v>
      </c>
      <c r="ET11" s="1">
        <v>6.3090000000000004E-3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3.1549999999999998E-3</v>
      </c>
      <c r="FB11" s="1">
        <v>3.1549999999999998E-3</v>
      </c>
      <c r="FC11" s="1">
        <v>3.1549999999999998E-3</v>
      </c>
      <c r="FD11" s="1">
        <v>3.1549999999999998E-3</v>
      </c>
      <c r="FE11" s="1">
        <v>0</v>
      </c>
      <c r="FF11" s="1">
        <v>3.1549999999999998E-3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6.2699999999999995E-4</v>
      </c>
      <c r="IT11" s="1">
        <v>4.3860000000000001E-3</v>
      </c>
      <c r="IU11" s="1">
        <v>2.506E-3</v>
      </c>
      <c r="IV11" s="1">
        <v>1.253E-3</v>
      </c>
      <c r="IW11" s="1">
        <v>2.506E-3</v>
      </c>
      <c r="IX11" s="1">
        <v>6.2699999999999995E-4</v>
      </c>
      <c r="IY11" s="1">
        <v>5.0130000000000001E-3</v>
      </c>
      <c r="IZ11" s="1">
        <v>6.2699999999999995E-4</v>
      </c>
      <c r="JA11" s="1">
        <v>1.8799999999999999E-3</v>
      </c>
      <c r="JB11" s="1">
        <v>6.2699999999999995E-4</v>
      </c>
      <c r="JC11" s="1">
        <v>1.8799999999999999E-3</v>
      </c>
      <c r="JD11" s="1">
        <v>6.2699999999999995E-4</v>
      </c>
      <c r="JE11" s="1">
        <v>2.506E-3</v>
      </c>
      <c r="JF11" s="1">
        <v>3.7590000000000002E-3</v>
      </c>
      <c r="JG11" s="1">
        <v>4.3860000000000001E-3</v>
      </c>
      <c r="JH11" s="1">
        <v>3.7590000000000002E-3</v>
      </c>
      <c r="JI11" s="1">
        <v>5.1378E-2</v>
      </c>
      <c r="JJ11" s="1">
        <v>2.1302999999999999E-2</v>
      </c>
      <c r="JK11" s="1">
        <v>7.9574000000000006E-2</v>
      </c>
      <c r="JL11" s="1">
        <v>8.7093000000000004E-2</v>
      </c>
      <c r="JM11" s="1">
        <v>0.107143</v>
      </c>
      <c r="JN11" s="1">
        <v>7.5188000000000005E-2</v>
      </c>
      <c r="JO11" s="1">
        <v>7.3935000000000001E-2</v>
      </c>
      <c r="JP11" s="1">
        <v>4.8245999999999997E-2</v>
      </c>
      <c r="JQ11" s="1">
        <v>3.6967E-2</v>
      </c>
      <c r="JR11" s="1">
        <v>2.1302999999999999E-2</v>
      </c>
      <c r="JS11" s="1">
        <v>2.2556E-2</v>
      </c>
      <c r="JT11" s="1">
        <v>1.1278E-2</v>
      </c>
      <c r="JU11" s="1">
        <v>1.5037999999999999E-2</v>
      </c>
      <c r="JV11" s="1">
        <v>1.5037999999999999E-2</v>
      </c>
      <c r="JW11" s="1">
        <v>3.7590000000000002E-3</v>
      </c>
      <c r="JX11" s="1">
        <v>1.0024999999999999E-2</v>
      </c>
      <c r="JY11" s="1">
        <v>1.0024999999999999E-2</v>
      </c>
      <c r="JZ11" s="1">
        <v>7.5189999999999996E-3</v>
      </c>
      <c r="KA11" s="1">
        <v>4.3860000000000001E-3</v>
      </c>
      <c r="KB11" s="1">
        <v>1.3783999999999999E-2</v>
      </c>
      <c r="KC11" s="1">
        <v>1.6917000000000001E-2</v>
      </c>
      <c r="KD11" s="1">
        <v>1.1905000000000001E-2</v>
      </c>
      <c r="KE11" s="1">
        <v>1.3158E-2</v>
      </c>
      <c r="KF11" s="1">
        <v>8.1449999999999995E-3</v>
      </c>
      <c r="KG11" s="1">
        <v>8.7720000000000003E-3</v>
      </c>
      <c r="KH11" s="1">
        <v>6.2659999999999999E-3</v>
      </c>
      <c r="KI11" s="1">
        <v>6.2659999999999999E-3</v>
      </c>
      <c r="KJ11" s="1">
        <v>2.506E-3</v>
      </c>
      <c r="KK11" s="1">
        <v>1.6917000000000001E-2</v>
      </c>
      <c r="KL11" s="1">
        <v>5.9524000000000001E-2</v>
      </c>
      <c r="KM11" s="1">
        <v>3.1329999999999999E-3</v>
      </c>
      <c r="KN11" s="1">
        <v>0</v>
      </c>
      <c r="KO11" s="1">
        <v>0</v>
      </c>
      <c r="KP11" s="1">
        <v>0</v>
      </c>
      <c r="KQ11" s="1">
        <v>1.253E-3</v>
      </c>
      <c r="KR11" s="1">
        <v>1.253E-3</v>
      </c>
      <c r="KS11" s="1">
        <v>1.253E-3</v>
      </c>
      <c r="KT11" s="1">
        <v>3.1329999999999999E-3</v>
      </c>
      <c r="KU11" s="1">
        <v>8.7720000000000003E-3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6.8919999999999997E-3</v>
      </c>
      <c r="LB11" s="1">
        <v>8.1449999999999995E-3</v>
      </c>
      <c r="LC11" s="1">
        <v>6.2699999999999995E-4</v>
      </c>
      <c r="LD11" s="1">
        <v>4.9499000000000001E-2</v>
      </c>
      <c r="LE11" s="1">
        <v>1.3158E-2</v>
      </c>
      <c r="LF11" s="1">
        <v>0</v>
      </c>
      <c r="LG11" s="1">
        <v>0</v>
      </c>
      <c r="LH11" s="1" t="s">
        <v>561</v>
      </c>
      <c r="LI11" s="1" t="s">
        <v>561</v>
      </c>
      <c r="LJ11" s="1" t="s">
        <v>561</v>
      </c>
      <c r="LK11" s="1" t="s">
        <v>561</v>
      </c>
      <c r="LL11" s="1" t="s">
        <v>561</v>
      </c>
      <c r="LM11" s="1" t="s">
        <v>561</v>
      </c>
      <c r="LN11" s="1" t="s">
        <v>561</v>
      </c>
      <c r="LO11" s="1" t="s">
        <v>561</v>
      </c>
      <c r="LP11" s="1" t="s">
        <v>595</v>
      </c>
      <c r="LQ11" s="1" t="s">
        <v>561</v>
      </c>
      <c r="LR11" s="1" t="s">
        <v>561</v>
      </c>
      <c r="LS11" s="1" t="s">
        <v>561</v>
      </c>
      <c r="LT11" s="1" t="s">
        <v>596</v>
      </c>
      <c r="LU11" s="1" t="s">
        <v>571</v>
      </c>
      <c r="LV11" s="1" t="s">
        <v>597</v>
      </c>
      <c r="LW11">
        <v>9</v>
      </c>
      <c r="LX11">
        <v>42</v>
      </c>
      <c r="LY11">
        <v>0</v>
      </c>
      <c r="LZ11">
        <v>17</v>
      </c>
      <c r="MA11">
        <v>0</v>
      </c>
    </row>
    <row r="12" spans="1:345" x14ac:dyDescent="0.3">
      <c r="A12" s="1" t="s">
        <v>270</v>
      </c>
      <c r="B12" s="1" t="s">
        <v>270</v>
      </c>
      <c r="C12">
        <v>0</v>
      </c>
      <c r="D12">
        <v>10</v>
      </c>
      <c r="E12" s="1">
        <v>6.3889000000000001E-2</v>
      </c>
      <c r="F12" s="1">
        <v>0</v>
      </c>
      <c r="G12">
        <v>9600</v>
      </c>
      <c r="H12">
        <v>1000000</v>
      </c>
      <c r="I12">
        <v>1577</v>
      </c>
      <c r="J12">
        <v>0</v>
      </c>
      <c r="K12">
        <v>100</v>
      </c>
      <c r="L12">
        <v>100</v>
      </c>
      <c r="M12">
        <v>51</v>
      </c>
      <c r="N12" s="1" t="s">
        <v>270</v>
      </c>
      <c r="O12" s="1">
        <v>0</v>
      </c>
      <c r="P12" s="1">
        <v>0.66666700000000001</v>
      </c>
      <c r="Q12" s="1">
        <v>1.9608E-2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1.9608E-2</v>
      </c>
      <c r="AA12" s="1">
        <v>0</v>
      </c>
      <c r="AB12" s="1">
        <v>1.9608E-2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1.9608E-2</v>
      </c>
      <c r="AK12" s="1">
        <v>0</v>
      </c>
      <c r="AL12" s="1">
        <v>0</v>
      </c>
      <c r="AM12" s="1">
        <v>1.9608E-2</v>
      </c>
      <c r="AN12" s="1">
        <v>0</v>
      </c>
      <c r="AO12" s="1">
        <v>0</v>
      </c>
      <c r="AP12" s="1">
        <v>0</v>
      </c>
      <c r="AQ12" s="1">
        <v>7.8431000000000001E-2</v>
      </c>
      <c r="AR12" s="1">
        <v>5.8824000000000001E-2</v>
      </c>
      <c r="AS12" s="1">
        <v>0</v>
      </c>
      <c r="AT12" s="1">
        <v>0</v>
      </c>
      <c r="AU12" s="1">
        <v>1.9608E-2</v>
      </c>
      <c r="AV12" s="1">
        <v>0</v>
      </c>
      <c r="AW12" s="1">
        <v>0</v>
      </c>
      <c r="AX12" s="1">
        <v>1.9608E-2</v>
      </c>
      <c r="AY12" s="1">
        <v>5.8824000000000001E-2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 t="s">
        <v>561</v>
      </c>
      <c r="DL12" s="1" t="s">
        <v>562</v>
      </c>
      <c r="DM12" s="1" t="s">
        <v>562</v>
      </c>
      <c r="DN12" s="1" t="s">
        <v>598</v>
      </c>
      <c r="DO12" s="1" t="s">
        <v>270</v>
      </c>
      <c r="DP12" s="1">
        <v>0</v>
      </c>
      <c r="DQ12" s="1">
        <v>9.7222000000000003E-2</v>
      </c>
      <c r="DR12" s="1">
        <v>1.3889E-2</v>
      </c>
      <c r="DS12" s="1">
        <v>0</v>
      </c>
      <c r="DT12" s="1">
        <v>1.3889E-2</v>
      </c>
      <c r="DU12" s="1">
        <v>1.3889E-2</v>
      </c>
      <c r="DV12" s="1">
        <v>0.19444400000000001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2.7778000000000001E-2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1.3889E-2</v>
      </c>
      <c r="EK12" s="1">
        <v>4.1667000000000003E-2</v>
      </c>
      <c r="EL12" s="1">
        <v>5.5556000000000001E-2</v>
      </c>
      <c r="EM12" s="1">
        <v>0</v>
      </c>
      <c r="EN12" s="1">
        <v>0</v>
      </c>
      <c r="EO12" s="1">
        <v>0</v>
      </c>
      <c r="EP12" s="1">
        <v>4.1667000000000003E-2</v>
      </c>
      <c r="EQ12" s="1">
        <v>1.3889E-2</v>
      </c>
      <c r="ER12" s="1">
        <v>2.7778000000000001E-2</v>
      </c>
      <c r="ES12" s="1">
        <v>4.1667000000000003E-2</v>
      </c>
      <c r="ET12" s="1">
        <v>0</v>
      </c>
      <c r="EU12" s="1">
        <v>0</v>
      </c>
      <c r="EV12" s="1">
        <v>1.3889E-2</v>
      </c>
      <c r="EW12" s="1">
        <v>0</v>
      </c>
      <c r="EX12" s="1">
        <v>0</v>
      </c>
      <c r="EY12" s="1">
        <v>2.7778000000000001E-2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1.3889E-2</v>
      </c>
      <c r="FP12" s="1">
        <v>0</v>
      </c>
      <c r="FQ12" s="1">
        <v>1.3889E-2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1.3889E-2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1.3889E-2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1.3889E-2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0.29166700000000001</v>
      </c>
      <c r="HL12" s="1">
        <v>0</v>
      </c>
      <c r="HM12" s="1">
        <v>0</v>
      </c>
      <c r="HN12" s="1">
        <v>0</v>
      </c>
      <c r="HO12" s="1">
        <v>0</v>
      </c>
      <c r="HP12" s="1">
        <v>0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1">
        <v>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0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6.2699999999999995E-4</v>
      </c>
      <c r="IP12" s="1">
        <v>6.2699999999999995E-4</v>
      </c>
      <c r="IQ12" s="1">
        <v>2.506E-3</v>
      </c>
      <c r="IR12" s="1">
        <v>1.253E-3</v>
      </c>
      <c r="IS12" s="1">
        <v>6.2699999999999995E-4</v>
      </c>
      <c r="IT12" s="1">
        <v>1.8799999999999999E-3</v>
      </c>
      <c r="IU12" s="1">
        <v>2.506E-3</v>
      </c>
      <c r="IV12" s="1">
        <v>1.1278E-2</v>
      </c>
      <c r="IW12" s="1">
        <v>0.31265700000000002</v>
      </c>
      <c r="IX12" s="1">
        <v>0.18797</v>
      </c>
      <c r="IY12" s="1">
        <v>5.0130000000000001E-3</v>
      </c>
      <c r="IZ12" s="1">
        <v>4.1980000000000003E-2</v>
      </c>
      <c r="JA12" s="1">
        <v>4.3860000000000001E-3</v>
      </c>
      <c r="JB12" s="1">
        <v>1.253E-3</v>
      </c>
      <c r="JC12" s="1">
        <v>4.3860000000000001E-3</v>
      </c>
      <c r="JD12" s="1">
        <v>6.2659999999999999E-3</v>
      </c>
      <c r="JE12" s="1">
        <v>1.253E-3</v>
      </c>
      <c r="JF12" s="1">
        <v>5.6389999999999999E-3</v>
      </c>
      <c r="JG12" s="1">
        <v>6.2699999999999995E-4</v>
      </c>
      <c r="JH12" s="1">
        <v>2.506E-3</v>
      </c>
      <c r="JI12" s="1">
        <v>7.5189999999999996E-3</v>
      </c>
      <c r="JJ12" s="1">
        <v>1.253E-3</v>
      </c>
      <c r="JK12" s="1">
        <v>2.506E-3</v>
      </c>
      <c r="JL12" s="1">
        <v>6.2659999999999999E-3</v>
      </c>
      <c r="JM12" s="1">
        <v>3.1329999999999999E-3</v>
      </c>
      <c r="JN12" s="1">
        <v>3.1329999999999999E-3</v>
      </c>
      <c r="JO12" s="1">
        <v>3.1329999999999999E-3</v>
      </c>
      <c r="JP12" s="1">
        <v>7.5189999999999996E-3</v>
      </c>
      <c r="JQ12" s="1">
        <v>8.1449999999999995E-3</v>
      </c>
      <c r="JR12" s="1">
        <v>2.506E-3</v>
      </c>
      <c r="JS12" s="1">
        <v>8.1449999999999995E-3</v>
      </c>
      <c r="JT12" s="1">
        <v>8.1449999999999995E-3</v>
      </c>
      <c r="JU12" s="1">
        <v>8.1449999999999995E-3</v>
      </c>
      <c r="JV12" s="1">
        <v>9.3980000000000001E-3</v>
      </c>
      <c r="JW12" s="1">
        <v>5.0130000000000001E-3</v>
      </c>
      <c r="JX12" s="1">
        <v>6.2659999999999999E-3</v>
      </c>
      <c r="JY12" s="1">
        <v>1.3158E-2</v>
      </c>
      <c r="JZ12" s="1">
        <v>3.1329999999999999E-3</v>
      </c>
      <c r="KA12" s="1">
        <v>5.6389999999999999E-3</v>
      </c>
      <c r="KB12" s="1">
        <v>1.2531E-2</v>
      </c>
      <c r="KC12" s="1">
        <v>1.7544000000000001E-2</v>
      </c>
      <c r="KD12" s="1">
        <v>1.3783999999999999E-2</v>
      </c>
      <c r="KE12" s="1">
        <v>1.6917000000000001E-2</v>
      </c>
      <c r="KF12" s="1">
        <v>1.8169999999999999E-2</v>
      </c>
      <c r="KG12" s="1">
        <v>1.9424E-2</v>
      </c>
      <c r="KH12" s="1">
        <v>3.7590000000000002E-3</v>
      </c>
      <c r="KI12" s="1">
        <v>1.0024999999999999E-2</v>
      </c>
      <c r="KJ12" s="1">
        <v>3.1329999999999999E-3</v>
      </c>
      <c r="KK12" s="1">
        <v>1.9424E-2</v>
      </c>
      <c r="KL12" s="1">
        <v>5.6390999999999997E-2</v>
      </c>
      <c r="KM12" s="1">
        <v>8.1449999999999995E-3</v>
      </c>
      <c r="KN12" s="1">
        <v>6.2699999999999995E-4</v>
      </c>
      <c r="KO12" s="1">
        <v>6.2699999999999995E-4</v>
      </c>
      <c r="KP12" s="1">
        <v>1.253E-3</v>
      </c>
      <c r="KQ12" s="1">
        <v>1.253E-3</v>
      </c>
      <c r="KR12" s="1">
        <v>2.506E-3</v>
      </c>
      <c r="KS12" s="1">
        <v>2.506E-3</v>
      </c>
      <c r="KT12" s="1">
        <v>2.506E-3</v>
      </c>
      <c r="KU12" s="1">
        <v>3.7590000000000002E-3</v>
      </c>
      <c r="KV12" s="1">
        <v>0</v>
      </c>
      <c r="KW12" s="1">
        <v>0</v>
      </c>
      <c r="KX12" s="1">
        <v>0</v>
      </c>
      <c r="KY12" s="1">
        <v>1.8799999999999999E-3</v>
      </c>
      <c r="KZ12" s="1">
        <v>6.2659999999999999E-3</v>
      </c>
      <c r="LA12" s="1">
        <v>7.5189999999999996E-3</v>
      </c>
      <c r="LB12" s="1">
        <v>0</v>
      </c>
      <c r="LC12" s="1">
        <v>0</v>
      </c>
      <c r="LD12" s="1">
        <v>5.5764000000000001E-2</v>
      </c>
      <c r="LE12" s="1">
        <v>6.8919999999999997E-3</v>
      </c>
      <c r="LF12" s="1">
        <v>0</v>
      </c>
      <c r="LG12" s="1">
        <v>0</v>
      </c>
      <c r="LH12" s="1" t="s">
        <v>561</v>
      </c>
      <c r="LI12" s="1" t="s">
        <v>561</v>
      </c>
      <c r="LJ12" s="1" t="s">
        <v>561</v>
      </c>
      <c r="LK12" s="1" t="s">
        <v>561</v>
      </c>
      <c r="LL12" s="1" t="s">
        <v>561</v>
      </c>
      <c r="LM12" s="1" t="s">
        <v>561</v>
      </c>
      <c r="LN12" s="1" t="s">
        <v>561</v>
      </c>
      <c r="LO12" s="1" t="s">
        <v>561</v>
      </c>
      <c r="LP12" s="1" t="s">
        <v>599</v>
      </c>
      <c r="LQ12" s="1" t="s">
        <v>561</v>
      </c>
      <c r="LR12" s="1" t="s">
        <v>561</v>
      </c>
      <c r="LS12" s="1" t="s">
        <v>561</v>
      </c>
      <c r="LT12" s="1" t="s">
        <v>600</v>
      </c>
      <c r="LU12" s="1" t="s">
        <v>571</v>
      </c>
      <c r="LV12" s="1" t="s">
        <v>601</v>
      </c>
      <c r="LW12">
        <v>9</v>
      </c>
      <c r="LX12">
        <v>42</v>
      </c>
      <c r="LY12">
        <v>0</v>
      </c>
      <c r="LZ12">
        <v>17</v>
      </c>
      <c r="MA12">
        <v>0</v>
      </c>
    </row>
    <row r="13" spans="1:345" x14ac:dyDescent="0.3">
      <c r="A13" s="1" t="s">
        <v>270</v>
      </c>
      <c r="B13" s="1" t="s">
        <v>270</v>
      </c>
      <c r="C13">
        <v>0</v>
      </c>
      <c r="D13">
        <v>10</v>
      </c>
      <c r="E13" s="1">
        <v>9.5729999999999999E-3</v>
      </c>
      <c r="F13" s="1">
        <v>0</v>
      </c>
      <c r="G13">
        <v>9600</v>
      </c>
      <c r="H13">
        <v>1000000</v>
      </c>
      <c r="I13">
        <v>2579</v>
      </c>
      <c r="J13">
        <v>0</v>
      </c>
      <c r="K13">
        <v>100</v>
      </c>
      <c r="L13">
        <v>100</v>
      </c>
      <c r="M13">
        <v>266</v>
      </c>
      <c r="N13" s="1" t="s">
        <v>270</v>
      </c>
      <c r="O13" s="1">
        <v>0</v>
      </c>
      <c r="P13" s="1">
        <v>0.78947400000000001</v>
      </c>
      <c r="Q13" s="1">
        <v>0.12030100000000001</v>
      </c>
      <c r="R13" s="1">
        <v>3.0075000000000001E-2</v>
      </c>
      <c r="S13" s="1">
        <v>3.0075000000000001E-2</v>
      </c>
      <c r="T13" s="1">
        <v>3.7590000000000002E-3</v>
      </c>
      <c r="U13" s="1">
        <v>0</v>
      </c>
      <c r="V13" s="1">
        <v>3.7590000000000002E-3</v>
      </c>
      <c r="W13" s="1">
        <v>3.7590000000000002E-3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3.7590000000000002E-3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1.5037999999999999E-2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 t="s">
        <v>561</v>
      </c>
      <c r="DL13" s="1" t="s">
        <v>562</v>
      </c>
      <c r="DM13" s="1" t="s">
        <v>562</v>
      </c>
      <c r="DN13" s="1" t="s">
        <v>602</v>
      </c>
      <c r="DO13" s="1" t="s">
        <v>270</v>
      </c>
      <c r="DP13" s="1">
        <v>0</v>
      </c>
      <c r="DQ13" s="1">
        <v>0.48763299999999998</v>
      </c>
      <c r="DR13" s="1">
        <v>9.1872999999999996E-2</v>
      </c>
      <c r="DS13" s="1">
        <v>8.8339000000000001E-2</v>
      </c>
      <c r="DT13" s="1">
        <v>6.3603999999999994E-2</v>
      </c>
      <c r="DU13" s="1">
        <v>7.0670000000000004E-3</v>
      </c>
      <c r="DV13" s="1">
        <v>1.7668E-2</v>
      </c>
      <c r="DW13" s="1">
        <v>3.5339999999999998E-3</v>
      </c>
      <c r="DX13" s="1">
        <v>7.0670000000000004E-3</v>
      </c>
      <c r="DY13" s="1">
        <v>7.0670000000000004E-3</v>
      </c>
      <c r="DZ13" s="1">
        <v>0</v>
      </c>
      <c r="EA13" s="1">
        <v>0</v>
      </c>
      <c r="EB13" s="1">
        <v>3.1801999999999997E-2</v>
      </c>
      <c r="EC13" s="1">
        <v>1.0600999999999999E-2</v>
      </c>
      <c r="ED13" s="1">
        <v>1.4134000000000001E-2</v>
      </c>
      <c r="EE13" s="1">
        <v>1.0600999999999999E-2</v>
      </c>
      <c r="EF13" s="1">
        <v>1.0600999999999999E-2</v>
      </c>
      <c r="EG13" s="1">
        <v>1.4134000000000001E-2</v>
      </c>
      <c r="EH13" s="1">
        <v>3.5339999999999998E-3</v>
      </c>
      <c r="EI13" s="1">
        <v>1.7668E-2</v>
      </c>
      <c r="EJ13" s="1">
        <v>1.0600999999999999E-2</v>
      </c>
      <c r="EK13" s="1">
        <v>1.0600999999999999E-2</v>
      </c>
      <c r="EL13" s="1">
        <v>7.0670000000000004E-3</v>
      </c>
      <c r="EM13" s="1">
        <v>0</v>
      </c>
      <c r="EN13" s="1">
        <v>0</v>
      </c>
      <c r="EO13" s="1">
        <v>0</v>
      </c>
      <c r="EP13" s="1">
        <v>0</v>
      </c>
      <c r="EQ13" s="1">
        <v>3.5339999999999998E-3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3.5339999999999998E-3</v>
      </c>
      <c r="FB13" s="1">
        <v>0</v>
      </c>
      <c r="FC13" s="1">
        <v>7.0670000000000004E-3</v>
      </c>
      <c r="FD13" s="1">
        <v>0</v>
      </c>
      <c r="FE13" s="1">
        <v>0</v>
      </c>
      <c r="FF13" s="1">
        <v>7.0670000000000004E-3</v>
      </c>
      <c r="FG13" s="1">
        <v>0</v>
      </c>
      <c r="FH13" s="1">
        <v>7.0670000000000004E-3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5.6536999999999997E-2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6.2699999999999995E-4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6.2699999999999995E-4</v>
      </c>
      <c r="JH13" s="1">
        <v>6.2699999999999995E-4</v>
      </c>
      <c r="JI13" s="1">
        <v>3.7590000000000002E-3</v>
      </c>
      <c r="JJ13" s="1">
        <v>0</v>
      </c>
      <c r="JK13" s="1">
        <v>3.7590000000000002E-3</v>
      </c>
      <c r="JL13" s="1">
        <v>0</v>
      </c>
      <c r="JM13" s="1">
        <v>2.506E-3</v>
      </c>
      <c r="JN13" s="1">
        <v>5.6389999999999999E-3</v>
      </c>
      <c r="JO13" s="1">
        <v>6.2659999999999999E-3</v>
      </c>
      <c r="JP13" s="1">
        <v>8.7720000000000003E-3</v>
      </c>
      <c r="JQ13" s="1">
        <v>9.3980000000000001E-3</v>
      </c>
      <c r="JR13" s="1">
        <v>5.6389999999999999E-3</v>
      </c>
      <c r="JS13" s="1">
        <v>1.1278E-2</v>
      </c>
      <c r="JT13" s="1">
        <v>9.3980000000000001E-3</v>
      </c>
      <c r="JU13" s="1">
        <v>1.4411E-2</v>
      </c>
      <c r="JV13" s="1">
        <v>3.5088000000000001E-2</v>
      </c>
      <c r="JW13" s="1">
        <v>1.1278E-2</v>
      </c>
      <c r="JX13" s="1">
        <v>3.5714000000000003E-2</v>
      </c>
      <c r="JY13" s="1">
        <v>7.0175000000000001E-2</v>
      </c>
      <c r="JZ13" s="1">
        <v>5.7644000000000001E-2</v>
      </c>
      <c r="KA13" s="1">
        <v>5.5138E-2</v>
      </c>
      <c r="KB13" s="1">
        <v>9.0226000000000001E-2</v>
      </c>
      <c r="KC13" s="1">
        <v>7.5188000000000005E-2</v>
      </c>
      <c r="KD13" s="1">
        <v>6.5789E-2</v>
      </c>
      <c r="KE13" s="1">
        <v>6.5789E-2</v>
      </c>
      <c r="KF13" s="1">
        <v>5.7017999999999999E-2</v>
      </c>
      <c r="KG13" s="1">
        <v>3.5714000000000003E-2</v>
      </c>
      <c r="KH13" s="1">
        <v>1.2531E-2</v>
      </c>
      <c r="KI13" s="1">
        <v>2.5062999999999998E-2</v>
      </c>
      <c r="KJ13" s="1">
        <v>1.8169999999999999E-2</v>
      </c>
      <c r="KK13" s="1">
        <v>3.6340999999999998E-2</v>
      </c>
      <c r="KL13" s="1">
        <v>7.2054999999999994E-2</v>
      </c>
      <c r="KM13" s="1">
        <v>5.0130000000000001E-3</v>
      </c>
      <c r="KN13" s="1">
        <v>3.1329999999999999E-3</v>
      </c>
      <c r="KO13" s="1">
        <v>4.3860000000000001E-3</v>
      </c>
      <c r="KP13" s="1">
        <v>2.506E-3</v>
      </c>
      <c r="KQ13" s="1">
        <v>1.8799999999999999E-3</v>
      </c>
      <c r="KR13" s="1">
        <v>1.253E-3</v>
      </c>
      <c r="KS13" s="1">
        <v>3.1329999999999999E-3</v>
      </c>
      <c r="KT13" s="1">
        <v>8.1449999999999995E-3</v>
      </c>
      <c r="KU13" s="1">
        <v>5.6389999999999999E-3</v>
      </c>
      <c r="KV13" s="1">
        <v>6.2699999999999995E-4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5.2631999999999998E-2</v>
      </c>
      <c r="LE13" s="1">
        <v>1.0024999999999999E-2</v>
      </c>
      <c r="LF13" s="1">
        <v>0</v>
      </c>
      <c r="LG13" s="1">
        <v>0</v>
      </c>
      <c r="LH13" s="1" t="s">
        <v>561</v>
      </c>
      <c r="LI13" s="1" t="s">
        <v>561</v>
      </c>
      <c r="LJ13" s="1" t="s">
        <v>561</v>
      </c>
      <c r="LK13" s="1" t="s">
        <v>561</v>
      </c>
      <c r="LL13" s="1" t="s">
        <v>561</v>
      </c>
      <c r="LM13" s="1" t="s">
        <v>561</v>
      </c>
      <c r="LN13" s="1" t="s">
        <v>561</v>
      </c>
      <c r="LO13" s="1" t="s">
        <v>561</v>
      </c>
      <c r="LP13" s="1" t="s">
        <v>603</v>
      </c>
      <c r="LQ13" s="1" t="s">
        <v>561</v>
      </c>
      <c r="LR13" s="1" t="s">
        <v>561</v>
      </c>
      <c r="LS13" s="1" t="s">
        <v>561</v>
      </c>
      <c r="LT13" s="1" t="s">
        <v>604</v>
      </c>
      <c r="LU13" s="1" t="s">
        <v>605</v>
      </c>
      <c r="LV13" s="1" t="s">
        <v>606</v>
      </c>
      <c r="LW13">
        <v>10</v>
      </c>
      <c r="LX13">
        <v>48</v>
      </c>
      <c r="LY13">
        <v>0</v>
      </c>
      <c r="LZ13">
        <v>16</v>
      </c>
      <c r="MA13">
        <v>0</v>
      </c>
    </row>
    <row r="14" spans="1:345" x14ac:dyDescent="0.3">
      <c r="A14" s="1" t="s">
        <v>270</v>
      </c>
      <c r="B14" s="1" t="s">
        <v>270</v>
      </c>
      <c r="C14">
        <v>0</v>
      </c>
      <c r="D14">
        <v>10</v>
      </c>
      <c r="E14" s="1">
        <v>0.15909100000000001</v>
      </c>
      <c r="F14" s="1">
        <v>0</v>
      </c>
      <c r="G14">
        <v>9600</v>
      </c>
      <c r="H14">
        <v>1000000</v>
      </c>
      <c r="I14">
        <v>1658</v>
      </c>
      <c r="J14">
        <v>0</v>
      </c>
      <c r="K14">
        <v>100</v>
      </c>
      <c r="L14">
        <v>100</v>
      </c>
      <c r="M14">
        <v>18</v>
      </c>
      <c r="N14" s="1" t="s">
        <v>270</v>
      </c>
      <c r="O14" s="1">
        <v>0</v>
      </c>
      <c r="P14" s="1">
        <v>0.88888900000000004</v>
      </c>
      <c r="Q14" s="1">
        <v>0.111111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 t="s">
        <v>561</v>
      </c>
      <c r="DL14" s="1" t="s">
        <v>562</v>
      </c>
      <c r="DM14" s="1" t="s">
        <v>562</v>
      </c>
      <c r="DN14" s="1" t="s">
        <v>607</v>
      </c>
      <c r="DO14" s="1" t="s">
        <v>270</v>
      </c>
      <c r="DP14" s="1">
        <v>0</v>
      </c>
      <c r="DQ14" s="1">
        <v>4.5455000000000002E-2</v>
      </c>
      <c r="DR14" s="1">
        <v>2.2727000000000001E-2</v>
      </c>
      <c r="DS14" s="1">
        <v>0</v>
      </c>
      <c r="DT14" s="1">
        <v>2.2727000000000001E-2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2.2727000000000001E-2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2.2727000000000001E-2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2.2727000000000001E-2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2.2727000000000001E-2</v>
      </c>
      <c r="FW14" s="1">
        <v>0</v>
      </c>
      <c r="FX14" s="1">
        <v>2.2727000000000001E-2</v>
      </c>
      <c r="FY14" s="1">
        <v>0</v>
      </c>
      <c r="FZ14" s="1">
        <v>2.2727000000000001E-2</v>
      </c>
      <c r="GA14" s="1">
        <v>0.113636</v>
      </c>
      <c r="GB14" s="1">
        <v>4.5455000000000002E-2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2.2727000000000001E-2</v>
      </c>
      <c r="HD14" s="1">
        <v>0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0.59090900000000002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6.2699999999999995E-4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6.2699999999999995E-4</v>
      </c>
      <c r="IQ14" s="1">
        <v>0</v>
      </c>
      <c r="IR14" s="1">
        <v>6.2699999999999995E-4</v>
      </c>
      <c r="IS14" s="1">
        <v>6.2699999999999995E-4</v>
      </c>
      <c r="IT14" s="1">
        <v>2.506E-3</v>
      </c>
      <c r="IU14" s="1">
        <v>2.506E-3</v>
      </c>
      <c r="IV14" s="1">
        <v>5.0130000000000001E-3</v>
      </c>
      <c r="IW14" s="1">
        <v>0.137845</v>
      </c>
      <c r="IX14" s="1">
        <v>0.22368399999999999</v>
      </c>
      <c r="IY14" s="1">
        <v>1.5037999999999999E-2</v>
      </c>
      <c r="IZ14" s="1">
        <v>6.8919999999999997E-3</v>
      </c>
      <c r="JA14" s="1">
        <v>7.5189999999999996E-3</v>
      </c>
      <c r="JB14" s="1">
        <v>5.6389999999999999E-3</v>
      </c>
      <c r="JC14" s="1">
        <v>6.8919999999999997E-3</v>
      </c>
      <c r="JD14" s="1">
        <v>6.2659999999999999E-3</v>
      </c>
      <c r="JE14" s="1">
        <v>4.3860000000000001E-3</v>
      </c>
      <c r="JF14" s="1">
        <v>3.1329999999999999E-3</v>
      </c>
      <c r="JG14" s="1">
        <v>7.5189999999999996E-3</v>
      </c>
      <c r="JH14" s="1">
        <v>3.7590000000000002E-3</v>
      </c>
      <c r="JI14" s="1">
        <v>5.0130000000000001E-3</v>
      </c>
      <c r="JJ14" s="1">
        <v>1.253E-3</v>
      </c>
      <c r="JK14" s="1">
        <v>1.253E-3</v>
      </c>
      <c r="JL14" s="1">
        <v>1.253E-3</v>
      </c>
      <c r="JM14" s="1">
        <v>2.506E-3</v>
      </c>
      <c r="JN14" s="1">
        <v>1.253E-3</v>
      </c>
      <c r="JO14" s="1">
        <v>3.1329999999999999E-3</v>
      </c>
      <c r="JP14" s="1">
        <v>1.5664000000000001E-2</v>
      </c>
      <c r="JQ14" s="1">
        <v>3.1328000000000002E-2</v>
      </c>
      <c r="JR14" s="1">
        <v>2.5689E-2</v>
      </c>
      <c r="JS14" s="1">
        <v>5.9524000000000001E-2</v>
      </c>
      <c r="JT14" s="1">
        <v>5.5138E-2</v>
      </c>
      <c r="JU14" s="1">
        <v>4.8245999999999997E-2</v>
      </c>
      <c r="JV14" s="1">
        <v>6.4535999999999996E-2</v>
      </c>
      <c r="JW14" s="1">
        <v>6.2659999999999999E-3</v>
      </c>
      <c r="JX14" s="1">
        <v>1.4411E-2</v>
      </c>
      <c r="JY14" s="1">
        <v>6.8919999999999997E-3</v>
      </c>
      <c r="JZ14" s="1">
        <v>1.8799999999999999E-3</v>
      </c>
      <c r="KA14" s="1">
        <v>1.253E-3</v>
      </c>
      <c r="KB14" s="1">
        <v>8.7720000000000003E-3</v>
      </c>
      <c r="KC14" s="1">
        <v>1.3158E-2</v>
      </c>
      <c r="KD14" s="1">
        <v>7.5189999999999996E-3</v>
      </c>
      <c r="KE14" s="1">
        <v>8.1449999999999995E-3</v>
      </c>
      <c r="KF14" s="1">
        <v>3.1329999999999999E-3</v>
      </c>
      <c r="KG14" s="1">
        <v>1.253E-3</v>
      </c>
      <c r="KH14" s="1">
        <v>6.2699999999999995E-4</v>
      </c>
      <c r="KI14" s="1">
        <v>2.506E-3</v>
      </c>
      <c r="KJ14" s="1">
        <v>1.253E-3</v>
      </c>
      <c r="KK14" s="1">
        <v>5.0130000000000001E-3</v>
      </c>
      <c r="KL14" s="1">
        <v>5.8271000000000003E-2</v>
      </c>
      <c r="KM14" s="1">
        <v>1.253E-3</v>
      </c>
      <c r="KN14" s="1">
        <v>6.2699999999999995E-4</v>
      </c>
      <c r="KO14" s="1">
        <v>1.8799999999999999E-3</v>
      </c>
      <c r="KP14" s="1">
        <v>8.1449999999999995E-3</v>
      </c>
      <c r="KQ14" s="1">
        <v>8.1449999999999995E-3</v>
      </c>
      <c r="KR14" s="1">
        <v>2.506E-3</v>
      </c>
      <c r="KS14" s="1">
        <v>4.3860000000000001E-3</v>
      </c>
      <c r="KT14" s="1">
        <v>5.0130000000000001E-3</v>
      </c>
      <c r="KU14" s="1">
        <v>6.8919999999999997E-3</v>
      </c>
      <c r="KV14" s="1">
        <v>6.2699999999999995E-4</v>
      </c>
      <c r="KW14" s="1">
        <v>0</v>
      </c>
      <c r="KX14" s="1">
        <v>0</v>
      </c>
      <c r="KY14" s="1">
        <v>0</v>
      </c>
      <c r="KZ14" s="1">
        <v>0</v>
      </c>
      <c r="LA14" s="1">
        <v>0</v>
      </c>
      <c r="LB14" s="1">
        <v>0</v>
      </c>
      <c r="LC14" s="1">
        <v>0</v>
      </c>
      <c r="LD14" s="1">
        <v>5.5764000000000001E-2</v>
      </c>
      <c r="LE14" s="1">
        <v>7.5189999999999996E-3</v>
      </c>
      <c r="LF14" s="1">
        <v>0</v>
      </c>
      <c r="LG14" s="1">
        <v>0</v>
      </c>
      <c r="LH14" s="1" t="s">
        <v>561</v>
      </c>
      <c r="LI14" s="1" t="s">
        <v>561</v>
      </c>
      <c r="LJ14" s="1" t="s">
        <v>561</v>
      </c>
      <c r="LK14" s="1" t="s">
        <v>561</v>
      </c>
      <c r="LL14" s="1" t="s">
        <v>561</v>
      </c>
      <c r="LM14" s="1" t="s">
        <v>561</v>
      </c>
      <c r="LN14" s="1" t="s">
        <v>561</v>
      </c>
      <c r="LO14" s="1" t="s">
        <v>561</v>
      </c>
      <c r="LP14" s="1" t="s">
        <v>608</v>
      </c>
      <c r="LQ14" s="1" t="s">
        <v>561</v>
      </c>
      <c r="LR14" s="1" t="s">
        <v>561</v>
      </c>
      <c r="LS14" s="1" t="s">
        <v>561</v>
      </c>
      <c r="LT14" s="1" t="s">
        <v>588</v>
      </c>
      <c r="LU14" s="1" t="s">
        <v>571</v>
      </c>
      <c r="LV14" s="1" t="s">
        <v>609</v>
      </c>
      <c r="LW14">
        <v>9</v>
      </c>
      <c r="LX14">
        <v>43</v>
      </c>
      <c r="LY14">
        <v>0</v>
      </c>
      <c r="LZ14">
        <v>16</v>
      </c>
      <c r="MA14">
        <v>0</v>
      </c>
    </row>
    <row r="15" spans="1:345" x14ac:dyDescent="0.3">
      <c r="A15" s="1" t="s">
        <v>270</v>
      </c>
      <c r="B15" s="1" t="s">
        <v>270</v>
      </c>
      <c r="C15">
        <v>0</v>
      </c>
      <c r="D15">
        <v>10</v>
      </c>
      <c r="E15" s="1">
        <v>3.27E-2</v>
      </c>
      <c r="F15" s="1">
        <v>0</v>
      </c>
      <c r="G15">
        <v>9600</v>
      </c>
      <c r="H15">
        <v>1000000</v>
      </c>
      <c r="I15">
        <v>2416</v>
      </c>
      <c r="J15">
        <v>0</v>
      </c>
      <c r="K15">
        <v>100</v>
      </c>
      <c r="L15">
        <v>100</v>
      </c>
      <c r="M15">
        <v>174</v>
      </c>
      <c r="N15" s="1" t="s">
        <v>270</v>
      </c>
      <c r="O15" s="1">
        <v>0</v>
      </c>
      <c r="P15" s="1">
        <v>0.287356</v>
      </c>
      <c r="Q15" s="1">
        <v>6.3217999999999996E-2</v>
      </c>
      <c r="R15" s="1">
        <v>0</v>
      </c>
      <c r="S15" s="1">
        <v>1.7240999999999999E-2</v>
      </c>
      <c r="T15" s="1">
        <v>1.1494000000000001E-2</v>
      </c>
      <c r="U15" s="1">
        <v>1.1494000000000001E-2</v>
      </c>
      <c r="V15" s="1">
        <v>5.7470000000000004E-3</v>
      </c>
      <c r="W15" s="1">
        <v>1.1494000000000001E-2</v>
      </c>
      <c r="X15" s="1">
        <v>5.1723999999999999E-2</v>
      </c>
      <c r="Y15" s="1">
        <v>4.0230000000000002E-2</v>
      </c>
      <c r="Z15" s="1">
        <v>2.8736000000000001E-2</v>
      </c>
      <c r="AA15" s="1">
        <v>2.8736000000000001E-2</v>
      </c>
      <c r="AB15" s="1">
        <v>1.1494000000000001E-2</v>
      </c>
      <c r="AC15" s="1">
        <v>1.1494000000000001E-2</v>
      </c>
      <c r="AD15" s="1">
        <v>1.1494000000000001E-2</v>
      </c>
      <c r="AE15" s="1">
        <v>1.1494000000000001E-2</v>
      </c>
      <c r="AF15" s="1">
        <v>5.7470000000000004E-3</v>
      </c>
      <c r="AG15" s="1">
        <v>0</v>
      </c>
      <c r="AH15" s="1">
        <v>0</v>
      </c>
      <c r="AI15" s="1">
        <v>1.1494000000000001E-2</v>
      </c>
      <c r="AJ15" s="1">
        <v>5.7470000000000004E-3</v>
      </c>
      <c r="AK15" s="1">
        <v>5.7470000000000004E-3</v>
      </c>
      <c r="AL15" s="1">
        <v>5.7470000000000004E-3</v>
      </c>
      <c r="AM15" s="1">
        <v>5.7470000000000004E-3</v>
      </c>
      <c r="AN15" s="1">
        <v>5.7470000000000004E-3</v>
      </c>
      <c r="AO15" s="1">
        <v>0</v>
      </c>
      <c r="AP15" s="1">
        <v>0</v>
      </c>
      <c r="AQ15" s="1">
        <v>0</v>
      </c>
      <c r="AR15" s="1">
        <v>0</v>
      </c>
      <c r="AS15" s="1">
        <v>4.0230000000000002E-2</v>
      </c>
      <c r="AT15" s="1">
        <v>3.4483E-2</v>
      </c>
      <c r="AU15" s="1">
        <v>1.1494000000000001E-2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1.1494000000000001E-2</v>
      </c>
      <c r="BF15" s="1">
        <v>0</v>
      </c>
      <c r="BG15" s="1">
        <v>5.7470000000000004E-3</v>
      </c>
      <c r="BH15" s="1">
        <v>0</v>
      </c>
      <c r="BI15" s="1">
        <v>1.1494000000000001E-2</v>
      </c>
      <c r="BJ15" s="1">
        <v>5.7470000000000004E-3</v>
      </c>
      <c r="BK15" s="1">
        <v>0</v>
      </c>
      <c r="BL15" s="1">
        <v>5.7470000000000004E-3</v>
      </c>
      <c r="BM15" s="1">
        <v>0</v>
      </c>
      <c r="BN15" s="1">
        <v>0</v>
      </c>
      <c r="BO15" s="1">
        <v>9.7700999999999996E-2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 t="s">
        <v>561</v>
      </c>
      <c r="DL15" s="1" t="s">
        <v>562</v>
      </c>
      <c r="DM15" s="1" t="s">
        <v>562</v>
      </c>
      <c r="DN15" s="1" t="s">
        <v>610</v>
      </c>
      <c r="DO15" s="1" t="s">
        <v>270</v>
      </c>
      <c r="DP15" s="1">
        <v>0</v>
      </c>
      <c r="DQ15" s="1">
        <v>0.45086700000000002</v>
      </c>
      <c r="DR15" s="1">
        <v>7.5145000000000003E-2</v>
      </c>
      <c r="DS15" s="1">
        <v>2.3120999999999999E-2</v>
      </c>
      <c r="DT15" s="1">
        <v>1.7340999999999999E-2</v>
      </c>
      <c r="DU15" s="1">
        <v>2.3120999999999999E-2</v>
      </c>
      <c r="DV15" s="1">
        <v>5.2023E-2</v>
      </c>
      <c r="DW15" s="1">
        <v>1.7340999999999999E-2</v>
      </c>
      <c r="DX15" s="1">
        <v>1.7340999999999999E-2</v>
      </c>
      <c r="DY15" s="1">
        <v>5.7800000000000004E-3</v>
      </c>
      <c r="DZ15" s="1">
        <v>0</v>
      </c>
      <c r="EA15" s="1">
        <v>0</v>
      </c>
      <c r="EB15" s="1">
        <v>0.26589600000000002</v>
      </c>
      <c r="EC15" s="1">
        <v>5.7800000000000004E-3</v>
      </c>
      <c r="ED15" s="1">
        <v>0</v>
      </c>
      <c r="EE15" s="1">
        <v>5.7800000000000004E-3</v>
      </c>
      <c r="EF15" s="1">
        <v>5.7800000000000004E-3</v>
      </c>
      <c r="EG15" s="1">
        <v>5.7800000000000004E-3</v>
      </c>
      <c r="EH15" s="1">
        <v>5.7800000000000004E-3</v>
      </c>
      <c r="EI15" s="1">
        <v>0</v>
      </c>
      <c r="EJ15" s="1">
        <v>2.3120999999999999E-2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6.2699999999999995E-4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6.2699999999999995E-4</v>
      </c>
      <c r="IU15" s="1">
        <v>1.8799999999999999E-3</v>
      </c>
      <c r="IV15" s="1">
        <v>6.2699999999999995E-4</v>
      </c>
      <c r="IW15" s="1">
        <v>6.2699999999999995E-4</v>
      </c>
      <c r="IX15" s="1">
        <v>1.253E-3</v>
      </c>
      <c r="IY15" s="1">
        <v>2.506E-3</v>
      </c>
      <c r="IZ15" s="1">
        <v>1.253E-3</v>
      </c>
      <c r="JA15" s="1">
        <v>3.1329999999999999E-3</v>
      </c>
      <c r="JB15" s="1">
        <v>6.2699999999999995E-4</v>
      </c>
      <c r="JC15" s="1">
        <v>4.3860000000000001E-3</v>
      </c>
      <c r="JD15" s="1">
        <v>1.253E-3</v>
      </c>
      <c r="JE15" s="1">
        <v>2.506E-3</v>
      </c>
      <c r="JF15" s="1">
        <v>3.7590000000000002E-3</v>
      </c>
      <c r="JG15" s="1">
        <v>0</v>
      </c>
      <c r="JH15" s="1">
        <v>1.8799999999999999E-3</v>
      </c>
      <c r="JI15" s="1">
        <v>7.5189999999999996E-3</v>
      </c>
      <c r="JJ15" s="1">
        <v>3.1329999999999999E-3</v>
      </c>
      <c r="JK15" s="1">
        <v>2.1302999999999999E-2</v>
      </c>
      <c r="JL15" s="1">
        <v>4.3233000000000001E-2</v>
      </c>
      <c r="JM15" s="1">
        <v>7.6440999999999995E-2</v>
      </c>
      <c r="JN15" s="1">
        <v>8.3960000000000007E-2</v>
      </c>
      <c r="JO15" s="1">
        <v>0.103383</v>
      </c>
      <c r="JP15" s="1">
        <v>0.107769</v>
      </c>
      <c r="JQ15" s="1">
        <v>9.2105000000000006E-2</v>
      </c>
      <c r="JR15" s="1">
        <v>5.3258E-2</v>
      </c>
      <c r="JS15" s="1">
        <v>4.4485999999999998E-2</v>
      </c>
      <c r="JT15" s="1">
        <v>2.0049999999999998E-2</v>
      </c>
      <c r="JU15" s="1">
        <v>1.6917000000000001E-2</v>
      </c>
      <c r="JV15" s="1">
        <v>2.0677000000000001E-2</v>
      </c>
      <c r="JW15" s="1">
        <v>6.2659999999999999E-3</v>
      </c>
      <c r="JX15" s="1">
        <v>1.2531E-2</v>
      </c>
      <c r="JY15" s="1">
        <v>1.1905000000000001E-2</v>
      </c>
      <c r="JZ15" s="1">
        <v>9.3980000000000001E-3</v>
      </c>
      <c r="KA15" s="1">
        <v>1.0024999999999999E-2</v>
      </c>
      <c r="KB15" s="1">
        <v>1.3158E-2</v>
      </c>
      <c r="KC15" s="1">
        <v>6.2659999999999999E-3</v>
      </c>
      <c r="KD15" s="1">
        <v>4.3860000000000001E-3</v>
      </c>
      <c r="KE15" s="1">
        <v>6.8919999999999997E-3</v>
      </c>
      <c r="KF15" s="1">
        <v>8.1449999999999995E-3</v>
      </c>
      <c r="KG15" s="1">
        <v>5.6389999999999999E-3</v>
      </c>
      <c r="KH15" s="1">
        <v>4.3860000000000001E-3</v>
      </c>
      <c r="KI15" s="1">
        <v>5.6389999999999999E-3</v>
      </c>
      <c r="KJ15" s="1">
        <v>3.1329999999999999E-3</v>
      </c>
      <c r="KK15" s="1">
        <v>7.5189999999999996E-3</v>
      </c>
      <c r="KL15" s="1">
        <v>6.4535999999999996E-2</v>
      </c>
      <c r="KM15" s="1">
        <v>3.1329999999999999E-3</v>
      </c>
      <c r="KN15" s="1">
        <v>3.7590000000000002E-3</v>
      </c>
      <c r="KO15" s="1">
        <v>3.1329999999999999E-3</v>
      </c>
      <c r="KP15" s="1">
        <v>3.1329999999999999E-3</v>
      </c>
      <c r="KQ15" s="1">
        <v>2.506E-3</v>
      </c>
      <c r="KR15" s="1">
        <v>2.506E-3</v>
      </c>
      <c r="KS15" s="1">
        <v>6.2659999999999999E-3</v>
      </c>
      <c r="KT15" s="1">
        <v>5.0130000000000001E-3</v>
      </c>
      <c r="KU15" s="1">
        <v>6.2659999999999999E-3</v>
      </c>
      <c r="KV15" s="1">
        <v>6.2699999999999995E-4</v>
      </c>
      <c r="KW15" s="1">
        <v>0</v>
      </c>
      <c r="KX15" s="1">
        <v>0</v>
      </c>
      <c r="KY15" s="1">
        <v>0</v>
      </c>
      <c r="KZ15" s="1">
        <v>0</v>
      </c>
      <c r="LA15" s="1">
        <v>0</v>
      </c>
      <c r="LB15" s="1">
        <v>0</v>
      </c>
      <c r="LC15" s="1">
        <v>0</v>
      </c>
      <c r="LD15" s="1">
        <v>5.3258E-2</v>
      </c>
      <c r="LE15" s="1">
        <v>9.3980000000000001E-3</v>
      </c>
      <c r="LF15" s="1">
        <v>0</v>
      </c>
      <c r="LG15" s="1">
        <v>0</v>
      </c>
      <c r="LH15" s="1" t="s">
        <v>561</v>
      </c>
      <c r="LI15" s="1" t="s">
        <v>561</v>
      </c>
      <c r="LJ15" s="1" t="s">
        <v>561</v>
      </c>
      <c r="LK15" s="1" t="s">
        <v>561</v>
      </c>
      <c r="LL15" s="1" t="s">
        <v>561</v>
      </c>
      <c r="LM15" s="1" t="s">
        <v>561</v>
      </c>
      <c r="LN15" s="1" t="s">
        <v>561</v>
      </c>
      <c r="LO15" s="1" t="s">
        <v>561</v>
      </c>
      <c r="LP15" s="1" t="s">
        <v>611</v>
      </c>
      <c r="LQ15" s="1" t="s">
        <v>561</v>
      </c>
      <c r="LR15" s="1" t="s">
        <v>561</v>
      </c>
      <c r="LS15" s="1" t="s">
        <v>561</v>
      </c>
      <c r="LT15" s="1" t="s">
        <v>612</v>
      </c>
      <c r="LU15" s="1" t="s">
        <v>576</v>
      </c>
      <c r="LV15" s="1" t="s">
        <v>613</v>
      </c>
      <c r="LW15">
        <v>9</v>
      </c>
      <c r="LX15">
        <v>42</v>
      </c>
      <c r="LY15">
        <v>0</v>
      </c>
      <c r="LZ15">
        <v>17</v>
      </c>
      <c r="MA15">
        <v>0</v>
      </c>
    </row>
    <row r="16" spans="1:345" x14ac:dyDescent="0.3">
      <c r="A16" s="1" t="s">
        <v>270</v>
      </c>
      <c r="B16" s="1" t="s">
        <v>270</v>
      </c>
      <c r="C16">
        <v>0</v>
      </c>
      <c r="D16">
        <v>10</v>
      </c>
      <c r="E16" s="1">
        <v>9.4006999999999993E-2</v>
      </c>
      <c r="F16" s="1">
        <v>0</v>
      </c>
      <c r="G16">
        <v>9600</v>
      </c>
      <c r="H16">
        <v>1000000</v>
      </c>
      <c r="I16">
        <v>1577</v>
      </c>
      <c r="J16">
        <v>0</v>
      </c>
      <c r="K16">
        <v>100</v>
      </c>
      <c r="L16">
        <v>100</v>
      </c>
      <c r="M16">
        <v>178</v>
      </c>
      <c r="N16" s="1" t="s">
        <v>270</v>
      </c>
      <c r="O16" s="1">
        <v>0</v>
      </c>
      <c r="P16" s="1">
        <v>0.38202199999999997</v>
      </c>
      <c r="Q16" s="1">
        <v>0.106742</v>
      </c>
      <c r="R16" s="1">
        <v>3.3708000000000002E-2</v>
      </c>
      <c r="S16" s="1">
        <v>2.809E-2</v>
      </c>
      <c r="T16" s="1">
        <v>5.6180000000000001E-2</v>
      </c>
      <c r="U16" s="1">
        <v>3.3708000000000002E-2</v>
      </c>
      <c r="V16" s="1">
        <v>3.3708000000000002E-2</v>
      </c>
      <c r="W16" s="1">
        <v>1.1235999999999999E-2</v>
      </c>
      <c r="X16" s="1">
        <v>1.1235999999999999E-2</v>
      </c>
      <c r="Y16" s="1">
        <v>2.2471999999999999E-2</v>
      </c>
      <c r="Z16" s="1">
        <v>5.6179999999999997E-3</v>
      </c>
      <c r="AA16" s="1">
        <v>5.6179999999999997E-3</v>
      </c>
      <c r="AB16" s="1">
        <v>2.2471999999999999E-2</v>
      </c>
      <c r="AC16" s="1">
        <v>0</v>
      </c>
      <c r="AD16" s="1">
        <v>5.6179999999999997E-3</v>
      </c>
      <c r="AE16" s="1">
        <v>5.6179999999999997E-3</v>
      </c>
      <c r="AF16" s="1">
        <v>5.6179999999999997E-3</v>
      </c>
      <c r="AG16" s="1">
        <v>5.6179999999999997E-3</v>
      </c>
      <c r="AH16" s="1">
        <v>5.6179999999999997E-3</v>
      </c>
      <c r="AI16" s="1">
        <v>0</v>
      </c>
      <c r="AJ16" s="1">
        <v>5.6179999999999997E-3</v>
      </c>
      <c r="AK16" s="1">
        <v>1.1235999999999999E-2</v>
      </c>
      <c r="AL16" s="1">
        <v>0</v>
      </c>
      <c r="AM16" s="1">
        <v>0</v>
      </c>
      <c r="AN16" s="1">
        <v>1.1235999999999999E-2</v>
      </c>
      <c r="AO16" s="1">
        <v>0</v>
      </c>
      <c r="AP16" s="1">
        <v>0</v>
      </c>
      <c r="AQ16" s="1">
        <v>8.4269999999999998E-2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5.6179999999999997E-3</v>
      </c>
      <c r="AY16" s="1">
        <v>9.5505999999999994E-2</v>
      </c>
      <c r="AZ16" s="1">
        <v>5.6179999999999997E-3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 t="s">
        <v>561</v>
      </c>
      <c r="DL16" s="1" t="s">
        <v>562</v>
      </c>
      <c r="DM16" s="1" t="s">
        <v>562</v>
      </c>
      <c r="DN16" s="1" t="s">
        <v>614</v>
      </c>
      <c r="DO16" s="1" t="s">
        <v>270</v>
      </c>
      <c r="DP16" s="1">
        <v>0</v>
      </c>
      <c r="DQ16" s="1">
        <v>0.25842700000000002</v>
      </c>
      <c r="DR16" s="1">
        <v>8.4269999999999998E-2</v>
      </c>
      <c r="DS16" s="1">
        <v>6.7416000000000004E-2</v>
      </c>
      <c r="DT16" s="1">
        <v>2.809E-2</v>
      </c>
      <c r="DU16" s="1">
        <v>5.6180000000000001E-2</v>
      </c>
      <c r="DV16" s="1">
        <v>5.0562000000000003E-2</v>
      </c>
      <c r="DW16" s="1">
        <v>0.10112400000000001</v>
      </c>
      <c r="DX16" s="1">
        <v>1.6854000000000001E-2</v>
      </c>
      <c r="DY16" s="1">
        <v>5.6179999999999997E-3</v>
      </c>
      <c r="DZ16" s="1">
        <v>5.6179999999999997E-3</v>
      </c>
      <c r="EA16" s="1">
        <v>0</v>
      </c>
      <c r="EB16" s="1">
        <v>5.6179999999999997E-3</v>
      </c>
      <c r="EC16" s="1">
        <v>5.6179999999999997E-3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2.2471999999999999E-2</v>
      </c>
      <c r="EK16" s="1">
        <v>3.3708000000000002E-2</v>
      </c>
      <c r="EL16" s="1">
        <v>3.9326E-2</v>
      </c>
      <c r="EM16" s="1">
        <v>0</v>
      </c>
      <c r="EN16" s="1">
        <v>2.2471999999999999E-2</v>
      </c>
      <c r="EO16" s="1">
        <v>1.6854000000000001E-2</v>
      </c>
      <c r="EP16" s="1">
        <v>1.6854000000000001E-2</v>
      </c>
      <c r="EQ16" s="1">
        <v>1.6854000000000001E-2</v>
      </c>
      <c r="ER16" s="1">
        <v>0.12921299999999999</v>
      </c>
      <c r="ES16" s="1">
        <v>1.1235999999999999E-2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5.6179999999999997E-3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6.2699999999999995E-4</v>
      </c>
      <c r="IR16" s="1">
        <v>6.2699999999999995E-4</v>
      </c>
      <c r="IS16" s="1">
        <v>6.2699999999999995E-4</v>
      </c>
      <c r="IT16" s="1">
        <v>3.1329999999999999E-3</v>
      </c>
      <c r="IU16" s="1">
        <v>3.1329999999999999E-3</v>
      </c>
      <c r="IV16" s="1">
        <v>6.2659999999999999E-3</v>
      </c>
      <c r="IW16" s="1">
        <v>0.32330799999999998</v>
      </c>
      <c r="IX16" s="1">
        <v>0.184837</v>
      </c>
      <c r="IY16" s="1">
        <v>3.7590000000000002E-3</v>
      </c>
      <c r="IZ16" s="1">
        <v>5.0130000000000001E-3</v>
      </c>
      <c r="JA16" s="1">
        <v>3.7590000000000002E-3</v>
      </c>
      <c r="JB16" s="1">
        <v>1.8799999999999999E-3</v>
      </c>
      <c r="JC16" s="1">
        <v>4.3860000000000001E-3</v>
      </c>
      <c r="JD16" s="1">
        <v>6.2699999999999995E-4</v>
      </c>
      <c r="JE16" s="1">
        <v>1.253E-3</v>
      </c>
      <c r="JF16" s="1">
        <v>3.1329999999999999E-3</v>
      </c>
      <c r="JG16" s="1">
        <v>7.5189999999999996E-3</v>
      </c>
      <c r="JH16" s="1">
        <v>9.3980000000000001E-3</v>
      </c>
      <c r="JI16" s="1">
        <v>1.4411E-2</v>
      </c>
      <c r="JJ16" s="1">
        <v>1.8799999999999999E-3</v>
      </c>
      <c r="JK16" s="1">
        <v>8.1449999999999995E-3</v>
      </c>
      <c r="JL16" s="1">
        <v>4.3860000000000001E-3</v>
      </c>
      <c r="JM16" s="1">
        <v>5.0130000000000001E-3</v>
      </c>
      <c r="JN16" s="1">
        <v>6.2659999999999999E-3</v>
      </c>
      <c r="JO16" s="1">
        <v>5.0130000000000001E-3</v>
      </c>
      <c r="JP16" s="1">
        <v>5.0130000000000001E-3</v>
      </c>
      <c r="JQ16" s="1">
        <v>4.3860000000000001E-3</v>
      </c>
      <c r="JR16" s="1">
        <v>3.1329999999999999E-3</v>
      </c>
      <c r="JS16" s="1">
        <v>8.7720000000000003E-3</v>
      </c>
      <c r="JT16" s="1">
        <v>7.5189999999999996E-3</v>
      </c>
      <c r="JU16" s="1">
        <v>3.7590000000000002E-3</v>
      </c>
      <c r="JV16" s="1">
        <v>1.0024999999999999E-2</v>
      </c>
      <c r="JW16" s="1">
        <v>3.1329999999999999E-3</v>
      </c>
      <c r="JX16" s="1">
        <v>7.5189999999999996E-3</v>
      </c>
      <c r="JY16" s="1">
        <v>1.0024999999999999E-2</v>
      </c>
      <c r="JZ16" s="1">
        <v>1.0024999999999999E-2</v>
      </c>
      <c r="KA16" s="1">
        <v>9.3980000000000001E-3</v>
      </c>
      <c r="KB16" s="1">
        <v>2.7569E-2</v>
      </c>
      <c r="KC16" s="1">
        <v>2.6315999999999999E-2</v>
      </c>
      <c r="KD16" s="1">
        <v>2.5062999999999998E-2</v>
      </c>
      <c r="KE16" s="1">
        <v>1.5037999999999999E-2</v>
      </c>
      <c r="KF16" s="1">
        <v>1.1278E-2</v>
      </c>
      <c r="KG16" s="1">
        <v>1.3158E-2</v>
      </c>
      <c r="KH16" s="1">
        <v>1.3783999999999999E-2</v>
      </c>
      <c r="KI16" s="1">
        <v>6.8919999999999997E-3</v>
      </c>
      <c r="KJ16" s="1">
        <v>2.506E-3</v>
      </c>
      <c r="KK16" s="1">
        <v>5.6389999999999999E-3</v>
      </c>
      <c r="KL16" s="1">
        <v>5.8896999999999998E-2</v>
      </c>
      <c r="KM16" s="1">
        <v>3.7590000000000002E-3</v>
      </c>
      <c r="KN16" s="1">
        <v>1.8799999999999999E-3</v>
      </c>
      <c r="KO16" s="1">
        <v>1.8799999999999999E-3</v>
      </c>
      <c r="KP16" s="1">
        <v>1.253E-3</v>
      </c>
      <c r="KQ16" s="1">
        <v>2.506E-3</v>
      </c>
      <c r="KR16" s="1">
        <v>1.8799999999999999E-3</v>
      </c>
      <c r="KS16" s="1">
        <v>1.8799999999999999E-3</v>
      </c>
      <c r="KT16" s="1">
        <v>4.3860000000000001E-3</v>
      </c>
      <c r="KU16" s="1">
        <v>5.0130000000000001E-3</v>
      </c>
      <c r="KV16" s="1">
        <v>0</v>
      </c>
      <c r="KW16" s="1">
        <v>6.2699999999999995E-4</v>
      </c>
      <c r="KX16" s="1">
        <v>7.5189999999999996E-3</v>
      </c>
      <c r="KY16" s="1">
        <v>6.2659999999999999E-3</v>
      </c>
      <c r="KZ16" s="1">
        <v>1.253E-3</v>
      </c>
      <c r="LA16" s="1">
        <v>0</v>
      </c>
      <c r="LB16" s="1">
        <v>0</v>
      </c>
      <c r="LC16" s="1">
        <v>0</v>
      </c>
      <c r="LD16" s="1">
        <v>5.7017999999999999E-2</v>
      </c>
      <c r="LE16" s="1">
        <v>5.6389999999999999E-3</v>
      </c>
      <c r="LF16" s="1">
        <v>0</v>
      </c>
      <c r="LG16" s="1">
        <v>0</v>
      </c>
      <c r="LH16" s="1" t="s">
        <v>561</v>
      </c>
      <c r="LI16" s="1" t="s">
        <v>561</v>
      </c>
      <c r="LJ16" s="1" t="s">
        <v>561</v>
      </c>
      <c r="LK16" s="1" t="s">
        <v>561</v>
      </c>
      <c r="LL16" s="1" t="s">
        <v>561</v>
      </c>
      <c r="LM16" s="1" t="s">
        <v>561</v>
      </c>
      <c r="LN16" s="1" t="s">
        <v>561</v>
      </c>
      <c r="LO16" s="1" t="s">
        <v>561</v>
      </c>
      <c r="LP16" s="1" t="s">
        <v>615</v>
      </c>
      <c r="LQ16" s="1" t="s">
        <v>561</v>
      </c>
      <c r="LR16" s="1" t="s">
        <v>561</v>
      </c>
      <c r="LS16" s="1" t="s">
        <v>561</v>
      </c>
      <c r="LT16" s="1" t="s">
        <v>616</v>
      </c>
      <c r="LU16" s="1" t="s">
        <v>617</v>
      </c>
      <c r="LV16" s="1" t="s">
        <v>618</v>
      </c>
      <c r="LW16">
        <v>10</v>
      </c>
      <c r="LX16">
        <v>42</v>
      </c>
      <c r="LY16">
        <v>0</v>
      </c>
      <c r="LZ16">
        <v>17</v>
      </c>
      <c r="MA16">
        <v>0</v>
      </c>
    </row>
    <row r="17" spans="1:339" x14ac:dyDescent="0.3">
      <c r="A17" s="1" t="s">
        <v>270</v>
      </c>
      <c r="B17" s="1" t="s">
        <v>270</v>
      </c>
      <c r="C17">
        <v>0</v>
      </c>
      <c r="D17">
        <v>10</v>
      </c>
      <c r="E17" s="1">
        <v>4.9299999999999997E-2</v>
      </c>
      <c r="F17" s="1">
        <v>0</v>
      </c>
      <c r="G17">
        <v>9600</v>
      </c>
      <c r="H17">
        <v>1000000</v>
      </c>
      <c r="I17">
        <v>2866</v>
      </c>
      <c r="J17">
        <v>0</v>
      </c>
      <c r="K17">
        <v>100</v>
      </c>
      <c r="L17">
        <v>100</v>
      </c>
      <c r="M17">
        <v>383</v>
      </c>
      <c r="N17" s="1" t="s">
        <v>270</v>
      </c>
      <c r="O17" s="1">
        <v>0</v>
      </c>
      <c r="P17" s="1">
        <v>0.36814599999999997</v>
      </c>
      <c r="Q17" s="1">
        <v>0.12532599999999999</v>
      </c>
      <c r="R17" s="1">
        <v>7.3107000000000005E-2</v>
      </c>
      <c r="S17" s="1">
        <v>0.122715</v>
      </c>
      <c r="T17" s="1">
        <v>4.6996999999999997E-2</v>
      </c>
      <c r="U17" s="1">
        <v>6.2662999999999996E-2</v>
      </c>
      <c r="V17" s="1">
        <v>2.0888E-2</v>
      </c>
      <c r="W17" s="1">
        <v>2.0888E-2</v>
      </c>
      <c r="X17" s="1">
        <v>2.8721E-2</v>
      </c>
      <c r="Y17" s="1">
        <v>1.8277000000000002E-2</v>
      </c>
      <c r="Z17" s="1">
        <v>2.0888E-2</v>
      </c>
      <c r="AA17" s="1">
        <v>1.5665999999999999E-2</v>
      </c>
      <c r="AB17" s="1">
        <v>2.0888E-2</v>
      </c>
      <c r="AC17" s="1">
        <v>2.0888E-2</v>
      </c>
      <c r="AD17" s="1">
        <v>1.3055000000000001E-2</v>
      </c>
      <c r="AE17" s="1">
        <v>2.611E-3</v>
      </c>
      <c r="AF17" s="1">
        <v>7.8329999999999997E-3</v>
      </c>
      <c r="AG17" s="1">
        <v>2.611E-3</v>
      </c>
      <c r="AH17" s="1">
        <v>2.611E-3</v>
      </c>
      <c r="AI17" s="1">
        <v>5.2220000000000001E-3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 t="s">
        <v>561</v>
      </c>
      <c r="DL17" s="1" t="s">
        <v>562</v>
      </c>
      <c r="DM17" s="1" t="s">
        <v>562</v>
      </c>
      <c r="DN17" s="1" t="s">
        <v>619</v>
      </c>
      <c r="DO17" s="1" t="s">
        <v>270</v>
      </c>
      <c r="DP17" s="1">
        <v>0</v>
      </c>
      <c r="DQ17" s="1">
        <v>0.75064299999999995</v>
      </c>
      <c r="DR17" s="1">
        <v>6.9408999999999998E-2</v>
      </c>
      <c r="DS17" s="1">
        <v>3.0848E-2</v>
      </c>
      <c r="DT17" s="1">
        <v>7.7120000000000001E-3</v>
      </c>
      <c r="DU17" s="1">
        <v>0</v>
      </c>
      <c r="DV17" s="1">
        <v>2.5709999999999999E-3</v>
      </c>
      <c r="DW17" s="1">
        <v>2.5709999999999999E-3</v>
      </c>
      <c r="DX17" s="1">
        <v>1.2853E-2</v>
      </c>
      <c r="DY17" s="1">
        <v>0</v>
      </c>
      <c r="DZ17" s="1">
        <v>0</v>
      </c>
      <c r="EA17" s="1">
        <v>0</v>
      </c>
      <c r="EB17" s="1">
        <v>7.7120999999999995E-2</v>
      </c>
      <c r="EC17" s="1">
        <v>1.0283E-2</v>
      </c>
      <c r="ED17" s="1">
        <v>5.1409999999999997E-3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2.5709999999999999E-3</v>
      </c>
      <c r="EL17" s="1">
        <v>0</v>
      </c>
      <c r="EM17" s="1">
        <v>0</v>
      </c>
      <c r="EN17" s="1">
        <v>0</v>
      </c>
      <c r="EO17" s="1">
        <v>2.5709999999999999E-3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5.1409999999999997E-3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2.5709999999999999E-3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1.7995000000000001E-2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6.2699999999999995E-4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6.2699999999999995E-4</v>
      </c>
      <c r="IU17" s="1">
        <v>0</v>
      </c>
      <c r="IV17" s="1">
        <v>6.2699999999999995E-4</v>
      </c>
      <c r="IW17" s="1">
        <v>0</v>
      </c>
      <c r="IX17" s="1">
        <v>0</v>
      </c>
      <c r="IY17" s="1">
        <v>6.2699999999999995E-4</v>
      </c>
      <c r="IZ17" s="1">
        <v>6.2699999999999995E-4</v>
      </c>
      <c r="JA17" s="1">
        <v>6.2699999999999995E-4</v>
      </c>
      <c r="JB17" s="1">
        <v>6.2699999999999995E-4</v>
      </c>
      <c r="JC17" s="1">
        <v>0</v>
      </c>
      <c r="JD17" s="1">
        <v>1.253E-3</v>
      </c>
      <c r="JE17" s="1">
        <v>3.1329999999999999E-3</v>
      </c>
      <c r="JF17" s="1">
        <v>7.5189999999999996E-3</v>
      </c>
      <c r="JG17" s="1">
        <v>2.506E-3</v>
      </c>
      <c r="JH17" s="1">
        <v>5.0130000000000001E-3</v>
      </c>
      <c r="JI17" s="1">
        <v>8.7720000000000003E-3</v>
      </c>
      <c r="JJ17" s="1">
        <v>1.8799999999999999E-3</v>
      </c>
      <c r="JK17" s="1">
        <v>4.3860000000000001E-3</v>
      </c>
      <c r="JL17" s="1">
        <v>5.0130000000000001E-3</v>
      </c>
      <c r="JM17" s="1">
        <v>7.5189999999999996E-3</v>
      </c>
      <c r="JN17" s="1">
        <v>5.0130000000000001E-3</v>
      </c>
      <c r="JO17" s="1">
        <v>5.0130000000000001E-3</v>
      </c>
      <c r="JP17" s="1">
        <v>8.7720000000000003E-3</v>
      </c>
      <c r="JQ17" s="1">
        <v>6.2659999999999999E-3</v>
      </c>
      <c r="JR17" s="1">
        <v>8.1449999999999995E-3</v>
      </c>
      <c r="JS17" s="1">
        <v>1.4411E-2</v>
      </c>
      <c r="JT17" s="1">
        <v>7.5189999999999996E-3</v>
      </c>
      <c r="JU17" s="1">
        <v>9.3980000000000001E-3</v>
      </c>
      <c r="JV17" s="1">
        <v>1.5664000000000001E-2</v>
      </c>
      <c r="JW17" s="1">
        <v>5.0130000000000001E-3</v>
      </c>
      <c r="JX17" s="1">
        <v>1.2531E-2</v>
      </c>
      <c r="JY17" s="1">
        <v>1.5037999999999999E-2</v>
      </c>
      <c r="JZ17" s="1">
        <v>1.5664000000000001E-2</v>
      </c>
      <c r="KA17" s="1">
        <v>1.3158E-2</v>
      </c>
      <c r="KB17" s="1">
        <v>5.8271000000000003E-2</v>
      </c>
      <c r="KC17" s="1">
        <v>5.9524000000000001E-2</v>
      </c>
      <c r="KD17" s="1">
        <v>4.8245999999999997E-2</v>
      </c>
      <c r="KE17" s="1">
        <v>5.9524000000000001E-2</v>
      </c>
      <c r="KF17" s="1">
        <v>5.5138E-2</v>
      </c>
      <c r="KG17" s="1">
        <v>2.9448999999999999E-2</v>
      </c>
      <c r="KH17" s="1">
        <v>1.6917000000000001E-2</v>
      </c>
      <c r="KI17" s="1">
        <v>4.2606999999999999E-2</v>
      </c>
      <c r="KJ17" s="1">
        <v>7.7693999999999999E-2</v>
      </c>
      <c r="KK17" s="1">
        <v>0.174812</v>
      </c>
      <c r="KL17" s="1">
        <v>9.0226000000000001E-2</v>
      </c>
      <c r="KM17" s="1">
        <v>0</v>
      </c>
      <c r="KN17" s="1">
        <v>6.2699999999999995E-4</v>
      </c>
      <c r="KO17" s="1">
        <v>6.2699999999999995E-4</v>
      </c>
      <c r="KP17" s="1">
        <v>6.2699999999999995E-4</v>
      </c>
      <c r="KQ17" s="1">
        <v>6.2699999999999995E-4</v>
      </c>
      <c r="KR17" s="1">
        <v>1.253E-3</v>
      </c>
      <c r="KS17" s="1">
        <v>2.506E-3</v>
      </c>
      <c r="KT17" s="1">
        <v>3.7590000000000002E-3</v>
      </c>
      <c r="KU17" s="1">
        <v>6.2659999999999999E-3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7.6440999999999995E-2</v>
      </c>
      <c r="LE17" s="1">
        <v>1.8799999999999999E-3</v>
      </c>
      <c r="LF17" s="1">
        <v>0</v>
      </c>
      <c r="LG17" s="1">
        <v>0</v>
      </c>
      <c r="LH17" s="1" t="s">
        <v>561</v>
      </c>
      <c r="LI17" s="1" t="s">
        <v>561</v>
      </c>
      <c r="LJ17" s="1" t="s">
        <v>561</v>
      </c>
      <c r="LK17" s="1" t="s">
        <v>561</v>
      </c>
      <c r="LL17" s="1" t="s">
        <v>561</v>
      </c>
      <c r="LM17" s="1" t="s">
        <v>561</v>
      </c>
      <c r="LN17" s="1" t="s">
        <v>561</v>
      </c>
      <c r="LO17" s="1" t="s">
        <v>561</v>
      </c>
      <c r="LP17" s="1" t="s">
        <v>620</v>
      </c>
      <c r="LQ17" s="1" t="s">
        <v>561</v>
      </c>
      <c r="LR17" s="1" t="s">
        <v>561</v>
      </c>
      <c r="LS17" s="1" t="s">
        <v>561</v>
      </c>
      <c r="LT17" s="1" t="s">
        <v>604</v>
      </c>
      <c r="LU17" s="1" t="s">
        <v>605</v>
      </c>
      <c r="LV17" s="1" t="s">
        <v>621</v>
      </c>
      <c r="LW17">
        <v>8</v>
      </c>
      <c r="LX17">
        <v>42</v>
      </c>
      <c r="LY17">
        <v>0</v>
      </c>
      <c r="LZ17">
        <v>17</v>
      </c>
      <c r="MA17">
        <v>0</v>
      </c>
    </row>
    <row r="18" spans="1:339" x14ac:dyDescent="0.3">
      <c r="A18" s="1" t="s">
        <v>270</v>
      </c>
      <c r="B18" s="1" t="s">
        <v>270</v>
      </c>
      <c r="C18">
        <v>0</v>
      </c>
      <c r="D18">
        <v>10</v>
      </c>
      <c r="E18" s="1">
        <v>0.109375</v>
      </c>
      <c r="F18" s="1">
        <v>0</v>
      </c>
      <c r="G18">
        <v>9600</v>
      </c>
      <c r="H18">
        <v>1000000</v>
      </c>
      <c r="I18">
        <v>1638</v>
      </c>
      <c r="J18">
        <v>0</v>
      </c>
      <c r="K18">
        <v>100</v>
      </c>
      <c r="L18">
        <v>100</v>
      </c>
      <c r="M18">
        <v>11</v>
      </c>
      <c r="N18" s="1" t="s">
        <v>270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 t="s">
        <v>561</v>
      </c>
      <c r="DL18" s="1" t="s">
        <v>562</v>
      </c>
      <c r="DM18" s="1" t="s">
        <v>562</v>
      </c>
      <c r="DN18" s="1" t="s">
        <v>622</v>
      </c>
      <c r="DO18" s="1" t="s">
        <v>270</v>
      </c>
      <c r="DP18" s="1">
        <v>0</v>
      </c>
      <c r="DQ18" s="1">
        <v>0.05</v>
      </c>
      <c r="DR18" s="1">
        <v>0</v>
      </c>
      <c r="DS18" s="1">
        <v>0</v>
      </c>
      <c r="DT18" s="1">
        <v>2.5000000000000001E-2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2.5000000000000001E-2</v>
      </c>
      <c r="FT18" s="1">
        <v>0</v>
      </c>
      <c r="FU18" s="1">
        <v>0</v>
      </c>
      <c r="FV18" s="1">
        <v>0.05</v>
      </c>
      <c r="FW18" s="1">
        <v>0</v>
      </c>
      <c r="FX18" s="1">
        <v>0</v>
      </c>
      <c r="FY18" s="1">
        <v>0</v>
      </c>
      <c r="FZ18" s="1">
        <v>7.4999999999999997E-2</v>
      </c>
      <c r="GA18" s="1">
        <v>0</v>
      </c>
      <c r="GB18" s="1">
        <v>0</v>
      </c>
      <c r="GC18" s="1">
        <v>2.5000000000000001E-2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2.5000000000000001E-2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0.72499999999999998</v>
      </c>
      <c r="HL18" s="1">
        <v>0</v>
      </c>
      <c r="HM18" s="1">
        <v>0</v>
      </c>
      <c r="HN18" s="1">
        <v>0</v>
      </c>
      <c r="HO18" s="1">
        <v>6.2699999999999995E-4</v>
      </c>
      <c r="HP18" s="1">
        <v>0</v>
      </c>
      <c r="HQ18" s="1">
        <v>0</v>
      </c>
      <c r="HR18" s="1">
        <v>0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6.2699999999999995E-4</v>
      </c>
      <c r="IP18" s="1">
        <v>0</v>
      </c>
      <c r="IQ18" s="1">
        <v>1.8799999999999999E-3</v>
      </c>
      <c r="IR18" s="1">
        <v>3.7590000000000002E-3</v>
      </c>
      <c r="IS18" s="1">
        <v>2.506E-3</v>
      </c>
      <c r="IT18" s="1">
        <v>7.5189999999999996E-3</v>
      </c>
      <c r="IU18" s="1">
        <v>3.7590000000000002E-3</v>
      </c>
      <c r="IV18" s="1">
        <v>8.1449999999999995E-3</v>
      </c>
      <c r="IW18" s="1">
        <v>0.22243099999999999</v>
      </c>
      <c r="IX18" s="1">
        <v>0.110902</v>
      </c>
      <c r="IY18" s="1">
        <v>5.0130000000000001E-3</v>
      </c>
      <c r="IZ18" s="1">
        <v>5.6389999999999999E-3</v>
      </c>
      <c r="JA18" s="1">
        <v>5.6389999999999999E-3</v>
      </c>
      <c r="JB18" s="1">
        <v>1.8799999999999999E-3</v>
      </c>
      <c r="JC18" s="1">
        <v>3.1329999999999999E-3</v>
      </c>
      <c r="JD18" s="1">
        <v>3.7590000000000002E-3</v>
      </c>
      <c r="JE18" s="1">
        <v>5.6389999999999999E-3</v>
      </c>
      <c r="JF18" s="1">
        <v>6.8919999999999997E-3</v>
      </c>
      <c r="JG18" s="1">
        <v>1.253E-3</v>
      </c>
      <c r="JH18" s="1">
        <v>3.1329999999999999E-3</v>
      </c>
      <c r="JI18" s="1">
        <v>8.1449999999999995E-3</v>
      </c>
      <c r="JJ18" s="1">
        <v>1.253E-3</v>
      </c>
      <c r="JK18" s="1">
        <v>4.3860000000000001E-3</v>
      </c>
      <c r="JL18" s="1">
        <v>2.506E-3</v>
      </c>
      <c r="JM18" s="1">
        <v>1.8799999999999999E-3</v>
      </c>
      <c r="JN18" s="1">
        <v>6.2699999999999995E-4</v>
      </c>
      <c r="JO18" s="1">
        <v>5.0130000000000001E-3</v>
      </c>
      <c r="JP18" s="1">
        <v>2.1302999999999999E-2</v>
      </c>
      <c r="JQ18" s="1">
        <v>4.0726999999999999E-2</v>
      </c>
      <c r="JR18" s="1">
        <v>3.0702E-2</v>
      </c>
      <c r="JS18" s="1">
        <v>6.5162999999999999E-2</v>
      </c>
      <c r="JT18" s="1">
        <v>4.8245999999999997E-2</v>
      </c>
      <c r="JU18" s="1">
        <v>6.1404E-2</v>
      </c>
      <c r="JV18" s="1">
        <v>6.4535999999999996E-2</v>
      </c>
      <c r="JW18" s="1">
        <v>5.0130000000000001E-3</v>
      </c>
      <c r="JX18" s="1">
        <v>1.0652E-2</v>
      </c>
      <c r="JY18" s="1">
        <v>3.1329999999999999E-3</v>
      </c>
      <c r="JZ18" s="1">
        <v>3.7590000000000002E-3</v>
      </c>
      <c r="KA18" s="1">
        <v>5.0130000000000001E-3</v>
      </c>
      <c r="KB18" s="1">
        <v>7.5189999999999996E-3</v>
      </c>
      <c r="KC18" s="1">
        <v>5.0130000000000001E-3</v>
      </c>
      <c r="KD18" s="1">
        <v>3.7590000000000002E-3</v>
      </c>
      <c r="KE18" s="1">
        <v>9.3980000000000001E-3</v>
      </c>
      <c r="KF18" s="1">
        <v>3.7590000000000002E-3</v>
      </c>
      <c r="KG18" s="1">
        <v>6.2659999999999999E-3</v>
      </c>
      <c r="KH18" s="1">
        <v>2.506E-3</v>
      </c>
      <c r="KI18" s="1">
        <v>7.5189999999999996E-3</v>
      </c>
      <c r="KJ18" s="1">
        <v>8.1449999999999995E-3</v>
      </c>
      <c r="KK18" s="1">
        <v>2.8822E-2</v>
      </c>
      <c r="KL18" s="1">
        <v>3.1328000000000002E-2</v>
      </c>
      <c r="KM18" s="1">
        <v>5.6389999999999999E-3</v>
      </c>
      <c r="KN18" s="1">
        <v>6.2659999999999999E-3</v>
      </c>
      <c r="KO18" s="1">
        <v>2.506E-3</v>
      </c>
      <c r="KP18" s="1">
        <v>1.8799999999999999E-3</v>
      </c>
      <c r="KQ18" s="1">
        <v>1.253E-3</v>
      </c>
      <c r="KR18" s="1">
        <v>1.253E-3</v>
      </c>
      <c r="KS18" s="1">
        <v>0</v>
      </c>
      <c r="KT18" s="1">
        <v>1.253E-3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">
        <v>0</v>
      </c>
      <c r="LB18" s="1">
        <v>0</v>
      </c>
      <c r="LC18" s="1">
        <v>7.5189999999999996E-3</v>
      </c>
      <c r="LD18" s="1">
        <v>7.0802000000000004E-2</v>
      </c>
      <c r="LE18" s="1">
        <v>0</v>
      </c>
      <c r="LF18" s="1">
        <v>0</v>
      </c>
      <c r="LG18" s="1">
        <v>0</v>
      </c>
      <c r="LH18" s="1" t="s">
        <v>561</v>
      </c>
      <c r="LI18" s="1" t="s">
        <v>561</v>
      </c>
      <c r="LJ18" s="1" t="s">
        <v>561</v>
      </c>
      <c r="LK18" s="1" t="s">
        <v>561</v>
      </c>
      <c r="LL18" s="1" t="s">
        <v>561</v>
      </c>
      <c r="LM18" s="1" t="s">
        <v>561</v>
      </c>
      <c r="LN18" s="1" t="s">
        <v>561</v>
      </c>
      <c r="LO18" s="1" t="s">
        <v>561</v>
      </c>
      <c r="LP18" s="1" t="s">
        <v>623</v>
      </c>
      <c r="LQ18" s="1" t="s">
        <v>561</v>
      </c>
      <c r="LR18" s="1" t="s">
        <v>561</v>
      </c>
      <c r="LS18" s="1" t="s">
        <v>561</v>
      </c>
      <c r="LT18" s="1" t="s">
        <v>624</v>
      </c>
      <c r="LU18" s="1" t="s">
        <v>571</v>
      </c>
      <c r="LV18" s="1" t="s">
        <v>625</v>
      </c>
      <c r="LW18">
        <v>8</v>
      </c>
      <c r="LX18">
        <v>43</v>
      </c>
      <c r="LY18">
        <v>0</v>
      </c>
      <c r="LZ18">
        <v>16</v>
      </c>
      <c r="MA18">
        <v>0</v>
      </c>
    </row>
    <row r="19" spans="1:339" x14ac:dyDescent="0.3">
      <c r="A19" s="1"/>
      <c r="B19" s="1"/>
      <c r="E19" s="1"/>
      <c r="F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</row>
    <row r="20" spans="1:339" x14ac:dyDescent="0.3">
      <c r="A20" s="1" t="s">
        <v>270</v>
      </c>
      <c r="B20" s="1" t="s">
        <v>270</v>
      </c>
      <c r="C20">
        <v>0</v>
      </c>
      <c r="D20">
        <v>10</v>
      </c>
      <c r="E20" s="1">
        <v>1.4215999999999999E-2</v>
      </c>
      <c r="F20" s="1">
        <v>0</v>
      </c>
      <c r="G20">
        <v>9600</v>
      </c>
      <c r="H20">
        <v>1000000</v>
      </c>
      <c r="I20">
        <v>2047</v>
      </c>
      <c r="J20">
        <v>0</v>
      </c>
      <c r="K20">
        <v>100</v>
      </c>
      <c r="L20">
        <v>100</v>
      </c>
      <c r="M20">
        <v>510</v>
      </c>
      <c r="N20" s="1" t="s">
        <v>270</v>
      </c>
      <c r="O20" s="1">
        <v>0</v>
      </c>
      <c r="P20" s="1">
        <v>0.792157</v>
      </c>
      <c r="Q20" s="1">
        <v>0.13725499999999999</v>
      </c>
      <c r="R20" s="1">
        <v>1.9608E-2</v>
      </c>
      <c r="S20" s="1">
        <v>3.9216000000000001E-2</v>
      </c>
      <c r="T20" s="1">
        <v>1.9610000000000001E-3</v>
      </c>
      <c r="U20" s="1">
        <v>9.8040000000000002E-3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 t="s">
        <v>561</v>
      </c>
      <c r="DL20" s="1" t="s">
        <v>562</v>
      </c>
      <c r="DM20" s="1" t="s">
        <v>562</v>
      </c>
      <c r="DN20" s="1" t="s">
        <v>626</v>
      </c>
      <c r="DO20" s="1" t="s">
        <v>270</v>
      </c>
      <c r="DP20" s="1">
        <v>0</v>
      </c>
      <c r="DQ20" s="1">
        <v>0.57843100000000003</v>
      </c>
      <c r="DR20" s="1">
        <v>8.4314E-2</v>
      </c>
      <c r="DS20" s="1">
        <v>2.7451E-2</v>
      </c>
      <c r="DT20" s="1">
        <v>4.5097999999999999E-2</v>
      </c>
      <c r="DU20" s="1">
        <v>2.1569000000000001E-2</v>
      </c>
      <c r="DV20" s="1">
        <v>1.3724999999999999E-2</v>
      </c>
      <c r="DW20" s="1">
        <v>3.9220000000000001E-3</v>
      </c>
      <c r="DX20" s="1">
        <v>5.8820000000000001E-3</v>
      </c>
      <c r="DY20" s="1">
        <v>0</v>
      </c>
      <c r="DZ20" s="1">
        <v>3.9220000000000001E-3</v>
      </c>
      <c r="EA20" s="1">
        <v>1.9610000000000001E-3</v>
      </c>
      <c r="EB20" s="1">
        <v>1.9610000000000001E-3</v>
      </c>
      <c r="EC20" s="1">
        <v>1.1764999999999999E-2</v>
      </c>
      <c r="ED20" s="1">
        <v>3.9220000000000001E-3</v>
      </c>
      <c r="EE20" s="1">
        <v>1.7646999999999999E-2</v>
      </c>
      <c r="EF20" s="1">
        <v>2.5489999999999999E-2</v>
      </c>
      <c r="EG20" s="1">
        <v>2.5489999999999999E-2</v>
      </c>
      <c r="EH20" s="1">
        <v>5.8820000000000001E-3</v>
      </c>
      <c r="EI20" s="1">
        <v>1.1764999999999999E-2</v>
      </c>
      <c r="EJ20" s="1">
        <v>2.7451E-2</v>
      </c>
      <c r="EK20" s="1">
        <v>3.9220000000000001E-3</v>
      </c>
      <c r="EL20" s="1">
        <v>3.9220000000000001E-3</v>
      </c>
      <c r="EM20" s="1">
        <v>3.9220000000000001E-3</v>
      </c>
      <c r="EN20" s="1">
        <v>0</v>
      </c>
      <c r="EO20" s="1">
        <v>1.5685999999999999E-2</v>
      </c>
      <c r="EP20" s="1">
        <v>2.9412000000000001E-2</v>
      </c>
      <c r="EQ20" s="1">
        <v>1.9608E-2</v>
      </c>
      <c r="ER20" s="1">
        <v>3.9220000000000001E-3</v>
      </c>
      <c r="ES20" s="1">
        <v>1.9610000000000001E-3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0</v>
      </c>
      <c r="HS20" s="1">
        <v>0</v>
      </c>
      <c r="HT20" s="1">
        <v>0</v>
      </c>
      <c r="HU20" s="1">
        <v>0</v>
      </c>
      <c r="HV20" s="1">
        <v>0</v>
      </c>
      <c r="HW20" s="1">
        <v>0</v>
      </c>
      <c r="HX20" s="1">
        <v>0</v>
      </c>
      <c r="HY20" s="1">
        <v>0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2.506E-3</v>
      </c>
      <c r="IU20" s="1">
        <v>6.2699999999999995E-4</v>
      </c>
      <c r="IV20" s="1">
        <v>6.2699999999999995E-4</v>
      </c>
      <c r="IW20" s="1">
        <v>3.7590000000000002E-3</v>
      </c>
      <c r="IX20" s="1">
        <v>3.1329999999999999E-3</v>
      </c>
      <c r="IY20" s="1">
        <v>6.2659999999999999E-3</v>
      </c>
      <c r="IZ20" s="1">
        <v>5.0130000000000001E-3</v>
      </c>
      <c r="JA20" s="1">
        <v>6.2659999999999999E-3</v>
      </c>
      <c r="JB20" s="1">
        <v>5.0130000000000001E-3</v>
      </c>
      <c r="JC20" s="1">
        <v>1.1278E-2</v>
      </c>
      <c r="JD20" s="1">
        <v>1.0024999999999999E-2</v>
      </c>
      <c r="JE20" s="1">
        <v>1.5037999999999999E-2</v>
      </c>
      <c r="JF20" s="1">
        <v>2.1930000000000002E-2</v>
      </c>
      <c r="JG20" s="1">
        <v>2.7569E-2</v>
      </c>
      <c r="JH20" s="1">
        <v>2.9448999999999999E-2</v>
      </c>
      <c r="JI20" s="1">
        <v>5.3258E-2</v>
      </c>
      <c r="JJ20" s="1">
        <v>1.2531E-2</v>
      </c>
      <c r="JK20" s="1">
        <v>3.5714000000000003E-2</v>
      </c>
      <c r="JL20" s="1">
        <v>3.6967E-2</v>
      </c>
      <c r="JM20" s="1">
        <v>3.0702E-2</v>
      </c>
      <c r="JN20" s="1">
        <v>3.1954999999999997E-2</v>
      </c>
      <c r="JO20" s="1">
        <v>3.3834999999999997E-2</v>
      </c>
      <c r="JP20" s="1">
        <v>2.6315999999999999E-2</v>
      </c>
      <c r="JQ20" s="1">
        <v>3.1328000000000002E-2</v>
      </c>
      <c r="JR20" s="1">
        <v>2.0049999999999998E-2</v>
      </c>
      <c r="JS20" s="1">
        <v>2.1930000000000002E-2</v>
      </c>
      <c r="JT20" s="1">
        <v>2.9448999999999999E-2</v>
      </c>
      <c r="JU20" s="1">
        <v>2.1930000000000002E-2</v>
      </c>
      <c r="JV20" s="1">
        <v>4.0726999999999999E-2</v>
      </c>
      <c r="JW20" s="1">
        <v>1.1278E-2</v>
      </c>
      <c r="JX20" s="1">
        <v>2.9448999999999999E-2</v>
      </c>
      <c r="JY20" s="1">
        <v>2.1302999999999999E-2</v>
      </c>
      <c r="JZ20" s="1">
        <v>3.0075000000000001E-2</v>
      </c>
      <c r="KA20" s="1">
        <v>1.0652E-2</v>
      </c>
      <c r="KB20" s="1">
        <v>3.3834999999999997E-2</v>
      </c>
      <c r="KC20" s="1">
        <v>2.5062999999999998E-2</v>
      </c>
      <c r="KD20" s="1">
        <v>2.3182999999999999E-2</v>
      </c>
      <c r="KE20" s="1">
        <v>2.2556E-2</v>
      </c>
      <c r="KF20" s="1">
        <v>2.0049999999999998E-2</v>
      </c>
      <c r="KG20" s="1">
        <v>1.3783999999999999E-2</v>
      </c>
      <c r="KH20" s="1">
        <v>3.7590000000000002E-3</v>
      </c>
      <c r="KI20" s="1">
        <v>1.0652E-2</v>
      </c>
      <c r="KJ20" s="1">
        <v>3.7590000000000002E-3</v>
      </c>
      <c r="KK20" s="1">
        <v>5.4510999999999997E-2</v>
      </c>
      <c r="KL20" s="1">
        <v>1.1905000000000001E-2</v>
      </c>
      <c r="KM20" s="1">
        <v>6.2699999999999995E-4</v>
      </c>
      <c r="KN20" s="1">
        <v>1.8799999999999999E-3</v>
      </c>
      <c r="KO20" s="1">
        <v>1.253E-3</v>
      </c>
      <c r="KP20" s="1">
        <v>6.2699999999999995E-4</v>
      </c>
      <c r="KQ20" s="1">
        <v>1.8799999999999999E-3</v>
      </c>
      <c r="KR20" s="1">
        <v>1.8799999999999999E-3</v>
      </c>
      <c r="KS20" s="1">
        <v>2.506E-3</v>
      </c>
      <c r="KT20" s="1">
        <v>7.5189999999999996E-3</v>
      </c>
      <c r="KU20" s="1">
        <v>1.8799999999999999E-3</v>
      </c>
      <c r="KV20" s="1">
        <v>6.2699999999999995E-4</v>
      </c>
      <c r="KW20" s="1">
        <v>0</v>
      </c>
      <c r="KX20" s="1">
        <v>0</v>
      </c>
      <c r="KY20" s="1">
        <v>0</v>
      </c>
      <c r="KZ20" s="1">
        <v>0</v>
      </c>
      <c r="LA20" s="1">
        <v>0</v>
      </c>
      <c r="LB20" s="1">
        <v>0</v>
      </c>
      <c r="LC20" s="1">
        <v>5.6389999999999999E-3</v>
      </c>
      <c r="LD20" s="1">
        <v>7.2054999999999994E-2</v>
      </c>
      <c r="LE20" s="1">
        <v>6.2699999999999995E-4</v>
      </c>
      <c r="LF20" s="1">
        <v>0</v>
      </c>
      <c r="LG20" s="1">
        <v>0</v>
      </c>
      <c r="LH20" s="1" t="s">
        <v>561</v>
      </c>
      <c r="LI20" s="1" t="s">
        <v>561</v>
      </c>
      <c r="LJ20" s="1" t="s">
        <v>561</v>
      </c>
      <c r="LK20" s="1" t="s">
        <v>561</v>
      </c>
      <c r="LL20" s="1" t="s">
        <v>561</v>
      </c>
      <c r="LM20" s="1" t="s">
        <v>561</v>
      </c>
      <c r="LN20" s="1" t="s">
        <v>561</v>
      </c>
      <c r="LO20" s="1" t="s">
        <v>561</v>
      </c>
      <c r="LP20" s="1" t="s">
        <v>627</v>
      </c>
      <c r="LQ20" s="1" t="s">
        <v>561</v>
      </c>
      <c r="LR20" s="1" t="s">
        <v>561</v>
      </c>
      <c r="LS20" s="1" t="s">
        <v>561</v>
      </c>
      <c r="LT20" s="1" t="s">
        <v>596</v>
      </c>
      <c r="LU20" s="1" t="s">
        <v>576</v>
      </c>
      <c r="LV20" s="1" t="s">
        <v>628</v>
      </c>
      <c r="LW20">
        <v>9</v>
      </c>
      <c r="LX20">
        <v>43</v>
      </c>
      <c r="LY20">
        <v>0</v>
      </c>
      <c r="LZ20">
        <v>16</v>
      </c>
      <c r="MA20">
        <v>0</v>
      </c>
    </row>
    <row r="21" spans="1:339" x14ac:dyDescent="0.3">
      <c r="A21" s="1"/>
      <c r="B21" s="1"/>
      <c r="E21" s="1"/>
      <c r="F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</row>
    <row r="22" spans="1:339" x14ac:dyDescent="0.3">
      <c r="A22" s="1" t="s">
        <v>270</v>
      </c>
      <c r="B22" s="1" t="s">
        <v>270</v>
      </c>
      <c r="C22">
        <v>0</v>
      </c>
      <c r="D22">
        <v>10</v>
      </c>
      <c r="E22" s="1">
        <v>5.9122000000000001E-2</v>
      </c>
      <c r="F22" s="1">
        <v>0</v>
      </c>
      <c r="G22">
        <v>9600</v>
      </c>
      <c r="H22">
        <v>1000000</v>
      </c>
      <c r="I22">
        <v>1577</v>
      </c>
      <c r="J22">
        <v>0</v>
      </c>
      <c r="K22">
        <v>100</v>
      </c>
      <c r="L22">
        <v>100</v>
      </c>
      <c r="M22">
        <v>49</v>
      </c>
      <c r="N22" s="1" t="s">
        <v>270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 t="s">
        <v>561</v>
      </c>
      <c r="DL22" s="1" t="s">
        <v>562</v>
      </c>
      <c r="DM22" s="1" t="s">
        <v>562</v>
      </c>
      <c r="DN22" s="1" t="s">
        <v>629</v>
      </c>
      <c r="DO22" s="1" t="s">
        <v>270</v>
      </c>
      <c r="DP22" s="1">
        <v>0</v>
      </c>
      <c r="DQ22" s="1">
        <v>0.27027000000000001</v>
      </c>
      <c r="DR22" s="1">
        <v>0.13513500000000001</v>
      </c>
      <c r="DS22" s="1">
        <v>0</v>
      </c>
      <c r="DT22" s="1">
        <v>2.7026999999999999E-2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1.3514E-2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1.3514E-2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1.3514E-2</v>
      </c>
      <c r="FB22" s="1">
        <v>1.3514E-2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1.3514E-2</v>
      </c>
      <c r="FP22" s="1">
        <v>0</v>
      </c>
      <c r="FQ22" s="1">
        <v>0</v>
      </c>
      <c r="FR22" s="1">
        <v>0</v>
      </c>
      <c r="FS22" s="1">
        <v>2.7026999999999999E-2</v>
      </c>
      <c r="FT22" s="1">
        <v>5.4053999999999998E-2</v>
      </c>
      <c r="FU22" s="1">
        <v>4.0541000000000001E-2</v>
      </c>
      <c r="FV22" s="1">
        <v>1.3514E-2</v>
      </c>
      <c r="FW22" s="1">
        <v>0</v>
      </c>
      <c r="FX22" s="1">
        <v>0</v>
      </c>
      <c r="FY22" s="1">
        <v>1.3514E-2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1.3514E-2</v>
      </c>
      <c r="HI22" s="1">
        <v>0</v>
      </c>
      <c r="HJ22" s="1">
        <v>0</v>
      </c>
      <c r="HK22" s="1">
        <v>0.33783800000000003</v>
      </c>
      <c r="HL22" s="1">
        <v>0</v>
      </c>
      <c r="HM22" s="1">
        <v>0</v>
      </c>
      <c r="HN22" s="1">
        <v>0</v>
      </c>
      <c r="HO22" s="1">
        <v>6.2699999999999995E-4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6.2699999999999995E-4</v>
      </c>
      <c r="IR22" s="1">
        <v>0</v>
      </c>
      <c r="IS22" s="1">
        <v>6.2699999999999995E-4</v>
      </c>
      <c r="IT22" s="1">
        <v>2.506E-3</v>
      </c>
      <c r="IU22" s="1">
        <v>4.3860000000000001E-3</v>
      </c>
      <c r="IV22" s="1">
        <v>2.5062999999999998E-2</v>
      </c>
      <c r="IW22" s="1">
        <v>0.15726799999999999</v>
      </c>
      <c r="IX22" s="1">
        <v>2.3182999999999999E-2</v>
      </c>
      <c r="IY22" s="1">
        <v>1.3158E-2</v>
      </c>
      <c r="IZ22" s="1">
        <v>2.1302999999999999E-2</v>
      </c>
      <c r="JA22" s="1">
        <v>5.6390999999999997E-2</v>
      </c>
      <c r="JB22" s="1">
        <v>1.0024999999999999E-2</v>
      </c>
      <c r="JC22" s="1">
        <v>1.1905000000000001E-2</v>
      </c>
      <c r="JD22" s="1">
        <v>3.7590000000000002E-3</v>
      </c>
      <c r="JE22" s="1">
        <v>3.7590000000000002E-3</v>
      </c>
      <c r="JF22" s="1">
        <v>1.8799999999999999E-3</v>
      </c>
      <c r="JG22" s="1">
        <v>3.1329999999999999E-3</v>
      </c>
      <c r="JH22" s="1">
        <v>3.7590000000000002E-3</v>
      </c>
      <c r="JI22" s="1">
        <v>2.506E-3</v>
      </c>
      <c r="JJ22" s="1">
        <v>0</v>
      </c>
      <c r="JK22" s="1">
        <v>4.1353000000000001E-2</v>
      </c>
      <c r="JL22" s="1">
        <v>5.1378E-2</v>
      </c>
      <c r="JM22" s="1">
        <v>5.2631999999999998E-2</v>
      </c>
      <c r="JN22" s="1">
        <v>6.2030000000000002E-2</v>
      </c>
      <c r="JO22" s="1">
        <v>8.1449999999999995E-3</v>
      </c>
      <c r="JP22" s="1">
        <v>1.3158E-2</v>
      </c>
      <c r="JQ22" s="1">
        <v>2.6315999999999999E-2</v>
      </c>
      <c r="JR22" s="1">
        <v>1.6291E-2</v>
      </c>
      <c r="JS22" s="1">
        <v>5.3258E-2</v>
      </c>
      <c r="JT22" s="1">
        <v>3.3834999999999997E-2</v>
      </c>
      <c r="JU22" s="1">
        <v>4.1353000000000001E-2</v>
      </c>
      <c r="JV22" s="1">
        <v>2.8195000000000001E-2</v>
      </c>
      <c r="JW22" s="1">
        <v>3.1329999999999999E-3</v>
      </c>
      <c r="JX22" s="1">
        <v>1.1278E-2</v>
      </c>
      <c r="JY22" s="1">
        <v>3.1329999999999999E-3</v>
      </c>
      <c r="JZ22" s="1">
        <v>6.2699999999999995E-4</v>
      </c>
      <c r="KA22" s="1">
        <v>2.506E-3</v>
      </c>
      <c r="KB22" s="1">
        <v>1.4411E-2</v>
      </c>
      <c r="KC22" s="1">
        <v>1.1905000000000001E-2</v>
      </c>
      <c r="KD22" s="1">
        <v>3.1329999999999999E-3</v>
      </c>
      <c r="KE22" s="1">
        <v>3.1329999999999999E-3</v>
      </c>
      <c r="KF22" s="1">
        <v>2.506E-3</v>
      </c>
      <c r="KG22" s="1">
        <v>1.253E-3</v>
      </c>
      <c r="KH22" s="1">
        <v>6.2699999999999995E-4</v>
      </c>
      <c r="KI22" s="1">
        <v>2.506E-3</v>
      </c>
      <c r="KJ22" s="1">
        <v>1.253E-3</v>
      </c>
      <c r="KK22" s="1">
        <v>4.8871999999999999E-2</v>
      </c>
      <c r="KL22" s="1">
        <v>1.2531E-2</v>
      </c>
      <c r="KM22" s="1">
        <v>6.2699999999999995E-4</v>
      </c>
      <c r="KN22" s="1">
        <v>1.0024999999999999E-2</v>
      </c>
      <c r="KO22" s="1">
        <v>7.5189999999999996E-3</v>
      </c>
      <c r="KP22" s="1">
        <v>1.253E-3</v>
      </c>
      <c r="KQ22" s="1">
        <v>1.253E-3</v>
      </c>
      <c r="KR22" s="1">
        <v>3.7590000000000002E-3</v>
      </c>
      <c r="KS22" s="1">
        <v>7.5189999999999996E-3</v>
      </c>
      <c r="KT22" s="1">
        <v>7.5189999999999996E-3</v>
      </c>
      <c r="KU22" s="1">
        <v>1.253E-3</v>
      </c>
      <c r="KV22" s="1">
        <v>0</v>
      </c>
      <c r="KW22" s="1">
        <v>0</v>
      </c>
      <c r="KX22" s="1">
        <v>0</v>
      </c>
      <c r="KY22" s="1">
        <v>0</v>
      </c>
      <c r="KZ22" s="1">
        <v>0</v>
      </c>
      <c r="LA22" s="1">
        <v>0</v>
      </c>
      <c r="LB22" s="1">
        <v>0</v>
      </c>
      <c r="LC22" s="1">
        <v>8.7720000000000003E-3</v>
      </c>
      <c r="LD22" s="1">
        <v>5.3885000000000002E-2</v>
      </c>
      <c r="LE22" s="1">
        <v>0</v>
      </c>
      <c r="LF22" s="1">
        <v>0</v>
      </c>
      <c r="LG22" s="1">
        <v>0</v>
      </c>
      <c r="LH22" s="1" t="s">
        <v>561</v>
      </c>
      <c r="LI22" s="1" t="s">
        <v>561</v>
      </c>
      <c r="LJ22" s="1" t="s">
        <v>561</v>
      </c>
      <c r="LK22" s="1" t="s">
        <v>561</v>
      </c>
      <c r="LL22" s="1" t="s">
        <v>561</v>
      </c>
      <c r="LM22" s="1" t="s">
        <v>561</v>
      </c>
      <c r="LN22" s="1" t="s">
        <v>561</v>
      </c>
      <c r="LO22" s="1" t="s">
        <v>561</v>
      </c>
      <c r="LP22" s="1" t="s">
        <v>630</v>
      </c>
      <c r="LQ22" s="1" t="s">
        <v>561</v>
      </c>
      <c r="LR22" s="1" t="s">
        <v>561</v>
      </c>
      <c r="LS22" s="1" t="s">
        <v>561</v>
      </c>
      <c r="LT22" s="1" t="s">
        <v>631</v>
      </c>
      <c r="LU22" s="1" t="s">
        <v>617</v>
      </c>
      <c r="LV22" s="1" t="s">
        <v>632</v>
      </c>
      <c r="LW22">
        <v>8</v>
      </c>
      <c r="LX22">
        <v>43</v>
      </c>
      <c r="LY22">
        <v>0</v>
      </c>
      <c r="LZ22">
        <v>16</v>
      </c>
      <c r="MA22">
        <v>0</v>
      </c>
    </row>
    <row r="23" spans="1:339" x14ac:dyDescent="0.3">
      <c r="A23" s="1"/>
      <c r="B23" s="1"/>
      <c r="E23" s="1"/>
      <c r="F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</row>
    <row r="24" spans="1:339" x14ac:dyDescent="0.3">
      <c r="A24" s="1" t="s">
        <v>270</v>
      </c>
      <c r="B24" s="1" t="s">
        <v>270</v>
      </c>
      <c r="C24">
        <v>0</v>
      </c>
      <c r="D24">
        <v>10</v>
      </c>
      <c r="E24" s="1">
        <v>1.4853E-2</v>
      </c>
      <c r="F24" s="1">
        <v>0</v>
      </c>
      <c r="G24">
        <v>9600</v>
      </c>
      <c r="H24">
        <v>1000000</v>
      </c>
      <c r="I24">
        <v>2047</v>
      </c>
      <c r="J24">
        <v>0</v>
      </c>
      <c r="K24">
        <v>100</v>
      </c>
      <c r="L24">
        <v>100</v>
      </c>
      <c r="M24">
        <v>533</v>
      </c>
      <c r="N24" s="1" t="s">
        <v>270</v>
      </c>
      <c r="O24" s="1">
        <v>0</v>
      </c>
      <c r="P24" s="1">
        <v>0.85741100000000003</v>
      </c>
      <c r="Q24" s="1">
        <v>8.6304000000000006E-2</v>
      </c>
      <c r="R24" s="1">
        <v>7.5050000000000004E-3</v>
      </c>
      <c r="S24" s="1">
        <v>4.5027999999999999E-2</v>
      </c>
      <c r="T24" s="1">
        <v>0</v>
      </c>
      <c r="U24" s="1">
        <v>3.7520000000000001E-3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 t="s">
        <v>561</v>
      </c>
      <c r="DL24" s="1" t="s">
        <v>562</v>
      </c>
      <c r="DM24" s="1" t="s">
        <v>562</v>
      </c>
      <c r="DN24" s="1" t="s">
        <v>633</v>
      </c>
      <c r="DO24" s="1" t="s">
        <v>270</v>
      </c>
      <c r="DP24" s="1">
        <v>0</v>
      </c>
      <c r="DQ24" s="1">
        <v>0.60975599999999996</v>
      </c>
      <c r="DR24" s="1">
        <v>9.1932E-2</v>
      </c>
      <c r="DS24" s="1">
        <v>2.6266000000000001E-2</v>
      </c>
      <c r="DT24" s="1">
        <v>6.1913999999999997E-2</v>
      </c>
      <c r="DU24" s="1">
        <v>3.7520000000000001E-3</v>
      </c>
      <c r="DV24" s="1">
        <v>1.8762000000000001E-2</v>
      </c>
      <c r="DW24" s="1">
        <v>0</v>
      </c>
      <c r="DX24" s="1">
        <v>5.6290000000000003E-3</v>
      </c>
      <c r="DY24" s="1">
        <v>1.8760000000000001E-3</v>
      </c>
      <c r="DZ24" s="1">
        <v>5.6290000000000003E-3</v>
      </c>
      <c r="EA24" s="1">
        <v>3.7520000000000001E-3</v>
      </c>
      <c r="EB24" s="1">
        <v>1.8760000000000001E-3</v>
      </c>
      <c r="EC24" s="1">
        <v>5.6290000000000003E-3</v>
      </c>
      <c r="ED24" s="1">
        <v>3.7520000000000001E-3</v>
      </c>
      <c r="EE24" s="1">
        <v>2.6266000000000001E-2</v>
      </c>
      <c r="EF24" s="1">
        <v>1.1257E-2</v>
      </c>
      <c r="EG24" s="1">
        <v>7.5050000000000004E-3</v>
      </c>
      <c r="EH24" s="1">
        <v>7.5050000000000004E-3</v>
      </c>
      <c r="EI24" s="1">
        <v>7.5050000000000004E-3</v>
      </c>
      <c r="EJ24" s="1">
        <v>1.8762000000000001E-2</v>
      </c>
      <c r="EK24" s="1">
        <v>1.8760000000000001E-3</v>
      </c>
      <c r="EL24" s="1">
        <v>7.5050000000000004E-3</v>
      </c>
      <c r="EM24" s="1">
        <v>0</v>
      </c>
      <c r="EN24" s="1">
        <v>9.3810000000000004E-3</v>
      </c>
      <c r="EO24" s="1">
        <v>0</v>
      </c>
      <c r="EP24" s="1">
        <v>0</v>
      </c>
      <c r="EQ24" s="1">
        <v>7.5050000000000004E-3</v>
      </c>
      <c r="ER24" s="1">
        <v>5.6290000000000003E-3</v>
      </c>
      <c r="ES24" s="1">
        <v>1.8762000000000001E-2</v>
      </c>
      <c r="ET24" s="1">
        <v>1.8760000000000001E-3</v>
      </c>
      <c r="EU24" s="1">
        <v>5.6290000000000003E-3</v>
      </c>
      <c r="EV24" s="1">
        <v>1.8760000000000001E-3</v>
      </c>
      <c r="EW24" s="1">
        <v>3.7520000000000001E-3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3.7520000000000001E-3</v>
      </c>
      <c r="FF24" s="1">
        <v>1.8760000000000001E-3</v>
      </c>
      <c r="FG24" s="1">
        <v>3.7520000000000001E-3</v>
      </c>
      <c r="FH24" s="1">
        <v>0</v>
      </c>
      <c r="FI24" s="1">
        <v>1.8760000000000001E-3</v>
      </c>
      <c r="FJ24" s="1">
        <v>0</v>
      </c>
      <c r="FK24" s="1">
        <v>1.8760000000000001E-3</v>
      </c>
      <c r="FL24" s="1">
        <v>3.7520000000000001E-3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0</v>
      </c>
      <c r="HM24" s="1">
        <v>0</v>
      </c>
      <c r="HN24" s="1">
        <v>0</v>
      </c>
      <c r="HO24" s="1">
        <v>6.2699999999999995E-4</v>
      </c>
      <c r="HP24" s="1">
        <v>0</v>
      </c>
      <c r="HQ24" s="1">
        <v>0</v>
      </c>
      <c r="HR24" s="1">
        <v>0</v>
      </c>
      <c r="HS24" s="1">
        <v>0</v>
      </c>
      <c r="HT24" s="1">
        <v>0</v>
      </c>
      <c r="HU24" s="1">
        <v>0</v>
      </c>
      <c r="HV24" s="1">
        <v>0</v>
      </c>
      <c r="HW24" s="1">
        <v>0</v>
      </c>
      <c r="HX24" s="1">
        <v>0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6.2699999999999995E-4</v>
      </c>
      <c r="IP24" s="1">
        <v>0</v>
      </c>
      <c r="IQ24" s="1">
        <v>6.2699999999999995E-4</v>
      </c>
      <c r="IR24" s="1">
        <v>2.506E-3</v>
      </c>
      <c r="IS24" s="1">
        <v>0</v>
      </c>
      <c r="IT24" s="1">
        <v>6.2699999999999995E-4</v>
      </c>
      <c r="IU24" s="1">
        <v>1.253E-3</v>
      </c>
      <c r="IV24" s="1">
        <v>1.253E-3</v>
      </c>
      <c r="IW24" s="1">
        <v>1.253E-3</v>
      </c>
      <c r="IX24" s="1">
        <v>1.253E-3</v>
      </c>
      <c r="IY24" s="1">
        <v>3.7590000000000002E-3</v>
      </c>
      <c r="IZ24" s="1">
        <v>1.253E-3</v>
      </c>
      <c r="JA24" s="1">
        <v>3.7590000000000002E-3</v>
      </c>
      <c r="JB24" s="1">
        <v>1.8799999999999999E-3</v>
      </c>
      <c r="JC24" s="1">
        <v>2.506E-3</v>
      </c>
      <c r="JD24" s="1">
        <v>1.0652E-2</v>
      </c>
      <c r="JE24" s="1">
        <v>1.0024999999999999E-2</v>
      </c>
      <c r="JF24" s="1">
        <v>1.6917000000000001E-2</v>
      </c>
      <c r="JG24" s="1">
        <v>1.4411E-2</v>
      </c>
      <c r="JH24" s="1">
        <v>2.6315999999999999E-2</v>
      </c>
      <c r="JI24" s="1">
        <v>4.4485999999999998E-2</v>
      </c>
      <c r="JJ24" s="1">
        <v>7.5189999999999996E-3</v>
      </c>
      <c r="JK24" s="1">
        <v>3.0702E-2</v>
      </c>
      <c r="JL24" s="1">
        <v>3.8220999999999998E-2</v>
      </c>
      <c r="JM24" s="1">
        <v>4.4485999999999998E-2</v>
      </c>
      <c r="JN24" s="1">
        <v>3.6967E-2</v>
      </c>
      <c r="JO24" s="1">
        <v>3.6967E-2</v>
      </c>
      <c r="JP24" s="1">
        <v>3.8847E-2</v>
      </c>
      <c r="JQ24" s="1">
        <v>3.0075000000000001E-2</v>
      </c>
      <c r="JR24" s="1">
        <v>2.9448999999999999E-2</v>
      </c>
      <c r="JS24" s="1">
        <v>4.4485999999999998E-2</v>
      </c>
      <c r="JT24" s="1">
        <v>3.2580999999999999E-2</v>
      </c>
      <c r="JU24" s="1">
        <v>2.1930000000000002E-2</v>
      </c>
      <c r="JV24" s="1">
        <v>3.3834999999999997E-2</v>
      </c>
      <c r="JW24" s="1">
        <v>5.0130000000000001E-3</v>
      </c>
      <c r="JX24" s="1">
        <v>2.4435999999999999E-2</v>
      </c>
      <c r="JY24" s="1">
        <v>2.3810000000000001E-2</v>
      </c>
      <c r="JZ24" s="1">
        <v>2.8822E-2</v>
      </c>
      <c r="KA24" s="1">
        <v>2.4435999999999999E-2</v>
      </c>
      <c r="KB24" s="1">
        <v>2.1302999999999999E-2</v>
      </c>
      <c r="KC24" s="1">
        <v>1.6291E-2</v>
      </c>
      <c r="KD24" s="1">
        <v>1.6291E-2</v>
      </c>
      <c r="KE24" s="1">
        <v>1.8797000000000001E-2</v>
      </c>
      <c r="KF24" s="1">
        <v>1.0652E-2</v>
      </c>
      <c r="KG24" s="1">
        <v>1.3783999999999999E-2</v>
      </c>
      <c r="KH24" s="1">
        <v>5.6389999999999999E-3</v>
      </c>
      <c r="KI24" s="1">
        <v>9.3980000000000001E-3</v>
      </c>
      <c r="KJ24" s="1">
        <v>2.1302999999999999E-2</v>
      </c>
      <c r="KK24" s="1">
        <v>7.2681999999999997E-2</v>
      </c>
      <c r="KL24" s="1">
        <v>2.0677000000000001E-2</v>
      </c>
      <c r="KM24" s="1">
        <v>4.3860000000000001E-3</v>
      </c>
      <c r="KN24" s="1">
        <v>1.8799999999999999E-3</v>
      </c>
      <c r="KO24" s="1">
        <v>3.7590000000000002E-3</v>
      </c>
      <c r="KP24" s="1">
        <v>6.2699999999999995E-4</v>
      </c>
      <c r="KQ24" s="1">
        <v>2.506E-3</v>
      </c>
      <c r="KR24" s="1">
        <v>2.506E-3</v>
      </c>
      <c r="KS24" s="1">
        <v>6.2699999999999995E-4</v>
      </c>
      <c r="KT24" s="1">
        <v>0</v>
      </c>
      <c r="KU24" s="1">
        <v>0</v>
      </c>
      <c r="KV24" s="1">
        <v>0</v>
      </c>
      <c r="KW24" s="1">
        <v>0</v>
      </c>
      <c r="KX24" s="1">
        <v>0</v>
      </c>
      <c r="KY24" s="1">
        <v>0</v>
      </c>
      <c r="KZ24" s="1">
        <v>0</v>
      </c>
      <c r="LA24" s="1">
        <v>0</v>
      </c>
      <c r="LB24" s="1">
        <v>0</v>
      </c>
      <c r="LC24" s="1">
        <v>2.506E-3</v>
      </c>
      <c r="LD24" s="1">
        <v>7.5814999999999994E-2</v>
      </c>
      <c r="LE24" s="1">
        <v>0</v>
      </c>
      <c r="LF24" s="1">
        <v>0</v>
      </c>
      <c r="LG24" s="1">
        <v>0</v>
      </c>
      <c r="LH24" s="1" t="s">
        <v>561</v>
      </c>
      <c r="LI24" s="1" t="s">
        <v>561</v>
      </c>
      <c r="LJ24" s="1" t="s">
        <v>561</v>
      </c>
      <c r="LK24" s="1" t="s">
        <v>561</v>
      </c>
      <c r="LL24" s="1" t="s">
        <v>561</v>
      </c>
      <c r="LM24" s="1" t="s">
        <v>561</v>
      </c>
      <c r="LN24" s="1" t="s">
        <v>561</v>
      </c>
      <c r="LO24" s="1" t="s">
        <v>561</v>
      </c>
      <c r="LP24" s="1" t="s">
        <v>634</v>
      </c>
      <c r="LQ24" s="1" t="s">
        <v>561</v>
      </c>
      <c r="LR24" s="1" t="s">
        <v>561</v>
      </c>
      <c r="LS24" s="1" t="s">
        <v>561</v>
      </c>
      <c r="LT24" s="1" t="s">
        <v>635</v>
      </c>
      <c r="LU24" s="1" t="s">
        <v>576</v>
      </c>
      <c r="LV24" s="1" t="s">
        <v>636</v>
      </c>
      <c r="LW24">
        <v>9</v>
      </c>
      <c r="LX24">
        <v>43</v>
      </c>
      <c r="LY24">
        <v>0</v>
      </c>
      <c r="LZ24">
        <v>16</v>
      </c>
      <c r="MA24">
        <v>0</v>
      </c>
    </row>
    <row r="25" spans="1:339" x14ac:dyDescent="0.3">
      <c r="A25" s="1" t="s">
        <v>270</v>
      </c>
      <c r="B25" s="1" t="s">
        <v>270</v>
      </c>
      <c r="C25">
        <v>0</v>
      </c>
      <c r="D25">
        <v>10</v>
      </c>
      <c r="E25" s="1">
        <v>3.2668000000000003E-2</v>
      </c>
      <c r="F25" s="1">
        <v>0</v>
      </c>
      <c r="G25">
        <v>9600</v>
      </c>
      <c r="H25">
        <v>1000000</v>
      </c>
      <c r="I25">
        <v>1638</v>
      </c>
      <c r="J25">
        <v>0</v>
      </c>
      <c r="K25">
        <v>100</v>
      </c>
      <c r="L25">
        <v>100</v>
      </c>
      <c r="M25">
        <v>139</v>
      </c>
      <c r="N25" s="1" t="s">
        <v>270</v>
      </c>
      <c r="O25" s="1">
        <v>0</v>
      </c>
      <c r="P25" s="1">
        <v>0.39568300000000001</v>
      </c>
      <c r="Q25" s="1">
        <v>0.24460399999999999</v>
      </c>
      <c r="R25" s="1">
        <v>4.3165000000000002E-2</v>
      </c>
      <c r="S25" s="1">
        <v>5.0360000000000002E-2</v>
      </c>
      <c r="T25" s="1">
        <v>4.3165000000000002E-2</v>
      </c>
      <c r="U25" s="1">
        <v>1.4388E-2</v>
      </c>
      <c r="V25" s="1">
        <v>2.1583000000000001E-2</v>
      </c>
      <c r="W25" s="1">
        <v>1.4388E-2</v>
      </c>
      <c r="X25" s="1">
        <v>2.1583000000000001E-2</v>
      </c>
      <c r="Y25" s="1">
        <v>2.8777E-2</v>
      </c>
      <c r="Z25" s="1">
        <v>2.1583000000000001E-2</v>
      </c>
      <c r="AA25" s="1">
        <v>0</v>
      </c>
      <c r="AB25" s="1">
        <v>0</v>
      </c>
      <c r="AC25" s="1">
        <v>7.9136999999999999E-2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2.1583000000000001E-2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 t="s">
        <v>561</v>
      </c>
      <c r="DL25" s="1" t="s">
        <v>562</v>
      </c>
      <c r="DM25" s="1" t="s">
        <v>562</v>
      </c>
      <c r="DN25" s="1" t="s">
        <v>637</v>
      </c>
      <c r="DO25" s="1" t="s">
        <v>270</v>
      </c>
      <c r="DP25" s="1">
        <v>0</v>
      </c>
      <c r="DQ25" s="1">
        <v>0.327044</v>
      </c>
      <c r="DR25" s="1">
        <v>0.23270399999999999</v>
      </c>
      <c r="DS25" s="1">
        <v>3.7735999999999999E-2</v>
      </c>
      <c r="DT25" s="1">
        <v>6.2890000000000003E-3</v>
      </c>
      <c r="DU25" s="1">
        <v>0</v>
      </c>
      <c r="DV25" s="1">
        <v>1.8867999999999999E-2</v>
      </c>
      <c r="DW25" s="1">
        <v>6.2890000000000003E-3</v>
      </c>
      <c r="DX25" s="1">
        <v>6.2890000000000003E-3</v>
      </c>
      <c r="DY25" s="1">
        <v>6.2890000000000003E-3</v>
      </c>
      <c r="DZ25" s="1">
        <v>1.8867999999999999E-2</v>
      </c>
      <c r="EA25" s="1">
        <v>0</v>
      </c>
      <c r="EB25" s="1">
        <v>1.8867999999999999E-2</v>
      </c>
      <c r="EC25" s="1">
        <v>8.8050000000000003E-2</v>
      </c>
      <c r="ED25" s="1">
        <v>8.1761E-2</v>
      </c>
      <c r="EE25" s="1">
        <v>0</v>
      </c>
      <c r="EF25" s="1">
        <v>0</v>
      </c>
      <c r="EG25" s="1">
        <v>0</v>
      </c>
      <c r="EH25" s="1">
        <v>6.2890000000000003E-3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6.2890000000000003E-3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0.13836499999999999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6.2699999999999995E-4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1.6291E-2</v>
      </c>
      <c r="IW25" s="1">
        <v>1.3783999999999999E-2</v>
      </c>
      <c r="IX25" s="1">
        <v>0</v>
      </c>
      <c r="IY25" s="1">
        <v>0</v>
      </c>
      <c r="IZ25" s="1">
        <v>0</v>
      </c>
      <c r="JA25" s="1">
        <v>6.2699999999999995E-4</v>
      </c>
      <c r="JB25" s="1">
        <v>0</v>
      </c>
      <c r="JC25" s="1">
        <v>1.8799999999999999E-3</v>
      </c>
      <c r="JD25" s="1">
        <v>1.253E-3</v>
      </c>
      <c r="JE25" s="1">
        <v>2.506E-3</v>
      </c>
      <c r="JF25" s="1">
        <v>1.253E-3</v>
      </c>
      <c r="JG25" s="1">
        <v>0</v>
      </c>
      <c r="JH25" s="1">
        <v>5.0130000000000001E-3</v>
      </c>
      <c r="JI25" s="1">
        <v>6.2699999999999995E-4</v>
      </c>
      <c r="JJ25" s="1">
        <v>0</v>
      </c>
      <c r="JK25" s="1">
        <v>1.8799999999999999E-3</v>
      </c>
      <c r="JL25" s="1">
        <v>1.253E-3</v>
      </c>
      <c r="JM25" s="1">
        <v>3.1329999999999999E-3</v>
      </c>
      <c r="JN25" s="1">
        <v>3.1329999999999999E-3</v>
      </c>
      <c r="JO25" s="1">
        <v>1.8799999999999999E-3</v>
      </c>
      <c r="JP25" s="1">
        <v>4.3860000000000001E-3</v>
      </c>
      <c r="JQ25" s="1">
        <v>5.6389999999999999E-3</v>
      </c>
      <c r="JR25" s="1">
        <v>3.7590000000000002E-3</v>
      </c>
      <c r="JS25" s="1">
        <v>5.6389999999999999E-3</v>
      </c>
      <c r="JT25" s="1">
        <v>3.7590000000000002E-3</v>
      </c>
      <c r="JU25" s="1">
        <v>5.0130000000000001E-3</v>
      </c>
      <c r="JV25" s="1">
        <v>2.0049999999999998E-2</v>
      </c>
      <c r="JW25" s="1">
        <v>5.6389999999999999E-3</v>
      </c>
      <c r="JX25" s="1">
        <v>2.4435999999999999E-2</v>
      </c>
      <c r="JY25" s="1">
        <v>1.6291E-2</v>
      </c>
      <c r="JZ25" s="1">
        <v>2.1302999999999999E-2</v>
      </c>
      <c r="KA25" s="1">
        <v>1.8797000000000001E-2</v>
      </c>
      <c r="KB25" s="1">
        <v>3.2580999999999999E-2</v>
      </c>
      <c r="KC25" s="1">
        <v>2.9448999999999999E-2</v>
      </c>
      <c r="KD25" s="1">
        <v>1.8797000000000001E-2</v>
      </c>
      <c r="KE25" s="1">
        <v>1.1278E-2</v>
      </c>
      <c r="KF25" s="1">
        <v>1.6917000000000001E-2</v>
      </c>
      <c r="KG25" s="1">
        <v>9.3980000000000001E-3</v>
      </c>
      <c r="KH25" s="1">
        <v>8.1449999999999995E-3</v>
      </c>
      <c r="KI25" s="1">
        <v>6.8919999999999997E-3</v>
      </c>
      <c r="KJ25" s="1">
        <v>5.0130000000000001E-3</v>
      </c>
      <c r="KK25" s="1">
        <v>0.371554</v>
      </c>
      <c r="KL25" s="1">
        <v>0.13721800000000001</v>
      </c>
      <c r="KM25" s="1">
        <v>1.253E-3</v>
      </c>
      <c r="KN25" s="1">
        <v>6.2659999999999999E-3</v>
      </c>
      <c r="KO25" s="1">
        <v>2.506E-3</v>
      </c>
      <c r="KP25" s="1">
        <v>2.506E-3</v>
      </c>
      <c r="KQ25" s="1">
        <v>0</v>
      </c>
      <c r="KR25" s="1">
        <v>0</v>
      </c>
      <c r="KS25" s="1">
        <v>0</v>
      </c>
      <c r="KT25" s="1">
        <v>0</v>
      </c>
      <c r="KU25" s="1">
        <v>0</v>
      </c>
      <c r="KV25" s="1">
        <v>0</v>
      </c>
      <c r="KW25" s="1">
        <v>0</v>
      </c>
      <c r="KX25" s="1">
        <v>0</v>
      </c>
      <c r="KY25" s="1">
        <v>0</v>
      </c>
      <c r="KZ25" s="1">
        <v>0</v>
      </c>
      <c r="LA25" s="1">
        <v>0</v>
      </c>
      <c r="LB25" s="1">
        <v>0</v>
      </c>
      <c r="LC25" s="1">
        <v>3.1329999999999999E-3</v>
      </c>
      <c r="LD25" s="1">
        <v>0.14724300000000001</v>
      </c>
      <c r="LE25" s="1">
        <v>0</v>
      </c>
      <c r="LF25" s="1">
        <v>0</v>
      </c>
      <c r="LG25" s="1">
        <v>0</v>
      </c>
      <c r="LH25" s="1" t="s">
        <v>561</v>
      </c>
      <c r="LI25" s="1" t="s">
        <v>561</v>
      </c>
      <c r="LJ25" s="1" t="s">
        <v>561</v>
      </c>
      <c r="LK25" s="1" t="s">
        <v>561</v>
      </c>
      <c r="LL25" s="1" t="s">
        <v>561</v>
      </c>
      <c r="LM25" s="1" t="s">
        <v>561</v>
      </c>
      <c r="LN25" s="1" t="s">
        <v>561</v>
      </c>
      <c r="LO25" s="1" t="s">
        <v>561</v>
      </c>
      <c r="LP25" s="1" t="s">
        <v>638</v>
      </c>
      <c r="LQ25" s="1" t="s">
        <v>561</v>
      </c>
      <c r="LR25" s="1" t="s">
        <v>561</v>
      </c>
      <c r="LS25" s="1" t="s">
        <v>561</v>
      </c>
      <c r="LT25" s="1" t="s">
        <v>639</v>
      </c>
      <c r="LU25" s="1" t="s">
        <v>571</v>
      </c>
      <c r="LV25" s="1" t="s">
        <v>640</v>
      </c>
      <c r="LW25">
        <v>8</v>
      </c>
      <c r="LX25">
        <v>42</v>
      </c>
      <c r="LY25">
        <v>0</v>
      </c>
      <c r="LZ25">
        <v>16</v>
      </c>
      <c r="MA25">
        <v>0</v>
      </c>
    </row>
    <row r="26" spans="1:339" x14ac:dyDescent="0.3">
      <c r="A26" s="1" t="s">
        <v>270</v>
      </c>
      <c r="B26" s="1" t="s">
        <v>270</v>
      </c>
      <c r="C26">
        <v>0</v>
      </c>
      <c r="D26">
        <v>10</v>
      </c>
      <c r="E26" s="1">
        <v>0.21996199999999999</v>
      </c>
      <c r="F26" s="1">
        <v>0</v>
      </c>
      <c r="G26">
        <v>9600</v>
      </c>
      <c r="H26">
        <v>1000000</v>
      </c>
      <c r="I26">
        <v>2170</v>
      </c>
      <c r="J26">
        <v>0</v>
      </c>
      <c r="K26">
        <v>100</v>
      </c>
      <c r="L26">
        <v>100</v>
      </c>
      <c r="M26">
        <v>119</v>
      </c>
      <c r="N26" s="1" t="s">
        <v>270</v>
      </c>
      <c r="O26" s="1">
        <v>0</v>
      </c>
      <c r="P26" s="1">
        <v>0.52100800000000003</v>
      </c>
      <c r="Q26" s="1">
        <v>0.22689100000000001</v>
      </c>
      <c r="R26" s="1">
        <v>1.6806999999999999E-2</v>
      </c>
      <c r="S26" s="1">
        <v>0</v>
      </c>
      <c r="T26" s="1">
        <v>0</v>
      </c>
      <c r="U26" s="1">
        <v>0</v>
      </c>
      <c r="V26" s="1">
        <v>8.4030000000000007E-3</v>
      </c>
      <c r="W26" s="1">
        <v>1.6806999999999999E-2</v>
      </c>
      <c r="X26" s="1">
        <v>5.8824000000000001E-2</v>
      </c>
      <c r="Y26" s="1">
        <v>0.13445399999999999</v>
      </c>
      <c r="Z26" s="1">
        <v>1.6806999999999999E-2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 t="s">
        <v>561</v>
      </c>
      <c r="DL26" s="1" t="s">
        <v>562</v>
      </c>
      <c r="DM26" s="1" t="s">
        <v>562</v>
      </c>
      <c r="DN26" s="1" t="s">
        <v>641</v>
      </c>
      <c r="DO26" s="1" t="s">
        <v>270</v>
      </c>
      <c r="DP26" s="1">
        <v>0</v>
      </c>
      <c r="DQ26" s="1">
        <v>0.118644</v>
      </c>
      <c r="DR26" s="1">
        <v>1.6948999999999999E-2</v>
      </c>
      <c r="DS26" s="1">
        <v>8.4749999999999999E-3</v>
      </c>
      <c r="DT26" s="1">
        <v>0</v>
      </c>
      <c r="DU26" s="1">
        <v>8.4749999999999999E-3</v>
      </c>
      <c r="DV26" s="1">
        <v>2.5423999999999999E-2</v>
      </c>
      <c r="DW26" s="1">
        <v>0</v>
      </c>
      <c r="DX26" s="1">
        <v>3.3897999999999998E-2</v>
      </c>
      <c r="DY26" s="1">
        <v>2.5423999999999999E-2</v>
      </c>
      <c r="DZ26" s="1">
        <v>0</v>
      </c>
      <c r="EA26" s="1">
        <v>8.4749999999999999E-3</v>
      </c>
      <c r="EB26" s="1">
        <v>8.4749999999999999E-3</v>
      </c>
      <c r="EC26" s="1">
        <v>5.0847000000000003E-2</v>
      </c>
      <c r="ED26" s="1">
        <v>3.3897999999999998E-2</v>
      </c>
      <c r="EE26" s="1">
        <v>0.13559299999999999</v>
      </c>
      <c r="EF26" s="1">
        <v>5.9322E-2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2.5423999999999999E-2</v>
      </c>
      <c r="EN26" s="1">
        <v>1.6948999999999999E-2</v>
      </c>
      <c r="EO26" s="1">
        <v>1.6948999999999999E-2</v>
      </c>
      <c r="EP26" s="1">
        <v>1.6948999999999999E-2</v>
      </c>
      <c r="EQ26" s="1">
        <v>8.4749999999999999E-3</v>
      </c>
      <c r="ER26" s="1">
        <v>2.5423999999999999E-2</v>
      </c>
      <c r="ES26" s="1">
        <v>8.4749999999999999E-3</v>
      </c>
      <c r="ET26" s="1">
        <v>8.4749999999999999E-3</v>
      </c>
      <c r="EU26" s="1">
        <v>1.6948999999999999E-2</v>
      </c>
      <c r="EV26" s="1">
        <v>0</v>
      </c>
      <c r="EW26" s="1">
        <v>0</v>
      </c>
      <c r="EX26" s="1">
        <v>0</v>
      </c>
      <c r="EY26" s="1">
        <v>8.4749999999999999E-3</v>
      </c>
      <c r="EZ26" s="1">
        <v>1.6948999999999999E-2</v>
      </c>
      <c r="FA26" s="1">
        <v>4.2373000000000001E-2</v>
      </c>
      <c r="FB26" s="1">
        <v>1.6948999999999999E-2</v>
      </c>
      <c r="FC26" s="1">
        <v>8.4749999999999999E-3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5.0847000000000003E-2</v>
      </c>
      <c r="GA26" s="1">
        <v>0.17796600000000001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>
        <v>0</v>
      </c>
      <c r="HS26" s="1">
        <v>0</v>
      </c>
      <c r="HT26" s="1">
        <v>0</v>
      </c>
      <c r="HU26" s="1">
        <v>0</v>
      </c>
      <c r="HV26" s="1">
        <v>0</v>
      </c>
      <c r="HW26" s="1">
        <v>0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3.1329999999999999E-3</v>
      </c>
      <c r="IU26" s="1">
        <v>1.8799999999999999E-3</v>
      </c>
      <c r="IV26" s="1">
        <v>1.253E-3</v>
      </c>
      <c r="IW26" s="1">
        <v>1.253E-3</v>
      </c>
      <c r="IX26" s="1">
        <v>0</v>
      </c>
      <c r="IY26" s="1">
        <v>3.7590000000000002E-3</v>
      </c>
      <c r="IZ26" s="1">
        <v>4.3860000000000001E-3</v>
      </c>
      <c r="JA26" s="1">
        <v>1.253E-3</v>
      </c>
      <c r="JB26" s="1">
        <v>6.2659999999999999E-3</v>
      </c>
      <c r="JC26" s="1">
        <v>6.8919999999999997E-3</v>
      </c>
      <c r="JD26" s="1">
        <v>1.253E-3</v>
      </c>
      <c r="JE26" s="1">
        <v>5.6389999999999999E-3</v>
      </c>
      <c r="JF26" s="1">
        <v>5.0130000000000001E-3</v>
      </c>
      <c r="JG26" s="1">
        <v>1.8799999999999999E-3</v>
      </c>
      <c r="JH26" s="1">
        <v>1.253E-3</v>
      </c>
      <c r="JI26" s="1">
        <v>1.253E-3</v>
      </c>
      <c r="JJ26" s="1">
        <v>0</v>
      </c>
      <c r="JK26" s="1">
        <v>2.8195000000000001E-2</v>
      </c>
      <c r="JL26" s="1">
        <v>0.12030100000000001</v>
      </c>
      <c r="JM26" s="1">
        <v>9.1479000000000005E-2</v>
      </c>
      <c r="JN26" s="1">
        <v>0.114662</v>
      </c>
      <c r="JO26" s="1">
        <v>5.5138E-2</v>
      </c>
      <c r="JP26" s="1">
        <v>5.0130000000000001E-3</v>
      </c>
      <c r="JQ26" s="1">
        <v>8.1449999999999995E-3</v>
      </c>
      <c r="JR26" s="1">
        <v>1.1905000000000001E-2</v>
      </c>
      <c r="JS26" s="1">
        <v>1.6291E-2</v>
      </c>
      <c r="JT26" s="1">
        <v>1.0652E-2</v>
      </c>
      <c r="JU26" s="1">
        <v>6.8919999999999997E-3</v>
      </c>
      <c r="JV26" s="1">
        <v>2.1302999999999999E-2</v>
      </c>
      <c r="JW26" s="1">
        <v>3.1329999999999999E-3</v>
      </c>
      <c r="JX26" s="1">
        <v>8.7720000000000003E-3</v>
      </c>
      <c r="JY26" s="1">
        <v>3.1329999999999999E-3</v>
      </c>
      <c r="JZ26" s="1">
        <v>1.253E-3</v>
      </c>
      <c r="KA26" s="1">
        <v>1.8799999999999999E-3</v>
      </c>
      <c r="KB26" s="1">
        <v>6.2659999999999999E-3</v>
      </c>
      <c r="KC26" s="1">
        <v>8.1449999999999995E-3</v>
      </c>
      <c r="KD26" s="1">
        <v>6.8919999999999997E-3</v>
      </c>
      <c r="KE26" s="1">
        <v>6.2659999999999999E-3</v>
      </c>
      <c r="KF26" s="1">
        <v>1.253E-3</v>
      </c>
      <c r="KG26" s="1">
        <v>0</v>
      </c>
      <c r="KH26" s="1">
        <v>1.253E-3</v>
      </c>
      <c r="KI26" s="1">
        <v>0</v>
      </c>
      <c r="KJ26" s="1">
        <v>0</v>
      </c>
      <c r="KK26" s="1">
        <v>0.14912300000000001</v>
      </c>
      <c r="KL26" s="1">
        <v>0.17230599999999999</v>
      </c>
      <c r="KM26" s="1">
        <v>0</v>
      </c>
      <c r="KN26" s="1">
        <v>0</v>
      </c>
      <c r="KO26" s="1">
        <v>0</v>
      </c>
      <c r="KP26" s="1">
        <v>1.253E-3</v>
      </c>
      <c r="KQ26" s="1">
        <v>6.2699999999999995E-4</v>
      </c>
      <c r="KR26" s="1">
        <v>1.253E-3</v>
      </c>
      <c r="KS26" s="1">
        <v>2.506E-3</v>
      </c>
      <c r="KT26" s="1">
        <v>5.6389999999999999E-3</v>
      </c>
      <c r="KU26" s="1">
        <v>4.3860000000000001E-3</v>
      </c>
      <c r="KV26" s="1">
        <v>0</v>
      </c>
      <c r="KW26" s="1">
        <v>0</v>
      </c>
      <c r="KX26" s="1">
        <v>0</v>
      </c>
      <c r="KY26" s="1">
        <v>0</v>
      </c>
      <c r="KZ26" s="1">
        <v>0</v>
      </c>
      <c r="LA26" s="1">
        <v>0</v>
      </c>
      <c r="LB26" s="1">
        <v>0</v>
      </c>
      <c r="LC26" s="1">
        <v>0</v>
      </c>
      <c r="LD26" s="1">
        <v>7.8321000000000002E-2</v>
      </c>
      <c r="LE26" s="1">
        <v>0</v>
      </c>
      <c r="LF26" s="1">
        <v>0</v>
      </c>
      <c r="LG26" s="1">
        <v>0</v>
      </c>
      <c r="LH26" s="1" t="s">
        <v>561</v>
      </c>
      <c r="LI26" s="1" t="s">
        <v>561</v>
      </c>
      <c r="LJ26" s="1" t="s">
        <v>561</v>
      </c>
      <c r="LK26" s="1" t="s">
        <v>561</v>
      </c>
      <c r="LL26" s="1" t="s">
        <v>561</v>
      </c>
      <c r="LM26" s="1" t="s">
        <v>561</v>
      </c>
      <c r="LN26" s="1" t="s">
        <v>561</v>
      </c>
      <c r="LO26" s="1" t="s">
        <v>561</v>
      </c>
      <c r="LP26" s="1" t="s">
        <v>642</v>
      </c>
      <c r="LQ26" s="1" t="s">
        <v>561</v>
      </c>
      <c r="LR26" s="1" t="s">
        <v>561</v>
      </c>
      <c r="LS26" s="1" t="s">
        <v>561</v>
      </c>
      <c r="LT26" s="1" t="s">
        <v>643</v>
      </c>
      <c r="LU26" s="1" t="s">
        <v>576</v>
      </c>
      <c r="LV26" s="1" t="s">
        <v>644</v>
      </c>
      <c r="LW26">
        <v>10</v>
      </c>
      <c r="LX26">
        <v>50</v>
      </c>
      <c r="LY26">
        <v>0</v>
      </c>
      <c r="LZ26">
        <v>19</v>
      </c>
      <c r="MA26">
        <v>0</v>
      </c>
    </row>
    <row r="27" spans="1:339" x14ac:dyDescent="0.3">
      <c r="A27" s="1" t="s">
        <v>270</v>
      </c>
      <c r="B27" s="1" t="s">
        <v>270</v>
      </c>
      <c r="C27">
        <v>0</v>
      </c>
      <c r="D27">
        <v>10</v>
      </c>
      <c r="E27" s="1">
        <v>0.148399</v>
      </c>
      <c r="F27" s="1">
        <v>0</v>
      </c>
      <c r="G27">
        <v>9600</v>
      </c>
      <c r="H27">
        <v>1000000</v>
      </c>
      <c r="I27">
        <v>1597</v>
      </c>
      <c r="J27">
        <v>0</v>
      </c>
      <c r="K27">
        <v>100</v>
      </c>
      <c r="L27">
        <v>100</v>
      </c>
      <c r="M27">
        <v>161</v>
      </c>
      <c r="N27" s="1" t="s">
        <v>270</v>
      </c>
      <c r="O27" s="1">
        <v>0</v>
      </c>
      <c r="P27" s="1">
        <v>0.71428599999999998</v>
      </c>
      <c r="Q27" s="1">
        <v>0.14906800000000001</v>
      </c>
      <c r="R27" s="1">
        <v>8.6957000000000007E-2</v>
      </c>
      <c r="S27" s="1">
        <v>3.1056E-2</v>
      </c>
      <c r="T27" s="1">
        <v>1.2422000000000001E-2</v>
      </c>
      <c r="U27" s="1">
        <v>6.2110000000000004E-3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 t="s">
        <v>561</v>
      </c>
      <c r="DL27" s="1" t="s">
        <v>562</v>
      </c>
      <c r="DM27" s="1" t="s">
        <v>562</v>
      </c>
      <c r="DN27" s="1" t="s">
        <v>645</v>
      </c>
      <c r="DO27" s="1" t="s">
        <v>270</v>
      </c>
      <c r="DP27" s="1">
        <v>0</v>
      </c>
      <c r="DQ27" s="1">
        <v>0.5</v>
      </c>
      <c r="DR27" s="1">
        <v>6.25E-2</v>
      </c>
      <c r="DS27" s="1">
        <v>0</v>
      </c>
      <c r="DT27" s="1">
        <v>1.2500000000000001E-2</v>
      </c>
      <c r="DU27" s="1">
        <v>1.2500000000000001E-2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1.2500000000000001E-2</v>
      </c>
      <c r="EC27" s="1">
        <v>1.2500000000000001E-2</v>
      </c>
      <c r="ED27" s="1">
        <v>0</v>
      </c>
      <c r="EE27" s="1">
        <v>6.2500000000000003E-3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3.125E-2</v>
      </c>
      <c r="EL27" s="1">
        <v>6.2500000000000003E-3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6.2500000000000003E-3</v>
      </c>
      <c r="EW27" s="1">
        <v>2.5000000000000001E-2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6.2500000000000003E-3</v>
      </c>
      <c r="FF27" s="1">
        <v>1.2500000000000001E-2</v>
      </c>
      <c r="FG27" s="1">
        <v>1.2500000000000001E-2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6.8750000000000006E-2</v>
      </c>
      <c r="FT27" s="1">
        <v>6.25E-2</v>
      </c>
      <c r="FU27" s="1">
        <v>5.6250000000000001E-2</v>
      </c>
      <c r="FV27" s="1">
        <v>6.2500000000000003E-3</v>
      </c>
      <c r="FW27" s="1">
        <v>0</v>
      </c>
      <c r="FX27" s="1">
        <v>0</v>
      </c>
      <c r="FY27" s="1">
        <v>0</v>
      </c>
      <c r="FZ27" s="1">
        <v>0</v>
      </c>
      <c r="GA27" s="1">
        <v>8.7499999999999994E-2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</v>
      </c>
      <c r="HL27" s="1">
        <v>0</v>
      </c>
      <c r="HM27" s="1">
        <v>0</v>
      </c>
      <c r="HN27" s="1">
        <v>0</v>
      </c>
      <c r="HO27" s="1">
        <v>0</v>
      </c>
      <c r="HP27" s="1">
        <v>0</v>
      </c>
      <c r="HQ27" s="1">
        <v>0</v>
      </c>
      <c r="HR27" s="1">
        <v>0</v>
      </c>
      <c r="HS27" s="1">
        <v>0</v>
      </c>
      <c r="HT27" s="1">
        <v>0</v>
      </c>
      <c r="HU27" s="1">
        <v>0</v>
      </c>
      <c r="HV27" s="1">
        <v>0</v>
      </c>
      <c r="HW27" s="1">
        <v>0</v>
      </c>
      <c r="HX27" s="1">
        <v>0</v>
      </c>
      <c r="HY27" s="1">
        <v>0</v>
      </c>
      <c r="HZ27" s="1">
        <v>0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6.2699999999999995E-4</v>
      </c>
      <c r="IR27" s="1">
        <v>0</v>
      </c>
      <c r="IS27" s="1">
        <v>0</v>
      </c>
      <c r="IT27" s="1">
        <v>0</v>
      </c>
      <c r="IU27" s="1">
        <v>6.2699999999999995E-4</v>
      </c>
      <c r="IV27" s="1">
        <v>1.8797000000000001E-2</v>
      </c>
      <c r="IW27" s="1">
        <v>1.9424E-2</v>
      </c>
      <c r="IX27" s="1">
        <v>2.5689E-2</v>
      </c>
      <c r="IY27" s="1">
        <v>1.3783999999999999E-2</v>
      </c>
      <c r="IZ27" s="1">
        <v>3.1328000000000002E-2</v>
      </c>
      <c r="JA27" s="1">
        <v>1.5664000000000001E-2</v>
      </c>
      <c r="JB27" s="1">
        <v>5.0130000000000001E-3</v>
      </c>
      <c r="JC27" s="1">
        <v>3.7590000000000002E-3</v>
      </c>
      <c r="JD27" s="1">
        <v>3.1329999999999999E-3</v>
      </c>
      <c r="JE27" s="1">
        <v>3.1329999999999999E-3</v>
      </c>
      <c r="JF27" s="1">
        <v>1.253E-3</v>
      </c>
      <c r="JG27" s="1">
        <v>6.8919999999999997E-3</v>
      </c>
      <c r="JH27" s="1">
        <v>4.3860000000000001E-3</v>
      </c>
      <c r="JI27" s="1">
        <v>1.3783999999999999E-2</v>
      </c>
      <c r="JJ27" s="1">
        <v>3.1329999999999999E-3</v>
      </c>
      <c r="JK27" s="1">
        <v>1.6291E-2</v>
      </c>
      <c r="JL27" s="1">
        <v>1.8169999999999999E-2</v>
      </c>
      <c r="JM27" s="1">
        <v>1.5037999999999999E-2</v>
      </c>
      <c r="JN27" s="1">
        <v>7.5189999999999996E-3</v>
      </c>
      <c r="JO27" s="1">
        <v>1.7544000000000001E-2</v>
      </c>
      <c r="JP27" s="1">
        <v>1.1278E-2</v>
      </c>
      <c r="JQ27" s="1">
        <v>2.1302999999999999E-2</v>
      </c>
      <c r="JR27" s="1">
        <v>1.4411E-2</v>
      </c>
      <c r="JS27" s="1">
        <v>3.3834999999999997E-2</v>
      </c>
      <c r="JT27" s="1">
        <v>2.7569E-2</v>
      </c>
      <c r="JU27" s="1">
        <v>2.4435999999999999E-2</v>
      </c>
      <c r="JV27" s="1">
        <v>7.4561000000000002E-2</v>
      </c>
      <c r="JW27" s="1">
        <v>1.2531E-2</v>
      </c>
      <c r="JX27" s="1">
        <v>3.8847E-2</v>
      </c>
      <c r="JY27" s="1">
        <v>5.7644000000000001E-2</v>
      </c>
      <c r="JZ27" s="1">
        <v>5.0751999999999999E-2</v>
      </c>
      <c r="KA27" s="1">
        <v>4.3860000000000003E-2</v>
      </c>
      <c r="KB27" s="1">
        <v>5.7644000000000001E-2</v>
      </c>
      <c r="KC27" s="1">
        <v>3.3208000000000001E-2</v>
      </c>
      <c r="KD27" s="1">
        <v>2.0677000000000001E-2</v>
      </c>
      <c r="KE27" s="1">
        <v>2.5062999999999998E-2</v>
      </c>
      <c r="KF27" s="1">
        <v>1.6291E-2</v>
      </c>
      <c r="KG27" s="1">
        <v>7.5189999999999996E-3</v>
      </c>
      <c r="KH27" s="1">
        <v>5.6389999999999999E-3</v>
      </c>
      <c r="KI27" s="1">
        <v>3.7590000000000002E-3</v>
      </c>
      <c r="KJ27" s="1">
        <v>5.6389999999999999E-3</v>
      </c>
      <c r="KK27" s="1">
        <v>2.1302999999999999E-2</v>
      </c>
      <c r="KL27" s="1">
        <v>5.0751999999999999E-2</v>
      </c>
      <c r="KM27" s="1">
        <v>2.506E-3</v>
      </c>
      <c r="KN27" s="1">
        <v>3.1329999999999999E-3</v>
      </c>
      <c r="KO27" s="1">
        <v>3.1329999999999999E-3</v>
      </c>
      <c r="KP27" s="1">
        <v>1.8799999999999999E-3</v>
      </c>
      <c r="KQ27" s="1">
        <v>3.1329999999999999E-3</v>
      </c>
      <c r="KR27" s="1">
        <v>2.506E-3</v>
      </c>
      <c r="KS27" s="1">
        <v>1.8799999999999999E-3</v>
      </c>
      <c r="KT27" s="1">
        <v>3.7590000000000002E-3</v>
      </c>
      <c r="KU27" s="1">
        <v>6.8919999999999997E-3</v>
      </c>
      <c r="KV27" s="1">
        <v>5.0130000000000001E-3</v>
      </c>
      <c r="KW27" s="1">
        <v>0</v>
      </c>
      <c r="KX27" s="1">
        <v>0</v>
      </c>
      <c r="KY27" s="1">
        <v>0</v>
      </c>
      <c r="KZ27" s="1">
        <v>0</v>
      </c>
      <c r="LA27" s="1">
        <v>0</v>
      </c>
      <c r="LB27" s="1">
        <v>0</v>
      </c>
      <c r="LC27" s="1">
        <v>0</v>
      </c>
      <c r="LD27" s="1">
        <v>6.2657000000000004E-2</v>
      </c>
      <c r="LE27" s="1">
        <v>0</v>
      </c>
      <c r="LF27" s="1">
        <v>0</v>
      </c>
      <c r="LG27" s="1">
        <v>0</v>
      </c>
      <c r="LH27" s="1" t="s">
        <v>561</v>
      </c>
      <c r="LI27" s="1" t="s">
        <v>561</v>
      </c>
      <c r="LJ27" s="1" t="s">
        <v>561</v>
      </c>
      <c r="LK27" s="1" t="s">
        <v>561</v>
      </c>
      <c r="LL27" s="1" t="s">
        <v>561</v>
      </c>
      <c r="LM27" s="1" t="s">
        <v>561</v>
      </c>
      <c r="LN27" s="1" t="s">
        <v>561</v>
      </c>
      <c r="LO27" s="1" t="s">
        <v>561</v>
      </c>
      <c r="LP27" s="1" t="s">
        <v>646</v>
      </c>
      <c r="LQ27" s="1" t="s">
        <v>561</v>
      </c>
      <c r="LR27" s="1" t="s">
        <v>561</v>
      </c>
      <c r="LS27" s="1" t="s">
        <v>561</v>
      </c>
      <c r="LT27" s="1" t="s">
        <v>647</v>
      </c>
      <c r="LU27" s="1" t="s">
        <v>571</v>
      </c>
      <c r="LV27" s="1" t="s">
        <v>648</v>
      </c>
      <c r="LW27">
        <v>9</v>
      </c>
      <c r="LX27">
        <v>42</v>
      </c>
      <c r="LY27">
        <v>0</v>
      </c>
      <c r="LZ27">
        <v>17</v>
      </c>
      <c r="MA27">
        <v>0</v>
      </c>
    </row>
    <row r="28" spans="1:339" x14ac:dyDescent="0.3">
      <c r="A28" s="1" t="s">
        <v>270</v>
      </c>
      <c r="B28" s="1" t="s">
        <v>270</v>
      </c>
      <c r="C28">
        <v>0</v>
      </c>
      <c r="D28">
        <v>10</v>
      </c>
      <c r="E28" s="1">
        <v>2.6495000000000001E-2</v>
      </c>
      <c r="F28" s="1">
        <v>0</v>
      </c>
      <c r="G28">
        <v>9600</v>
      </c>
      <c r="H28">
        <v>1000000</v>
      </c>
      <c r="I28">
        <v>2047</v>
      </c>
      <c r="J28">
        <v>0</v>
      </c>
      <c r="K28">
        <v>100</v>
      </c>
      <c r="L28">
        <v>100</v>
      </c>
      <c r="M28">
        <v>394</v>
      </c>
      <c r="N28" s="1" t="s">
        <v>270</v>
      </c>
      <c r="O28" s="1">
        <v>0</v>
      </c>
      <c r="P28" s="1">
        <v>0.71573600000000004</v>
      </c>
      <c r="Q28" s="1">
        <v>0.15736</v>
      </c>
      <c r="R28" s="1">
        <v>6.8528000000000006E-2</v>
      </c>
      <c r="S28" s="1">
        <v>4.5685000000000003E-2</v>
      </c>
      <c r="T28" s="1">
        <v>1.0152E-2</v>
      </c>
      <c r="U28" s="1">
        <v>2.5379999999999999E-3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 t="s">
        <v>561</v>
      </c>
      <c r="DL28" s="1" t="s">
        <v>562</v>
      </c>
      <c r="DM28" s="1" t="s">
        <v>562</v>
      </c>
      <c r="DN28" s="1" t="s">
        <v>649</v>
      </c>
      <c r="DO28" s="1" t="s">
        <v>270</v>
      </c>
      <c r="DP28" s="1">
        <v>0</v>
      </c>
      <c r="DQ28" s="1">
        <v>0.50890599999999997</v>
      </c>
      <c r="DR28" s="1">
        <v>9.1603000000000004E-2</v>
      </c>
      <c r="DS28" s="1">
        <v>4.8346E-2</v>
      </c>
      <c r="DT28" s="1">
        <v>2.5444999999999999E-2</v>
      </c>
      <c r="DU28" s="1">
        <v>2.5444999999999999E-2</v>
      </c>
      <c r="DV28" s="1">
        <v>3.3078999999999997E-2</v>
      </c>
      <c r="DW28" s="1">
        <v>1.5266999999999999E-2</v>
      </c>
      <c r="DX28" s="1">
        <v>5.0889999999999998E-3</v>
      </c>
      <c r="DY28" s="1">
        <v>5.0889999999999998E-3</v>
      </c>
      <c r="DZ28" s="1">
        <v>0</v>
      </c>
      <c r="EA28" s="1">
        <v>0</v>
      </c>
      <c r="EB28" s="1">
        <v>2.545E-3</v>
      </c>
      <c r="EC28" s="1">
        <v>0</v>
      </c>
      <c r="ED28" s="1">
        <v>4.0711999999999998E-2</v>
      </c>
      <c r="EE28" s="1">
        <v>3.5623000000000002E-2</v>
      </c>
      <c r="EF28" s="1">
        <v>2.545E-3</v>
      </c>
      <c r="EG28" s="1">
        <v>2.545E-3</v>
      </c>
      <c r="EH28" s="1">
        <v>0</v>
      </c>
      <c r="EI28" s="1">
        <v>2.545E-3</v>
      </c>
      <c r="EJ28" s="1">
        <v>1.2723E-2</v>
      </c>
      <c r="EK28" s="1">
        <v>5.0889999999999998E-3</v>
      </c>
      <c r="EL28" s="1">
        <v>2.7990000000000001E-2</v>
      </c>
      <c r="EM28" s="1">
        <v>1.0178E-2</v>
      </c>
      <c r="EN28" s="1">
        <v>7.6340000000000002E-3</v>
      </c>
      <c r="EO28" s="1">
        <v>2.545E-3</v>
      </c>
      <c r="EP28" s="1">
        <v>0</v>
      </c>
      <c r="EQ28" s="1">
        <v>7.6340000000000002E-3</v>
      </c>
      <c r="ER28" s="1">
        <v>7.6340000000000002E-3</v>
      </c>
      <c r="ES28" s="1">
        <v>1.2723E-2</v>
      </c>
      <c r="ET28" s="1">
        <v>0</v>
      </c>
      <c r="EU28" s="1">
        <v>2.545E-3</v>
      </c>
      <c r="EV28" s="1">
        <v>0</v>
      </c>
      <c r="EW28" s="1">
        <v>0</v>
      </c>
      <c r="EX28" s="1">
        <v>2.545E-3</v>
      </c>
      <c r="EY28" s="1">
        <v>7.6340000000000002E-3</v>
      </c>
      <c r="EZ28" s="1">
        <v>7.6340000000000002E-3</v>
      </c>
      <c r="FA28" s="1">
        <v>5.0889999999999998E-3</v>
      </c>
      <c r="FB28" s="1">
        <v>0</v>
      </c>
      <c r="FC28" s="1">
        <v>5.0889999999999998E-3</v>
      </c>
      <c r="FD28" s="1">
        <v>0</v>
      </c>
      <c r="FE28" s="1">
        <v>0</v>
      </c>
      <c r="FF28" s="1">
        <v>0</v>
      </c>
      <c r="FG28" s="1">
        <v>7.6340000000000002E-3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2.545E-3</v>
      </c>
      <c r="FN28" s="1">
        <v>2.545E-3</v>
      </c>
      <c r="FO28" s="1">
        <v>0</v>
      </c>
      <c r="FP28" s="1">
        <v>5.0889999999999998E-3</v>
      </c>
      <c r="FQ28" s="1">
        <v>0</v>
      </c>
      <c r="FR28" s="1">
        <v>7.6340000000000002E-3</v>
      </c>
      <c r="FS28" s="1">
        <v>5.0889999999999998E-3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0</v>
      </c>
      <c r="HJ28" s="1">
        <v>0</v>
      </c>
      <c r="HK28" s="1">
        <v>0</v>
      </c>
      <c r="HL28" s="1">
        <v>0</v>
      </c>
      <c r="HM28" s="1">
        <v>0</v>
      </c>
      <c r="HN28" s="1">
        <v>0</v>
      </c>
      <c r="HO28" s="1">
        <v>0</v>
      </c>
      <c r="HP28" s="1">
        <v>0</v>
      </c>
      <c r="HQ28" s="1">
        <v>0</v>
      </c>
      <c r="HR28" s="1">
        <v>0</v>
      </c>
      <c r="HS28" s="1">
        <v>0</v>
      </c>
      <c r="HT28" s="1">
        <v>0</v>
      </c>
      <c r="HU28" s="1">
        <v>0</v>
      </c>
      <c r="HV28" s="1">
        <v>0</v>
      </c>
      <c r="HW28" s="1">
        <v>0</v>
      </c>
      <c r="HX28" s="1">
        <v>0</v>
      </c>
      <c r="HY28" s="1">
        <v>0</v>
      </c>
      <c r="HZ28" s="1">
        <v>0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6.2699999999999995E-4</v>
      </c>
      <c r="IM28" s="1">
        <v>0</v>
      </c>
      <c r="IN28" s="1">
        <v>0</v>
      </c>
      <c r="IO28" s="1">
        <v>6.2699999999999995E-4</v>
      </c>
      <c r="IP28" s="1">
        <v>0</v>
      </c>
      <c r="IQ28" s="1">
        <v>0</v>
      </c>
      <c r="IR28" s="1">
        <v>3.1329999999999999E-3</v>
      </c>
      <c r="IS28" s="1">
        <v>1.253E-3</v>
      </c>
      <c r="IT28" s="1">
        <v>1.253E-3</v>
      </c>
      <c r="IU28" s="1">
        <v>3.7590000000000002E-3</v>
      </c>
      <c r="IV28" s="1">
        <v>1.8799999999999999E-3</v>
      </c>
      <c r="IW28" s="1">
        <v>1.8799999999999999E-3</v>
      </c>
      <c r="IX28" s="1">
        <v>1.253E-3</v>
      </c>
      <c r="IY28" s="1">
        <v>5.0130000000000001E-3</v>
      </c>
      <c r="IZ28" s="1">
        <v>1.2531E-2</v>
      </c>
      <c r="JA28" s="1">
        <v>1.0652E-2</v>
      </c>
      <c r="JB28" s="1">
        <v>8.7720000000000003E-3</v>
      </c>
      <c r="JC28" s="1">
        <v>1.3783999999999999E-2</v>
      </c>
      <c r="JD28" s="1">
        <v>1.1278E-2</v>
      </c>
      <c r="JE28" s="1">
        <v>7.5189999999999996E-3</v>
      </c>
      <c r="JF28" s="1">
        <v>2.4435999999999999E-2</v>
      </c>
      <c r="JG28" s="1">
        <v>2.6942000000000001E-2</v>
      </c>
      <c r="JH28" s="1">
        <v>3.6967E-2</v>
      </c>
      <c r="JI28" s="1">
        <v>4.8245999999999997E-2</v>
      </c>
      <c r="JJ28" s="1">
        <v>1.4411E-2</v>
      </c>
      <c r="JK28" s="1">
        <v>3.1328000000000002E-2</v>
      </c>
      <c r="JL28" s="1">
        <v>2.3182999999999999E-2</v>
      </c>
      <c r="JM28" s="1">
        <v>2.6315999999999999E-2</v>
      </c>
      <c r="JN28" s="1">
        <v>1.5037999999999999E-2</v>
      </c>
      <c r="JO28" s="1">
        <v>1.6291E-2</v>
      </c>
      <c r="JP28" s="1">
        <v>1.7544000000000001E-2</v>
      </c>
      <c r="JQ28" s="1">
        <v>1.3158E-2</v>
      </c>
      <c r="JR28" s="1">
        <v>1.5664000000000001E-2</v>
      </c>
      <c r="JS28" s="1">
        <v>2.0049999999999998E-2</v>
      </c>
      <c r="JT28" s="1">
        <v>2.0677000000000001E-2</v>
      </c>
      <c r="JU28" s="1">
        <v>1.8797000000000001E-2</v>
      </c>
      <c r="JV28" s="1">
        <v>1.8797000000000001E-2</v>
      </c>
      <c r="JW28" s="1">
        <v>7.5189999999999996E-3</v>
      </c>
      <c r="JX28" s="1">
        <v>2.5689E-2</v>
      </c>
      <c r="JY28" s="1">
        <v>2.5689E-2</v>
      </c>
      <c r="JZ28" s="1">
        <v>2.2556E-2</v>
      </c>
      <c r="KA28" s="1">
        <v>1.5664000000000001E-2</v>
      </c>
      <c r="KB28" s="1">
        <v>2.5689E-2</v>
      </c>
      <c r="KC28" s="1">
        <v>2.6942000000000001E-2</v>
      </c>
      <c r="KD28" s="1">
        <v>1.6917000000000001E-2</v>
      </c>
      <c r="KE28" s="1">
        <v>2.0049999999999998E-2</v>
      </c>
      <c r="KF28" s="1">
        <v>1.2531E-2</v>
      </c>
      <c r="KG28" s="1">
        <v>2.2556E-2</v>
      </c>
      <c r="KH28" s="1">
        <v>1.0652E-2</v>
      </c>
      <c r="KI28" s="1">
        <v>2.5062999999999998E-2</v>
      </c>
      <c r="KJ28" s="1">
        <v>9.3980000000000001E-3</v>
      </c>
      <c r="KK28" s="1">
        <v>4.0726999999999999E-2</v>
      </c>
      <c r="KL28" s="1">
        <v>0.119048</v>
      </c>
      <c r="KM28" s="1">
        <v>6.2699999999999995E-4</v>
      </c>
      <c r="KN28" s="1">
        <v>6.2699999999999995E-4</v>
      </c>
      <c r="KO28" s="1">
        <v>6.2699999999999995E-4</v>
      </c>
      <c r="KP28" s="1">
        <v>5.0130000000000001E-3</v>
      </c>
      <c r="KQ28" s="1">
        <v>9.3980000000000001E-3</v>
      </c>
      <c r="KR28" s="1">
        <v>7.5189999999999996E-3</v>
      </c>
      <c r="KS28" s="1">
        <v>4.3860000000000001E-3</v>
      </c>
      <c r="KT28" s="1">
        <v>3.7590000000000002E-3</v>
      </c>
      <c r="KU28" s="1">
        <v>5.6389999999999999E-3</v>
      </c>
      <c r="KV28" s="1">
        <v>0</v>
      </c>
      <c r="KW28" s="1">
        <v>0</v>
      </c>
      <c r="KX28" s="1">
        <v>0</v>
      </c>
      <c r="KY28" s="1">
        <v>0</v>
      </c>
      <c r="KZ28" s="1">
        <v>0</v>
      </c>
      <c r="LA28" s="1">
        <v>0</v>
      </c>
      <c r="LB28" s="1">
        <v>0</v>
      </c>
      <c r="LC28" s="1">
        <v>0</v>
      </c>
      <c r="LD28" s="1">
        <v>6.1404E-2</v>
      </c>
      <c r="LE28" s="1">
        <v>1.253E-3</v>
      </c>
      <c r="LF28" s="1">
        <v>0</v>
      </c>
      <c r="LG28" s="1">
        <v>0</v>
      </c>
      <c r="LH28" s="1" t="s">
        <v>561</v>
      </c>
      <c r="LI28" s="1" t="s">
        <v>561</v>
      </c>
      <c r="LJ28" s="1" t="s">
        <v>561</v>
      </c>
      <c r="LK28" s="1" t="s">
        <v>561</v>
      </c>
      <c r="LL28" s="1" t="s">
        <v>561</v>
      </c>
      <c r="LM28" s="1" t="s">
        <v>561</v>
      </c>
      <c r="LN28" s="1" t="s">
        <v>561</v>
      </c>
      <c r="LO28" s="1" t="s">
        <v>561</v>
      </c>
      <c r="LP28" s="1" t="s">
        <v>650</v>
      </c>
      <c r="LQ28" s="1" t="s">
        <v>561</v>
      </c>
      <c r="LR28" s="1" t="s">
        <v>561</v>
      </c>
      <c r="LS28" s="1" t="s">
        <v>561</v>
      </c>
      <c r="LT28" s="1" t="s">
        <v>651</v>
      </c>
      <c r="LU28" s="1" t="s">
        <v>571</v>
      </c>
      <c r="LV28" s="1" t="s">
        <v>652</v>
      </c>
      <c r="LW28">
        <v>8</v>
      </c>
      <c r="LX28">
        <v>42</v>
      </c>
      <c r="LY28">
        <v>0</v>
      </c>
      <c r="LZ28">
        <v>17</v>
      </c>
      <c r="MA28">
        <v>0</v>
      </c>
    </row>
    <row r="29" spans="1:339" x14ac:dyDescent="0.3">
      <c r="A29" s="1"/>
      <c r="B29" s="1"/>
      <c r="E29" s="1"/>
      <c r="F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4250-7E40-469A-9C38-5FCF01C13C4A}">
  <dimension ref="A1:GS2"/>
  <sheetViews>
    <sheetView topLeftCell="A4" workbookViewId="0">
      <selection activeCell="A2" sqref="A2:XFD2"/>
    </sheetView>
  </sheetViews>
  <sheetFormatPr defaultRowHeight="14.4" x14ac:dyDescent="0.3"/>
  <cols>
    <col min="1" max="9" width="11.109375" bestFit="1" customWidth="1"/>
    <col min="10" max="99" width="12.109375" bestFit="1" customWidth="1"/>
    <col min="100" max="201" width="13" bestFit="1" customWidth="1"/>
  </cols>
  <sheetData>
    <row r="1" spans="1:201" x14ac:dyDescent="0.3">
      <c r="A1" t="s">
        <v>269</v>
      </c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  <c r="H1" t="s">
        <v>282</v>
      </c>
      <c r="I1" t="s">
        <v>283</v>
      </c>
      <c r="J1" t="s">
        <v>284</v>
      </c>
      <c r="K1" t="s">
        <v>285</v>
      </c>
      <c r="L1" t="s">
        <v>286</v>
      </c>
      <c r="M1" t="s">
        <v>287</v>
      </c>
      <c r="N1" t="s">
        <v>288</v>
      </c>
      <c r="O1" t="s">
        <v>289</v>
      </c>
      <c r="P1" t="s">
        <v>290</v>
      </c>
      <c r="Q1" t="s">
        <v>291</v>
      </c>
      <c r="R1" t="s">
        <v>292</v>
      </c>
      <c r="S1" t="s">
        <v>293</v>
      </c>
      <c r="T1" t="s">
        <v>294</v>
      </c>
      <c r="U1" t="s">
        <v>295</v>
      </c>
      <c r="V1" t="s">
        <v>296</v>
      </c>
      <c r="W1" t="s">
        <v>297</v>
      </c>
      <c r="X1" t="s">
        <v>298</v>
      </c>
      <c r="Y1" t="s">
        <v>299</v>
      </c>
      <c r="Z1" t="s">
        <v>300</v>
      </c>
      <c r="AA1" t="s">
        <v>301</v>
      </c>
      <c r="AB1" t="s">
        <v>302</v>
      </c>
      <c r="AC1" t="s">
        <v>303</v>
      </c>
      <c r="AD1" t="s">
        <v>304</v>
      </c>
      <c r="AE1" t="s">
        <v>305</v>
      </c>
      <c r="AF1" t="s">
        <v>306</v>
      </c>
      <c r="AG1" t="s">
        <v>307</v>
      </c>
      <c r="AH1" t="s">
        <v>308</v>
      </c>
      <c r="AI1" t="s">
        <v>309</v>
      </c>
      <c r="AJ1" t="s">
        <v>310</v>
      </c>
      <c r="AK1" t="s">
        <v>311</v>
      </c>
      <c r="AL1" t="s">
        <v>312</v>
      </c>
      <c r="AM1" t="s">
        <v>313</v>
      </c>
      <c r="AN1" t="s">
        <v>314</v>
      </c>
      <c r="AO1" t="s">
        <v>315</v>
      </c>
      <c r="AP1" t="s">
        <v>316</v>
      </c>
      <c r="AQ1" t="s">
        <v>317</v>
      </c>
      <c r="AR1" t="s">
        <v>318</v>
      </c>
      <c r="AS1" t="s">
        <v>319</v>
      </c>
      <c r="AT1" t="s">
        <v>320</v>
      </c>
      <c r="AU1" t="s">
        <v>321</v>
      </c>
      <c r="AV1" t="s">
        <v>322</v>
      </c>
      <c r="AW1" t="s">
        <v>323</v>
      </c>
      <c r="AX1" t="s">
        <v>324</v>
      </c>
      <c r="AY1" t="s">
        <v>325</v>
      </c>
      <c r="AZ1" t="s">
        <v>326</v>
      </c>
      <c r="BA1" t="s">
        <v>327</v>
      </c>
      <c r="BB1" t="s">
        <v>328</v>
      </c>
      <c r="BC1" t="s">
        <v>329</v>
      </c>
      <c r="BD1" t="s">
        <v>330</v>
      </c>
      <c r="BE1" t="s">
        <v>331</v>
      </c>
      <c r="BF1" t="s">
        <v>332</v>
      </c>
      <c r="BG1" t="s">
        <v>333</v>
      </c>
      <c r="BH1" t="s">
        <v>334</v>
      </c>
      <c r="BI1" t="s">
        <v>335</v>
      </c>
      <c r="BJ1" t="s">
        <v>336</v>
      </c>
      <c r="BK1" t="s">
        <v>337</v>
      </c>
      <c r="BL1" t="s">
        <v>338</v>
      </c>
      <c r="BM1" t="s">
        <v>339</v>
      </c>
      <c r="BN1" t="s">
        <v>340</v>
      </c>
      <c r="BO1" t="s">
        <v>341</v>
      </c>
      <c r="BP1" t="s">
        <v>342</v>
      </c>
      <c r="BQ1" t="s">
        <v>343</v>
      </c>
      <c r="BR1" t="s">
        <v>344</v>
      </c>
      <c r="BS1" t="s">
        <v>345</v>
      </c>
      <c r="BT1" t="s">
        <v>346</v>
      </c>
      <c r="BU1" t="s">
        <v>347</v>
      </c>
      <c r="BV1" t="s">
        <v>348</v>
      </c>
      <c r="BW1" t="s">
        <v>349</v>
      </c>
      <c r="BX1" t="s">
        <v>350</v>
      </c>
      <c r="BY1" t="s">
        <v>351</v>
      </c>
      <c r="BZ1" t="s">
        <v>352</v>
      </c>
      <c r="CA1" t="s">
        <v>353</v>
      </c>
      <c r="CB1" t="s">
        <v>354</v>
      </c>
      <c r="CC1" t="s">
        <v>355</v>
      </c>
      <c r="CD1" t="s">
        <v>356</v>
      </c>
      <c r="CE1" t="s">
        <v>357</v>
      </c>
      <c r="CF1" t="s">
        <v>358</v>
      </c>
      <c r="CG1" t="s">
        <v>359</v>
      </c>
      <c r="CH1" t="s">
        <v>360</v>
      </c>
      <c r="CI1" t="s">
        <v>361</v>
      </c>
      <c r="CJ1" t="s">
        <v>362</v>
      </c>
      <c r="CK1" t="s">
        <v>363</v>
      </c>
      <c r="CL1" t="s">
        <v>364</v>
      </c>
      <c r="CM1" t="s">
        <v>365</v>
      </c>
      <c r="CN1" t="s">
        <v>366</v>
      </c>
      <c r="CO1" t="s">
        <v>367</v>
      </c>
      <c r="CP1" t="s">
        <v>368</v>
      </c>
      <c r="CQ1" t="s">
        <v>369</v>
      </c>
      <c r="CR1" t="s">
        <v>370</v>
      </c>
      <c r="CS1" t="s">
        <v>371</v>
      </c>
      <c r="CT1" t="s">
        <v>372</v>
      </c>
      <c r="CU1" t="s">
        <v>373</v>
      </c>
      <c r="CV1" t="s">
        <v>374</v>
      </c>
      <c r="CW1" t="s">
        <v>375</v>
      </c>
      <c r="CX1" t="s">
        <v>376</v>
      </c>
      <c r="CY1" t="s">
        <v>377</v>
      </c>
      <c r="CZ1" t="s">
        <v>378</v>
      </c>
      <c r="DA1" t="s">
        <v>379</v>
      </c>
      <c r="DB1" t="s">
        <v>380</v>
      </c>
      <c r="DC1" t="s">
        <v>381</v>
      </c>
      <c r="DD1" t="s">
        <v>382</v>
      </c>
      <c r="DE1" t="s">
        <v>383</v>
      </c>
      <c r="DF1" t="s">
        <v>384</v>
      </c>
      <c r="DG1" t="s">
        <v>385</v>
      </c>
      <c r="DH1" t="s">
        <v>386</v>
      </c>
      <c r="DI1" t="s">
        <v>387</v>
      </c>
      <c r="DJ1" t="s">
        <v>388</v>
      </c>
      <c r="DK1" t="s">
        <v>389</v>
      </c>
      <c r="DL1" t="s">
        <v>390</v>
      </c>
      <c r="DM1" t="s">
        <v>391</v>
      </c>
      <c r="DN1" t="s">
        <v>392</v>
      </c>
      <c r="DO1" t="s">
        <v>393</v>
      </c>
      <c r="DP1" t="s">
        <v>394</v>
      </c>
      <c r="DQ1" t="s">
        <v>395</v>
      </c>
      <c r="DR1" t="s">
        <v>396</v>
      </c>
      <c r="DS1" t="s">
        <v>397</v>
      </c>
      <c r="DT1" t="s">
        <v>398</v>
      </c>
      <c r="DU1" t="s">
        <v>399</v>
      </c>
      <c r="DV1" t="s">
        <v>400</v>
      </c>
      <c r="DW1" t="s">
        <v>401</v>
      </c>
      <c r="DX1" t="s">
        <v>402</v>
      </c>
      <c r="DY1" t="s">
        <v>403</v>
      </c>
      <c r="DZ1" t="s">
        <v>404</v>
      </c>
      <c r="EA1" t="s">
        <v>405</v>
      </c>
      <c r="EB1" t="s">
        <v>406</v>
      </c>
      <c r="EC1" t="s">
        <v>407</v>
      </c>
      <c r="ED1" t="s">
        <v>408</v>
      </c>
      <c r="EE1" t="s">
        <v>409</v>
      </c>
      <c r="EF1" t="s">
        <v>410</v>
      </c>
      <c r="EG1" t="s">
        <v>411</v>
      </c>
      <c r="EH1" t="s">
        <v>412</v>
      </c>
      <c r="EI1" t="s">
        <v>413</v>
      </c>
      <c r="EJ1" t="s">
        <v>414</v>
      </c>
      <c r="EK1" t="s">
        <v>415</v>
      </c>
      <c r="EL1" t="s">
        <v>416</v>
      </c>
      <c r="EM1" t="s">
        <v>417</v>
      </c>
      <c r="EN1" t="s">
        <v>418</v>
      </c>
      <c r="EO1" t="s">
        <v>419</v>
      </c>
      <c r="EP1" t="s">
        <v>420</v>
      </c>
      <c r="EQ1" t="s">
        <v>421</v>
      </c>
      <c r="ER1" t="s">
        <v>422</v>
      </c>
      <c r="ES1" t="s">
        <v>423</v>
      </c>
      <c r="ET1" t="s">
        <v>424</v>
      </c>
      <c r="EU1" t="s">
        <v>425</v>
      </c>
      <c r="EV1" t="s">
        <v>426</v>
      </c>
      <c r="EW1" t="s">
        <v>427</v>
      </c>
      <c r="EX1" t="s">
        <v>428</v>
      </c>
      <c r="EY1" t="s">
        <v>429</v>
      </c>
      <c r="EZ1" t="s">
        <v>430</v>
      </c>
      <c r="FA1" t="s">
        <v>431</v>
      </c>
      <c r="FB1" t="s">
        <v>432</v>
      </c>
      <c r="FC1" t="s">
        <v>433</v>
      </c>
      <c r="FD1" t="s">
        <v>434</v>
      </c>
      <c r="FE1" t="s">
        <v>435</v>
      </c>
      <c r="FF1" t="s">
        <v>436</v>
      </c>
      <c r="FG1" t="s">
        <v>437</v>
      </c>
      <c r="FH1" t="s">
        <v>438</v>
      </c>
      <c r="FI1" t="s">
        <v>439</v>
      </c>
      <c r="FJ1" t="s">
        <v>440</v>
      </c>
      <c r="FK1" t="s">
        <v>441</v>
      </c>
      <c r="FL1" t="s">
        <v>442</v>
      </c>
      <c r="FM1" t="s">
        <v>443</v>
      </c>
      <c r="FN1" t="s">
        <v>444</v>
      </c>
      <c r="FO1" t="s">
        <v>445</v>
      </c>
      <c r="FP1" t="s">
        <v>446</v>
      </c>
      <c r="FQ1" t="s">
        <v>447</v>
      </c>
      <c r="FR1" t="s">
        <v>448</v>
      </c>
      <c r="FS1" t="s">
        <v>449</v>
      </c>
      <c r="FT1" t="s">
        <v>450</v>
      </c>
      <c r="FU1" t="s">
        <v>451</v>
      </c>
      <c r="FV1" t="s">
        <v>452</v>
      </c>
      <c r="FW1" t="s">
        <v>453</v>
      </c>
      <c r="FX1" t="s">
        <v>454</v>
      </c>
      <c r="FY1" t="s">
        <v>455</v>
      </c>
      <c r="FZ1" t="s">
        <v>456</v>
      </c>
      <c r="GA1" t="s">
        <v>457</v>
      </c>
      <c r="GB1" t="s">
        <v>458</v>
      </c>
      <c r="GC1" t="s">
        <v>459</v>
      </c>
      <c r="GD1" t="s">
        <v>460</v>
      </c>
      <c r="GE1" t="s">
        <v>461</v>
      </c>
      <c r="GF1" t="s">
        <v>462</v>
      </c>
      <c r="GG1" t="s">
        <v>463</v>
      </c>
      <c r="GH1" t="s">
        <v>464</v>
      </c>
      <c r="GI1" t="s">
        <v>465</v>
      </c>
      <c r="GJ1" t="s">
        <v>466</v>
      </c>
      <c r="GK1" t="s">
        <v>467</v>
      </c>
      <c r="GL1" t="s">
        <v>468</v>
      </c>
      <c r="GM1" t="s">
        <v>469</v>
      </c>
      <c r="GN1" t="s">
        <v>470</v>
      </c>
      <c r="GO1" t="s">
        <v>471</v>
      </c>
      <c r="GP1" t="s">
        <v>472</v>
      </c>
      <c r="GQ1" t="s">
        <v>473</v>
      </c>
      <c r="GR1" t="s">
        <v>474</v>
      </c>
      <c r="GS1" t="s">
        <v>475</v>
      </c>
    </row>
    <row r="2" spans="1:201" x14ac:dyDescent="0.3">
      <c r="A2">
        <v>911</v>
      </c>
      <c r="B2">
        <v>929</v>
      </c>
      <c r="C2">
        <v>896</v>
      </c>
      <c r="D2">
        <v>782</v>
      </c>
      <c r="E2">
        <v>127</v>
      </c>
      <c r="F2">
        <v>127</v>
      </c>
      <c r="G2">
        <v>127</v>
      </c>
      <c r="H2">
        <v>127</v>
      </c>
      <c r="I2">
        <v>896</v>
      </c>
      <c r="J2">
        <v>624</v>
      </c>
      <c r="K2">
        <v>1039</v>
      </c>
      <c r="L2">
        <v>925</v>
      </c>
      <c r="M2">
        <v>906</v>
      </c>
      <c r="N2">
        <v>908</v>
      </c>
      <c r="O2">
        <v>927</v>
      </c>
      <c r="P2">
        <v>919</v>
      </c>
      <c r="Q2">
        <v>1536</v>
      </c>
      <c r="R2">
        <v>1361</v>
      </c>
      <c r="S2">
        <v>1694</v>
      </c>
      <c r="T2">
        <v>1408</v>
      </c>
      <c r="U2">
        <v>2734</v>
      </c>
      <c r="V2">
        <v>2559</v>
      </c>
      <c r="W2">
        <v>2481</v>
      </c>
      <c r="X2">
        <v>2163</v>
      </c>
      <c r="Y2">
        <v>2144</v>
      </c>
      <c r="Z2">
        <v>2147</v>
      </c>
      <c r="AA2">
        <v>2241</v>
      </c>
      <c r="AB2">
        <v>2303</v>
      </c>
      <c r="AC2">
        <v>2240</v>
      </c>
      <c r="AD2">
        <v>2303</v>
      </c>
      <c r="AE2">
        <v>2224</v>
      </c>
      <c r="AF2">
        <v>2174</v>
      </c>
      <c r="AG2">
        <v>2073</v>
      </c>
      <c r="AH2">
        <v>1968</v>
      </c>
      <c r="AI2">
        <v>1855</v>
      </c>
      <c r="AJ2">
        <v>1884</v>
      </c>
      <c r="AK2">
        <v>1846</v>
      </c>
      <c r="AL2">
        <v>1694</v>
      </c>
      <c r="AM2">
        <v>1889</v>
      </c>
      <c r="AN2">
        <v>2010</v>
      </c>
      <c r="AO2">
        <v>1898</v>
      </c>
      <c r="AP2">
        <v>1935</v>
      </c>
      <c r="AQ2">
        <v>1984</v>
      </c>
      <c r="AR2">
        <v>1920</v>
      </c>
      <c r="AS2">
        <v>2048</v>
      </c>
      <c r="AT2">
        <v>1888</v>
      </c>
      <c r="AU2">
        <v>1894</v>
      </c>
      <c r="AV2">
        <v>1544</v>
      </c>
      <c r="AW2">
        <v>1583</v>
      </c>
      <c r="AX2">
        <v>1833</v>
      </c>
      <c r="AY2">
        <v>1851</v>
      </c>
      <c r="AZ2">
        <v>2063</v>
      </c>
      <c r="BA2">
        <v>1984</v>
      </c>
      <c r="BB2">
        <v>2136</v>
      </c>
      <c r="BC2">
        <v>1904</v>
      </c>
      <c r="BD2">
        <v>1743</v>
      </c>
      <c r="BE2">
        <v>1276</v>
      </c>
      <c r="BF2">
        <v>1279</v>
      </c>
      <c r="BG2">
        <v>1855</v>
      </c>
      <c r="BH2">
        <v>1475</v>
      </c>
      <c r="BI2">
        <v>2048</v>
      </c>
      <c r="BJ2">
        <v>1657</v>
      </c>
      <c r="BK2">
        <v>1951</v>
      </c>
      <c r="BL2">
        <v>848</v>
      </c>
      <c r="BM2">
        <v>896</v>
      </c>
      <c r="BN2">
        <v>924</v>
      </c>
      <c r="BO2">
        <v>880</v>
      </c>
      <c r="BP2">
        <v>769</v>
      </c>
      <c r="BQ2">
        <v>127</v>
      </c>
      <c r="BR2">
        <v>127</v>
      </c>
      <c r="BS2">
        <v>127</v>
      </c>
      <c r="BT2">
        <v>127</v>
      </c>
      <c r="BU2">
        <v>880</v>
      </c>
      <c r="BV2">
        <v>1151</v>
      </c>
      <c r="BW2">
        <v>752</v>
      </c>
      <c r="BX2">
        <v>896</v>
      </c>
      <c r="BY2">
        <v>896</v>
      </c>
      <c r="BZ2">
        <v>896</v>
      </c>
      <c r="CA2">
        <v>903</v>
      </c>
      <c r="CB2">
        <v>911</v>
      </c>
      <c r="CC2">
        <v>1151</v>
      </c>
      <c r="CD2">
        <v>1559</v>
      </c>
      <c r="CE2">
        <v>1536</v>
      </c>
      <c r="CF2">
        <v>1439</v>
      </c>
      <c r="CG2">
        <v>2647</v>
      </c>
      <c r="CH2">
        <v>2668</v>
      </c>
      <c r="CI2">
        <v>2367</v>
      </c>
      <c r="CJ2">
        <v>2175</v>
      </c>
      <c r="CK2">
        <v>2048</v>
      </c>
      <c r="CL2">
        <v>2146</v>
      </c>
      <c r="CM2">
        <v>2215</v>
      </c>
      <c r="CN2">
        <v>2303</v>
      </c>
      <c r="CO2">
        <v>2272</v>
      </c>
      <c r="CP2">
        <v>2257</v>
      </c>
      <c r="CQ2">
        <v>2259</v>
      </c>
      <c r="CR2">
        <v>2164</v>
      </c>
      <c r="CS2">
        <v>2048</v>
      </c>
      <c r="CT2">
        <v>1971</v>
      </c>
      <c r="CU2">
        <v>1906</v>
      </c>
      <c r="CV2">
        <v>1811</v>
      </c>
      <c r="CW2">
        <v>1904</v>
      </c>
      <c r="CX2">
        <v>1651</v>
      </c>
      <c r="CY2">
        <v>1891</v>
      </c>
      <c r="CZ2">
        <v>1968</v>
      </c>
      <c r="DA2">
        <v>1901</v>
      </c>
      <c r="DB2">
        <v>1904</v>
      </c>
      <c r="DC2">
        <v>1939</v>
      </c>
      <c r="DD2">
        <v>1972</v>
      </c>
      <c r="DE2">
        <v>1879</v>
      </c>
      <c r="DF2">
        <v>2048</v>
      </c>
      <c r="DG2">
        <v>1663</v>
      </c>
      <c r="DH2">
        <v>1599</v>
      </c>
      <c r="DI2">
        <v>1567</v>
      </c>
      <c r="DJ2">
        <v>1855</v>
      </c>
      <c r="DK2">
        <v>1938</v>
      </c>
      <c r="DL2">
        <v>1937</v>
      </c>
      <c r="DM2">
        <v>2126</v>
      </c>
      <c r="DN2">
        <v>1959</v>
      </c>
      <c r="DO2">
        <v>2063</v>
      </c>
      <c r="DP2">
        <v>1728</v>
      </c>
      <c r="DQ2">
        <v>1423</v>
      </c>
      <c r="DR2">
        <v>1552</v>
      </c>
      <c r="DS2">
        <v>1329</v>
      </c>
      <c r="DT2">
        <v>2048</v>
      </c>
      <c r="DU2">
        <v>1561</v>
      </c>
      <c r="DV2">
        <v>2063</v>
      </c>
      <c r="DW2">
        <v>1432</v>
      </c>
      <c r="DX2">
        <v>896</v>
      </c>
      <c r="DY2">
        <v>927</v>
      </c>
      <c r="DZ2">
        <v>914</v>
      </c>
      <c r="EA2">
        <v>896</v>
      </c>
      <c r="EB2">
        <v>771</v>
      </c>
      <c r="EC2">
        <v>127</v>
      </c>
      <c r="ED2">
        <v>127</v>
      </c>
      <c r="EE2">
        <v>146</v>
      </c>
      <c r="EF2">
        <v>127</v>
      </c>
      <c r="EG2">
        <v>896</v>
      </c>
      <c r="EH2">
        <v>1183</v>
      </c>
      <c r="EI2">
        <v>736</v>
      </c>
      <c r="EJ2">
        <v>902</v>
      </c>
      <c r="EK2">
        <v>896</v>
      </c>
      <c r="EL2">
        <v>903</v>
      </c>
      <c r="EM2">
        <v>903</v>
      </c>
      <c r="EN2">
        <v>927</v>
      </c>
      <c r="EO2">
        <v>1011</v>
      </c>
      <c r="EP2">
        <v>1934</v>
      </c>
      <c r="EQ2">
        <v>1279</v>
      </c>
      <c r="ER2">
        <v>1974</v>
      </c>
      <c r="ES2">
        <v>2579</v>
      </c>
      <c r="ET2">
        <v>2687</v>
      </c>
      <c r="EU2">
        <v>2355</v>
      </c>
      <c r="EV2">
        <v>2144</v>
      </c>
      <c r="EW2">
        <v>2048</v>
      </c>
      <c r="EX2">
        <v>2063</v>
      </c>
      <c r="EY2">
        <v>2232</v>
      </c>
      <c r="EZ2">
        <v>2225</v>
      </c>
      <c r="FA2">
        <v>2302</v>
      </c>
      <c r="FB2">
        <v>2272</v>
      </c>
      <c r="FC2">
        <v>2301</v>
      </c>
      <c r="FD2">
        <v>2175</v>
      </c>
      <c r="FE2">
        <v>2069</v>
      </c>
      <c r="FF2">
        <v>2016</v>
      </c>
      <c r="FG2">
        <v>1920</v>
      </c>
      <c r="FH2">
        <v>1823</v>
      </c>
      <c r="FI2">
        <v>1908</v>
      </c>
      <c r="FJ2">
        <v>1654</v>
      </c>
      <c r="FK2">
        <v>1855</v>
      </c>
      <c r="FL2">
        <v>1934</v>
      </c>
      <c r="FM2">
        <v>1920</v>
      </c>
      <c r="FN2">
        <v>1840</v>
      </c>
      <c r="FO2">
        <v>1904</v>
      </c>
      <c r="FP2">
        <v>1976</v>
      </c>
      <c r="FQ2">
        <v>1855</v>
      </c>
      <c r="FR2">
        <v>1999</v>
      </c>
      <c r="FS2">
        <v>1637</v>
      </c>
      <c r="FT2">
        <v>1567</v>
      </c>
      <c r="FU2">
        <v>1633</v>
      </c>
      <c r="FV2">
        <v>1855</v>
      </c>
      <c r="FW2">
        <v>1972</v>
      </c>
      <c r="FX2">
        <v>1922</v>
      </c>
      <c r="FY2">
        <v>2136</v>
      </c>
      <c r="FZ2">
        <v>1965</v>
      </c>
      <c r="GA2">
        <v>2055</v>
      </c>
      <c r="GB2">
        <v>2000</v>
      </c>
      <c r="GC2">
        <v>1639</v>
      </c>
      <c r="GD2">
        <v>1432</v>
      </c>
      <c r="GE2">
        <v>1235</v>
      </c>
      <c r="GF2">
        <v>1768</v>
      </c>
      <c r="GG2">
        <v>1472</v>
      </c>
      <c r="GH2">
        <v>1950</v>
      </c>
      <c r="GI2">
        <v>1392</v>
      </c>
      <c r="GJ2">
        <v>871</v>
      </c>
      <c r="GK2">
        <v>926</v>
      </c>
      <c r="GL2">
        <v>898</v>
      </c>
      <c r="GM2">
        <v>898</v>
      </c>
      <c r="GN2">
        <v>768</v>
      </c>
      <c r="GO2">
        <v>127</v>
      </c>
      <c r="GP2">
        <v>127</v>
      </c>
      <c r="GQ2">
        <v>149</v>
      </c>
      <c r="GR2">
        <v>161</v>
      </c>
      <c r="GS2" s="1" t="s">
        <v>270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E8D0-6444-45C5-AE41-119A4BA70121}">
  <dimension ref="A1:JJ35"/>
  <sheetViews>
    <sheetView topLeftCell="GU1" workbookViewId="0">
      <selection activeCell="DP2" sqref="DP2:HK35"/>
    </sheetView>
  </sheetViews>
  <sheetFormatPr defaultRowHeight="14.4" x14ac:dyDescent="0.3"/>
  <cols>
    <col min="1" max="1" width="12.77734375" bestFit="1" customWidth="1"/>
    <col min="2" max="2" width="18.21875" bestFit="1" customWidth="1"/>
    <col min="3" max="3" width="32.21875" bestFit="1" customWidth="1"/>
    <col min="4" max="4" width="25" bestFit="1" customWidth="1"/>
    <col min="5" max="5" width="30.6640625" bestFit="1" customWidth="1"/>
    <col min="6" max="6" width="38.33203125" bestFit="1" customWidth="1"/>
    <col min="7" max="7" width="27.33203125" bestFit="1" customWidth="1"/>
    <col min="8" max="8" width="20.6640625" bestFit="1" customWidth="1"/>
    <col min="9" max="9" width="22.6640625" bestFit="1" customWidth="1"/>
    <col min="10" max="10" width="56.109375" bestFit="1" customWidth="1"/>
    <col min="11" max="11" width="56.33203125" bestFit="1" customWidth="1"/>
    <col min="12" max="12" width="51.33203125" bestFit="1" customWidth="1"/>
    <col min="13" max="13" width="55.77734375" bestFit="1" customWidth="1"/>
    <col min="14" max="14" width="51.77734375" bestFit="1" customWidth="1"/>
    <col min="15" max="114" width="8.5546875" bestFit="1" customWidth="1"/>
    <col min="115" max="115" width="54" bestFit="1" customWidth="1"/>
    <col min="116" max="116" width="59.5546875" bestFit="1" customWidth="1"/>
    <col min="117" max="117" width="54.44140625" bestFit="1" customWidth="1"/>
    <col min="118" max="118" width="58.88671875" bestFit="1" customWidth="1"/>
    <col min="119" max="119" width="54.88671875" bestFit="1" customWidth="1"/>
    <col min="120" max="219" width="8.5546875" bestFit="1" customWidth="1"/>
    <col min="220" max="229" width="25.5546875" bestFit="1" customWidth="1"/>
    <col min="230" max="249" width="26.5546875" bestFit="1" customWidth="1"/>
    <col min="250" max="250" width="33.44140625" bestFit="1" customWidth="1"/>
    <col min="251" max="251" width="44.44140625" bestFit="1" customWidth="1"/>
    <col min="252" max="252" width="33.77734375" bestFit="1" customWidth="1"/>
    <col min="253" max="253" width="34.6640625" bestFit="1" customWidth="1"/>
    <col min="254" max="254" width="37.6640625" bestFit="1" customWidth="1"/>
    <col min="255" max="255" width="35.77734375" bestFit="1" customWidth="1"/>
    <col min="256" max="256" width="37.33203125" bestFit="1" customWidth="1"/>
    <col min="257" max="257" width="38.21875" bestFit="1" customWidth="1"/>
    <col min="258" max="258" width="35.77734375" bestFit="1" customWidth="1"/>
    <col min="259" max="259" width="32.21875" bestFit="1" customWidth="1"/>
    <col min="260" max="260" width="29.5546875" bestFit="1" customWidth="1"/>
    <col min="261" max="261" width="36.109375" bestFit="1" customWidth="1"/>
    <col min="262" max="262" width="37.77734375" bestFit="1" customWidth="1"/>
    <col min="263" max="263" width="39.88671875" bestFit="1" customWidth="1"/>
    <col min="264" max="264" width="40.6640625" bestFit="1" customWidth="1"/>
    <col min="265" max="265" width="42.6640625" bestFit="1" customWidth="1"/>
    <col min="266" max="266" width="40.77734375" bestFit="1" customWidth="1"/>
    <col min="267" max="267" width="33.88671875" bestFit="1" customWidth="1"/>
    <col min="268" max="268" width="28.33203125" bestFit="1" customWidth="1"/>
    <col min="269" max="269" width="27.77734375" bestFit="1" customWidth="1"/>
    <col min="270" max="270" width="11.109375" bestFit="1" customWidth="1"/>
  </cols>
  <sheetData>
    <row r="1" spans="1:2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</row>
    <row r="2" spans="1:270" x14ac:dyDescent="0.3">
      <c r="A2" s="1" t="s">
        <v>270</v>
      </c>
      <c r="B2" s="1" t="s">
        <v>270</v>
      </c>
      <c r="C2">
        <v>0</v>
      </c>
      <c r="D2">
        <v>10</v>
      </c>
      <c r="E2" s="1">
        <v>0</v>
      </c>
      <c r="F2" s="1">
        <v>0</v>
      </c>
      <c r="G2">
        <v>4800</v>
      </c>
      <c r="H2">
        <v>1000000</v>
      </c>
      <c r="I2">
        <v>1024</v>
      </c>
      <c r="J2">
        <v>0</v>
      </c>
      <c r="K2">
        <v>100</v>
      </c>
      <c r="L2">
        <v>100</v>
      </c>
      <c r="M2">
        <v>7</v>
      </c>
      <c r="N2" s="1" t="s">
        <v>270</v>
      </c>
      <c r="O2" s="1">
        <v>0</v>
      </c>
      <c r="P2" s="1">
        <v>0</v>
      </c>
      <c r="Q2" s="1">
        <v>0</v>
      </c>
      <c r="R2" s="1">
        <v>0.14285700000000001</v>
      </c>
      <c r="S2" s="1">
        <v>0</v>
      </c>
      <c r="T2" s="1">
        <v>0</v>
      </c>
      <c r="U2" s="1">
        <v>0</v>
      </c>
      <c r="V2" s="1">
        <v>0.14285700000000001</v>
      </c>
      <c r="W2" s="1">
        <v>0</v>
      </c>
      <c r="X2" s="1">
        <v>0</v>
      </c>
      <c r="Y2" s="1">
        <v>0</v>
      </c>
      <c r="Z2" s="1">
        <v>0.71428599999999998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>
        <v>0</v>
      </c>
      <c r="DL2">
        <v>100</v>
      </c>
      <c r="DM2">
        <v>100</v>
      </c>
      <c r="DN2">
        <v>6</v>
      </c>
      <c r="DO2" s="1" t="s">
        <v>270</v>
      </c>
      <c r="DP2" s="1">
        <v>0</v>
      </c>
      <c r="DQ2" s="1">
        <v>0.16666700000000001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0.16666700000000001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0.66666700000000001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7.7170000000000002E-2</v>
      </c>
      <c r="HM2" s="1">
        <v>9.19E-4</v>
      </c>
      <c r="HN2" s="1">
        <v>0</v>
      </c>
      <c r="HO2" s="1">
        <v>3.6749999999999999E-3</v>
      </c>
      <c r="HP2" s="1">
        <v>6.8900000000000003E-3</v>
      </c>
      <c r="HQ2" s="1">
        <v>4.5929999999999999E-3</v>
      </c>
      <c r="HR2" s="1">
        <v>0.46072600000000002</v>
      </c>
      <c r="HS2" s="1">
        <v>1.1943E-2</v>
      </c>
      <c r="HT2" s="1">
        <v>3.9045000000000003E-2</v>
      </c>
      <c r="HU2" s="1">
        <v>3.6748000000000003E-2</v>
      </c>
      <c r="HV2" s="1">
        <v>1.6077000000000001E-2</v>
      </c>
      <c r="HW2" s="1">
        <v>2.6641999999999999E-2</v>
      </c>
      <c r="HX2" s="1">
        <v>4.0882000000000002E-2</v>
      </c>
      <c r="HY2" s="1">
        <v>3.8126E-2</v>
      </c>
      <c r="HZ2" s="1">
        <v>4.5475000000000002E-2</v>
      </c>
      <c r="IA2" s="1">
        <v>5.5121999999999997E-2</v>
      </c>
      <c r="IB2" s="1">
        <v>3.8585000000000001E-2</v>
      </c>
      <c r="IC2" s="1">
        <v>2.6641999999999999E-2</v>
      </c>
      <c r="ID2" s="1">
        <v>5.6959000000000003E-2</v>
      </c>
      <c r="IE2" s="1">
        <v>1.2862E-2</v>
      </c>
      <c r="IF2" s="1">
        <v>9.19E-4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9116</v>
      </c>
      <c r="IY2">
        <v>0</v>
      </c>
      <c r="IZ2">
        <v>0</v>
      </c>
      <c r="JA2">
        <v>0</v>
      </c>
      <c r="JB2">
        <v>8170</v>
      </c>
      <c r="JC2">
        <v>64</v>
      </c>
      <c r="JD2">
        <v>264</v>
      </c>
      <c r="JE2">
        <v>0</v>
      </c>
      <c r="JF2">
        <v>0</v>
      </c>
      <c r="JG2">
        <v>0</v>
      </c>
      <c r="JH2">
        <v>0</v>
      </c>
      <c r="JI2">
        <v>0</v>
      </c>
      <c r="JJ2" s="1" t="s">
        <v>270</v>
      </c>
    </row>
    <row r="3" spans="1:270" x14ac:dyDescent="0.3">
      <c r="A3" s="1" t="s">
        <v>270</v>
      </c>
      <c r="B3" s="1" t="s">
        <v>270</v>
      </c>
      <c r="C3">
        <v>0</v>
      </c>
      <c r="D3">
        <v>10</v>
      </c>
      <c r="E3" s="1">
        <v>0</v>
      </c>
      <c r="F3" s="1">
        <v>0</v>
      </c>
      <c r="G3">
        <v>4800</v>
      </c>
      <c r="H3">
        <v>1000000</v>
      </c>
      <c r="I3">
        <v>1024</v>
      </c>
      <c r="J3">
        <v>0</v>
      </c>
      <c r="K3">
        <v>100</v>
      </c>
      <c r="L3">
        <v>100</v>
      </c>
      <c r="M3">
        <v>13</v>
      </c>
      <c r="N3" s="1" t="s">
        <v>270</v>
      </c>
      <c r="O3" s="1">
        <v>0</v>
      </c>
      <c r="P3" s="1">
        <v>0</v>
      </c>
      <c r="Q3" s="1">
        <v>7.6923000000000005E-2</v>
      </c>
      <c r="R3" s="1">
        <v>7.6923000000000005E-2</v>
      </c>
      <c r="S3" s="1">
        <v>0</v>
      </c>
      <c r="T3" s="1">
        <v>0</v>
      </c>
      <c r="U3" s="1">
        <v>0</v>
      </c>
      <c r="V3" s="1">
        <v>7.6923000000000005E-2</v>
      </c>
      <c r="W3" s="1">
        <v>7.6923000000000005E-2</v>
      </c>
      <c r="X3" s="1">
        <v>0</v>
      </c>
      <c r="Y3" s="1">
        <v>0</v>
      </c>
      <c r="Z3" s="1">
        <v>0.30769200000000002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0.30769200000000002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7.6923000000000005E-2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>
        <v>0</v>
      </c>
      <c r="DL3">
        <v>100</v>
      </c>
      <c r="DM3">
        <v>100</v>
      </c>
      <c r="DN3">
        <v>14</v>
      </c>
      <c r="DO3" s="1" t="s">
        <v>270</v>
      </c>
      <c r="DP3" s="1">
        <v>0</v>
      </c>
      <c r="DQ3" s="1">
        <v>0.14285700000000001</v>
      </c>
      <c r="DR3" s="1">
        <v>0</v>
      </c>
      <c r="DS3" s="1">
        <v>0.85714299999999999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7.8288999999999997E-2</v>
      </c>
      <c r="HM3" s="1">
        <v>1.3649999999999999E-3</v>
      </c>
      <c r="HN3" s="1">
        <v>0</v>
      </c>
      <c r="HO3" s="1">
        <v>4.0959999999999998E-3</v>
      </c>
      <c r="HP3" s="1">
        <v>8.6479999999999994E-3</v>
      </c>
      <c r="HQ3" s="1">
        <v>3.6410000000000001E-3</v>
      </c>
      <c r="HR3" s="1">
        <v>0.18434200000000001</v>
      </c>
      <c r="HS3" s="1">
        <v>1.2289E-2</v>
      </c>
      <c r="HT3" s="1">
        <v>2.3213000000000001E-2</v>
      </c>
      <c r="HU3" s="1">
        <v>2.1392999999999999E-2</v>
      </c>
      <c r="HV3" s="1">
        <v>2.5943999999999998E-2</v>
      </c>
      <c r="HW3" s="1">
        <v>3.0495999999999999E-2</v>
      </c>
      <c r="HX3" s="1">
        <v>3.8233999999999997E-2</v>
      </c>
      <c r="HY3" s="1">
        <v>5.5074999999999999E-2</v>
      </c>
      <c r="HZ3" s="1">
        <v>6.6453999999999999E-2</v>
      </c>
      <c r="IA3" s="1">
        <v>0.103778</v>
      </c>
      <c r="IB3" s="1">
        <v>7.0096000000000006E-2</v>
      </c>
      <c r="IC3" s="1">
        <v>3.3681999999999997E-2</v>
      </c>
      <c r="ID3" s="1">
        <v>0.131998</v>
      </c>
      <c r="IE3" s="1">
        <v>0.103323</v>
      </c>
      <c r="IF3" s="1">
        <v>3.6410000000000001E-3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8266</v>
      </c>
      <c r="IW3">
        <v>19</v>
      </c>
      <c r="IX3">
        <v>201</v>
      </c>
      <c r="IY3">
        <v>0</v>
      </c>
      <c r="IZ3">
        <v>0</v>
      </c>
      <c r="JA3">
        <v>0</v>
      </c>
      <c r="JB3">
        <v>0</v>
      </c>
      <c r="JC3">
        <v>0</v>
      </c>
      <c r="JJ3" s="1" t="s">
        <v>270</v>
      </c>
    </row>
    <row r="4" spans="1:270" x14ac:dyDescent="0.3">
      <c r="A4" s="1" t="s">
        <v>270</v>
      </c>
      <c r="B4" s="1" t="s">
        <v>270</v>
      </c>
      <c r="C4">
        <v>0</v>
      </c>
      <c r="D4">
        <v>10</v>
      </c>
      <c r="E4" s="1">
        <v>0</v>
      </c>
      <c r="F4" s="1">
        <v>0</v>
      </c>
      <c r="G4">
        <v>4800</v>
      </c>
      <c r="H4">
        <v>1000000</v>
      </c>
      <c r="I4">
        <v>1024</v>
      </c>
      <c r="J4">
        <v>0</v>
      </c>
      <c r="K4">
        <v>100</v>
      </c>
      <c r="L4">
        <v>100</v>
      </c>
      <c r="M4">
        <v>17</v>
      </c>
      <c r="N4" s="1" t="s">
        <v>270</v>
      </c>
      <c r="O4" s="1">
        <v>0</v>
      </c>
      <c r="P4" s="1">
        <v>0.235294</v>
      </c>
      <c r="Q4" s="1">
        <v>0.235294</v>
      </c>
      <c r="R4" s="1">
        <v>0.17647099999999999</v>
      </c>
      <c r="S4" s="1">
        <v>0</v>
      </c>
      <c r="T4" s="1">
        <v>0</v>
      </c>
      <c r="U4" s="1">
        <v>0</v>
      </c>
      <c r="V4" s="1">
        <v>0.17647099999999999</v>
      </c>
      <c r="W4" s="1">
        <v>0.17647099999999999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>
        <v>0</v>
      </c>
      <c r="DL4">
        <v>100</v>
      </c>
      <c r="DM4">
        <v>100</v>
      </c>
      <c r="DN4">
        <v>17</v>
      </c>
      <c r="DO4" s="1" t="s">
        <v>270</v>
      </c>
      <c r="DP4" s="1">
        <v>0</v>
      </c>
      <c r="DQ4" s="1">
        <v>0.64705900000000005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5.8824000000000001E-2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0.29411799999999999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6.1447000000000002E-2</v>
      </c>
      <c r="HM4" s="1">
        <v>4.55E-4</v>
      </c>
      <c r="HN4" s="1">
        <v>0</v>
      </c>
      <c r="HO4" s="1">
        <v>6.3720000000000001E-3</v>
      </c>
      <c r="HP4" s="1">
        <v>1.32E-2</v>
      </c>
      <c r="HQ4" s="1">
        <v>1.6386000000000001E-2</v>
      </c>
      <c r="HR4" s="1">
        <v>0.13472899999999999</v>
      </c>
      <c r="HS4" s="1">
        <v>2.5034000000000001E-2</v>
      </c>
      <c r="HT4" s="1">
        <v>4.233E-2</v>
      </c>
      <c r="HU4" s="1">
        <v>6.5999000000000002E-2</v>
      </c>
      <c r="HV4" s="1">
        <v>2.9131000000000001E-2</v>
      </c>
      <c r="HW4" s="1">
        <v>2.8219999999999999E-2</v>
      </c>
      <c r="HX4" s="1">
        <v>3.8689000000000001E-2</v>
      </c>
      <c r="HY4" s="1">
        <v>6.4177999999999999E-2</v>
      </c>
      <c r="HZ4" s="1">
        <v>7.1006E-2</v>
      </c>
      <c r="IA4" s="1">
        <v>9.4218999999999997E-2</v>
      </c>
      <c r="IB4" s="1">
        <v>8.3751000000000006E-2</v>
      </c>
      <c r="IC4" s="1">
        <v>6.6908999999999996E-2</v>
      </c>
      <c r="ID4" s="1">
        <v>0.13017799999999999</v>
      </c>
      <c r="IE4" s="1">
        <v>2.7310000000000001E-2</v>
      </c>
      <c r="IF4" s="1">
        <v>4.55E-4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8897</v>
      </c>
      <c r="IY4">
        <v>0</v>
      </c>
      <c r="IZ4">
        <v>0</v>
      </c>
      <c r="JA4">
        <v>0</v>
      </c>
      <c r="JB4">
        <v>8291</v>
      </c>
      <c r="JC4">
        <v>20</v>
      </c>
      <c r="JD4">
        <v>217</v>
      </c>
      <c r="JE4">
        <v>0</v>
      </c>
      <c r="JF4">
        <v>0</v>
      </c>
      <c r="JG4">
        <v>0</v>
      </c>
      <c r="JH4">
        <v>0</v>
      </c>
      <c r="JI4">
        <v>0</v>
      </c>
      <c r="JJ4" s="1" t="s">
        <v>270</v>
      </c>
    </row>
    <row r="5" spans="1:270" x14ac:dyDescent="0.3">
      <c r="A5" s="1" t="s">
        <v>270</v>
      </c>
      <c r="B5" s="1" t="s">
        <v>270</v>
      </c>
      <c r="C5">
        <v>0</v>
      </c>
      <c r="D5">
        <v>10</v>
      </c>
      <c r="E5" s="1">
        <v>0</v>
      </c>
      <c r="F5" s="1">
        <v>0</v>
      </c>
      <c r="G5">
        <v>4800</v>
      </c>
      <c r="H5">
        <v>1000000</v>
      </c>
      <c r="I5">
        <v>1024</v>
      </c>
      <c r="J5">
        <v>0</v>
      </c>
      <c r="K5">
        <v>100</v>
      </c>
      <c r="L5">
        <v>100</v>
      </c>
      <c r="M5">
        <v>14</v>
      </c>
      <c r="N5" s="1" t="s">
        <v>270</v>
      </c>
      <c r="O5" s="1">
        <v>0</v>
      </c>
      <c r="P5" s="1">
        <v>0</v>
      </c>
      <c r="Q5" s="1">
        <v>7.1429000000000006E-2</v>
      </c>
      <c r="R5" s="1">
        <v>7.1429000000000006E-2</v>
      </c>
      <c r="S5" s="1">
        <v>7.1429000000000006E-2</v>
      </c>
      <c r="T5" s="1">
        <v>0</v>
      </c>
      <c r="U5" s="1">
        <v>0</v>
      </c>
      <c r="V5" s="1">
        <v>7.1429000000000006E-2</v>
      </c>
      <c r="W5" s="1">
        <v>0.14285700000000001</v>
      </c>
      <c r="X5" s="1">
        <v>0</v>
      </c>
      <c r="Y5" s="1">
        <v>0</v>
      </c>
      <c r="Z5" s="1">
        <v>0.14285700000000001</v>
      </c>
      <c r="AA5" s="1">
        <v>7.1429000000000006E-2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7.1429000000000006E-2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0.28571400000000002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>
        <v>0</v>
      </c>
      <c r="DL5">
        <v>100</v>
      </c>
      <c r="DM5">
        <v>100</v>
      </c>
      <c r="DN5">
        <v>14</v>
      </c>
      <c r="DO5" s="1" t="s">
        <v>270</v>
      </c>
      <c r="DP5" s="1">
        <v>0</v>
      </c>
      <c r="DQ5" s="1">
        <v>0.214286</v>
      </c>
      <c r="DR5" s="1">
        <v>0.14285700000000001</v>
      </c>
      <c r="DS5" s="1">
        <v>0.57142899999999996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7.1429000000000006E-2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6.2812999999999994E-2</v>
      </c>
      <c r="HM5" s="1">
        <v>5.9170000000000004E-3</v>
      </c>
      <c r="HN5" s="1">
        <v>6.3720000000000001E-3</v>
      </c>
      <c r="HO5" s="1">
        <v>1.2289E-2</v>
      </c>
      <c r="HP5" s="1">
        <v>3.6410000000000001E-3</v>
      </c>
      <c r="HQ5" s="1">
        <v>6.8269999999999997E-3</v>
      </c>
      <c r="HR5" s="1">
        <v>0.46563500000000002</v>
      </c>
      <c r="HS5" s="1">
        <v>1.3655E-2</v>
      </c>
      <c r="HT5" s="1">
        <v>2.8674999999999999E-2</v>
      </c>
      <c r="HU5" s="1">
        <v>5.0068000000000001E-2</v>
      </c>
      <c r="HV5" s="1">
        <v>3.5957999999999997E-2</v>
      </c>
      <c r="HW5" s="1">
        <v>4.0965000000000001E-2</v>
      </c>
      <c r="HX5" s="1">
        <v>2.64E-2</v>
      </c>
      <c r="HY5" s="1">
        <v>6.3723000000000002E-2</v>
      </c>
      <c r="HZ5" s="1">
        <v>3.6867999999999998E-2</v>
      </c>
      <c r="IA5" s="1">
        <v>6.8269999999999997E-3</v>
      </c>
      <c r="IB5" s="1">
        <v>6.8269999999999997E-3</v>
      </c>
      <c r="IC5" s="1">
        <v>2.9131000000000001E-2</v>
      </c>
      <c r="ID5" s="1">
        <v>9.604E-2</v>
      </c>
      <c r="IE5" s="1">
        <v>9.1E-4</v>
      </c>
      <c r="IF5" s="1">
        <v>4.55E-4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8765</v>
      </c>
      <c r="IY5">
        <v>0</v>
      </c>
      <c r="IZ5">
        <v>0</v>
      </c>
      <c r="JA5">
        <v>0</v>
      </c>
      <c r="JB5">
        <v>8171</v>
      </c>
      <c r="JC5">
        <v>19</v>
      </c>
      <c r="JD5">
        <v>202</v>
      </c>
      <c r="JE5">
        <v>0</v>
      </c>
      <c r="JF5">
        <v>0</v>
      </c>
      <c r="JG5">
        <v>0</v>
      </c>
      <c r="JH5">
        <v>0</v>
      </c>
      <c r="JI5">
        <v>0</v>
      </c>
      <c r="JJ5" s="1" t="s">
        <v>270</v>
      </c>
    </row>
    <row r="6" spans="1:270" x14ac:dyDescent="0.3">
      <c r="A6" s="1" t="s">
        <v>270</v>
      </c>
      <c r="B6" s="1" t="s">
        <v>270</v>
      </c>
      <c r="C6">
        <v>0</v>
      </c>
      <c r="D6">
        <v>10</v>
      </c>
      <c r="E6" s="1">
        <v>0</v>
      </c>
      <c r="F6" s="1">
        <v>0</v>
      </c>
      <c r="G6">
        <v>4800</v>
      </c>
      <c r="H6">
        <v>1000000</v>
      </c>
      <c r="I6">
        <v>1024</v>
      </c>
      <c r="J6">
        <v>0</v>
      </c>
      <c r="K6">
        <v>100</v>
      </c>
      <c r="L6">
        <v>100</v>
      </c>
      <c r="M6">
        <v>15</v>
      </c>
      <c r="N6" s="1" t="s">
        <v>270</v>
      </c>
      <c r="O6" s="1">
        <v>0</v>
      </c>
      <c r="P6" s="1">
        <v>0.26666699999999999</v>
      </c>
      <c r="Q6" s="1">
        <v>6.6667000000000004E-2</v>
      </c>
      <c r="R6" s="1">
        <v>0.13333300000000001</v>
      </c>
      <c r="S6" s="1">
        <v>0.13333300000000001</v>
      </c>
      <c r="T6" s="1">
        <v>0</v>
      </c>
      <c r="U6" s="1">
        <v>0</v>
      </c>
      <c r="V6" s="1">
        <v>6.6667000000000004E-2</v>
      </c>
      <c r="W6" s="1">
        <v>0.13333300000000001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0.2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>
        <v>0</v>
      </c>
      <c r="DL6">
        <v>100</v>
      </c>
      <c r="DM6">
        <v>100</v>
      </c>
      <c r="DN6">
        <v>14</v>
      </c>
      <c r="DO6" s="1" t="s">
        <v>270</v>
      </c>
      <c r="DP6" s="1">
        <v>0</v>
      </c>
      <c r="DQ6" s="1">
        <v>0.28571400000000002</v>
      </c>
      <c r="DR6" s="1">
        <v>7.1429000000000006E-2</v>
      </c>
      <c r="DS6" s="1">
        <v>0</v>
      </c>
      <c r="DT6" s="1">
        <v>7.1429000000000006E-2</v>
      </c>
      <c r="DU6" s="1">
        <v>7.1429000000000006E-2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7.1429000000000006E-2</v>
      </c>
      <c r="EM6" s="1">
        <v>0</v>
      </c>
      <c r="EN6" s="1">
        <v>7.1429000000000006E-2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7.1429000000000006E-2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7.1429000000000006E-2</v>
      </c>
      <c r="FL6" s="1">
        <v>0</v>
      </c>
      <c r="FM6" s="1">
        <v>7.1429000000000006E-2</v>
      </c>
      <c r="FN6" s="1">
        <v>0</v>
      </c>
      <c r="FO6" s="1">
        <v>0</v>
      </c>
      <c r="FP6" s="1">
        <v>0.14285700000000001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6.0082000000000003E-2</v>
      </c>
      <c r="HM6" s="1">
        <v>0</v>
      </c>
      <c r="HN6" s="1">
        <v>4.55E-4</v>
      </c>
      <c r="HO6" s="1">
        <v>3.186E-3</v>
      </c>
      <c r="HP6" s="1">
        <v>1.5476E-2</v>
      </c>
      <c r="HQ6" s="1">
        <v>1.7295999999999999E-2</v>
      </c>
      <c r="HR6" s="1">
        <v>7.9654000000000003E-2</v>
      </c>
      <c r="HS6" s="1">
        <v>1.8207000000000001E-2</v>
      </c>
      <c r="HT6" s="1">
        <v>3.1406000000000003E-2</v>
      </c>
      <c r="HU6" s="1">
        <v>2.2303E-2</v>
      </c>
      <c r="HV6" s="1">
        <v>1.0014E-2</v>
      </c>
      <c r="HW6" s="1">
        <v>2.0937999999999998E-2</v>
      </c>
      <c r="HX6" s="1">
        <v>2.5943999999999998E-2</v>
      </c>
      <c r="HY6" s="1">
        <v>4.2785999999999998E-2</v>
      </c>
      <c r="HZ6" s="1">
        <v>4.9158E-2</v>
      </c>
      <c r="IA6" s="1">
        <v>8.7846999999999995E-2</v>
      </c>
      <c r="IB6" s="1">
        <v>8.4661E-2</v>
      </c>
      <c r="IC6" s="1">
        <v>9.6949999999999995E-2</v>
      </c>
      <c r="ID6" s="1">
        <v>0.22303100000000001</v>
      </c>
      <c r="IE6" s="1">
        <v>0.10833</v>
      </c>
      <c r="IF6" s="1">
        <v>2.2759999999999998E-3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8891</v>
      </c>
      <c r="IY6">
        <v>0</v>
      </c>
      <c r="IZ6">
        <v>0</v>
      </c>
      <c r="JA6">
        <v>0</v>
      </c>
      <c r="JB6">
        <v>8299</v>
      </c>
      <c r="JC6">
        <v>20</v>
      </c>
      <c r="JD6">
        <v>203</v>
      </c>
      <c r="JE6">
        <v>0</v>
      </c>
      <c r="JF6">
        <v>0</v>
      </c>
      <c r="JG6">
        <v>0</v>
      </c>
      <c r="JH6">
        <v>0</v>
      </c>
      <c r="JI6">
        <v>0</v>
      </c>
      <c r="JJ6" s="1" t="s">
        <v>270</v>
      </c>
    </row>
    <row r="7" spans="1:270" x14ac:dyDescent="0.3">
      <c r="A7" s="1" t="s">
        <v>270</v>
      </c>
      <c r="B7" s="1" t="s">
        <v>270</v>
      </c>
      <c r="C7">
        <v>0</v>
      </c>
      <c r="D7">
        <v>10</v>
      </c>
      <c r="E7" s="1">
        <v>0</v>
      </c>
      <c r="F7" s="1">
        <v>0</v>
      </c>
      <c r="G7">
        <v>4800</v>
      </c>
      <c r="H7">
        <v>1000000</v>
      </c>
      <c r="I7">
        <v>1024</v>
      </c>
      <c r="J7">
        <v>0</v>
      </c>
      <c r="K7">
        <v>100</v>
      </c>
      <c r="L7">
        <v>100</v>
      </c>
      <c r="M7">
        <v>11</v>
      </c>
      <c r="N7" s="1" t="s">
        <v>270</v>
      </c>
      <c r="O7" s="1">
        <v>0</v>
      </c>
      <c r="P7" s="1">
        <v>0</v>
      </c>
      <c r="Q7" s="1">
        <v>0.272727</v>
      </c>
      <c r="R7" s="1">
        <v>0.18181800000000001</v>
      </c>
      <c r="S7" s="1">
        <v>0</v>
      </c>
      <c r="T7" s="1">
        <v>0</v>
      </c>
      <c r="U7" s="1">
        <v>0</v>
      </c>
      <c r="V7" s="1">
        <v>0.18181800000000001</v>
      </c>
      <c r="W7" s="1">
        <v>0.272727</v>
      </c>
      <c r="X7" s="1">
        <v>0</v>
      </c>
      <c r="Y7" s="1">
        <v>0</v>
      </c>
      <c r="Z7" s="1">
        <v>9.0909000000000004E-2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>
        <v>0</v>
      </c>
      <c r="DL7">
        <v>100</v>
      </c>
      <c r="DM7">
        <v>100</v>
      </c>
      <c r="DN7">
        <v>10</v>
      </c>
      <c r="DO7" s="1" t="s">
        <v>270</v>
      </c>
      <c r="DP7" s="1">
        <v>0</v>
      </c>
      <c r="DQ7" s="1">
        <v>0.5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0.4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0.1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7.7378000000000002E-2</v>
      </c>
      <c r="HM7" s="1">
        <v>0</v>
      </c>
      <c r="HN7" s="1">
        <v>0</v>
      </c>
      <c r="HO7" s="1">
        <v>6.3720000000000001E-3</v>
      </c>
      <c r="HP7" s="1">
        <v>7.7380000000000001E-3</v>
      </c>
      <c r="HQ7" s="1">
        <v>4.0959999999999998E-3</v>
      </c>
      <c r="HR7" s="1">
        <v>0.235321</v>
      </c>
      <c r="HS7" s="1">
        <v>6.8269999999999997E-3</v>
      </c>
      <c r="HT7" s="1">
        <v>3.2772000000000003E-2</v>
      </c>
      <c r="HU7" s="1">
        <v>4.3241000000000002E-2</v>
      </c>
      <c r="HV7" s="1">
        <v>3.7324000000000003E-2</v>
      </c>
      <c r="HW7" s="1">
        <v>6.3268000000000005E-2</v>
      </c>
      <c r="HX7" s="1">
        <v>5.7806000000000003E-2</v>
      </c>
      <c r="HY7" s="1">
        <v>0.18434200000000001</v>
      </c>
      <c r="HZ7" s="1">
        <v>0.12926699999999999</v>
      </c>
      <c r="IA7" s="1">
        <v>3.1862000000000001E-2</v>
      </c>
      <c r="IB7" s="1">
        <v>2.8219999999999999E-2</v>
      </c>
      <c r="IC7" s="1">
        <v>1.6840999999999998E-2</v>
      </c>
      <c r="ID7" s="1">
        <v>3.4592999999999999E-2</v>
      </c>
      <c r="IE7" s="1">
        <v>2.7309999999999999E-3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8827</v>
      </c>
      <c r="IV7">
        <v>0</v>
      </c>
      <c r="IW7">
        <v>0</v>
      </c>
      <c r="IX7">
        <v>0</v>
      </c>
      <c r="IY7">
        <v>8255</v>
      </c>
      <c r="IZ7">
        <v>20</v>
      </c>
      <c r="JA7">
        <v>179</v>
      </c>
      <c r="JB7">
        <v>0</v>
      </c>
      <c r="JC7">
        <v>0</v>
      </c>
      <c r="JD7">
        <v>0</v>
      </c>
      <c r="JE7">
        <v>0</v>
      </c>
      <c r="JF7">
        <v>0</v>
      </c>
      <c r="JJ7" s="1" t="s">
        <v>270</v>
      </c>
    </row>
    <row r="8" spans="1:270" x14ac:dyDescent="0.3">
      <c r="A8" s="1" t="s">
        <v>270</v>
      </c>
      <c r="B8" s="1" t="s">
        <v>270</v>
      </c>
      <c r="C8">
        <v>0</v>
      </c>
      <c r="D8">
        <v>10</v>
      </c>
      <c r="E8" s="1">
        <v>0</v>
      </c>
      <c r="F8" s="1">
        <v>0</v>
      </c>
      <c r="G8">
        <v>4800</v>
      </c>
      <c r="H8">
        <v>1000000</v>
      </c>
      <c r="I8">
        <v>1024</v>
      </c>
      <c r="J8">
        <v>0</v>
      </c>
      <c r="K8">
        <v>100</v>
      </c>
      <c r="L8">
        <v>100</v>
      </c>
      <c r="M8">
        <v>9</v>
      </c>
      <c r="N8" s="1" t="s">
        <v>270</v>
      </c>
      <c r="O8" s="1">
        <v>0</v>
      </c>
      <c r="P8" s="1">
        <v>0.111111</v>
      </c>
      <c r="Q8" s="1">
        <v>0.111111</v>
      </c>
      <c r="R8" s="1">
        <v>0.111111</v>
      </c>
      <c r="S8" s="1">
        <v>0</v>
      </c>
      <c r="T8" s="1">
        <v>0</v>
      </c>
      <c r="U8" s="1">
        <v>0</v>
      </c>
      <c r="V8" s="1">
        <v>0</v>
      </c>
      <c r="W8" s="1">
        <v>0.222222</v>
      </c>
      <c r="X8" s="1">
        <v>0</v>
      </c>
      <c r="Y8" s="1">
        <v>0</v>
      </c>
      <c r="Z8" s="1">
        <v>0</v>
      </c>
      <c r="AA8" s="1">
        <v>0</v>
      </c>
      <c r="AB8" s="1">
        <v>0.111111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0.111111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0.111111</v>
      </c>
      <c r="CA8" s="1">
        <v>0.111111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>
        <v>0</v>
      </c>
      <c r="DL8">
        <v>100</v>
      </c>
      <c r="DM8">
        <v>100</v>
      </c>
      <c r="DN8">
        <v>9</v>
      </c>
      <c r="DO8" s="1" t="s">
        <v>270</v>
      </c>
      <c r="DP8" s="1">
        <v>0</v>
      </c>
      <c r="DQ8" s="1">
        <v>0.55555600000000005</v>
      </c>
      <c r="DR8" s="1">
        <v>0</v>
      </c>
      <c r="DS8" s="1">
        <v>0.111111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0.111111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0.111111</v>
      </c>
      <c r="FN8" s="1">
        <v>0</v>
      </c>
      <c r="FO8" s="1">
        <v>0</v>
      </c>
      <c r="FP8" s="1">
        <v>0.111111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7.1915999999999994E-2</v>
      </c>
      <c r="HM8" s="1">
        <v>7.7380000000000001E-3</v>
      </c>
      <c r="HN8" s="1">
        <v>0</v>
      </c>
      <c r="HO8" s="1">
        <v>6.3720000000000001E-3</v>
      </c>
      <c r="HP8" s="1">
        <v>5.9170000000000004E-3</v>
      </c>
      <c r="HQ8" s="1">
        <v>2.7309999999999999E-3</v>
      </c>
      <c r="HR8" s="1">
        <v>0.44378699999999999</v>
      </c>
      <c r="HS8" s="1">
        <v>1.4109999999999999E-2</v>
      </c>
      <c r="HT8" s="1">
        <v>3.1862000000000001E-2</v>
      </c>
      <c r="HU8" s="1">
        <v>5.1888999999999998E-2</v>
      </c>
      <c r="HV8" s="1">
        <v>4.4151000000000003E-2</v>
      </c>
      <c r="HW8" s="1">
        <v>3.9599000000000002E-2</v>
      </c>
      <c r="HX8" s="1">
        <v>4.5517000000000002E-2</v>
      </c>
      <c r="HY8" s="1">
        <v>7.0551000000000003E-2</v>
      </c>
      <c r="HZ8" s="1">
        <v>5.5985E-2</v>
      </c>
      <c r="IA8" s="1">
        <v>5.0068000000000001E-2</v>
      </c>
      <c r="IB8" s="1">
        <v>3.5503E-2</v>
      </c>
      <c r="IC8" s="1">
        <v>5.4619999999999998E-3</v>
      </c>
      <c r="ID8" s="1">
        <v>9.103E-3</v>
      </c>
      <c r="IE8" s="1">
        <v>7.2830000000000004E-3</v>
      </c>
      <c r="IF8" s="1">
        <v>4.55E-4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8769</v>
      </c>
      <c r="IY8">
        <v>0</v>
      </c>
      <c r="IZ8">
        <v>0</v>
      </c>
      <c r="JA8">
        <v>0</v>
      </c>
      <c r="JB8">
        <v>8208</v>
      </c>
      <c r="JC8">
        <v>19</v>
      </c>
      <c r="JD8">
        <v>0</v>
      </c>
      <c r="JE8">
        <v>0</v>
      </c>
      <c r="JF8">
        <v>0</v>
      </c>
      <c r="JJ8" s="1" t="s">
        <v>270</v>
      </c>
    </row>
    <row r="9" spans="1:270" x14ac:dyDescent="0.3">
      <c r="A9" s="1" t="s">
        <v>270</v>
      </c>
      <c r="B9" s="1" t="s">
        <v>270</v>
      </c>
      <c r="C9">
        <v>0</v>
      </c>
      <c r="D9">
        <v>10</v>
      </c>
      <c r="E9" s="1">
        <v>0</v>
      </c>
      <c r="F9" s="1">
        <v>0</v>
      </c>
      <c r="G9">
        <v>4800</v>
      </c>
      <c r="H9">
        <v>1000000</v>
      </c>
      <c r="I9">
        <v>1024</v>
      </c>
      <c r="J9">
        <v>0</v>
      </c>
      <c r="K9">
        <v>100</v>
      </c>
      <c r="L9">
        <v>100</v>
      </c>
      <c r="M9">
        <v>17</v>
      </c>
      <c r="N9" s="1" t="s">
        <v>270</v>
      </c>
      <c r="O9" s="1">
        <v>0</v>
      </c>
      <c r="P9" s="1">
        <v>0.235294</v>
      </c>
      <c r="Q9" s="1">
        <v>0.117647</v>
      </c>
      <c r="R9" s="1">
        <v>0.17647099999999999</v>
      </c>
      <c r="S9" s="1">
        <v>0.117647</v>
      </c>
      <c r="T9" s="1">
        <v>0</v>
      </c>
      <c r="U9" s="1">
        <v>0</v>
      </c>
      <c r="V9" s="1">
        <v>0.17647099999999999</v>
      </c>
      <c r="W9" s="1">
        <v>0.17647099999999999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>
        <v>0</v>
      </c>
      <c r="DL9">
        <v>100</v>
      </c>
      <c r="DM9">
        <v>100</v>
      </c>
      <c r="DN9">
        <v>16</v>
      </c>
      <c r="DO9" s="1" t="s">
        <v>270</v>
      </c>
      <c r="DP9" s="1">
        <v>0</v>
      </c>
      <c r="DQ9" s="1">
        <v>0.625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6.25E-2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6.25E-2</v>
      </c>
      <c r="FO9" s="1">
        <v>0</v>
      </c>
      <c r="FP9" s="1">
        <v>0.25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6.1447000000000002E-2</v>
      </c>
      <c r="HM9" s="1">
        <v>9.5580000000000005E-3</v>
      </c>
      <c r="HN9" s="1">
        <v>4.0959999999999998E-3</v>
      </c>
      <c r="HO9" s="1">
        <v>4.5519999999999996E-3</v>
      </c>
      <c r="HP9" s="1">
        <v>5.9170000000000004E-3</v>
      </c>
      <c r="HQ9" s="1">
        <v>9.103E-3</v>
      </c>
      <c r="HR9" s="1">
        <v>7.6012999999999997E-2</v>
      </c>
      <c r="HS9" s="1">
        <v>1.9571999999999999E-2</v>
      </c>
      <c r="HT9" s="1">
        <v>4.1875000000000002E-2</v>
      </c>
      <c r="HU9" s="1">
        <v>3.9599000000000002E-2</v>
      </c>
      <c r="HV9" s="1">
        <v>2.4124E-2</v>
      </c>
      <c r="HW9" s="1">
        <v>1.7750999999999999E-2</v>
      </c>
      <c r="HX9" s="1">
        <v>1.6386000000000001E-2</v>
      </c>
      <c r="HY9" s="1">
        <v>4.233E-2</v>
      </c>
      <c r="HZ9" s="1">
        <v>7.6923000000000005E-2</v>
      </c>
      <c r="IA9" s="1">
        <v>0.116523</v>
      </c>
      <c r="IB9" s="1">
        <v>0.105599</v>
      </c>
      <c r="IC9" s="1">
        <v>7.6012999999999997E-2</v>
      </c>
      <c r="ID9" s="1">
        <v>0.18934899999999999</v>
      </c>
      <c r="IE9" s="1">
        <v>6.0991999999999998E-2</v>
      </c>
      <c r="IF9" s="1">
        <v>1.3649999999999999E-3</v>
      </c>
      <c r="IG9" s="1">
        <v>9.1E-4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8897</v>
      </c>
      <c r="IY9">
        <v>0</v>
      </c>
      <c r="IZ9">
        <v>0</v>
      </c>
      <c r="JA9">
        <v>0</v>
      </c>
      <c r="JB9">
        <v>8290</v>
      </c>
      <c r="JC9">
        <v>20</v>
      </c>
      <c r="JD9">
        <v>214</v>
      </c>
      <c r="JE9">
        <v>0</v>
      </c>
      <c r="JF9">
        <v>0</v>
      </c>
      <c r="JG9">
        <v>0</v>
      </c>
      <c r="JH9">
        <v>0</v>
      </c>
      <c r="JI9">
        <v>0</v>
      </c>
      <c r="JJ9" s="1" t="s">
        <v>270</v>
      </c>
    </row>
    <row r="10" spans="1:270" x14ac:dyDescent="0.3">
      <c r="A10" s="1" t="s">
        <v>270</v>
      </c>
      <c r="B10" s="1" t="s">
        <v>270</v>
      </c>
      <c r="C10">
        <v>0</v>
      </c>
      <c r="D10">
        <v>10</v>
      </c>
      <c r="E10" s="1">
        <v>0</v>
      </c>
      <c r="F10" s="1">
        <v>0</v>
      </c>
      <c r="G10">
        <v>4800</v>
      </c>
      <c r="H10">
        <v>1000000</v>
      </c>
      <c r="I10">
        <v>1433</v>
      </c>
      <c r="J10">
        <v>0</v>
      </c>
      <c r="K10">
        <v>100</v>
      </c>
      <c r="L10">
        <v>100</v>
      </c>
      <c r="M10">
        <v>37</v>
      </c>
      <c r="N10" s="1" t="s">
        <v>270</v>
      </c>
      <c r="O10" s="1">
        <v>0</v>
      </c>
      <c r="P10" s="1">
        <v>0.29729699999999998</v>
      </c>
      <c r="Q10" s="1">
        <v>0.27027000000000001</v>
      </c>
      <c r="R10" s="1">
        <v>0.13513500000000001</v>
      </c>
      <c r="S10" s="1">
        <v>2.7026999999999999E-2</v>
      </c>
      <c r="T10" s="1">
        <v>0</v>
      </c>
      <c r="U10" s="1">
        <v>2.7026999999999999E-2</v>
      </c>
      <c r="V10" s="1">
        <v>2.7026999999999999E-2</v>
      </c>
      <c r="W10" s="1">
        <v>5.4053999999999998E-2</v>
      </c>
      <c r="X10" s="1">
        <v>0</v>
      </c>
      <c r="Y10" s="1">
        <v>0</v>
      </c>
      <c r="Z10" s="1">
        <v>0</v>
      </c>
      <c r="AA10" s="1">
        <v>0.162162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>
        <v>0</v>
      </c>
      <c r="DL10">
        <v>100</v>
      </c>
      <c r="DM10">
        <v>100</v>
      </c>
      <c r="DN10">
        <v>37</v>
      </c>
      <c r="DO10" s="1" t="s">
        <v>270</v>
      </c>
      <c r="DP10" s="1">
        <v>0</v>
      </c>
      <c r="DQ10" s="1">
        <v>0.29729699999999998</v>
      </c>
      <c r="DR10" s="1">
        <v>0.24324299999999999</v>
      </c>
      <c r="DS10" s="1">
        <v>0.108108</v>
      </c>
      <c r="DT10" s="1">
        <v>2.7026999999999999E-2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2.7026999999999999E-2</v>
      </c>
      <c r="EA10" s="1">
        <v>8.1081E-2</v>
      </c>
      <c r="EB10" s="1">
        <v>2.7026999999999999E-2</v>
      </c>
      <c r="EC10" s="1">
        <v>2.7026999999999999E-2</v>
      </c>
      <c r="ED10" s="1">
        <v>0</v>
      </c>
      <c r="EE10" s="1">
        <v>2.7026999999999999E-2</v>
      </c>
      <c r="EF10" s="1">
        <v>0</v>
      </c>
      <c r="EG10" s="1">
        <v>0</v>
      </c>
      <c r="EH10" s="1">
        <v>2.7026999999999999E-2</v>
      </c>
      <c r="EI10" s="1">
        <v>2.7026999999999999E-2</v>
      </c>
      <c r="EJ10" s="1">
        <v>0</v>
      </c>
      <c r="EK10" s="1">
        <v>0</v>
      </c>
      <c r="EL10" s="1">
        <v>5.4053999999999998E-2</v>
      </c>
      <c r="EM10" s="1">
        <v>2.7026999999999999E-2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6.3268000000000005E-2</v>
      </c>
      <c r="HM10" s="1">
        <v>1.2744999999999999E-2</v>
      </c>
      <c r="HN10" s="1">
        <v>3.186E-3</v>
      </c>
      <c r="HO10" s="1">
        <v>3.6410000000000001E-3</v>
      </c>
      <c r="HP10" s="1">
        <v>7.2830000000000004E-3</v>
      </c>
      <c r="HQ10" s="1">
        <v>1.2289E-2</v>
      </c>
      <c r="HR10" s="1">
        <v>0.46199400000000002</v>
      </c>
      <c r="HS10" s="1">
        <v>1.4109999999999999E-2</v>
      </c>
      <c r="HT10" s="1">
        <v>1.32E-2</v>
      </c>
      <c r="HU10" s="1">
        <v>1.1379E-2</v>
      </c>
      <c r="HV10" s="1">
        <v>7.2830000000000004E-3</v>
      </c>
      <c r="HW10" s="1">
        <v>1.1379E-2</v>
      </c>
      <c r="HX10" s="1">
        <v>1.8207000000000001E-2</v>
      </c>
      <c r="HY10" s="1">
        <v>9.1488E-2</v>
      </c>
      <c r="HZ10" s="1">
        <v>5.1434000000000001E-2</v>
      </c>
      <c r="IA10" s="1">
        <v>1.1379E-2</v>
      </c>
      <c r="IB10" s="1">
        <v>1.502E-2</v>
      </c>
      <c r="IC10" s="1">
        <v>4.5517000000000002E-2</v>
      </c>
      <c r="ID10" s="1">
        <v>0.142012</v>
      </c>
      <c r="IE10" s="1">
        <v>2.7309999999999999E-3</v>
      </c>
      <c r="IF10" s="1">
        <v>4.55E-4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8890</v>
      </c>
      <c r="IY10">
        <v>0</v>
      </c>
      <c r="IZ10">
        <v>0</v>
      </c>
      <c r="JA10">
        <v>0</v>
      </c>
      <c r="JB10">
        <v>8173</v>
      </c>
      <c r="JC10">
        <v>20</v>
      </c>
      <c r="JD10">
        <v>328</v>
      </c>
      <c r="JE10">
        <v>0</v>
      </c>
      <c r="JF10">
        <v>0</v>
      </c>
      <c r="JG10">
        <v>0</v>
      </c>
      <c r="JH10">
        <v>0</v>
      </c>
      <c r="JI10">
        <v>0</v>
      </c>
      <c r="JJ10" s="1" t="s">
        <v>270</v>
      </c>
    </row>
    <row r="11" spans="1:270" x14ac:dyDescent="0.3">
      <c r="A11" s="1" t="s">
        <v>270</v>
      </c>
      <c r="B11" s="1" t="s">
        <v>270</v>
      </c>
      <c r="C11">
        <v>0</v>
      </c>
      <c r="D11">
        <v>10</v>
      </c>
      <c r="E11" s="1">
        <v>0</v>
      </c>
      <c r="F11" s="1">
        <v>0</v>
      </c>
      <c r="G11">
        <v>4800</v>
      </c>
      <c r="H11">
        <v>1000000</v>
      </c>
      <c r="I11">
        <v>1160</v>
      </c>
      <c r="J11">
        <v>0</v>
      </c>
      <c r="K11">
        <v>100</v>
      </c>
      <c r="L11">
        <v>100</v>
      </c>
      <c r="M11">
        <v>15</v>
      </c>
      <c r="N11" s="1" t="s">
        <v>270</v>
      </c>
      <c r="O11" s="1">
        <v>0</v>
      </c>
      <c r="P11" s="1">
        <v>6.6667000000000004E-2</v>
      </c>
      <c r="Q11" s="1">
        <v>0</v>
      </c>
      <c r="R11" s="1">
        <v>0.13333300000000001</v>
      </c>
      <c r="S11" s="1">
        <v>0</v>
      </c>
      <c r="T11" s="1">
        <v>0</v>
      </c>
      <c r="U11" s="1">
        <v>0</v>
      </c>
      <c r="V11" s="1">
        <v>0</v>
      </c>
      <c r="W11" s="1">
        <v>0.13333300000000001</v>
      </c>
      <c r="X11" s="1">
        <v>0</v>
      </c>
      <c r="Y11" s="1">
        <v>0</v>
      </c>
      <c r="Z11" s="1">
        <v>0</v>
      </c>
      <c r="AA11" s="1">
        <v>0.26666699999999999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6.6667000000000004E-2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0.2</v>
      </c>
      <c r="BK11" s="1">
        <v>0.13333300000000001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>
        <v>0</v>
      </c>
      <c r="DL11">
        <v>100</v>
      </c>
      <c r="DM11">
        <v>100</v>
      </c>
      <c r="DN11">
        <v>16</v>
      </c>
      <c r="DO11" s="1" t="s">
        <v>270</v>
      </c>
      <c r="DP11" s="1">
        <v>0</v>
      </c>
      <c r="DQ11" s="1">
        <v>0.3125</v>
      </c>
      <c r="DR11" s="1">
        <v>0.4375</v>
      </c>
      <c r="DS11" s="1">
        <v>0.25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5.8261E-2</v>
      </c>
      <c r="HM11" s="1">
        <v>1.8209999999999999E-3</v>
      </c>
      <c r="HN11" s="1">
        <v>1.8209999999999999E-3</v>
      </c>
      <c r="HO11" s="1">
        <v>1.0468999999999999E-2</v>
      </c>
      <c r="HP11" s="1">
        <v>1.0924E-2</v>
      </c>
      <c r="HQ11" s="1">
        <v>1.2289E-2</v>
      </c>
      <c r="HR11" s="1">
        <v>0.20983199999999999</v>
      </c>
      <c r="HS11" s="1">
        <v>2.0027E-2</v>
      </c>
      <c r="HT11" s="1">
        <v>1.6840999999999998E-2</v>
      </c>
      <c r="HU11" s="1">
        <v>2.4124E-2</v>
      </c>
      <c r="HV11" s="1">
        <v>2.2303E-2</v>
      </c>
      <c r="HW11" s="1">
        <v>3.1406000000000003E-2</v>
      </c>
      <c r="HX11" s="1">
        <v>3.4592999999999999E-2</v>
      </c>
      <c r="HY11" s="1">
        <v>6.4633999999999997E-2</v>
      </c>
      <c r="HZ11" s="1">
        <v>5.4620000000000002E-2</v>
      </c>
      <c r="IA11" s="1">
        <v>0.100137</v>
      </c>
      <c r="IB11" s="1">
        <v>6.7820000000000005E-2</v>
      </c>
      <c r="IC11" s="1">
        <v>2.9586000000000001E-2</v>
      </c>
      <c r="ID11" s="1">
        <v>0.12653600000000001</v>
      </c>
      <c r="IE11" s="1">
        <v>0.100592</v>
      </c>
      <c r="IF11" s="1">
        <v>1.3649999999999999E-3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8891</v>
      </c>
      <c r="IY11">
        <v>0</v>
      </c>
      <c r="IZ11">
        <v>0</v>
      </c>
      <c r="JA11">
        <v>0</v>
      </c>
      <c r="JB11">
        <v>8287</v>
      </c>
      <c r="JC11">
        <v>19</v>
      </c>
      <c r="JD11">
        <v>212</v>
      </c>
      <c r="JE11">
        <v>0</v>
      </c>
      <c r="JF11">
        <v>0</v>
      </c>
      <c r="JG11">
        <v>0</v>
      </c>
      <c r="JH11">
        <v>0</v>
      </c>
      <c r="JI11">
        <v>0</v>
      </c>
      <c r="JJ11" s="1" t="s">
        <v>270</v>
      </c>
    </row>
    <row r="12" spans="1:270" x14ac:dyDescent="0.3">
      <c r="A12" s="1" t="s">
        <v>270</v>
      </c>
      <c r="B12" s="1" t="s">
        <v>270</v>
      </c>
      <c r="C12">
        <v>0</v>
      </c>
      <c r="D12">
        <v>10</v>
      </c>
      <c r="E12" s="1">
        <v>0</v>
      </c>
      <c r="F12" s="1">
        <v>0</v>
      </c>
      <c r="G12">
        <v>4800</v>
      </c>
      <c r="H12">
        <v>1000000</v>
      </c>
      <c r="I12">
        <v>1024</v>
      </c>
      <c r="J12">
        <v>0</v>
      </c>
      <c r="K12">
        <v>100</v>
      </c>
      <c r="L12">
        <v>100</v>
      </c>
      <c r="M12">
        <v>12</v>
      </c>
      <c r="N12" s="1" t="s">
        <v>270</v>
      </c>
      <c r="O12" s="1">
        <v>0</v>
      </c>
      <c r="P12" s="1">
        <v>8.3333000000000004E-2</v>
      </c>
      <c r="Q12" s="1">
        <v>0</v>
      </c>
      <c r="R12" s="1">
        <v>8.3333000000000004E-2</v>
      </c>
      <c r="S12" s="1">
        <v>0.25</v>
      </c>
      <c r="T12" s="1">
        <v>0</v>
      </c>
      <c r="U12" s="1">
        <v>0</v>
      </c>
      <c r="V12" s="1">
        <v>0.33333299999999999</v>
      </c>
      <c r="W12" s="1">
        <v>8.3333000000000004E-2</v>
      </c>
      <c r="X12" s="1">
        <v>0</v>
      </c>
      <c r="Y12" s="1">
        <v>0</v>
      </c>
      <c r="Z12" s="1">
        <v>0</v>
      </c>
      <c r="AA12" s="1">
        <v>0.16666700000000001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>
        <v>0</v>
      </c>
      <c r="DL12">
        <v>100</v>
      </c>
      <c r="DM12">
        <v>100</v>
      </c>
      <c r="DN12">
        <v>11</v>
      </c>
      <c r="DO12" s="1" t="s">
        <v>270</v>
      </c>
      <c r="DP12" s="1">
        <v>0</v>
      </c>
      <c r="DQ12" s="1">
        <v>0.36363600000000001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9.0909000000000004E-2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9.0909000000000004E-2</v>
      </c>
      <c r="EV12" s="1">
        <v>0</v>
      </c>
      <c r="EW12" s="1">
        <v>9.0909000000000004E-2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0.36363600000000001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6.3723000000000002E-2</v>
      </c>
      <c r="HM12" s="1">
        <v>0</v>
      </c>
      <c r="HN12" s="1">
        <v>0</v>
      </c>
      <c r="HO12" s="1">
        <v>5.0070000000000002E-3</v>
      </c>
      <c r="HP12" s="1">
        <v>1.0468999999999999E-2</v>
      </c>
      <c r="HQ12" s="1">
        <v>2.2303E-2</v>
      </c>
      <c r="HR12" s="1">
        <v>0.39599499999999999</v>
      </c>
      <c r="HS12" s="1">
        <v>1.6386000000000001E-2</v>
      </c>
      <c r="HT12" s="1">
        <v>3.2316999999999999E-2</v>
      </c>
      <c r="HU12" s="1">
        <v>2.9131000000000001E-2</v>
      </c>
      <c r="HV12" s="1">
        <v>2.1847999999999999E-2</v>
      </c>
      <c r="HW12" s="1">
        <v>2.1847999999999999E-2</v>
      </c>
      <c r="HX12" s="1">
        <v>2.4579E-2</v>
      </c>
      <c r="HY12" s="1">
        <v>4.8247999999999999E-2</v>
      </c>
      <c r="HZ12" s="1">
        <v>4.6427000000000003E-2</v>
      </c>
      <c r="IA12" s="1">
        <v>7.6467999999999994E-2</v>
      </c>
      <c r="IB12" s="1">
        <v>5.9172000000000002E-2</v>
      </c>
      <c r="IC12" s="1">
        <v>3.7324000000000003E-2</v>
      </c>
      <c r="ID12" s="1">
        <v>7.3736999999999997E-2</v>
      </c>
      <c r="IE12" s="1">
        <v>1.502E-2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8788</v>
      </c>
      <c r="IY12">
        <v>0</v>
      </c>
      <c r="IZ12">
        <v>0</v>
      </c>
      <c r="JA12">
        <v>0</v>
      </c>
      <c r="JB12">
        <v>8215</v>
      </c>
      <c r="JC12">
        <v>19</v>
      </c>
      <c r="JD12">
        <v>185</v>
      </c>
      <c r="JE12">
        <v>0</v>
      </c>
      <c r="JF12">
        <v>0</v>
      </c>
      <c r="JG12">
        <v>0</v>
      </c>
      <c r="JH12">
        <v>0</v>
      </c>
      <c r="JI12">
        <v>0</v>
      </c>
      <c r="JJ12" s="1" t="s">
        <v>270</v>
      </c>
    </row>
    <row r="13" spans="1:270" x14ac:dyDescent="0.3">
      <c r="A13" s="1" t="s">
        <v>270</v>
      </c>
      <c r="B13" s="1" t="s">
        <v>270</v>
      </c>
      <c r="C13">
        <v>0</v>
      </c>
      <c r="D13">
        <v>10</v>
      </c>
      <c r="E13" s="1">
        <v>0</v>
      </c>
      <c r="F13" s="1">
        <v>0</v>
      </c>
      <c r="G13">
        <v>4800</v>
      </c>
      <c r="H13">
        <v>1000000</v>
      </c>
      <c r="I13">
        <v>1024</v>
      </c>
      <c r="J13">
        <v>0</v>
      </c>
      <c r="K13">
        <v>100</v>
      </c>
      <c r="L13">
        <v>100</v>
      </c>
      <c r="M13">
        <v>12</v>
      </c>
      <c r="N13" s="1" t="s">
        <v>270</v>
      </c>
      <c r="O13" s="1">
        <v>0</v>
      </c>
      <c r="P13" s="1">
        <v>0.16666700000000001</v>
      </c>
      <c r="Q13" s="1">
        <v>0.16666700000000001</v>
      </c>
      <c r="R13" s="1">
        <v>8.3333000000000004E-2</v>
      </c>
      <c r="S13" s="1">
        <v>8.3333000000000004E-2</v>
      </c>
      <c r="T13" s="1">
        <v>0</v>
      </c>
      <c r="U13" s="1">
        <v>0</v>
      </c>
      <c r="V13" s="1">
        <v>0.16666700000000001</v>
      </c>
      <c r="W13" s="1">
        <v>0.16666700000000001</v>
      </c>
      <c r="X13" s="1">
        <v>0</v>
      </c>
      <c r="Y13" s="1">
        <v>0</v>
      </c>
      <c r="Z13" s="1">
        <v>0.16666700000000001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>
        <v>0</v>
      </c>
      <c r="DL13">
        <v>100</v>
      </c>
      <c r="DM13">
        <v>100</v>
      </c>
      <c r="DN13">
        <v>11</v>
      </c>
      <c r="DO13" s="1" t="s">
        <v>270</v>
      </c>
      <c r="DP13" s="1">
        <v>0</v>
      </c>
      <c r="DQ13" s="1">
        <v>0.45454499999999998</v>
      </c>
      <c r="DR13" s="1">
        <v>9.0909000000000004E-2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9.0909000000000004E-2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9.0909000000000004E-2</v>
      </c>
      <c r="FP13" s="1">
        <v>9.0909000000000004E-2</v>
      </c>
      <c r="FQ13" s="1">
        <v>0.18181800000000001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9.1943999999999998E-2</v>
      </c>
      <c r="HM13" s="1">
        <v>1.0014E-2</v>
      </c>
      <c r="HN13" s="1">
        <v>4.55E-4</v>
      </c>
      <c r="HO13" s="1">
        <v>9.5580000000000005E-3</v>
      </c>
      <c r="HP13" s="1">
        <v>3.186E-3</v>
      </c>
      <c r="HQ13" s="1">
        <v>1.8209999999999999E-3</v>
      </c>
      <c r="HR13" s="1">
        <v>0.54938600000000004</v>
      </c>
      <c r="HS13" s="1">
        <v>1.0468999999999999E-2</v>
      </c>
      <c r="HT13" s="1">
        <v>1.8207000000000001E-2</v>
      </c>
      <c r="HU13" s="1">
        <v>3.5048000000000003E-2</v>
      </c>
      <c r="HV13" s="1">
        <v>3.8233999999999997E-2</v>
      </c>
      <c r="HW13" s="1">
        <v>3.0950999999999999E-2</v>
      </c>
      <c r="HX13" s="1">
        <v>2.64E-2</v>
      </c>
      <c r="HY13" s="1">
        <v>3.0495999999999999E-2</v>
      </c>
      <c r="HZ13" s="1">
        <v>2.5489000000000001E-2</v>
      </c>
      <c r="IA13" s="1">
        <v>2.1392999999999999E-2</v>
      </c>
      <c r="IB13" s="1">
        <v>2.2303E-2</v>
      </c>
      <c r="IC13" s="1">
        <v>2.1847999999999999E-2</v>
      </c>
      <c r="ID13" s="1">
        <v>4.8247999999999999E-2</v>
      </c>
      <c r="IE13" s="1">
        <v>3.6410000000000001E-3</v>
      </c>
      <c r="IF13" s="1">
        <v>9.1E-4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8737</v>
      </c>
      <c r="IY13">
        <v>0</v>
      </c>
      <c r="IZ13">
        <v>0</v>
      </c>
      <c r="JA13">
        <v>0</v>
      </c>
      <c r="JB13">
        <v>8164</v>
      </c>
      <c r="JC13">
        <v>19</v>
      </c>
      <c r="JD13">
        <v>181</v>
      </c>
      <c r="JE13">
        <v>0</v>
      </c>
      <c r="JF13">
        <v>0</v>
      </c>
      <c r="JG13">
        <v>0</v>
      </c>
      <c r="JH13">
        <v>0</v>
      </c>
      <c r="JI13">
        <v>0</v>
      </c>
      <c r="JJ13" s="1" t="s">
        <v>270</v>
      </c>
    </row>
    <row r="14" spans="1:270" x14ac:dyDescent="0.3">
      <c r="A14" s="1" t="s">
        <v>270</v>
      </c>
      <c r="B14" s="1" t="s">
        <v>270</v>
      </c>
      <c r="C14">
        <v>0</v>
      </c>
      <c r="D14">
        <v>10</v>
      </c>
      <c r="E14" s="1">
        <v>0</v>
      </c>
      <c r="F14" s="1">
        <v>0</v>
      </c>
      <c r="G14">
        <v>4800</v>
      </c>
      <c r="H14">
        <v>1000000</v>
      </c>
      <c r="I14">
        <v>1024</v>
      </c>
      <c r="J14">
        <v>0</v>
      </c>
      <c r="K14">
        <v>100</v>
      </c>
      <c r="L14">
        <v>100</v>
      </c>
      <c r="M14">
        <v>15</v>
      </c>
      <c r="N14" s="1" t="s">
        <v>270</v>
      </c>
      <c r="O14" s="1">
        <v>0</v>
      </c>
      <c r="P14" s="1">
        <v>0.2</v>
      </c>
      <c r="Q14" s="1">
        <v>0.13333300000000001</v>
      </c>
      <c r="R14" s="1">
        <v>0</v>
      </c>
      <c r="S14" s="1">
        <v>0.13333300000000001</v>
      </c>
      <c r="T14" s="1">
        <v>0.13333300000000001</v>
      </c>
      <c r="U14" s="1">
        <v>0</v>
      </c>
      <c r="V14" s="1">
        <v>0.2</v>
      </c>
      <c r="W14" s="1">
        <v>0.2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>
        <v>0</v>
      </c>
      <c r="DL14">
        <v>100</v>
      </c>
      <c r="DM14">
        <v>100</v>
      </c>
      <c r="DN14">
        <v>14</v>
      </c>
      <c r="DO14" s="1" t="s">
        <v>270</v>
      </c>
      <c r="DP14" s="1">
        <v>0</v>
      </c>
      <c r="DQ14" s="1">
        <v>0.5</v>
      </c>
      <c r="DR14" s="1">
        <v>0.14285700000000001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7.1429000000000006E-2</v>
      </c>
      <c r="FM14" s="1">
        <v>7.1429000000000006E-2</v>
      </c>
      <c r="FN14" s="1">
        <v>0</v>
      </c>
      <c r="FO14" s="1">
        <v>0</v>
      </c>
      <c r="FP14" s="1">
        <v>0</v>
      </c>
      <c r="FQ14" s="1">
        <v>0.14285700000000001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7.1429000000000006E-2</v>
      </c>
      <c r="HE14" s="1">
        <v>0</v>
      </c>
      <c r="HF14" s="1">
        <v>0</v>
      </c>
      <c r="HG14" s="1">
        <v>0</v>
      </c>
      <c r="HH14" s="1">
        <v>0</v>
      </c>
      <c r="HI14" s="1">
        <v>0</v>
      </c>
      <c r="HJ14" s="1">
        <v>0</v>
      </c>
      <c r="HK14" s="1">
        <v>0</v>
      </c>
      <c r="HL14" s="1">
        <v>6.2812999999999994E-2</v>
      </c>
      <c r="HM14" s="1">
        <v>6.3720000000000001E-3</v>
      </c>
      <c r="HN14" s="1">
        <v>5.4619999999999998E-3</v>
      </c>
      <c r="HO14" s="1">
        <v>7.7380000000000001E-3</v>
      </c>
      <c r="HP14" s="1">
        <v>4.0959999999999998E-3</v>
      </c>
      <c r="HQ14" s="1">
        <v>5.9170000000000004E-3</v>
      </c>
      <c r="HR14" s="1">
        <v>8.0109E-2</v>
      </c>
      <c r="HS14" s="1">
        <v>1.2289E-2</v>
      </c>
      <c r="HT14" s="1">
        <v>3.1862000000000001E-2</v>
      </c>
      <c r="HU14" s="1">
        <v>3.3227E-2</v>
      </c>
      <c r="HV14" s="1">
        <v>2.2303E-2</v>
      </c>
      <c r="HW14" s="1">
        <v>2.2303E-2</v>
      </c>
      <c r="HX14" s="1">
        <v>1.7295999999999999E-2</v>
      </c>
      <c r="HY14" s="1">
        <v>3.0495999999999999E-2</v>
      </c>
      <c r="HZ14" s="1">
        <v>4.233E-2</v>
      </c>
      <c r="IA14" s="1">
        <v>0.13746</v>
      </c>
      <c r="IB14" s="1">
        <v>0.107874</v>
      </c>
      <c r="IC14" s="1">
        <v>8.1475000000000006E-2</v>
      </c>
      <c r="ID14" s="1">
        <v>0.19117000000000001</v>
      </c>
      <c r="IE14" s="1">
        <v>9.7406000000000006E-2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8905</v>
      </c>
      <c r="IY14">
        <v>0</v>
      </c>
      <c r="IZ14">
        <v>0</v>
      </c>
      <c r="JA14">
        <v>0</v>
      </c>
      <c r="JB14">
        <v>8314</v>
      </c>
      <c r="JC14">
        <v>20</v>
      </c>
      <c r="JD14">
        <v>203</v>
      </c>
      <c r="JE14">
        <v>0</v>
      </c>
      <c r="JF14">
        <v>0</v>
      </c>
      <c r="JG14">
        <v>0</v>
      </c>
      <c r="JH14">
        <v>0</v>
      </c>
      <c r="JI14">
        <v>0</v>
      </c>
      <c r="JJ14" s="1" t="s">
        <v>270</v>
      </c>
    </row>
    <row r="15" spans="1:270" x14ac:dyDescent="0.3">
      <c r="A15" s="1" t="s">
        <v>270</v>
      </c>
      <c r="B15" s="1" t="s">
        <v>270</v>
      </c>
      <c r="C15">
        <v>0</v>
      </c>
      <c r="D15">
        <v>10</v>
      </c>
      <c r="E15" s="1">
        <v>0</v>
      </c>
      <c r="F15" s="1">
        <v>0</v>
      </c>
      <c r="G15">
        <v>4800</v>
      </c>
      <c r="H15">
        <v>1000000</v>
      </c>
      <c r="I15">
        <v>1024</v>
      </c>
      <c r="J15">
        <v>0</v>
      </c>
      <c r="K15">
        <v>100</v>
      </c>
      <c r="L15">
        <v>100</v>
      </c>
      <c r="M15">
        <v>13</v>
      </c>
      <c r="N15" s="1" t="s">
        <v>270</v>
      </c>
      <c r="O15" s="1">
        <v>0</v>
      </c>
      <c r="P15" s="1">
        <v>0.230769</v>
      </c>
      <c r="Q15" s="1">
        <v>7.6923000000000005E-2</v>
      </c>
      <c r="R15" s="1">
        <v>0.230769</v>
      </c>
      <c r="S15" s="1">
        <v>0</v>
      </c>
      <c r="T15" s="1">
        <v>0</v>
      </c>
      <c r="U15" s="1">
        <v>0</v>
      </c>
      <c r="V15" s="1">
        <v>7.6923000000000005E-2</v>
      </c>
      <c r="W15" s="1">
        <v>0.230769</v>
      </c>
      <c r="X15" s="1">
        <v>7.6923000000000005E-2</v>
      </c>
      <c r="Y15" s="1">
        <v>0</v>
      </c>
      <c r="Z15" s="1">
        <v>7.6923000000000005E-2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>
        <v>0</v>
      </c>
      <c r="DL15">
        <v>100</v>
      </c>
      <c r="DM15">
        <v>100</v>
      </c>
      <c r="DN15">
        <v>13</v>
      </c>
      <c r="DO15" s="1" t="s">
        <v>270</v>
      </c>
      <c r="DP15" s="1">
        <v>0</v>
      </c>
      <c r="DQ15" s="1">
        <v>0.30769200000000002</v>
      </c>
      <c r="DR15" s="1">
        <v>0</v>
      </c>
      <c r="DS15" s="1">
        <v>0</v>
      </c>
      <c r="DT15" s="1">
        <v>0</v>
      </c>
      <c r="DU15" s="1">
        <v>0</v>
      </c>
      <c r="DV15" s="1">
        <v>0.230769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7.6923000000000005E-2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7.6923000000000005E-2</v>
      </c>
      <c r="FJ15" s="1">
        <v>0.15384600000000001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0.15384600000000001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7.9654000000000003E-2</v>
      </c>
      <c r="HM15" s="1">
        <v>0</v>
      </c>
      <c r="HN15" s="1">
        <v>0</v>
      </c>
      <c r="HO15" s="1">
        <v>1.8209999999999999E-3</v>
      </c>
      <c r="HP15" s="1">
        <v>5.0070000000000002E-3</v>
      </c>
      <c r="HQ15" s="1">
        <v>8.1930000000000006E-3</v>
      </c>
      <c r="HR15" s="1">
        <v>0.46290399999999998</v>
      </c>
      <c r="HS15" s="1">
        <v>1.4109999999999999E-2</v>
      </c>
      <c r="HT15" s="1">
        <v>1.6840999999999998E-2</v>
      </c>
      <c r="HU15" s="1">
        <v>1.1379E-2</v>
      </c>
      <c r="HV15" s="1">
        <v>1.1379E-2</v>
      </c>
      <c r="HW15" s="1">
        <v>3.7324000000000003E-2</v>
      </c>
      <c r="HX15" s="1">
        <v>4.1875000000000002E-2</v>
      </c>
      <c r="HY15" s="1">
        <v>6.2357999999999997E-2</v>
      </c>
      <c r="HZ15" s="1">
        <v>3.9599000000000002E-2</v>
      </c>
      <c r="IA15" s="1">
        <v>1.6386000000000001E-2</v>
      </c>
      <c r="IB15" s="1">
        <v>1.1834000000000001E-2</v>
      </c>
      <c r="IC15" s="1">
        <v>4.4151000000000003E-2</v>
      </c>
      <c r="ID15" s="1">
        <v>0.129722</v>
      </c>
      <c r="IE15" s="1">
        <v>4.5519999999999996E-3</v>
      </c>
      <c r="IF15" s="1">
        <v>9.1E-4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8762</v>
      </c>
      <c r="IY15">
        <v>0</v>
      </c>
      <c r="IZ15">
        <v>0</v>
      </c>
      <c r="JA15">
        <v>0</v>
      </c>
      <c r="JB15">
        <v>8176</v>
      </c>
      <c r="JC15">
        <v>19</v>
      </c>
      <c r="JD15">
        <v>194</v>
      </c>
      <c r="JE15">
        <v>0</v>
      </c>
      <c r="JF15">
        <v>0</v>
      </c>
      <c r="JG15">
        <v>0</v>
      </c>
      <c r="JH15">
        <v>0</v>
      </c>
      <c r="JI15">
        <v>0</v>
      </c>
      <c r="JJ15" s="1" t="s">
        <v>270</v>
      </c>
    </row>
    <row r="16" spans="1:270" x14ac:dyDescent="0.3">
      <c r="A16" s="1" t="s">
        <v>270</v>
      </c>
      <c r="B16" s="1" t="s">
        <v>270</v>
      </c>
      <c r="C16">
        <v>0</v>
      </c>
      <c r="D16">
        <v>10</v>
      </c>
      <c r="E16" s="1">
        <v>0</v>
      </c>
      <c r="F16" s="1">
        <v>0</v>
      </c>
      <c r="G16">
        <v>4800</v>
      </c>
      <c r="H16">
        <v>1000000</v>
      </c>
      <c r="I16">
        <v>1024</v>
      </c>
      <c r="J16">
        <v>0</v>
      </c>
      <c r="K16">
        <v>100</v>
      </c>
      <c r="L16">
        <v>100</v>
      </c>
      <c r="M16">
        <v>13</v>
      </c>
      <c r="N16" s="1" t="s">
        <v>270</v>
      </c>
      <c r="O16" s="1">
        <v>0</v>
      </c>
      <c r="P16" s="1">
        <v>0</v>
      </c>
      <c r="Q16" s="1">
        <v>0</v>
      </c>
      <c r="R16" s="1">
        <v>0.15384600000000001</v>
      </c>
      <c r="S16" s="1">
        <v>0</v>
      </c>
      <c r="T16" s="1">
        <v>0</v>
      </c>
      <c r="U16" s="1">
        <v>0</v>
      </c>
      <c r="V16" s="1">
        <v>0</v>
      </c>
      <c r="W16" s="1">
        <v>0.15384600000000001</v>
      </c>
      <c r="X16" s="1">
        <v>0</v>
      </c>
      <c r="Y16" s="1">
        <v>0</v>
      </c>
      <c r="Z16" s="1">
        <v>0</v>
      </c>
      <c r="AA16" s="1">
        <v>0.30769200000000002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7.6923000000000005E-2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0.30769200000000002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>
        <v>0</v>
      </c>
      <c r="DL16">
        <v>100</v>
      </c>
      <c r="DM16">
        <v>100</v>
      </c>
      <c r="DN16">
        <v>13</v>
      </c>
      <c r="DO16" s="1" t="s">
        <v>270</v>
      </c>
      <c r="DP16" s="1">
        <v>0</v>
      </c>
      <c r="DQ16" s="1">
        <v>0.15384600000000001</v>
      </c>
      <c r="DR16" s="1">
        <v>0.769231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7.6923000000000005E-2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7.3282E-2</v>
      </c>
      <c r="HM16" s="1">
        <v>1.8209999999999999E-3</v>
      </c>
      <c r="HN16" s="1">
        <v>0</v>
      </c>
      <c r="HO16" s="1">
        <v>5.4619999999999998E-3</v>
      </c>
      <c r="HP16" s="1">
        <v>6.8269999999999997E-3</v>
      </c>
      <c r="HQ16" s="1">
        <v>3.6410000000000001E-3</v>
      </c>
      <c r="HR16" s="1">
        <v>0.215749</v>
      </c>
      <c r="HS16" s="1">
        <v>1.0014E-2</v>
      </c>
      <c r="HT16" s="1">
        <v>1.9571999999999999E-2</v>
      </c>
      <c r="HU16" s="1">
        <v>2.5034000000000001E-2</v>
      </c>
      <c r="HV16" s="1">
        <v>2.1847999999999999E-2</v>
      </c>
      <c r="HW16" s="1">
        <v>3.1862000000000001E-2</v>
      </c>
      <c r="HX16" s="1">
        <v>3.3681999999999997E-2</v>
      </c>
      <c r="HY16" s="1">
        <v>7.4191999999999994E-2</v>
      </c>
      <c r="HZ16" s="1">
        <v>5.4620000000000002E-2</v>
      </c>
      <c r="IA16" s="1">
        <v>9.6949999999999995E-2</v>
      </c>
      <c r="IB16" s="1">
        <v>6.3268000000000005E-2</v>
      </c>
      <c r="IC16" s="1">
        <v>3.6867999999999998E-2</v>
      </c>
      <c r="ID16" s="1">
        <v>0.129722</v>
      </c>
      <c r="IE16" s="1">
        <v>9.4674999999999995E-2</v>
      </c>
      <c r="IF16" s="1">
        <v>9.1E-4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8871</v>
      </c>
      <c r="IY16">
        <v>0</v>
      </c>
      <c r="IZ16">
        <v>0</v>
      </c>
      <c r="JA16">
        <v>0</v>
      </c>
      <c r="JB16">
        <v>8285</v>
      </c>
      <c r="JC16">
        <v>20</v>
      </c>
      <c r="JD16">
        <v>197</v>
      </c>
      <c r="JE16">
        <v>0</v>
      </c>
      <c r="JF16">
        <v>0</v>
      </c>
      <c r="JG16">
        <v>0</v>
      </c>
      <c r="JH16">
        <v>0</v>
      </c>
      <c r="JI16">
        <v>0</v>
      </c>
      <c r="JJ16" s="1" t="s">
        <v>270</v>
      </c>
    </row>
    <row r="17" spans="1:270" x14ac:dyDescent="0.3">
      <c r="A17" s="1" t="s">
        <v>270</v>
      </c>
      <c r="B17" s="1" t="s">
        <v>270</v>
      </c>
      <c r="C17">
        <v>0</v>
      </c>
      <c r="D17">
        <v>10</v>
      </c>
      <c r="E17" s="1">
        <v>0</v>
      </c>
      <c r="F17" s="1">
        <v>0</v>
      </c>
      <c r="G17">
        <v>4800</v>
      </c>
      <c r="H17">
        <v>1000000</v>
      </c>
      <c r="I17">
        <v>1024</v>
      </c>
      <c r="J17">
        <v>0</v>
      </c>
      <c r="K17">
        <v>100</v>
      </c>
      <c r="L17">
        <v>100</v>
      </c>
      <c r="M17">
        <v>15</v>
      </c>
      <c r="N17" s="1" t="s">
        <v>270</v>
      </c>
      <c r="O17" s="1">
        <v>0</v>
      </c>
      <c r="P17" s="1">
        <v>0.13333300000000001</v>
      </c>
      <c r="Q17" s="1">
        <v>6.6667000000000004E-2</v>
      </c>
      <c r="R17" s="1">
        <v>0.2</v>
      </c>
      <c r="S17" s="1">
        <v>0.13333300000000001</v>
      </c>
      <c r="T17" s="1">
        <v>0</v>
      </c>
      <c r="U17" s="1">
        <v>0</v>
      </c>
      <c r="V17" s="1">
        <v>0.2</v>
      </c>
      <c r="W17" s="1">
        <v>0.26666699999999999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>
        <v>0</v>
      </c>
      <c r="DL17">
        <v>100</v>
      </c>
      <c r="DM17">
        <v>100</v>
      </c>
      <c r="DN17">
        <v>14</v>
      </c>
      <c r="DO17" s="1" t="s">
        <v>270</v>
      </c>
      <c r="DP17" s="1">
        <v>0</v>
      </c>
      <c r="DQ17" s="1">
        <v>0.57142899999999996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7.1429000000000006E-2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7.1429000000000006E-2</v>
      </c>
      <c r="FP17" s="1">
        <v>0.28571400000000002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6.2357999999999997E-2</v>
      </c>
      <c r="HM17" s="1">
        <v>0</v>
      </c>
      <c r="HN17" s="1">
        <v>0</v>
      </c>
      <c r="HO17" s="1">
        <v>9.5580000000000005E-3</v>
      </c>
      <c r="HP17" s="1">
        <v>1.2289E-2</v>
      </c>
      <c r="HQ17" s="1">
        <v>1.3655E-2</v>
      </c>
      <c r="HR17" s="1">
        <v>7.1006E-2</v>
      </c>
      <c r="HS17" s="1">
        <v>2.5034000000000001E-2</v>
      </c>
      <c r="HT17" s="1">
        <v>4.5971999999999999E-2</v>
      </c>
      <c r="HU17" s="1">
        <v>6.1447000000000002E-2</v>
      </c>
      <c r="HV17" s="1">
        <v>4.0055E-2</v>
      </c>
      <c r="HW17" s="1">
        <v>3.1406000000000003E-2</v>
      </c>
      <c r="HX17" s="1">
        <v>4.3695999999999999E-2</v>
      </c>
      <c r="HY17" s="1">
        <v>8.0563999999999997E-2</v>
      </c>
      <c r="HZ17" s="1">
        <v>6.0991999999999998E-2</v>
      </c>
      <c r="IA17" s="1">
        <v>0.102868</v>
      </c>
      <c r="IB17" s="1">
        <v>9.4674999999999995E-2</v>
      </c>
      <c r="IC17" s="1">
        <v>7.5558E-2</v>
      </c>
      <c r="ID17" s="1">
        <v>0.14155699999999999</v>
      </c>
      <c r="IE17" s="1">
        <v>2.7310000000000001E-2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8899</v>
      </c>
      <c r="IY17">
        <v>0</v>
      </c>
      <c r="IZ17">
        <v>0</v>
      </c>
      <c r="JA17">
        <v>0</v>
      </c>
      <c r="JB17">
        <v>8303</v>
      </c>
      <c r="JC17">
        <v>20</v>
      </c>
      <c r="JD17">
        <v>203</v>
      </c>
      <c r="JE17">
        <v>0</v>
      </c>
      <c r="JF17">
        <v>0</v>
      </c>
      <c r="JG17">
        <v>0</v>
      </c>
      <c r="JH17">
        <v>0</v>
      </c>
      <c r="JI17">
        <v>0</v>
      </c>
      <c r="JJ17" s="1" t="s">
        <v>270</v>
      </c>
    </row>
    <row r="18" spans="1:270" x14ac:dyDescent="0.3">
      <c r="A18" s="1" t="s">
        <v>270</v>
      </c>
      <c r="B18" s="1" t="s">
        <v>270</v>
      </c>
      <c r="C18">
        <v>0</v>
      </c>
      <c r="D18">
        <v>10</v>
      </c>
      <c r="E18" s="1">
        <v>0</v>
      </c>
      <c r="F18" s="1">
        <v>0</v>
      </c>
      <c r="G18">
        <v>4800</v>
      </c>
      <c r="H18">
        <v>1000000</v>
      </c>
      <c r="I18">
        <v>1024</v>
      </c>
      <c r="J18">
        <v>0</v>
      </c>
      <c r="K18">
        <v>100</v>
      </c>
      <c r="L18">
        <v>100</v>
      </c>
      <c r="M18">
        <v>12</v>
      </c>
      <c r="N18" s="1" t="s">
        <v>270</v>
      </c>
      <c r="O18" s="1">
        <v>0</v>
      </c>
      <c r="P18" s="1">
        <v>0</v>
      </c>
      <c r="Q18" s="1">
        <v>8.3333000000000004E-2</v>
      </c>
      <c r="R18" s="1">
        <v>8.3333000000000004E-2</v>
      </c>
      <c r="S18" s="1">
        <v>8.3333000000000004E-2</v>
      </c>
      <c r="T18" s="1">
        <v>0</v>
      </c>
      <c r="U18" s="1">
        <v>0</v>
      </c>
      <c r="V18" s="1">
        <v>8.3333000000000004E-2</v>
      </c>
      <c r="W18" s="1">
        <v>8.3333000000000004E-2</v>
      </c>
      <c r="X18" s="1">
        <v>8.3333000000000004E-2</v>
      </c>
      <c r="Y18" s="1">
        <v>0</v>
      </c>
      <c r="Z18" s="1">
        <v>0</v>
      </c>
      <c r="AA18" s="1">
        <v>0.25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8.3333000000000004E-2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0.16666700000000001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>
        <v>0</v>
      </c>
      <c r="DL18">
        <v>100</v>
      </c>
      <c r="DM18">
        <v>100</v>
      </c>
      <c r="DN18">
        <v>12</v>
      </c>
      <c r="DO18" s="1" t="s">
        <v>270</v>
      </c>
      <c r="DP18" s="1">
        <v>0</v>
      </c>
      <c r="DQ18" s="1">
        <v>0.25</v>
      </c>
      <c r="DR18" s="1">
        <v>0.25</v>
      </c>
      <c r="DS18" s="1">
        <v>0.25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0.25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6.5544000000000005E-2</v>
      </c>
      <c r="HM18" s="1">
        <v>0</v>
      </c>
      <c r="HN18" s="1">
        <v>0</v>
      </c>
      <c r="HO18" s="1">
        <v>1.0924E-2</v>
      </c>
      <c r="HP18" s="1">
        <v>1.4565E-2</v>
      </c>
      <c r="HQ18" s="1">
        <v>1.0924E-2</v>
      </c>
      <c r="HR18" s="1">
        <v>0.54938600000000004</v>
      </c>
      <c r="HS18" s="1">
        <v>1.6840999999999998E-2</v>
      </c>
      <c r="HT18" s="1">
        <v>2.4579E-2</v>
      </c>
      <c r="HU18" s="1">
        <v>3.6867999999999998E-2</v>
      </c>
      <c r="HV18" s="1">
        <v>2.2303E-2</v>
      </c>
      <c r="HW18" s="1">
        <v>2.0937999999999998E-2</v>
      </c>
      <c r="HX18" s="1">
        <v>1.7750999999999999E-2</v>
      </c>
      <c r="HY18" s="1">
        <v>4.8703000000000003E-2</v>
      </c>
      <c r="HZ18" s="1">
        <v>2.9586000000000001E-2</v>
      </c>
      <c r="IA18" s="1">
        <v>9.5580000000000005E-3</v>
      </c>
      <c r="IB18" s="1">
        <v>5.0070000000000002E-3</v>
      </c>
      <c r="IC18" s="1">
        <v>3.4137000000000001E-2</v>
      </c>
      <c r="ID18" s="1">
        <v>8.1019999999999995E-2</v>
      </c>
      <c r="IE18" s="1">
        <v>1.3649999999999999E-3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8758</v>
      </c>
      <c r="IY18">
        <v>0</v>
      </c>
      <c r="IZ18">
        <v>0</v>
      </c>
      <c r="JA18">
        <v>0</v>
      </c>
      <c r="JB18">
        <v>8180</v>
      </c>
      <c r="JC18">
        <v>20</v>
      </c>
      <c r="JD18">
        <v>189</v>
      </c>
      <c r="JE18">
        <v>0</v>
      </c>
      <c r="JF18">
        <v>0</v>
      </c>
      <c r="JG18">
        <v>0</v>
      </c>
      <c r="JH18">
        <v>0</v>
      </c>
      <c r="JI18">
        <v>0</v>
      </c>
      <c r="JJ18" s="1" t="s">
        <v>270</v>
      </c>
    </row>
    <row r="19" spans="1:270" x14ac:dyDescent="0.3">
      <c r="A19" s="1" t="s">
        <v>270</v>
      </c>
      <c r="B19" s="1" t="s">
        <v>270</v>
      </c>
      <c r="C19">
        <v>0</v>
      </c>
      <c r="D19">
        <v>10</v>
      </c>
      <c r="E19" s="1">
        <v>0</v>
      </c>
      <c r="F19" s="1">
        <v>0</v>
      </c>
      <c r="G19">
        <v>4800</v>
      </c>
      <c r="H19">
        <v>1000000</v>
      </c>
      <c r="I19">
        <v>1024</v>
      </c>
      <c r="J19">
        <v>0</v>
      </c>
      <c r="K19">
        <v>100</v>
      </c>
      <c r="L19">
        <v>100</v>
      </c>
      <c r="M19">
        <v>9</v>
      </c>
      <c r="N19" s="1" t="s">
        <v>270</v>
      </c>
      <c r="O19" s="1">
        <v>0</v>
      </c>
      <c r="P19" s="1">
        <v>0.111111</v>
      </c>
      <c r="Q19" s="1">
        <v>0</v>
      </c>
      <c r="R19" s="1">
        <v>0</v>
      </c>
      <c r="S19" s="1">
        <v>0</v>
      </c>
      <c r="T19" s="1">
        <v>0.111111</v>
      </c>
      <c r="U19" s="1">
        <v>0.111111</v>
      </c>
      <c r="V19" s="1">
        <v>0</v>
      </c>
      <c r="W19" s="1">
        <v>0</v>
      </c>
      <c r="X19" s="1">
        <v>0.111111</v>
      </c>
      <c r="Y19" s="1">
        <v>0.111111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0.33333299999999999</v>
      </c>
      <c r="AG19" s="1">
        <v>0.111111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>
        <v>0</v>
      </c>
      <c r="DL19">
        <v>100</v>
      </c>
      <c r="DM19">
        <v>100</v>
      </c>
      <c r="DN19">
        <v>8</v>
      </c>
      <c r="DO19" s="1" t="s">
        <v>270</v>
      </c>
      <c r="DP19" s="1">
        <v>0</v>
      </c>
      <c r="DQ19" s="1">
        <v>0.25</v>
      </c>
      <c r="DR19" s="1">
        <v>0</v>
      </c>
      <c r="DS19" s="1">
        <v>0</v>
      </c>
      <c r="DT19" s="1">
        <v>0</v>
      </c>
      <c r="DU19" s="1">
        <v>0.125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0.125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0.125</v>
      </c>
      <c r="FF19" s="1">
        <v>0</v>
      </c>
      <c r="FG19" s="1">
        <v>0</v>
      </c>
      <c r="FH19" s="1">
        <v>0</v>
      </c>
      <c r="FI19" s="1">
        <v>0</v>
      </c>
      <c r="FJ19" s="1">
        <v>0.125</v>
      </c>
      <c r="FK19" s="1">
        <v>0.125</v>
      </c>
      <c r="FL19" s="1">
        <v>0.125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6.1447000000000002E-2</v>
      </c>
      <c r="HM19" s="1">
        <v>4.55E-4</v>
      </c>
      <c r="HN19" s="1">
        <v>4.0959999999999998E-3</v>
      </c>
      <c r="HO19" s="1">
        <v>1.0924E-2</v>
      </c>
      <c r="HP19" s="1">
        <v>1.2744999999999999E-2</v>
      </c>
      <c r="HQ19" s="1">
        <v>1.0014E-2</v>
      </c>
      <c r="HR19" s="1">
        <v>7.2371000000000005E-2</v>
      </c>
      <c r="HS19" s="1">
        <v>1.3655E-2</v>
      </c>
      <c r="HT19" s="1">
        <v>2.64E-2</v>
      </c>
      <c r="HU19" s="1">
        <v>3.1862000000000001E-2</v>
      </c>
      <c r="HV19" s="1">
        <v>2.0482E-2</v>
      </c>
      <c r="HW19" s="1">
        <v>2.1847999999999999E-2</v>
      </c>
      <c r="HX19" s="1">
        <v>3.2316999999999999E-2</v>
      </c>
      <c r="HY19" s="1">
        <v>3.6413000000000001E-2</v>
      </c>
      <c r="HZ19" s="1">
        <v>4.3695999999999999E-2</v>
      </c>
      <c r="IA19" s="1">
        <v>8.8757000000000003E-2</v>
      </c>
      <c r="IB19" s="1">
        <v>0.111971</v>
      </c>
      <c r="IC19" s="1">
        <v>8.8302000000000005E-2</v>
      </c>
      <c r="ID19" s="1">
        <v>0.20391400000000001</v>
      </c>
      <c r="IE19" s="1">
        <v>0.105599</v>
      </c>
      <c r="IF19" s="1">
        <v>1.8209999999999999E-3</v>
      </c>
      <c r="IG19" s="1">
        <v>9.1E-4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8865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J19" s="1" t="s">
        <v>270</v>
      </c>
    </row>
    <row r="20" spans="1:270" x14ac:dyDescent="0.3">
      <c r="A20" s="1" t="s">
        <v>270</v>
      </c>
      <c r="B20" s="1" t="s">
        <v>270</v>
      </c>
      <c r="C20">
        <v>0</v>
      </c>
      <c r="D20">
        <v>10</v>
      </c>
      <c r="E20" s="1">
        <v>0</v>
      </c>
      <c r="F20" s="1">
        <v>0</v>
      </c>
      <c r="G20">
        <v>4800</v>
      </c>
      <c r="H20">
        <v>1000000</v>
      </c>
      <c r="I20">
        <v>1024</v>
      </c>
      <c r="J20">
        <v>0</v>
      </c>
      <c r="K20">
        <v>100</v>
      </c>
      <c r="L20">
        <v>100</v>
      </c>
      <c r="M20">
        <v>14</v>
      </c>
      <c r="N20" s="1" t="s">
        <v>270</v>
      </c>
      <c r="O20" s="1">
        <v>0</v>
      </c>
      <c r="P20" s="1">
        <v>7.1429000000000006E-2</v>
      </c>
      <c r="Q20" s="1">
        <v>0</v>
      </c>
      <c r="R20" s="1">
        <v>0.28571400000000002</v>
      </c>
      <c r="S20" s="1">
        <v>0.214286</v>
      </c>
      <c r="T20" s="1">
        <v>0</v>
      </c>
      <c r="U20" s="1">
        <v>0</v>
      </c>
      <c r="V20" s="1">
        <v>0.14285700000000001</v>
      </c>
      <c r="W20" s="1">
        <v>0.28571400000000002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>
        <v>0</v>
      </c>
      <c r="DL20">
        <v>100</v>
      </c>
      <c r="DM20">
        <v>100</v>
      </c>
      <c r="DN20">
        <v>13</v>
      </c>
      <c r="DO20" s="1" t="s">
        <v>270</v>
      </c>
      <c r="DP20" s="1">
        <v>0</v>
      </c>
      <c r="DQ20" s="1">
        <v>0.461538</v>
      </c>
      <c r="DR20" s="1">
        <v>0</v>
      </c>
      <c r="DS20" s="1">
        <v>7.6923000000000005E-2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7.6923000000000005E-2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7.6923000000000005E-2</v>
      </c>
      <c r="FM20" s="1">
        <v>0</v>
      </c>
      <c r="FN20" s="1">
        <v>0</v>
      </c>
      <c r="FO20" s="1">
        <v>0</v>
      </c>
      <c r="FP20" s="1">
        <v>0.30769200000000002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>
        <v>0</v>
      </c>
      <c r="HJ20" s="1">
        <v>0</v>
      </c>
      <c r="HK20" s="1">
        <v>0</v>
      </c>
      <c r="HL20" s="1">
        <v>6.0082000000000003E-2</v>
      </c>
      <c r="HM20" s="1">
        <v>0</v>
      </c>
      <c r="HN20" s="1">
        <v>4.0959999999999998E-3</v>
      </c>
      <c r="HO20" s="1">
        <v>5.4619999999999998E-3</v>
      </c>
      <c r="HP20" s="1">
        <v>1.2289E-2</v>
      </c>
      <c r="HQ20" s="1">
        <v>9.5580000000000005E-3</v>
      </c>
      <c r="HR20" s="1">
        <v>0.21392800000000001</v>
      </c>
      <c r="HS20" s="1">
        <v>2.0027E-2</v>
      </c>
      <c r="HT20" s="1">
        <v>2.5034000000000001E-2</v>
      </c>
      <c r="HU20" s="1">
        <v>2.7765000000000001E-2</v>
      </c>
      <c r="HV20" s="1">
        <v>2.4124E-2</v>
      </c>
      <c r="HW20" s="1">
        <v>9.7406000000000006E-2</v>
      </c>
      <c r="HX20" s="1">
        <v>7.6467999999999994E-2</v>
      </c>
      <c r="HY20" s="1">
        <v>9.9681000000000006E-2</v>
      </c>
      <c r="HZ20" s="1">
        <v>5.8715999999999997E-2</v>
      </c>
      <c r="IA20" s="1">
        <v>3.2316999999999999E-2</v>
      </c>
      <c r="IB20" s="1">
        <v>3.1406000000000003E-2</v>
      </c>
      <c r="IC20" s="1">
        <v>5.5530000000000003E-2</v>
      </c>
      <c r="ID20" s="1">
        <v>0.13791500000000001</v>
      </c>
      <c r="IE20" s="1">
        <v>5.4619999999999998E-3</v>
      </c>
      <c r="IF20" s="1">
        <v>2.7309999999999999E-3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8843</v>
      </c>
      <c r="IY20">
        <v>0</v>
      </c>
      <c r="IZ20">
        <v>0</v>
      </c>
      <c r="JA20">
        <v>0</v>
      </c>
      <c r="JB20">
        <v>8258</v>
      </c>
      <c r="JC20">
        <v>19</v>
      </c>
      <c r="JD20">
        <v>197</v>
      </c>
      <c r="JE20">
        <v>0</v>
      </c>
      <c r="JF20">
        <v>0</v>
      </c>
      <c r="JG20">
        <v>0</v>
      </c>
      <c r="JH20">
        <v>0</v>
      </c>
      <c r="JI20">
        <v>0</v>
      </c>
      <c r="JJ20" s="1" t="s">
        <v>270</v>
      </c>
    </row>
    <row r="21" spans="1:270" x14ac:dyDescent="0.3">
      <c r="A21" s="1" t="s">
        <v>270</v>
      </c>
      <c r="B21" s="1" t="s">
        <v>270</v>
      </c>
      <c r="C21">
        <v>0</v>
      </c>
      <c r="D21">
        <v>10</v>
      </c>
      <c r="E21" s="1">
        <v>0</v>
      </c>
      <c r="F21" s="1">
        <v>0</v>
      </c>
      <c r="G21">
        <v>4800</v>
      </c>
      <c r="H21">
        <v>1000000</v>
      </c>
      <c r="I21">
        <v>1024</v>
      </c>
      <c r="J21">
        <v>0</v>
      </c>
      <c r="K21">
        <v>100</v>
      </c>
      <c r="L21">
        <v>100</v>
      </c>
      <c r="M21">
        <v>10</v>
      </c>
      <c r="N21" s="1" t="s">
        <v>270</v>
      </c>
      <c r="O21" s="1">
        <v>0</v>
      </c>
      <c r="P21" s="1">
        <v>0.3</v>
      </c>
      <c r="Q21" s="1">
        <v>0.2</v>
      </c>
      <c r="R21" s="1">
        <v>0.1</v>
      </c>
      <c r="S21" s="1">
        <v>0</v>
      </c>
      <c r="T21" s="1">
        <v>0</v>
      </c>
      <c r="U21" s="1">
        <v>0</v>
      </c>
      <c r="V21" s="1">
        <v>0.1</v>
      </c>
      <c r="W21" s="1">
        <v>0.2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0.1</v>
      </c>
      <c r="DK21">
        <v>0</v>
      </c>
      <c r="DL21">
        <v>100</v>
      </c>
      <c r="DM21">
        <v>100</v>
      </c>
      <c r="DN21">
        <v>10</v>
      </c>
      <c r="DO21" s="1" t="s">
        <v>270</v>
      </c>
      <c r="DP21" s="1">
        <v>0</v>
      </c>
      <c r="DQ21" s="1">
        <v>0.3</v>
      </c>
      <c r="DR21" s="1">
        <v>0</v>
      </c>
      <c r="DS21" s="1">
        <v>0.1</v>
      </c>
      <c r="DT21" s="1">
        <v>0</v>
      </c>
      <c r="DU21" s="1">
        <v>0.1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0.1</v>
      </c>
      <c r="ED21" s="1">
        <v>0.1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0.1</v>
      </c>
      <c r="EX21" s="1">
        <v>0</v>
      </c>
      <c r="EY21" s="1">
        <v>0</v>
      </c>
      <c r="EZ21" s="1">
        <v>0</v>
      </c>
      <c r="FA21" s="1">
        <v>0</v>
      </c>
      <c r="FB21" s="1">
        <v>0.1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0.1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7.9654000000000003E-2</v>
      </c>
      <c r="HM21" s="1">
        <v>0</v>
      </c>
      <c r="HN21" s="1">
        <v>0</v>
      </c>
      <c r="HO21" s="1">
        <v>8.6479999999999994E-3</v>
      </c>
      <c r="HP21" s="1">
        <v>5.9170000000000004E-3</v>
      </c>
      <c r="HQ21" s="1">
        <v>3.6410000000000001E-3</v>
      </c>
      <c r="HR21" s="1">
        <v>0.25489299999999998</v>
      </c>
      <c r="HS21" s="1">
        <v>1.5476E-2</v>
      </c>
      <c r="HT21" s="1">
        <v>2.4124E-2</v>
      </c>
      <c r="HU21" s="1">
        <v>4.0509999999999997E-2</v>
      </c>
      <c r="HV21" s="1">
        <v>3.3227E-2</v>
      </c>
      <c r="HW21" s="1">
        <v>3.3681999999999997E-2</v>
      </c>
      <c r="HX21" s="1">
        <v>4.6882E-2</v>
      </c>
      <c r="HY21" s="1">
        <v>6.5999000000000002E-2</v>
      </c>
      <c r="HZ21" s="1">
        <v>5.5530000000000003E-2</v>
      </c>
      <c r="IA21" s="1">
        <v>8.1019999999999995E-2</v>
      </c>
      <c r="IB21" s="1">
        <v>6.6453999999999999E-2</v>
      </c>
      <c r="IC21" s="1">
        <v>3.2316999999999999E-2</v>
      </c>
      <c r="ID21" s="1">
        <v>9.1033000000000003E-2</v>
      </c>
      <c r="IE21" s="1">
        <v>6.0082000000000003E-2</v>
      </c>
      <c r="IF21" s="1">
        <v>9.1E-4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8834</v>
      </c>
      <c r="IY21">
        <v>0</v>
      </c>
      <c r="IZ21">
        <v>0</v>
      </c>
      <c r="JA21">
        <v>0</v>
      </c>
      <c r="JB21">
        <v>8262</v>
      </c>
      <c r="JC21">
        <v>20</v>
      </c>
      <c r="JD21">
        <v>179</v>
      </c>
      <c r="JE21">
        <v>0</v>
      </c>
      <c r="JF21">
        <v>0</v>
      </c>
      <c r="JG21">
        <v>0</v>
      </c>
      <c r="JH21">
        <v>0</v>
      </c>
      <c r="JJ21" s="1" t="s">
        <v>270</v>
      </c>
    </row>
    <row r="22" spans="1:270" x14ac:dyDescent="0.3">
      <c r="A22" s="1" t="s">
        <v>270</v>
      </c>
      <c r="B22" s="1" t="s">
        <v>270</v>
      </c>
      <c r="C22">
        <v>0</v>
      </c>
      <c r="D22">
        <v>10</v>
      </c>
      <c r="E22" s="1">
        <v>0</v>
      </c>
      <c r="F22" s="1">
        <v>0</v>
      </c>
      <c r="G22">
        <v>4800</v>
      </c>
      <c r="H22">
        <v>1000000</v>
      </c>
      <c r="I22">
        <v>1024</v>
      </c>
      <c r="J22">
        <v>0</v>
      </c>
      <c r="K22">
        <v>100</v>
      </c>
      <c r="L22">
        <v>100</v>
      </c>
      <c r="M22">
        <v>12</v>
      </c>
      <c r="N22" s="1" t="s">
        <v>270</v>
      </c>
      <c r="O22" s="1">
        <v>0</v>
      </c>
      <c r="P22" s="1">
        <v>0</v>
      </c>
      <c r="Q22" s="1">
        <v>0.16666700000000001</v>
      </c>
      <c r="R22" s="1">
        <v>0.33333299999999999</v>
      </c>
      <c r="S22" s="1">
        <v>0</v>
      </c>
      <c r="T22" s="1">
        <v>0</v>
      </c>
      <c r="U22" s="1">
        <v>0</v>
      </c>
      <c r="V22" s="1">
        <v>0.16666700000000001</v>
      </c>
      <c r="W22" s="1">
        <v>0.25</v>
      </c>
      <c r="X22" s="1">
        <v>8.3333000000000004E-2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>
        <v>0</v>
      </c>
      <c r="DL22">
        <v>100</v>
      </c>
      <c r="DM22">
        <v>100</v>
      </c>
      <c r="DN22">
        <v>12</v>
      </c>
      <c r="DO22" s="1" t="s">
        <v>270</v>
      </c>
      <c r="DP22" s="1">
        <v>0</v>
      </c>
      <c r="DQ22" s="1">
        <v>0.5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8.3333000000000004E-2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0.25</v>
      </c>
      <c r="FQ22" s="1">
        <v>0.16666700000000001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8.0109E-2</v>
      </c>
      <c r="HM22" s="1">
        <v>0</v>
      </c>
      <c r="HN22" s="1">
        <v>0</v>
      </c>
      <c r="HO22" s="1">
        <v>4.5519999999999996E-3</v>
      </c>
      <c r="HP22" s="1">
        <v>5.9170000000000004E-3</v>
      </c>
      <c r="HQ22" s="1">
        <v>4.0959999999999998E-3</v>
      </c>
      <c r="HR22" s="1">
        <v>6.5999000000000002E-2</v>
      </c>
      <c r="HS22" s="1">
        <v>2.3213000000000001E-2</v>
      </c>
      <c r="HT22" s="1">
        <v>5.6896000000000002E-2</v>
      </c>
      <c r="HU22" s="1">
        <v>6.5544000000000005E-2</v>
      </c>
      <c r="HV22" s="1">
        <v>3.5503E-2</v>
      </c>
      <c r="HW22" s="1">
        <v>3.5048000000000003E-2</v>
      </c>
      <c r="HX22" s="1">
        <v>4.9158E-2</v>
      </c>
      <c r="HY22" s="1">
        <v>7.0551000000000003E-2</v>
      </c>
      <c r="HZ22" s="1">
        <v>6.1903E-2</v>
      </c>
      <c r="IA22" s="1">
        <v>9.6949999999999995E-2</v>
      </c>
      <c r="IB22" s="1">
        <v>8.7391999999999997E-2</v>
      </c>
      <c r="IC22" s="1">
        <v>7.5558E-2</v>
      </c>
      <c r="ID22" s="1">
        <v>0.14383299999999999</v>
      </c>
      <c r="IE22" s="1">
        <v>3.7779E-2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8884</v>
      </c>
      <c r="IY22">
        <v>0</v>
      </c>
      <c r="IZ22">
        <v>0</v>
      </c>
      <c r="JA22">
        <v>0</v>
      </c>
      <c r="JB22">
        <v>8306</v>
      </c>
      <c r="JC22">
        <v>19</v>
      </c>
      <c r="JD22">
        <v>190</v>
      </c>
      <c r="JE22">
        <v>0</v>
      </c>
      <c r="JF22">
        <v>0</v>
      </c>
      <c r="JG22">
        <v>0</v>
      </c>
      <c r="JH22">
        <v>0</v>
      </c>
      <c r="JI22">
        <v>0</v>
      </c>
      <c r="JJ22" s="1" t="s">
        <v>270</v>
      </c>
    </row>
    <row r="23" spans="1:270" x14ac:dyDescent="0.3">
      <c r="A23" s="1" t="s">
        <v>270</v>
      </c>
      <c r="B23" s="1" t="s">
        <v>270</v>
      </c>
      <c r="C23">
        <v>0</v>
      </c>
      <c r="D23">
        <v>10</v>
      </c>
      <c r="E23" s="1">
        <v>0</v>
      </c>
      <c r="F23" s="1">
        <v>0</v>
      </c>
      <c r="G23">
        <v>4800</v>
      </c>
      <c r="H23">
        <v>1000000</v>
      </c>
      <c r="I23">
        <v>1024</v>
      </c>
      <c r="J23">
        <v>0</v>
      </c>
      <c r="K23">
        <v>100</v>
      </c>
      <c r="L23">
        <v>100</v>
      </c>
      <c r="M23">
        <v>18</v>
      </c>
      <c r="N23" s="1" t="s">
        <v>270</v>
      </c>
      <c r="O23" s="1">
        <v>0</v>
      </c>
      <c r="P23" s="1">
        <v>5.5556000000000001E-2</v>
      </c>
      <c r="Q23" s="1">
        <v>0.111111</v>
      </c>
      <c r="R23" s="1">
        <v>0.222222</v>
      </c>
      <c r="S23" s="1">
        <v>0</v>
      </c>
      <c r="T23" s="1">
        <v>0</v>
      </c>
      <c r="U23" s="1">
        <v>0</v>
      </c>
      <c r="V23" s="1">
        <v>5.5556000000000001E-2</v>
      </c>
      <c r="W23" s="1">
        <v>0.222222</v>
      </c>
      <c r="X23" s="1">
        <v>5.5556000000000001E-2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5.5556000000000001E-2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0.222222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>
        <v>0</v>
      </c>
      <c r="DL23">
        <v>100</v>
      </c>
      <c r="DM23">
        <v>100</v>
      </c>
      <c r="DN23">
        <v>19</v>
      </c>
      <c r="DO23" s="1" t="s">
        <v>270</v>
      </c>
      <c r="DP23" s="1">
        <v>0</v>
      </c>
      <c r="DQ23" s="1">
        <v>0.368421</v>
      </c>
      <c r="DR23" s="1">
        <v>0.31578899999999999</v>
      </c>
      <c r="DS23" s="1">
        <v>0.31578899999999999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9.9225999999999995E-2</v>
      </c>
      <c r="HM23" s="1">
        <v>4.55E-4</v>
      </c>
      <c r="HN23" s="1">
        <v>1.3649999999999999E-3</v>
      </c>
      <c r="HO23" s="1">
        <v>1.0924E-2</v>
      </c>
      <c r="HP23" s="1">
        <v>1.2744999999999999E-2</v>
      </c>
      <c r="HQ23" s="1">
        <v>7.7380000000000001E-3</v>
      </c>
      <c r="HR23" s="1">
        <v>0.35047800000000001</v>
      </c>
      <c r="HS23" s="1">
        <v>2.2758E-2</v>
      </c>
      <c r="HT23" s="1">
        <v>4.3695999999999999E-2</v>
      </c>
      <c r="HU23" s="1">
        <v>6.0082000000000003E-2</v>
      </c>
      <c r="HV23" s="1">
        <v>3.2316999999999999E-2</v>
      </c>
      <c r="HW23" s="1">
        <v>3.5503E-2</v>
      </c>
      <c r="HX23" s="1">
        <v>2.5034000000000001E-2</v>
      </c>
      <c r="HY23" s="1">
        <v>8.6026000000000005E-2</v>
      </c>
      <c r="HZ23" s="1">
        <v>5.2344000000000002E-2</v>
      </c>
      <c r="IA23" s="1">
        <v>1.2289E-2</v>
      </c>
      <c r="IB23" s="1">
        <v>2.8674999999999999E-2</v>
      </c>
      <c r="IC23" s="1">
        <v>3.0950999999999999E-2</v>
      </c>
      <c r="ID23" s="1">
        <v>8.1019999999999995E-2</v>
      </c>
      <c r="IE23" s="1">
        <v>5.4619999999999998E-3</v>
      </c>
      <c r="IF23" s="1">
        <v>9.1E-4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8836</v>
      </c>
      <c r="IY23">
        <v>0</v>
      </c>
      <c r="IZ23">
        <v>0</v>
      </c>
      <c r="JA23">
        <v>0</v>
      </c>
      <c r="JB23">
        <v>8217</v>
      </c>
      <c r="JC23">
        <v>19</v>
      </c>
      <c r="JD23">
        <v>227</v>
      </c>
      <c r="JE23">
        <v>0</v>
      </c>
      <c r="JF23">
        <v>0</v>
      </c>
      <c r="JG23">
        <v>0</v>
      </c>
      <c r="JH23">
        <v>0</v>
      </c>
      <c r="JI23">
        <v>0</v>
      </c>
      <c r="JJ23" s="1" t="s">
        <v>270</v>
      </c>
    </row>
    <row r="24" spans="1:270" x14ac:dyDescent="0.3">
      <c r="A24" s="1" t="s">
        <v>270</v>
      </c>
      <c r="B24" s="1" t="s">
        <v>270</v>
      </c>
      <c r="C24">
        <v>0</v>
      </c>
      <c r="D24">
        <v>10</v>
      </c>
      <c r="E24" s="1">
        <v>0</v>
      </c>
      <c r="F24" s="1">
        <v>0</v>
      </c>
      <c r="G24">
        <v>4800</v>
      </c>
      <c r="H24">
        <v>1000000</v>
      </c>
      <c r="I24">
        <v>1024</v>
      </c>
      <c r="J24">
        <v>0</v>
      </c>
      <c r="K24">
        <v>100</v>
      </c>
      <c r="L24">
        <v>100</v>
      </c>
      <c r="M24">
        <v>19</v>
      </c>
      <c r="N24" s="1" t="s">
        <v>270</v>
      </c>
      <c r="O24" s="1">
        <v>0</v>
      </c>
      <c r="P24" s="1">
        <v>0.263158</v>
      </c>
      <c r="Q24" s="1">
        <v>0.105263</v>
      </c>
      <c r="R24" s="1">
        <v>5.2631999999999998E-2</v>
      </c>
      <c r="S24" s="1">
        <v>0.105263</v>
      </c>
      <c r="T24" s="1">
        <v>5.2631999999999998E-2</v>
      </c>
      <c r="U24" s="1">
        <v>0</v>
      </c>
      <c r="V24" s="1">
        <v>0.105263</v>
      </c>
      <c r="W24" s="1">
        <v>5.2631999999999998E-2</v>
      </c>
      <c r="X24" s="1">
        <v>0.105263</v>
      </c>
      <c r="Y24" s="1">
        <v>5.2631999999999998E-2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0.105263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>
        <v>0</v>
      </c>
      <c r="DL24">
        <v>100</v>
      </c>
      <c r="DM24">
        <v>100</v>
      </c>
      <c r="DN24">
        <v>19</v>
      </c>
      <c r="DO24" s="1" t="s">
        <v>270</v>
      </c>
      <c r="DP24" s="1">
        <v>0</v>
      </c>
      <c r="DQ24" s="1">
        <v>0.52631600000000001</v>
      </c>
      <c r="DR24" s="1">
        <v>0.15789500000000001</v>
      </c>
      <c r="DS24" s="1">
        <v>0.105263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5.2631999999999998E-2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0.105263</v>
      </c>
      <c r="FM24" s="1">
        <v>0</v>
      </c>
      <c r="FN24" s="1">
        <v>5.2631999999999998E-2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6.3723000000000002E-2</v>
      </c>
      <c r="HM24" s="1">
        <v>1.0014E-2</v>
      </c>
      <c r="HN24" s="1">
        <v>3.186E-3</v>
      </c>
      <c r="HO24" s="1">
        <v>5.0070000000000002E-3</v>
      </c>
      <c r="HP24" s="1">
        <v>6.8269999999999997E-3</v>
      </c>
      <c r="HQ24" s="1">
        <v>1.0014E-2</v>
      </c>
      <c r="HR24" s="1">
        <v>8.7391999999999997E-2</v>
      </c>
      <c r="HS24" s="1">
        <v>2.0937999999999998E-2</v>
      </c>
      <c r="HT24" s="1">
        <v>2.4579E-2</v>
      </c>
      <c r="HU24" s="1">
        <v>1.1834000000000001E-2</v>
      </c>
      <c r="HV24" s="1">
        <v>1.4109999999999999E-2</v>
      </c>
      <c r="HW24" s="1">
        <v>2.64E-2</v>
      </c>
      <c r="HX24" s="1">
        <v>3.2772000000000003E-2</v>
      </c>
      <c r="HY24" s="1">
        <v>5.0522999999999998E-2</v>
      </c>
      <c r="HZ24" s="1">
        <v>4.9158E-2</v>
      </c>
      <c r="IA24" s="1">
        <v>9.7406000000000006E-2</v>
      </c>
      <c r="IB24" s="1">
        <v>7.9199000000000006E-2</v>
      </c>
      <c r="IC24" s="1">
        <v>8.1930000000000003E-2</v>
      </c>
      <c r="ID24" s="1">
        <v>0.198908</v>
      </c>
      <c r="IE24" s="1">
        <v>0.12335</v>
      </c>
      <c r="IF24" s="1">
        <v>2.2759999999999998E-3</v>
      </c>
      <c r="IG24" s="1">
        <v>4.55E-4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8957</v>
      </c>
      <c r="IY24">
        <v>0</v>
      </c>
      <c r="IZ24">
        <v>0</v>
      </c>
      <c r="JA24">
        <v>0</v>
      </c>
      <c r="JB24">
        <v>8332</v>
      </c>
      <c r="JC24">
        <v>19</v>
      </c>
      <c r="JD24">
        <v>237</v>
      </c>
      <c r="JE24">
        <v>0</v>
      </c>
      <c r="JF24">
        <v>0</v>
      </c>
      <c r="JG24">
        <v>0</v>
      </c>
      <c r="JH24">
        <v>0</v>
      </c>
      <c r="JI24">
        <v>0</v>
      </c>
      <c r="JJ24" s="1" t="s">
        <v>270</v>
      </c>
    </row>
    <row r="25" spans="1:270" x14ac:dyDescent="0.3">
      <c r="A25" s="1" t="s">
        <v>270</v>
      </c>
      <c r="B25" s="1" t="s">
        <v>270</v>
      </c>
      <c r="C25">
        <v>0</v>
      </c>
      <c r="D25">
        <v>10</v>
      </c>
      <c r="E25" s="1">
        <v>0</v>
      </c>
      <c r="F25" s="1">
        <v>0</v>
      </c>
      <c r="G25">
        <v>4800</v>
      </c>
      <c r="H25">
        <v>1000000</v>
      </c>
      <c r="I25">
        <v>1024</v>
      </c>
      <c r="J25">
        <v>0</v>
      </c>
      <c r="K25">
        <v>100</v>
      </c>
      <c r="L25">
        <v>100</v>
      </c>
      <c r="M25">
        <v>11</v>
      </c>
      <c r="N25" s="1" t="s">
        <v>270</v>
      </c>
      <c r="O25" s="1">
        <v>0</v>
      </c>
      <c r="P25" s="1">
        <v>9.0909000000000004E-2</v>
      </c>
      <c r="Q25" s="1">
        <v>0</v>
      </c>
      <c r="R25" s="1">
        <v>0.18181800000000001</v>
      </c>
      <c r="S25" s="1">
        <v>0.18181800000000001</v>
      </c>
      <c r="T25" s="1">
        <v>0</v>
      </c>
      <c r="U25" s="1">
        <v>0</v>
      </c>
      <c r="V25" s="1">
        <v>0.18181800000000001</v>
      </c>
      <c r="W25" s="1">
        <v>0.18181800000000001</v>
      </c>
      <c r="X25" s="1">
        <v>0</v>
      </c>
      <c r="Y25" s="1">
        <v>0</v>
      </c>
      <c r="Z25" s="1">
        <v>0</v>
      </c>
      <c r="AA25" s="1">
        <v>0.18181800000000001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>
        <v>0</v>
      </c>
      <c r="DL25">
        <v>100</v>
      </c>
      <c r="DM25">
        <v>100</v>
      </c>
      <c r="DN25">
        <v>11</v>
      </c>
      <c r="DO25" s="1" t="s">
        <v>270</v>
      </c>
      <c r="DP25" s="1">
        <v>0</v>
      </c>
      <c r="DQ25" s="1">
        <v>0.45454499999999998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9.0909000000000004E-2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0.45454499999999998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6.3723000000000002E-2</v>
      </c>
      <c r="HM25" s="1">
        <v>0</v>
      </c>
      <c r="HN25" s="1">
        <v>0</v>
      </c>
      <c r="HO25" s="1">
        <v>1.3649999999999999E-3</v>
      </c>
      <c r="HP25" s="1">
        <v>1.0468999999999999E-2</v>
      </c>
      <c r="HQ25" s="1">
        <v>2.2758E-2</v>
      </c>
      <c r="HR25" s="1">
        <v>0.277196</v>
      </c>
      <c r="HS25" s="1">
        <v>1.8207000000000001E-2</v>
      </c>
      <c r="HT25" s="1">
        <v>2.7310000000000001E-2</v>
      </c>
      <c r="HU25" s="1">
        <v>2.1847999999999999E-2</v>
      </c>
      <c r="HV25" s="1">
        <v>1.8207000000000001E-2</v>
      </c>
      <c r="HW25" s="1">
        <v>2.0027E-2</v>
      </c>
      <c r="HX25" s="1">
        <v>2.8674999999999999E-2</v>
      </c>
      <c r="HY25" s="1">
        <v>0.20027300000000001</v>
      </c>
      <c r="HZ25" s="1">
        <v>0.123805</v>
      </c>
      <c r="IA25" s="1">
        <v>5.3254000000000003E-2</v>
      </c>
      <c r="IB25" s="1">
        <v>4.0509999999999997E-2</v>
      </c>
      <c r="IC25" s="1">
        <v>2.6855E-2</v>
      </c>
      <c r="ID25" s="1">
        <v>4.1875000000000002E-2</v>
      </c>
      <c r="IE25" s="1">
        <v>3.6410000000000001E-3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8837</v>
      </c>
      <c r="IY25">
        <v>0</v>
      </c>
      <c r="IZ25">
        <v>0</v>
      </c>
      <c r="JA25">
        <v>0</v>
      </c>
      <c r="JB25">
        <v>8261</v>
      </c>
      <c r="JC25">
        <v>20</v>
      </c>
      <c r="JD25">
        <v>183</v>
      </c>
      <c r="JE25">
        <v>0</v>
      </c>
      <c r="JF25">
        <v>0</v>
      </c>
      <c r="JG25">
        <v>0</v>
      </c>
      <c r="JH25">
        <v>0</v>
      </c>
      <c r="JI25">
        <v>0</v>
      </c>
      <c r="JJ25" s="1" t="s">
        <v>270</v>
      </c>
    </row>
    <row r="26" spans="1:270" x14ac:dyDescent="0.3">
      <c r="A26" s="1" t="s">
        <v>270</v>
      </c>
      <c r="B26" s="1" t="s">
        <v>270</v>
      </c>
      <c r="C26">
        <v>0</v>
      </c>
      <c r="D26">
        <v>10</v>
      </c>
      <c r="E26" s="1">
        <v>0</v>
      </c>
      <c r="F26" s="1">
        <v>0</v>
      </c>
      <c r="G26">
        <v>4800</v>
      </c>
      <c r="H26">
        <v>1000000</v>
      </c>
      <c r="I26">
        <v>1024</v>
      </c>
      <c r="J26">
        <v>0</v>
      </c>
      <c r="K26">
        <v>100</v>
      </c>
      <c r="L26">
        <v>100</v>
      </c>
      <c r="M26">
        <v>12</v>
      </c>
      <c r="N26" s="1" t="s">
        <v>270</v>
      </c>
      <c r="O26" s="1">
        <v>0</v>
      </c>
      <c r="P26" s="1">
        <v>0.25</v>
      </c>
      <c r="Q26" s="1">
        <v>0</v>
      </c>
      <c r="R26" s="1">
        <v>0</v>
      </c>
      <c r="S26" s="1">
        <v>0.33333299999999999</v>
      </c>
      <c r="T26" s="1">
        <v>0</v>
      </c>
      <c r="U26" s="1">
        <v>0</v>
      </c>
      <c r="V26" s="1">
        <v>8.3333000000000004E-2</v>
      </c>
      <c r="W26" s="1">
        <v>0.16666700000000001</v>
      </c>
      <c r="X26" s="1">
        <v>0</v>
      </c>
      <c r="Y26" s="1">
        <v>0</v>
      </c>
      <c r="Z26" s="1">
        <v>0</v>
      </c>
      <c r="AA26" s="1">
        <v>0.16666700000000001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>
        <v>0</v>
      </c>
      <c r="DL26">
        <v>100</v>
      </c>
      <c r="DM26">
        <v>100</v>
      </c>
      <c r="DN26">
        <v>12</v>
      </c>
      <c r="DO26" s="1" t="s">
        <v>270</v>
      </c>
      <c r="DP26" s="1">
        <v>0</v>
      </c>
      <c r="DQ26" s="1">
        <v>0.41666700000000001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8.3333000000000004E-2</v>
      </c>
      <c r="EB26" s="1">
        <v>0</v>
      </c>
      <c r="EC26" s="1">
        <v>0</v>
      </c>
      <c r="ED26" s="1">
        <v>8.3333000000000004E-2</v>
      </c>
      <c r="EE26" s="1">
        <v>0</v>
      </c>
      <c r="EF26" s="1">
        <v>0</v>
      </c>
      <c r="EG26" s="1">
        <v>8.3333000000000004E-2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8.3333000000000004E-2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0.25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</v>
      </c>
      <c r="HL26" s="1">
        <v>0.118798</v>
      </c>
      <c r="HM26" s="1">
        <v>0</v>
      </c>
      <c r="HN26" s="1">
        <v>0</v>
      </c>
      <c r="HO26" s="1">
        <v>3.186E-3</v>
      </c>
      <c r="HP26" s="1">
        <v>1.6386000000000001E-2</v>
      </c>
      <c r="HQ26" s="1">
        <v>1.1834000000000001E-2</v>
      </c>
      <c r="HR26" s="1">
        <v>0.36822899999999997</v>
      </c>
      <c r="HS26" s="1">
        <v>1.2744999999999999E-2</v>
      </c>
      <c r="HT26" s="1">
        <v>2.7765000000000001E-2</v>
      </c>
      <c r="HU26" s="1">
        <v>3.2316999999999999E-2</v>
      </c>
      <c r="HV26" s="1">
        <v>4.0509999999999997E-2</v>
      </c>
      <c r="HW26" s="1">
        <v>4.7792000000000001E-2</v>
      </c>
      <c r="HX26" s="1">
        <v>5.0068000000000001E-2</v>
      </c>
      <c r="HY26" s="1">
        <v>6.3268000000000005E-2</v>
      </c>
      <c r="HZ26" s="1">
        <v>4.3695999999999999E-2</v>
      </c>
      <c r="IA26" s="1">
        <v>3.7324000000000003E-2</v>
      </c>
      <c r="IB26" s="1">
        <v>3.0950999999999999E-2</v>
      </c>
      <c r="IC26" s="1">
        <v>1.7750999999999999E-2</v>
      </c>
      <c r="ID26" s="1">
        <v>6.6453999999999999E-2</v>
      </c>
      <c r="IE26" s="1">
        <v>8.1930000000000006E-3</v>
      </c>
      <c r="IF26" s="1">
        <v>2.7309999999999999E-3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8822</v>
      </c>
      <c r="IY26">
        <v>0</v>
      </c>
      <c r="IZ26">
        <v>0</v>
      </c>
      <c r="JA26">
        <v>0</v>
      </c>
      <c r="JB26">
        <v>8245</v>
      </c>
      <c r="JC26">
        <v>20</v>
      </c>
      <c r="JD26">
        <v>188</v>
      </c>
      <c r="JE26">
        <v>0</v>
      </c>
      <c r="JF26">
        <v>0</v>
      </c>
      <c r="JG26">
        <v>0</v>
      </c>
      <c r="JH26">
        <v>0</v>
      </c>
      <c r="JI26">
        <v>0</v>
      </c>
      <c r="JJ26" s="1" t="s">
        <v>270</v>
      </c>
    </row>
    <row r="27" spans="1:270" x14ac:dyDescent="0.3">
      <c r="A27" s="1" t="s">
        <v>270</v>
      </c>
      <c r="B27" s="1" t="s">
        <v>270</v>
      </c>
      <c r="C27">
        <v>0</v>
      </c>
      <c r="D27">
        <v>10</v>
      </c>
      <c r="E27" s="1">
        <v>0</v>
      </c>
      <c r="F27" s="1">
        <v>0</v>
      </c>
      <c r="G27">
        <v>4800</v>
      </c>
      <c r="H27">
        <v>1000000</v>
      </c>
      <c r="I27">
        <v>1024</v>
      </c>
      <c r="J27">
        <v>0</v>
      </c>
      <c r="K27">
        <v>100</v>
      </c>
      <c r="L27">
        <v>100</v>
      </c>
      <c r="M27">
        <v>12</v>
      </c>
      <c r="N27" s="1" t="s">
        <v>270</v>
      </c>
      <c r="O27" s="1">
        <v>0</v>
      </c>
      <c r="P27" s="1">
        <v>8.3333000000000004E-2</v>
      </c>
      <c r="Q27" s="1">
        <v>0.16666700000000001</v>
      </c>
      <c r="R27" s="1">
        <v>0.16666700000000001</v>
      </c>
      <c r="S27" s="1">
        <v>0</v>
      </c>
      <c r="T27" s="1">
        <v>0</v>
      </c>
      <c r="U27" s="1">
        <v>8.3333000000000004E-2</v>
      </c>
      <c r="V27" s="1">
        <v>0.16666700000000001</v>
      </c>
      <c r="W27" s="1">
        <v>8.3333000000000004E-2</v>
      </c>
      <c r="X27" s="1">
        <v>8.3333000000000004E-2</v>
      </c>
      <c r="Y27" s="1">
        <v>0</v>
      </c>
      <c r="Z27" s="1">
        <v>8.3333000000000004E-2</v>
      </c>
      <c r="AA27" s="1">
        <v>8.3333000000000004E-2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>
        <v>0</v>
      </c>
      <c r="DL27">
        <v>100</v>
      </c>
      <c r="DM27">
        <v>100</v>
      </c>
      <c r="DN27">
        <v>12</v>
      </c>
      <c r="DO27" s="1" t="s">
        <v>270</v>
      </c>
      <c r="DP27" s="1">
        <v>0</v>
      </c>
      <c r="DQ27" s="1">
        <v>0.41666700000000001</v>
      </c>
      <c r="DR27" s="1">
        <v>8.3333000000000004E-2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8.3333000000000004E-2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8.3333000000000004E-2</v>
      </c>
      <c r="FO27" s="1">
        <v>0</v>
      </c>
      <c r="FP27" s="1">
        <v>0.16666700000000001</v>
      </c>
      <c r="FQ27" s="1">
        <v>0.16666700000000001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</v>
      </c>
      <c r="HL27" s="1">
        <v>7.9199000000000006E-2</v>
      </c>
      <c r="HM27" s="1">
        <v>9.1E-4</v>
      </c>
      <c r="HN27" s="1">
        <v>0</v>
      </c>
      <c r="HO27" s="1">
        <v>2.7309999999999999E-3</v>
      </c>
      <c r="HP27" s="1">
        <v>5.9170000000000004E-3</v>
      </c>
      <c r="HQ27" s="1">
        <v>4.5519999999999996E-3</v>
      </c>
      <c r="HR27" s="1">
        <v>7.0096000000000006E-2</v>
      </c>
      <c r="HS27" s="1">
        <v>1.2744999999999999E-2</v>
      </c>
      <c r="HT27" s="1">
        <v>3.5503E-2</v>
      </c>
      <c r="HU27" s="1">
        <v>3.1406000000000003E-2</v>
      </c>
      <c r="HV27" s="1">
        <v>2.2303E-2</v>
      </c>
      <c r="HW27" s="1">
        <v>1.5931000000000001E-2</v>
      </c>
      <c r="HX27" s="1">
        <v>2.0937999999999998E-2</v>
      </c>
      <c r="HY27" s="1">
        <v>3.1406000000000003E-2</v>
      </c>
      <c r="HZ27" s="1">
        <v>6.5999000000000002E-2</v>
      </c>
      <c r="IA27" s="1">
        <v>0.125171</v>
      </c>
      <c r="IB27" s="1">
        <v>9.9225999999999995E-2</v>
      </c>
      <c r="IC27" s="1">
        <v>8.5570999999999994E-2</v>
      </c>
      <c r="ID27" s="1">
        <v>0.20482500000000001</v>
      </c>
      <c r="IE27" s="1">
        <v>8.5570999999999994E-2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8880</v>
      </c>
      <c r="IY27">
        <v>0</v>
      </c>
      <c r="IZ27">
        <v>0</v>
      </c>
      <c r="JA27">
        <v>0</v>
      </c>
      <c r="JB27">
        <v>8298</v>
      </c>
      <c r="JC27">
        <v>19</v>
      </c>
      <c r="JD27">
        <v>190</v>
      </c>
      <c r="JE27">
        <v>0</v>
      </c>
      <c r="JF27">
        <v>0</v>
      </c>
      <c r="JG27">
        <v>0</v>
      </c>
      <c r="JH27">
        <v>0</v>
      </c>
      <c r="JI27">
        <v>0</v>
      </c>
      <c r="JJ27" s="1" t="s">
        <v>270</v>
      </c>
    </row>
    <row r="28" spans="1:270" x14ac:dyDescent="0.3">
      <c r="A28" s="1" t="s">
        <v>270</v>
      </c>
      <c r="B28" s="1" t="s">
        <v>270</v>
      </c>
      <c r="C28">
        <v>0</v>
      </c>
      <c r="D28">
        <v>10</v>
      </c>
      <c r="E28" s="1">
        <v>0</v>
      </c>
      <c r="F28" s="1">
        <v>0</v>
      </c>
      <c r="G28">
        <v>4800</v>
      </c>
      <c r="H28">
        <v>1000000</v>
      </c>
      <c r="I28">
        <v>1160</v>
      </c>
      <c r="J28">
        <v>0</v>
      </c>
      <c r="K28">
        <v>100</v>
      </c>
      <c r="L28">
        <v>100</v>
      </c>
      <c r="M28">
        <v>23</v>
      </c>
      <c r="N28" s="1" t="s">
        <v>270</v>
      </c>
      <c r="O28" s="1">
        <v>0</v>
      </c>
      <c r="P28" s="1">
        <v>0.47826099999999999</v>
      </c>
      <c r="Q28" s="1">
        <v>0</v>
      </c>
      <c r="R28" s="1">
        <v>8.6957000000000007E-2</v>
      </c>
      <c r="S28" s="1">
        <v>4.3478000000000003E-2</v>
      </c>
      <c r="T28" s="1">
        <v>0</v>
      </c>
      <c r="U28" s="1">
        <v>0</v>
      </c>
      <c r="V28" s="1">
        <v>4.3478000000000003E-2</v>
      </c>
      <c r="W28" s="1">
        <v>8.6957000000000007E-2</v>
      </c>
      <c r="X28" s="1">
        <v>0</v>
      </c>
      <c r="Y28" s="1">
        <v>0</v>
      </c>
      <c r="Z28" s="1">
        <v>0</v>
      </c>
      <c r="AA28" s="1">
        <v>0.130435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0.130435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>
        <v>0</v>
      </c>
      <c r="DL28">
        <v>100</v>
      </c>
      <c r="DM28">
        <v>100</v>
      </c>
      <c r="DN28">
        <v>23</v>
      </c>
      <c r="DO28" s="1" t="s">
        <v>270</v>
      </c>
      <c r="DP28" s="1">
        <v>0</v>
      </c>
      <c r="DQ28" s="1">
        <v>0.17391300000000001</v>
      </c>
      <c r="DR28" s="1">
        <v>0.17391300000000001</v>
      </c>
      <c r="DS28" s="1">
        <v>0.30434800000000001</v>
      </c>
      <c r="DT28" s="1">
        <v>4.3478000000000003E-2</v>
      </c>
      <c r="DU28" s="1">
        <v>4.3478000000000003E-2</v>
      </c>
      <c r="DV28" s="1">
        <v>8.6957000000000007E-2</v>
      </c>
      <c r="DW28" s="1">
        <v>4.3478000000000003E-2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4.3478000000000003E-2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4.3478000000000003E-2</v>
      </c>
      <c r="EZ28" s="1">
        <v>0</v>
      </c>
      <c r="FA28" s="1">
        <v>4.3478000000000003E-2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0</v>
      </c>
      <c r="HJ28" s="1">
        <v>0</v>
      </c>
      <c r="HK28" s="1">
        <v>0</v>
      </c>
      <c r="HL28" s="1">
        <v>6.5544000000000005E-2</v>
      </c>
      <c r="HM28" s="1">
        <v>4.5519999999999996E-3</v>
      </c>
      <c r="HN28" s="1">
        <v>4.0959999999999998E-3</v>
      </c>
      <c r="HO28" s="1">
        <v>1.5476E-2</v>
      </c>
      <c r="HP28" s="1">
        <v>5.9170000000000004E-3</v>
      </c>
      <c r="HQ28" s="1">
        <v>4.0959999999999998E-3</v>
      </c>
      <c r="HR28" s="1">
        <v>0.63905299999999998</v>
      </c>
      <c r="HS28" s="1">
        <v>8.6479999999999994E-3</v>
      </c>
      <c r="HT28" s="1">
        <v>5.9170000000000004E-3</v>
      </c>
      <c r="HU28" s="1">
        <v>1.0468999999999999E-2</v>
      </c>
      <c r="HV28" s="1">
        <v>6.8269999999999997E-3</v>
      </c>
      <c r="HW28" s="1">
        <v>3.0495999999999999E-2</v>
      </c>
      <c r="HX28" s="1">
        <v>1.9116999999999999E-2</v>
      </c>
      <c r="HY28" s="1">
        <v>4.5517000000000002E-2</v>
      </c>
      <c r="HZ28" s="1">
        <v>2.64E-2</v>
      </c>
      <c r="IA28" s="1">
        <v>9.103E-3</v>
      </c>
      <c r="IB28" s="1">
        <v>7.7380000000000001E-3</v>
      </c>
      <c r="IC28" s="1">
        <v>2.3213000000000001E-2</v>
      </c>
      <c r="ID28" s="1">
        <v>6.5544000000000005E-2</v>
      </c>
      <c r="IE28" s="1">
        <v>1.8209999999999999E-3</v>
      </c>
      <c r="IF28" s="1">
        <v>4.55E-4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O28" s="1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8790</v>
      </c>
      <c r="IY28">
        <v>0</v>
      </c>
      <c r="IZ28">
        <v>0</v>
      </c>
      <c r="JA28">
        <v>0</v>
      </c>
      <c r="JB28">
        <v>8146</v>
      </c>
      <c r="JC28">
        <v>24</v>
      </c>
      <c r="JD28">
        <v>252</v>
      </c>
      <c r="JE28">
        <v>0</v>
      </c>
      <c r="JF28">
        <v>0</v>
      </c>
      <c r="JG28">
        <v>0</v>
      </c>
      <c r="JH28">
        <v>0</v>
      </c>
      <c r="JI28">
        <v>0</v>
      </c>
      <c r="JJ28" s="1" t="s">
        <v>270</v>
      </c>
    </row>
    <row r="29" spans="1:270" x14ac:dyDescent="0.3">
      <c r="A29" s="1" t="s">
        <v>270</v>
      </c>
      <c r="B29" s="1" t="s">
        <v>270</v>
      </c>
      <c r="C29">
        <v>0</v>
      </c>
      <c r="D29">
        <v>10</v>
      </c>
      <c r="E29" s="1">
        <v>0</v>
      </c>
      <c r="F29" s="1">
        <v>0</v>
      </c>
      <c r="G29">
        <v>4800</v>
      </c>
      <c r="H29">
        <v>1000000</v>
      </c>
      <c r="I29">
        <v>1024</v>
      </c>
      <c r="J29">
        <v>0</v>
      </c>
      <c r="K29">
        <v>100</v>
      </c>
      <c r="L29">
        <v>100</v>
      </c>
      <c r="M29">
        <v>18</v>
      </c>
      <c r="N29" s="1" t="s">
        <v>270</v>
      </c>
      <c r="O29" s="1">
        <v>0</v>
      </c>
      <c r="P29" s="1">
        <v>5.5556000000000001E-2</v>
      </c>
      <c r="Q29" s="1">
        <v>0.222222</v>
      </c>
      <c r="R29" s="1">
        <v>0.111111</v>
      </c>
      <c r="S29" s="1">
        <v>0</v>
      </c>
      <c r="T29" s="1">
        <v>0</v>
      </c>
      <c r="U29" s="1">
        <v>0</v>
      </c>
      <c r="V29" s="1">
        <v>5.5556000000000001E-2</v>
      </c>
      <c r="W29" s="1">
        <v>0.111111</v>
      </c>
      <c r="X29" s="1">
        <v>0.16666700000000001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5.5556000000000001E-2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0.222222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>
        <v>0</v>
      </c>
      <c r="DL29">
        <v>100</v>
      </c>
      <c r="DM29">
        <v>100</v>
      </c>
      <c r="DN29">
        <v>19</v>
      </c>
      <c r="DO29" s="1" t="s">
        <v>270</v>
      </c>
      <c r="DP29" s="1">
        <v>0</v>
      </c>
      <c r="DQ29" s="1">
        <v>0.368421</v>
      </c>
      <c r="DR29" s="1">
        <v>0.631579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I29" s="1">
        <v>0</v>
      </c>
      <c r="HJ29" s="1">
        <v>0</v>
      </c>
      <c r="HK29" s="1">
        <v>0</v>
      </c>
      <c r="HL29" s="1">
        <v>7.1006E-2</v>
      </c>
      <c r="HM29" s="1">
        <v>6.3720000000000001E-3</v>
      </c>
      <c r="HN29" s="1">
        <v>0</v>
      </c>
      <c r="HO29" s="1">
        <v>3.6410000000000001E-3</v>
      </c>
      <c r="HP29" s="1">
        <v>5.9170000000000004E-3</v>
      </c>
      <c r="HQ29" s="1">
        <v>6.8269999999999997E-3</v>
      </c>
      <c r="HR29" s="1">
        <v>0.15020500000000001</v>
      </c>
      <c r="HS29" s="1">
        <v>2.0937999999999998E-2</v>
      </c>
      <c r="HT29" s="1">
        <v>2.4579E-2</v>
      </c>
      <c r="HU29" s="1">
        <v>2.4124E-2</v>
      </c>
      <c r="HV29" s="1">
        <v>2.0482E-2</v>
      </c>
      <c r="HW29" s="1">
        <v>3.0041000000000002E-2</v>
      </c>
      <c r="HX29" s="1">
        <v>3.0495999999999999E-2</v>
      </c>
      <c r="HY29" s="1">
        <v>6.1903E-2</v>
      </c>
      <c r="HZ29" s="1">
        <v>6.4633999999999997E-2</v>
      </c>
      <c r="IA29" s="1">
        <v>0.10924</v>
      </c>
      <c r="IB29" s="1">
        <v>5.3710000000000001E-2</v>
      </c>
      <c r="IC29" s="1">
        <v>3.8233999999999997E-2</v>
      </c>
      <c r="ID29" s="1">
        <v>0.15384600000000001</v>
      </c>
      <c r="IE29" s="1">
        <v>0.121985</v>
      </c>
      <c r="IF29" s="1">
        <v>1.8209999999999999E-3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O29" s="1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8913</v>
      </c>
      <c r="IY29">
        <v>0</v>
      </c>
      <c r="IZ29">
        <v>0</v>
      </c>
      <c r="JA29">
        <v>0</v>
      </c>
      <c r="JB29">
        <v>8293</v>
      </c>
      <c r="JC29">
        <v>19</v>
      </c>
      <c r="JD29">
        <v>228</v>
      </c>
      <c r="JE29">
        <v>0</v>
      </c>
      <c r="JF29">
        <v>0</v>
      </c>
      <c r="JG29">
        <v>0</v>
      </c>
      <c r="JH29">
        <v>0</v>
      </c>
      <c r="JI29">
        <v>0</v>
      </c>
      <c r="JJ29" s="1" t="s">
        <v>270</v>
      </c>
    </row>
    <row r="30" spans="1:270" x14ac:dyDescent="0.3">
      <c r="A30" s="1" t="s">
        <v>270</v>
      </c>
      <c r="B30" s="1" t="s">
        <v>270</v>
      </c>
      <c r="C30">
        <v>0</v>
      </c>
      <c r="D30">
        <v>10</v>
      </c>
      <c r="E30" s="1">
        <v>0</v>
      </c>
      <c r="F30" s="1">
        <v>0</v>
      </c>
      <c r="G30">
        <v>4800</v>
      </c>
      <c r="H30">
        <v>1000000</v>
      </c>
      <c r="I30">
        <v>1024</v>
      </c>
      <c r="J30">
        <v>0</v>
      </c>
      <c r="K30">
        <v>100</v>
      </c>
      <c r="L30">
        <v>100</v>
      </c>
      <c r="M30">
        <v>12</v>
      </c>
      <c r="N30" s="1" t="s">
        <v>270</v>
      </c>
      <c r="O30" s="1">
        <v>0</v>
      </c>
      <c r="P30" s="1">
        <v>0.16666700000000001</v>
      </c>
      <c r="Q30" s="1">
        <v>0.25</v>
      </c>
      <c r="R30" s="1">
        <v>8.3333000000000004E-2</v>
      </c>
      <c r="S30" s="1">
        <v>0</v>
      </c>
      <c r="T30" s="1">
        <v>0</v>
      </c>
      <c r="U30" s="1">
        <v>0</v>
      </c>
      <c r="V30" s="1">
        <v>0.16666700000000001</v>
      </c>
      <c r="W30" s="1">
        <v>8.3333000000000004E-2</v>
      </c>
      <c r="X30" s="1">
        <v>0</v>
      </c>
      <c r="Y30" s="1">
        <v>0</v>
      </c>
      <c r="Z30" s="1">
        <v>0</v>
      </c>
      <c r="AA30" s="1">
        <v>0.25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>
        <v>0</v>
      </c>
      <c r="DL30">
        <v>100</v>
      </c>
      <c r="DM30">
        <v>100</v>
      </c>
      <c r="DN30">
        <v>11</v>
      </c>
      <c r="DO30" s="1" t="s">
        <v>270</v>
      </c>
      <c r="DP30" s="1">
        <v>0</v>
      </c>
      <c r="DQ30" s="1">
        <v>0.45454499999999998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9.0909000000000004E-2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0.45454499999999998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K30" s="1">
        <v>0</v>
      </c>
      <c r="HL30" s="1">
        <v>7.0096000000000006E-2</v>
      </c>
      <c r="HM30" s="1">
        <v>5.0070000000000002E-3</v>
      </c>
      <c r="HN30" s="1">
        <v>0</v>
      </c>
      <c r="HO30" s="1">
        <v>2.7309999999999999E-3</v>
      </c>
      <c r="HP30" s="1">
        <v>5.9170000000000004E-3</v>
      </c>
      <c r="HQ30" s="1">
        <v>8.6479999999999994E-3</v>
      </c>
      <c r="HR30" s="1">
        <v>0.40691899999999998</v>
      </c>
      <c r="HS30" s="1">
        <v>1.8207000000000001E-2</v>
      </c>
      <c r="HT30" s="1">
        <v>3.9143999999999998E-2</v>
      </c>
      <c r="HU30" s="1">
        <v>4.4151000000000003E-2</v>
      </c>
      <c r="HV30" s="1">
        <v>1.6840999999999998E-2</v>
      </c>
      <c r="HW30" s="1">
        <v>2.5034000000000001E-2</v>
      </c>
      <c r="HX30" s="1">
        <v>4.233E-2</v>
      </c>
      <c r="HY30" s="1">
        <v>4.6882E-2</v>
      </c>
      <c r="HZ30" s="1">
        <v>4.9158E-2</v>
      </c>
      <c r="IA30" s="1">
        <v>6.5088999999999994E-2</v>
      </c>
      <c r="IB30" s="1">
        <v>4.4606E-2</v>
      </c>
      <c r="IC30" s="1">
        <v>3.1406000000000003E-2</v>
      </c>
      <c r="ID30" s="1">
        <v>6.9184999999999997E-2</v>
      </c>
      <c r="IE30" s="1">
        <v>8.6479999999999994E-3</v>
      </c>
      <c r="IF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8785</v>
      </c>
      <c r="IY30">
        <v>0</v>
      </c>
      <c r="IZ30">
        <v>0</v>
      </c>
      <c r="JA30">
        <v>0</v>
      </c>
      <c r="JB30">
        <v>8211</v>
      </c>
      <c r="JC30">
        <v>20</v>
      </c>
      <c r="JD30">
        <v>185</v>
      </c>
      <c r="JE30">
        <v>0</v>
      </c>
      <c r="JF30">
        <v>0</v>
      </c>
      <c r="JG30">
        <v>0</v>
      </c>
      <c r="JH30">
        <v>0</v>
      </c>
      <c r="JI30">
        <v>0</v>
      </c>
      <c r="JJ30" s="1" t="s">
        <v>270</v>
      </c>
    </row>
    <row r="31" spans="1:270" x14ac:dyDescent="0.3">
      <c r="A31" s="1" t="s">
        <v>270</v>
      </c>
      <c r="B31" s="1" t="s">
        <v>270</v>
      </c>
      <c r="C31">
        <v>0</v>
      </c>
      <c r="D31">
        <v>10</v>
      </c>
      <c r="E31" s="1">
        <v>0</v>
      </c>
      <c r="F31" s="1">
        <v>0</v>
      </c>
      <c r="G31">
        <v>4800</v>
      </c>
      <c r="H31">
        <v>1000000</v>
      </c>
      <c r="I31">
        <v>1024</v>
      </c>
      <c r="J31">
        <v>0</v>
      </c>
      <c r="K31">
        <v>100</v>
      </c>
      <c r="L31">
        <v>100</v>
      </c>
      <c r="M31">
        <v>13</v>
      </c>
      <c r="N31" s="1" t="s">
        <v>270</v>
      </c>
      <c r="O31" s="1">
        <v>0</v>
      </c>
      <c r="P31" s="1">
        <v>0</v>
      </c>
      <c r="Q31" s="1">
        <v>0</v>
      </c>
      <c r="R31" s="1">
        <v>0.30769200000000002</v>
      </c>
      <c r="S31" s="1">
        <v>0.15384600000000001</v>
      </c>
      <c r="T31" s="1">
        <v>7.6923000000000005E-2</v>
      </c>
      <c r="U31" s="1">
        <v>0</v>
      </c>
      <c r="V31" s="1">
        <v>0.15384600000000001</v>
      </c>
      <c r="W31" s="1">
        <v>0.30769200000000002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>
        <v>0</v>
      </c>
      <c r="DL31">
        <v>100</v>
      </c>
      <c r="DM31">
        <v>100</v>
      </c>
      <c r="DN31">
        <v>13</v>
      </c>
      <c r="DO31" s="1" t="s">
        <v>270</v>
      </c>
      <c r="DP31" s="1">
        <v>0</v>
      </c>
      <c r="DQ31" s="1">
        <v>0.538462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7.6923000000000005E-2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0.38461499999999998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0</v>
      </c>
      <c r="HE31" s="1">
        <v>0</v>
      </c>
      <c r="HF31" s="1">
        <v>0</v>
      </c>
      <c r="HG31" s="1">
        <v>0</v>
      </c>
      <c r="HH31" s="1">
        <v>0</v>
      </c>
      <c r="HI31" s="1">
        <v>0</v>
      </c>
      <c r="HJ31" s="1">
        <v>0</v>
      </c>
      <c r="HK31" s="1">
        <v>0</v>
      </c>
      <c r="HL31" s="1">
        <v>6.1903E-2</v>
      </c>
      <c r="HM31" s="1">
        <v>0</v>
      </c>
      <c r="HN31" s="1">
        <v>0</v>
      </c>
      <c r="HO31" s="1">
        <v>1.8209999999999999E-3</v>
      </c>
      <c r="HP31" s="1">
        <v>1.0468999999999999E-2</v>
      </c>
      <c r="HQ31" s="1">
        <v>1.7295999999999999E-2</v>
      </c>
      <c r="HR31" s="1">
        <v>0.61310900000000002</v>
      </c>
      <c r="HS31" s="1">
        <v>2.0482E-2</v>
      </c>
      <c r="HT31" s="1">
        <v>2.3668999999999999E-2</v>
      </c>
      <c r="HU31" s="1">
        <v>3.4592999999999999E-2</v>
      </c>
      <c r="HV31" s="1">
        <v>3.4137000000000001E-2</v>
      </c>
      <c r="HW31" s="1">
        <v>3.6867999999999998E-2</v>
      </c>
      <c r="HX31" s="1">
        <v>2.6855E-2</v>
      </c>
      <c r="HY31" s="1">
        <v>9.5580000000000005E-3</v>
      </c>
      <c r="HZ31" s="1">
        <v>6.8269999999999997E-3</v>
      </c>
      <c r="IA31" s="1">
        <v>6.8269999999999997E-3</v>
      </c>
      <c r="IB31" s="1">
        <v>4.5519999999999996E-3</v>
      </c>
      <c r="IC31" s="1">
        <v>2.7310000000000001E-2</v>
      </c>
      <c r="ID31" s="1">
        <v>6.0991999999999998E-2</v>
      </c>
      <c r="IE31" s="1">
        <v>2.7309999999999999E-3</v>
      </c>
      <c r="IF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O31" s="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8725</v>
      </c>
      <c r="IY31">
        <v>0</v>
      </c>
      <c r="IZ31">
        <v>0</v>
      </c>
      <c r="JA31">
        <v>0</v>
      </c>
      <c r="JB31">
        <v>8140</v>
      </c>
      <c r="JC31">
        <v>23</v>
      </c>
      <c r="JD31">
        <v>189</v>
      </c>
      <c r="JE31">
        <v>0</v>
      </c>
      <c r="JF31">
        <v>0</v>
      </c>
      <c r="JG31">
        <v>0</v>
      </c>
      <c r="JH31">
        <v>0</v>
      </c>
      <c r="JI31">
        <v>0</v>
      </c>
      <c r="JJ31" s="1" t="s">
        <v>270</v>
      </c>
    </row>
    <row r="32" spans="1:270" x14ac:dyDescent="0.3">
      <c r="A32" s="1" t="s">
        <v>270</v>
      </c>
      <c r="B32" s="1" t="s">
        <v>270</v>
      </c>
      <c r="C32">
        <v>0</v>
      </c>
      <c r="D32">
        <v>10</v>
      </c>
      <c r="E32" s="1">
        <v>0</v>
      </c>
      <c r="F32" s="1">
        <v>0</v>
      </c>
      <c r="G32">
        <v>4800</v>
      </c>
      <c r="H32">
        <v>1000000</v>
      </c>
      <c r="I32">
        <v>1024</v>
      </c>
      <c r="J32">
        <v>0</v>
      </c>
      <c r="K32">
        <v>100</v>
      </c>
      <c r="L32">
        <v>100</v>
      </c>
      <c r="M32">
        <v>13</v>
      </c>
      <c r="N32" s="1" t="s">
        <v>270</v>
      </c>
      <c r="O32" s="1">
        <v>0</v>
      </c>
      <c r="P32" s="1">
        <v>7.6923000000000005E-2</v>
      </c>
      <c r="Q32" s="1">
        <v>7.6923000000000005E-2</v>
      </c>
      <c r="R32" s="1">
        <v>0</v>
      </c>
      <c r="S32" s="1">
        <v>0</v>
      </c>
      <c r="T32" s="1">
        <v>0.30769200000000002</v>
      </c>
      <c r="U32" s="1">
        <v>7.6923000000000005E-2</v>
      </c>
      <c r="V32" s="1">
        <v>0</v>
      </c>
      <c r="W32" s="1">
        <v>0</v>
      </c>
      <c r="X32" s="1">
        <v>0.15384600000000001</v>
      </c>
      <c r="Y32" s="1">
        <v>0.30769200000000002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>
        <v>0</v>
      </c>
      <c r="DL32">
        <v>100</v>
      </c>
      <c r="DM32">
        <v>100</v>
      </c>
      <c r="DN32">
        <v>12</v>
      </c>
      <c r="DO32" s="1" t="s">
        <v>270</v>
      </c>
      <c r="DP32" s="1">
        <v>0</v>
      </c>
      <c r="DQ32" s="1">
        <v>0.58333299999999999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0.33333299999999999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8.3333000000000004E-2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6.0082000000000003E-2</v>
      </c>
      <c r="HM32" s="1">
        <v>0</v>
      </c>
      <c r="HN32" s="1">
        <v>0</v>
      </c>
      <c r="HO32" s="1">
        <v>1.0924E-2</v>
      </c>
      <c r="HP32" s="1">
        <v>1.0014E-2</v>
      </c>
      <c r="HQ32" s="1">
        <v>1.1834000000000001E-2</v>
      </c>
      <c r="HR32" s="1">
        <v>8.0109E-2</v>
      </c>
      <c r="HS32" s="1">
        <v>1.6386000000000001E-2</v>
      </c>
      <c r="HT32" s="1">
        <v>1.9571999999999999E-2</v>
      </c>
      <c r="HU32" s="1">
        <v>2.5034000000000001E-2</v>
      </c>
      <c r="HV32" s="1">
        <v>1.7295999999999999E-2</v>
      </c>
      <c r="HW32" s="1">
        <v>1.7295999999999999E-2</v>
      </c>
      <c r="HX32" s="1">
        <v>2.8219999999999999E-2</v>
      </c>
      <c r="HY32" s="1">
        <v>4.233E-2</v>
      </c>
      <c r="HZ32" s="1">
        <v>3.9143999999999998E-2</v>
      </c>
      <c r="IA32" s="1">
        <v>8.7391999999999997E-2</v>
      </c>
      <c r="IB32" s="1">
        <v>0.10423300000000001</v>
      </c>
      <c r="IC32" s="1">
        <v>0.11015</v>
      </c>
      <c r="ID32" s="1">
        <v>0.20937600000000001</v>
      </c>
      <c r="IE32" s="1">
        <v>0.10878500000000001</v>
      </c>
      <c r="IF32" s="1">
        <v>1.8209999999999999E-3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8900</v>
      </c>
      <c r="IY32">
        <v>0</v>
      </c>
      <c r="IZ32">
        <v>0</v>
      </c>
      <c r="JA32">
        <v>0</v>
      </c>
      <c r="JB32">
        <v>8320</v>
      </c>
      <c r="JC32">
        <v>19</v>
      </c>
      <c r="JD32">
        <v>192</v>
      </c>
      <c r="JE32">
        <v>0</v>
      </c>
      <c r="JF32">
        <v>0</v>
      </c>
      <c r="JG32">
        <v>0</v>
      </c>
      <c r="JH32">
        <v>0</v>
      </c>
      <c r="JI32">
        <v>0</v>
      </c>
      <c r="JJ32" s="1" t="s">
        <v>270</v>
      </c>
    </row>
    <row r="33" spans="1:270" x14ac:dyDescent="0.3">
      <c r="A33" s="1" t="s">
        <v>270</v>
      </c>
      <c r="B33" s="1" t="s">
        <v>270</v>
      </c>
      <c r="C33">
        <v>0</v>
      </c>
      <c r="D33">
        <v>10</v>
      </c>
      <c r="E33" s="1">
        <v>0</v>
      </c>
      <c r="F33" s="1">
        <v>0</v>
      </c>
      <c r="G33">
        <v>4800</v>
      </c>
      <c r="H33">
        <v>1000000</v>
      </c>
      <c r="I33">
        <v>1024</v>
      </c>
      <c r="J33">
        <v>0</v>
      </c>
      <c r="K33">
        <v>100</v>
      </c>
      <c r="L33">
        <v>100</v>
      </c>
      <c r="M33">
        <v>11</v>
      </c>
      <c r="N33" s="1" t="s">
        <v>270</v>
      </c>
      <c r="O33" s="1">
        <v>0</v>
      </c>
      <c r="P33" s="1">
        <v>9.0909000000000004E-2</v>
      </c>
      <c r="Q33" s="1">
        <v>0.18181800000000001</v>
      </c>
      <c r="R33" s="1">
        <v>0.18181800000000001</v>
      </c>
      <c r="S33" s="1">
        <v>0</v>
      </c>
      <c r="T33" s="1">
        <v>0</v>
      </c>
      <c r="U33" s="1">
        <v>0</v>
      </c>
      <c r="V33" s="1">
        <v>9.0909000000000004E-2</v>
      </c>
      <c r="W33" s="1">
        <v>0.272727</v>
      </c>
      <c r="X33" s="1">
        <v>0</v>
      </c>
      <c r="Y33" s="1">
        <v>0</v>
      </c>
      <c r="Z33" s="1">
        <v>9.0909000000000004E-2</v>
      </c>
      <c r="AA33" s="1">
        <v>9.0909000000000004E-2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>
        <v>0</v>
      </c>
      <c r="DL33">
        <v>100</v>
      </c>
      <c r="DM33">
        <v>100</v>
      </c>
      <c r="DN33">
        <v>10</v>
      </c>
      <c r="DO33" s="1" t="s">
        <v>270</v>
      </c>
      <c r="DP33" s="1">
        <v>0</v>
      </c>
      <c r="DQ33" s="1">
        <v>0.4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0.1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0.1</v>
      </c>
      <c r="FQ33" s="1">
        <v>0.4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0</v>
      </c>
      <c r="HK33" s="1">
        <v>0</v>
      </c>
      <c r="HL33" s="1">
        <v>6.3723000000000002E-2</v>
      </c>
      <c r="HM33" s="1">
        <v>1.1379E-2</v>
      </c>
      <c r="HN33" s="1">
        <v>0</v>
      </c>
      <c r="HO33" s="1">
        <v>8.1930000000000006E-3</v>
      </c>
      <c r="HP33" s="1">
        <v>4.0959999999999998E-3</v>
      </c>
      <c r="HQ33" s="1">
        <v>1.3649999999999999E-3</v>
      </c>
      <c r="HR33" s="1">
        <v>0.314975</v>
      </c>
      <c r="HS33" s="1">
        <v>1.0924E-2</v>
      </c>
      <c r="HT33" s="1">
        <v>3.0950999999999999E-2</v>
      </c>
      <c r="HU33" s="1">
        <v>3.9143999999999998E-2</v>
      </c>
      <c r="HV33" s="1">
        <v>1.5476E-2</v>
      </c>
      <c r="HW33" s="1">
        <v>3.3227E-2</v>
      </c>
      <c r="HX33" s="1">
        <v>3.8233999999999997E-2</v>
      </c>
      <c r="HY33" s="1">
        <v>0.15020500000000001</v>
      </c>
      <c r="HZ33" s="1">
        <v>0.100137</v>
      </c>
      <c r="IA33" s="1">
        <v>5.0522999999999998E-2</v>
      </c>
      <c r="IB33" s="1">
        <v>3.9143999999999998E-2</v>
      </c>
      <c r="IC33" s="1">
        <v>3.0041000000000002E-2</v>
      </c>
      <c r="ID33" s="1">
        <v>5.4164999999999998E-2</v>
      </c>
      <c r="IE33" s="1">
        <v>4.0959999999999998E-3</v>
      </c>
      <c r="IF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8834</v>
      </c>
      <c r="IY33">
        <v>0</v>
      </c>
      <c r="IZ33">
        <v>0</v>
      </c>
      <c r="JA33">
        <v>0</v>
      </c>
      <c r="JB33">
        <v>8260</v>
      </c>
      <c r="JC33">
        <v>19</v>
      </c>
      <c r="JD33">
        <v>182</v>
      </c>
      <c r="JE33">
        <v>0</v>
      </c>
      <c r="JF33">
        <v>0</v>
      </c>
      <c r="JG33">
        <v>0</v>
      </c>
      <c r="JH33">
        <v>0</v>
      </c>
      <c r="JI33">
        <v>0</v>
      </c>
      <c r="JJ33" s="1" t="s">
        <v>270</v>
      </c>
    </row>
    <row r="34" spans="1:270" x14ac:dyDescent="0.3">
      <c r="A34" s="1" t="s">
        <v>270</v>
      </c>
      <c r="B34" s="1" t="s">
        <v>270</v>
      </c>
      <c r="C34">
        <v>0</v>
      </c>
      <c r="D34">
        <v>10</v>
      </c>
      <c r="E34" s="1">
        <v>0</v>
      </c>
      <c r="F34" s="1">
        <v>0</v>
      </c>
      <c r="G34">
        <v>4800</v>
      </c>
      <c r="H34">
        <v>1000000</v>
      </c>
      <c r="I34">
        <v>1024</v>
      </c>
      <c r="J34">
        <v>0</v>
      </c>
      <c r="K34">
        <v>100</v>
      </c>
      <c r="L34">
        <v>100</v>
      </c>
      <c r="M34">
        <v>13</v>
      </c>
      <c r="N34" s="1" t="s">
        <v>270</v>
      </c>
      <c r="O34" s="1">
        <v>0</v>
      </c>
      <c r="P34" s="1">
        <v>7.6923000000000005E-2</v>
      </c>
      <c r="Q34" s="1">
        <v>0.230769</v>
      </c>
      <c r="R34" s="1">
        <v>0.230769</v>
      </c>
      <c r="S34" s="1">
        <v>0</v>
      </c>
      <c r="T34" s="1">
        <v>0</v>
      </c>
      <c r="U34" s="1">
        <v>0</v>
      </c>
      <c r="V34" s="1">
        <v>0.230769</v>
      </c>
      <c r="W34" s="1">
        <v>0.230769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>
        <v>0</v>
      </c>
      <c r="DL34">
        <v>100</v>
      </c>
      <c r="DM34">
        <v>100</v>
      </c>
      <c r="DN34">
        <v>12</v>
      </c>
      <c r="DO34" s="1" t="s">
        <v>270</v>
      </c>
      <c r="DP34" s="1">
        <v>0</v>
      </c>
      <c r="DQ34" s="1">
        <v>0.5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8.3333000000000004E-2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0.41666700000000001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I34" s="1">
        <v>0</v>
      </c>
      <c r="HJ34" s="1">
        <v>0</v>
      </c>
      <c r="HK34" s="1">
        <v>0</v>
      </c>
      <c r="HL34" s="1">
        <v>6.5088999999999994E-2</v>
      </c>
      <c r="HM34" s="1">
        <v>1.1834000000000001E-2</v>
      </c>
      <c r="HN34" s="1">
        <v>0</v>
      </c>
      <c r="HO34" s="1">
        <v>3.6410000000000001E-3</v>
      </c>
      <c r="HP34" s="1">
        <v>6.8269999999999997E-3</v>
      </c>
      <c r="HQ34" s="1">
        <v>3.186E-3</v>
      </c>
      <c r="HR34" s="1">
        <v>0.36731900000000001</v>
      </c>
      <c r="HS34" s="1">
        <v>1.6386000000000001E-2</v>
      </c>
      <c r="HT34" s="1">
        <v>4.1419999999999998E-2</v>
      </c>
      <c r="HU34" s="1">
        <v>6.2812999999999994E-2</v>
      </c>
      <c r="HV34" s="1">
        <v>5.4164999999999998E-2</v>
      </c>
      <c r="HW34" s="1">
        <v>6.2812999999999994E-2</v>
      </c>
      <c r="HX34" s="1">
        <v>5.4164999999999998E-2</v>
      </c>
      <c r="HY34" s="1">
        <v>5.6896000000000002E-2</v>
      </c>
      <c r="HZ34" s="1">
        <v>4.8247999999999999E-2</v>
      </c>
      <c r="IA34" s="1">
        <v>4.0965000000000001E-2</v>
      </c>
      <c r="IB34" s="1">
        <v>2.4124E-2</v>
      </c>
      <c r="IC34" s="1">
        <v>2.3668999999999999E-2</v>
      </c>
      <c r="ID34" s="1">
        <v>5.0068000000000001E-2</v>
      </c>
      <c r="IE34" s="1">
        <v>5.9170000000000004E-3</v>
      </c>
      <c r="IF34" s="1">
        <v>4.55E-4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O34" s="1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8783</v>
      </c>
      <c r="IY34">
        <v>0</v>
      </c>
      <c r="IZ34">
        <v>0</v>
      </c>
      <c r="JA34">
        <v>0</v>
      </c>
      <c r="JB34">
        <v>8203</v>
      </c>
      <c r="JC34">
        <v>20</v>
      </c>
      <c r="JD34">
        <v>191</v>
      </c>
      <c r="JE34">
        <v>0</v>
      </c>
      <c r="JF34">
        <v>0</v>
      </c>
      <c r="JG34">
        <v>0</v>
      </c>
      <c r="JH34">
        <v>0</v>
      </c>
      <c r="JI34">
        <v>0</v>
      </c>
      <c r="JJ34" s="1" t="s">
        <v>270</v>
      </c>
    </row>
    <row r="35" spans="1:270" x14ac:dyDescent="0.3">
      <c r="A35" s="1" t="s">
        <v>270</v>
      </c>
      <c r="B35" s="1" t="s">
        <v>270</v>
      </c>
      <c r="C35">
        <v>0</v>
      </c>
      <c r="D35">
        <v>10</v>
      </c>
      <c r="E35" s="1">
        <v>0</v>
      </c>
      <c r="F35" s="1">
        <v>0</v>
      </c>
      <c r="G35">
        <v>4800</v>
      </c>
      <c r="H35">
        <v>1000000</v>
      </c>
      <c r="I35">
        <v>1024</v>
      </c>
      <c r="J35">
        <v>0</v>
      </c>
      <c r="K35">
        <v>100</v>
      </c>
      <c r="L35">
        <v>100</v>
      </c>
      <c r="M35">
        <v>13</v>
      </c>
      <c r="N35" s="1" t="s">
        <v>270</v>
      </c>
      <c r="O35" s="1">
        <v>0</v>
      </c>
      <c r="P35" s="1">
        <v>0.15384600000000001</v>
      </c>
      <c r="Q35" s="1">
        <v>0</v>
      </c>
      <c r="R35" s="1">
        <v>0.230769</v>
      </c>
      <c r="S35" s="1">
        <v>0.15384600000000001</v>
      </c>
      <c r="T35" s="1">
        <v>0</v>
      </c>
      <c r="U35" s="1">
        <v>0</v>
      </c>
      <c r="V35" s="1">
        <v>7.6923000000000005E-2</v>
      </c>
      <c r="W35" s="1">
        <v>7.6923000000000005E-2</v>
      </c>
      <c r="X35" s="1">
        <v>7.6923000000000005E-2</v>
      </c>
      <c r="Y35" s="1">
        <v>0</v>
      </c>
      <c r="Z35" s="1">
        <v>7.6923000000000005E-2</v>
      </c>
      <c r="AA35" s="1">
        <v>0</v>
      </c>
      <c r="AB35" s="1">
        <v>0</v>
      </c>
      <c r="AC35" s="1">
        <v>0</v>
      </c>
      <c r="AD35" s="1">
        <v>0</v>
      </c>
      <c r="AE35" s="1">
        <v>0.15384600000000001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>
        <v>0</v>
      </c>
      <c r="DL35">
        <v>100</v>
      </c>
      <c r="DM35">
        <v>100</v>
      </c>
      <c r="DN35">
        <v>12</v>
      </c>
      <c r="DO35" s="1" t="s">
        <v>270</v>
      </c>
      <c r="DP35" s="1">
        <v>0</v>
      </c>
      <c r="DQ35" s="1">
        <v>0.5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8.3333000000000004E-2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0.25</v>
      </c>
      <c r="FM35" s="1">
        <v>0</v>
      </c>
      <c r="FN35" s="1">
        <v>8.3333000000000004E-2</v>
      </c>
      <c r="FO35" s="1">
        <v>0</v>
      </c>
      <c r="FP35" s="1">
        <v>8.3333000000000004E-2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I35" s="1">
        <v>0</v>
      </c>
      <c r="HJ35" s="1">
        <v>0</v>
      </c>
      <c r="HK35" s="1">
        <v>0</v>
      </c>
      <c r="HL35" s="1">
        <v>7.5102000000000002E-2</v>
      </c>
      <c r="HM35" s="1">
        <v>0</v>
      </c>
      <c r="HN35" s="1">
        <v>0</v>
      </c>
      <c r="HO35" s="1">
        <v>4.5519999999999996E-3</v>
      </c>
      <c r="HP35" s="1">
        <v>6.8269999999999997E-3</v>
      </c>
      <c r="HQ35" s="1">
        <v>4.5519999999999996E-3</v>
      </c>
      <c r="HR35" s="1">
        <v>6.5544000000000005E-2</v>
      </c>
      <c r="HS35" s="1">
        <v>1.32E-2</v>
      </c>
      <c r="HT35" s="1">
        <v>2.7310000000000001E-2</v>
      </c>
      <c r="HU35" s="1">
        <v>3.5503E-2</v>
      </c>
      <c r="HV35" s="1">
        <v>2.3213000000000001E-2</v>
      </c>
      <c r="HW35" s="1">
        <v>2.8674999999999999E-2</v>
      </c>
      <c r="HX35" s="1">
        <v>2.5489000000000001E-2</v>
      </c>
      <c r="HY35" s="1">
        <v>4.4606E-2</v>
      </c>
      <c r="HZ35" s="1">
        <v>4.0055E-2</v>
      </c>
      <c r="IA35" s="1">
        <v>0.10924</v>
      </c>
      <c r="IB35" s="1">
        <v>0.112881</v>
      </c>
      <c r="IC35" s="1">
        <v>7.9654000000000003E-2</v>
      </c>
      <c r="ID35" s="1">
        <v>0.208921</v>
      </c>
      <c r="IE35" s="1">
        <v>9.3309000000000003E-2</v>
      </c>
      <c r="IF35" s="1">
        <v>1.3649999999999999E-3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O35" s="1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8899</v>
      </c>
      <c r="IY35">
        <v>0</v>
      </c>
      <c r="IZ35">
        <v>0</v>
      </c>
      <c r="JA35">
        <v>0</v>
      </c>
      <c r="JB35">
        <v>8314</v>
      </c>
      <c r="JC35">
        <v>19</v>
      </c>
      <c r="JD35">
        <v>193</v>
      </c>
      <c r="JE35">
        <v>0</v>
      </c>
      <c r="JF35">
        <v>0</v>
      </c>
      <c r="JG35">
        <v>0</v>
      </c>
      <c r="JH35">
        <v>0</v>
      </c>
      <c r="JI35">
        <v>0</v>
      </c>
      <c r="JJ35" s="1" t="s">
        <v>270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139B-4ABC-4B24-9450-5C3FA179188F}">
  <dimension ref="A1:BP38"/>
  <sheetViews>
    <sheetView topLeftCell="C1" workbookViewId="0">
      <selection activeCell="L38" sqref="L38:N38"/>
    </sheetView>
  </sheetViews>
  <sheetFormatPr defaultRowHeight="14.4" x14ac:dyDescent="0.3"/>
  <cols>
    <col min="1" max="1" width="12.77734375" bestFit="1" customWidth="1"/>
    <col min="2" max="2" width="8.33203125" customWidth="1"/>
    <col min="3" max="3" width="15.6640625" customWidth="1"/>
    <col min="4" max="4" width="17.109375" customWidth="1"/>
    <col min="5" max="5" width="17.88671875" customWidth="1"/>
    <col min="6" max="6" width="12.33203125" customWidth="1"/>
    <col min="7" max="36" width="10" customWidth="1"/>
    <col min="37" max="37" width="13.33203125" customWidth="1"/>
  </cols>
  <sheetData>
    <row r="1" spans="1:6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219</v>
      </c>
      <c r="H1" t="s">
        <v>220</v>
      </c>
      <c r="I1" t="s">
        <v>221</v>
      </c>
      <c r="J1" t="s">
        <v>222</v>
      </c>
      <c r="K1" t="s">
        <v>223</v>
      </c>
      <c r="L1" t="s">
        <v>224</v>
      </c>
      <c r="M1" t="s">
        <v>225</v>
      </c>
      <c r="N1" t="s">
        <v>226</v>
      </c>
      <c r="O1" t="s">
        <v>227</v>
      </c>
      <c r="P1" t="s">
        <v>228</v>
      </c>
      <c r="Q1" t="s">
        <v>229</v>
      </c>
      <c r="R1" t="s">
        <v>230</v>
      </c>
      <c r="S1" t="s">
        <v>231</v>
      </c>
      <c r="T1" t="s">
        <v>232</v>
      </c>
      <c r="U1" t="s">
        <v>233</v>
      </c>
      <c r="V1" t="s">
        <v>234</v>
      </c>
      <c r="W1" t="s">
        <v>235</v>
      </c>
      <c r="X1" t="s">
        <v>236</v>
      </c>
      <c r="Y1" t="s">
        <v>237</v>
      </c>
      <c r="Z1" t="s">
        <v>238</v>
      </c>
      <c r="AA1" t="s">
        <v>239</v>
      </c>
      <c r="AB1" t="s">
        <v>240</v>
      </c>
      <c r="AC1" t="s">
        <v>241</v>
      </c>
      <c r="AD1" t="s">
        <v>242</v>
      </c>
      <c r="AE1" t="s">
        <v>243</v>
      </c>
      <c r="AF1" t="s">
        <v>244</v>
      </c>
      <c r="AG1" t="s">
        <v>245</v>
      </c>
      <c r="AH1" t="s">
        <v>246</v>
      </c>
      <c r="AI1" t="s">
        <v>247</v>
      </c>
      <c r="AJ1" t="s">
        <v>248</v>
      </c>
      <c r="AK1" t="s">
        <v>275</v>
      </c>
    </row>
    <row r="2" spans="1:68" x14ac:dyDescent="0.3">
      <c r="A2" s="1" t="s">
        <v>270</v>
      </c>
      <c r="B2" s="1" t="s">
        <v>270</v>
      </c>
      <c r="C2">
        <v>0</v>
      </c>
      <c r="D2">
        <v>10</v>
      </c>
      <c r="E2" s="1">
        <v>0</v>
      </c>
      <c r="F2">
        <v>1024</v>
      </c>
      <c r="G2" s="1">
        <v>7.7170000000000002E-2</v>
      </c>
      <c r="H2" s="1">
        <v>9.19E-4</v>
      </c>
      <c r="I2" s="1">
        <v>0</v>
      </c>
      <c r="J2" s="1">
        <v>3.6749999999999999E-3</v>
      </c>
      <c r="K2" s="1">
        <v>6.8900000000000003E-3</v>
      </c>
      <c r="L2" s="1">
        <v>4.5929999999999999E-3</v>
      </c>
      <c r="M2" s="1">
        <v>0.46072600000000002</v>
      </c>
      <c r="N2" s="1">
        <v>1.1943E-2</v>
      </c>
      <c r="O2" s="1">
        <v>3.9045000000000003E-2</v>
      </c>
      <c r="P2" s="1">
        <v>3.6748000000000003E-2</v>
      </c>
      <c r="Q2" s="1">
        <v>1.6077000000000001E-2</v>
      </c>
      <c r="R2" s="1">
        <v>2.6641999999999999E-2</v>
      </c>
      <c r="S2" s="1">
        <v>4.0882000000000002E-2</v>
      </c>
      <c r="T2" s="1">
        <v>3.8126E-2</v>
      </c>
      <c r="U2" s="1">
        <v>4.5475000000000002E-2</v>
      </c>
      <c r="V2" s="1">
        <v>5.5121999999999997E-2</v>
      </c>
      <c r="W2" s="1">
        <v>3.8585000000000001E-2</v>
      </c>
      <c r="X2" s="1">
        <v>2.6641999999999999E-2</v>
      </c>
      <c r="Y2" s="1">
        <v>5.6959000000000003E-2</v>
      </c>
      <c r="Z2" s="1">
        <v>1.2862E-2</v>
      </c>
      <c r="AA2" s="1">
        <v>9.19E-4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f>MAX(amplitude_hist_2000samples[[#This Row],[m_amplitudeHistogram.0]:[m_amplitudeHistogram.29]])</f>
        <v>0.46072600000000002</v>
      </c>
      <c r="AM2">
        <f>amplitude_hist_2000samples[[#This Row],[m_amplitudeHistogram.0]]/$AK2</f>
        <v>0.16749651636764584</v>
      </c>
      <c r="AN2">
        <f>amplitude_hist_2000samples[[#This Row],[m_amplitudeHistogram.1]]/$AK2</f>
        <v>1.9946779647773295E-3</v>
      </c>
      <c r="AO2">
        <f>amplitude_hist_2000samples[[#This Row],[m_amplitudeHistogram.2]]/$AK2</f>
        <v>0</v>
      </c>
      <c r="AP2">
        <f>amplitude_hist_2000samples[[#This Row],[m_amplitudeHistogram.3]]/$AK2</f>
        <v>7.9765413716612471E-3</v>
      </c>
      <c r="AQ2">
        <f>amplitude_hist_2000samples[[#This Row],[m_amplitudeHistogram.4]]/$AK2</f>
        <v>1.4954658517209795E-2</v>
      </c>
      <c r="AR2">
        <f>amplitude_hist_2000samples[[#This Row],[m_amplitudeHistogram.5]]/$AK2</f>
        <v>9.9690488489905058E-3</v>
      </c>
      <c r="AS2">
        <f>amplitude_hist_2000samples[[#This Row],[m_amplitudeHistogram.6]]/$AK2</f>
        <v>1</v>
      </c>
      <c r="AT2">
        <f>amplitude_hist_2000samples[[#This Row],[m_amplitudeHistogram.7]]/$AK2</f>
        <v>2.5922131592313002E-2</v>
      </c>
      <c r="AU2">
        <f>amplitude_hist_2000samples[[#This Row],[m_amplitudeHistogram.8]]/$AK2</f>
        <v>8.4746682409935631E-2</v>
      </c>
      <c r="AV2">
        <f>amplitude_hist_2000samples[[#This Row],[m_amplitudeHistogram.9]]/$AK2</f>
        <v>7.9761072741716343E-2</v>
      </c>
      <c r="AW2">
        <f>amplitude_hist_2000samples[[#This Row],[m_amplitudeHistogram.10]]/$AK2</f>
        <v>3.4894926702638877E-2</v>
      </c>
      <c r="AX2">
        <f>amplitude_hist_2000samples[[#This Row],[m_amplitudeHistogram.11]]/$AK2</f>
        <v>5.7826126591509916E-2</v>
      </c>
      <c r="AY2">
        <f>amplitude_hist_2000samples[[#This Row],[m_amplitudeHistogram.12]]/$AK2</f>
        <v>8.8733867852042209E-2</v>
      </c>
      <c r="AZ2">
        <f>amplitude_hist_2000samples[[#This Row],[m_amplitudeHistogram.13]]/$AK2</f>
        <v>8.2752004445158289E-2</v>
      </c>
      <c r="BA2">
        <f>amplitude_hist_2000samples[[#This Row],[m_amplitudeHistogram.14]]/$AK2</f>
        <v>9.870291670103272E-2</v>
      </c>
      <c r="BB2">
        <f>amplitude_hist_2000samples[[#This Row],[m_amplitudeHistogram.15]]/$AK2</f>
        <v>0.11964160911257449</v>
      </c>
      <c r="BC2">
        <f>amplitude_hist_2000samples[[#This Row],[m_amplitudeHistogram.16]]/$AK2</f>
        <v>8.3748258183822921E-2</v>
      </c>
      <c r="BD2">
        <f>amplitude_hist_2000samples[[#This Row],[m_amplitudeHistogram.17]]/$AK2</f>
        <v>5.7826126591509916E-2</v>
      </c>
      <c r="BE2">
        <f>amplitude_hist_2000samples[[#This Row],[m_amplitudeHistogram.18]]/$AK2</f>
        <v>0.12362879455468109</v>
      </c>
      <c r="BF2">
        <f>amplitude_hist_2000samples[[#This Row],[m_amplitudeHistogram.19]]/$AK2</f>
        <v>2.7916809557090329E-2</v>
      </c>
      <c r="BG2">
        <f>amplitude_hist_2000samples[[#This Row],[m_amplitudeHistogram.20]]/$AK2</f>
        <v>1.9946779647773295E-3</v>
      </c>
      <c r="BH2">
        <f>amplitude_hist_2000samples[[#This Row],[m_amplitudeHistogram.21]]/$AK2</f>
        <v>0</v>
      </c>
      <c r="BI2">
        <f>amplitude_hist_2000samples[[#This Row],[m_amplitudeHistogram.22]]/$AK2</f>
        <v>0</v>
      </c>
      <c r="BJ2">
        <f>amplitude_hist_2000samples[[#This Row],[m_amplitudeHistogram.23]]/$AK2</f>
        <v>0</v>
      </c>
      <c r="BK2">
        <f>amplitude_hist_2000samples[[#This Row],[m_amplitudeHistogram.24]]/$AK2</f>
        <v>0</v>
      </c>
      <c r="BL2">
        <f>amplitude_hist_2000samples[[#This Row],[m_amplitudeHistogram.25]]/$AK2</f>
        <v>0</v>
      </c>
      <c r="BM2">
        <f>amplitude_hist_2000samples[[#This Row],[m_amplitudeHistogram.26]]/$AK2</f>
        <v>0</v>
      </c>
      <c r="BN2">
        <f>amplitude_hist_2000samples[[#This Row],[m_amplitudeHistogram.27]]/$AK2</f>
        <v>0</v>
      </c>
      <c r="BO2">
        <f>amplitude_hist_2000samples[[#This Row],[m_amplitudeHistogram.28]]/$AK2</f>
        <v>0</v>
      </c>
      <c r="BP2">
        <f>amplitude_hist_2000samples[[#This Row],[m_amplitudeHistogram.29]]/$AK2</f>
        <v>0</v>
      </c>
    </row>
    <row r="3" spans="1:68" x14ac:dyDescent="0.3">
      <c r="A3" s="1" t="s">
        <v>270</v>
      </c>
      <c r="B3" s="1" t="s">
        <v>270</v>
      </c>
      <c r="C3">
        <v>0</v>
      </c>
      <c r="D3">
        <v>10</v>
      </c>
      <c r="E3" s="1">
        <v>0</v>
      </c>
      <c r="F3">
        <v>1024</v>
      </c>
      <c r="G3" s="1">
        <v>7.8288999999999997E-2</v>
      </c>
      <c r="H3" s="1">
        <v>1.3649999999999999E-3</v>
      </c>
      <c r="I3" s="1">
        <v>0</v>
      </c>
      <c r="J3" s="1">
        <v>4.0959999999999998E-3</v>
      </c>
      <c r="K3" s="1">
        <v>8.6479999999999994E-3</v>
      </c>
      <c r="L3" s="1">
        <v>3.6410000000000001E-3</v>
      </c>
      <c r="M3" s="1">
        <v>0.18434200000000001</v>
      </c>
      <c r="N3" s="1">
        <v>1.2289E-2</v>
      </c>
      <c r="O3" s="1">
        <v>2.3213000000000001E-2</v>
      </c>
      <c r="P3" s="1">
        <v>2.1392999999999999E-2</v>
      </c>
      <c r="Q3" s="1">
        <v>2.5943999999999998E-2</v>
      </c>
      <c r="R3" s="1">
        <v>3.0495999999999999E-2</v>
      </c>
      <c r="S3" s="1">
        <v>3.8233999999999997E-2</v>
      </c>
      <c r="T3" s="1">
        <v>5.5074999999999999E-2</v>
      </c>
      <c r="U3" s="1">
        <v>6.6453999999999999E-2</v>
      </c>
      <c r="V3" s="1">
        <v>0.103778</v>
      </c>
      <c r="W3" s="1">
        <v>7.0096000000000006E-2</v>
      </c>
      <c r="X3" s="1">
        <v>3.3681999999999997E-2</v>
      </c>
      <c r="Y3" s="1">
        <v>0.131998</v>
      </c>
      <c r="Z3" s="1">
        <v>0.103323</v>
      </c>
      <c r="AA3" s="1">
        <v>3.6410000000000001E-3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f>MAX(amplitude_hist_2000samples[[#This Row],[m_amplitudeHistogram.0]:[m_amplitudeHistogram.29]])</f>
        <v>0.18434200000000001</v>
      </c>
      <c r="AM3">
        <f>amplitude_hist_2000samples[[#This Row],[m_amplitudeHistogram.0]]/$AK3</f>
        <v>0.42469431816948927</v>
      </c>
      <c r="AN3">
        <f>amplitude_hist_2000samples[[#This Row],[m_amplitudeHistogram.1]]/$AK3</f>
        <v>7.4047151490165015E-3</v>
      </c>
      <c r="AO3">
        <f>amplitude_hist_2000samples[[#This Row],[m_amplitudeHistogram.2]]/$AK3</f>
        <v>0</v>
      </c>
      <c r="AP3">
        <f>amplitude_hist_2000samples[[#This Row],[m_amplitudeHistogram.3]]/$AK3</f>
        <v>2.2219570146792374E-2</v>
      </c>
      <c r="AQ3">
        <f>amplitude_hist_2000samples[[#This Row],[m_amplitudeHistogram.4]]/$AK3</f>
        <v>4.6912803376333113E-2</v>
      </c>
      <c r="AR3">
        <f>amplitude_hist_2000samples[[#This Row],[m_amplitudeHistogram.5]]/$AK3</f>
        <v>1.9751331763786874E-2</v>
      </c>
      <c r="AS3">
        <f>amplitude_hist_2000samples[[#This Row],[m_amplitudeHistogram.6]]/$AK3</f>
        <v>1</v>
      </c>
      <c r="AT3">
        <f>amplitude_hist_2000samples[[#This Row],[m_amplitudeHistogram.7]]/$AK3</f>
        <v>6.6664135140119984E-2</v>
      </c>
      <c r="AU3">
        <f>amplitude_hist_2000samples[[#This Row],[m_amplitudeHistogram.8]]/$AK3</f>
        <v>0.1259235551312235</v>
      </c>
      <c r="AV3">
        <f>amplitude_hist_2000samples[[#This Row],[m_amplitudeHistogram.9]]/$AK3</f>
        <v>0.11605060159920147</v>
      </c>
      <c r="AW3">
        <f>amplitude_hist_2000samples[[#This Row],[m_amplitudeHistogram.10]]/$AK3</f>
        <v>0.14073841012899935</v>
      </c>
      <c r="AX3">
        <f>amplitude_hist_2000samples[[#This Row],[m_amplitudeHistogram.11]]/$AK3</f>
        <v>0.1654316433585401</v>
      </c>
      <c r="AY3">
        <f>amplitude_hist_2000samples[[#This Row],[m_amplitudeHistogram.12]]/$AK3</f>
        <v>0.20740796996886221</v>
      </c>
      <c r="AZ3">
        <f>amplitude_hist_2000samples[[#This Row],[m_amplitudeHistogram.13]]/$AK3</f>
        <v>0.29876533833852292</v>
      </c>
      <c r="BA3">
        <f>amplitude_hist_2000samples[[#This Row],[m_amplitudeHistogram.14]]/$AK3</f>
        <v>0.36049299671263196</v>
      </c>
      <c r="BB3">
        <f>amplitude_hist_2000samples[[#This Row],[m_amplitudeHistogram.15]]/$AK3</f>
        <v>0.56296448991548309</v>
      </c>
      <c r="BC3">
        <f>amplitude_hist_2000samples[[#This Row],[m_amplitudeHistogram.16]]/$AK3</f>
        <v>0.38024975317616172</v>
      </c>
      <c r="BD3">
        <f>amplitude_hist_2000samples[[#This Row],[m_amplitudeHistogram.17]]/$AK3</f>
        <v>0.18271473673932145</v>
      </c>
      <c r="BE3">
        <f>amplitude_hist_2000samples[[#This Row],[m_amplitudeHistogram.18]]/$AK3</f>
        <v>0.71604951665925287</v>
      </c>
      <c r="BF3">
        <f>amplitude_hist_2000samples[[#This Row],[m_amplitudeHistogram.19]]/$AK3</f>
        <v>0.56049625153247762</v>
      </c>
      <c r="BG3">
        <f>amplitude_hist_2000samples[[#This Row],[m_amplitudeHistogram.20]]/$AK3</f>
        <v>1.9751331763786874E-2</v>
      </c>
      <c r="BH3">
        <f>amplitude_hist_2000samples[[#This Row],[m_amplitudeHistogram.21]]/$AK3</f>
        <v>0</v>
      </c>
      <c r="BI3">
        <f>amplitude_hist_2000samples[[#This Row],[m_amplitudeHistogram.22]]/$AK3</f>
        <v>0</v>
      </c>
      <c r="BJ3">
        <f>amplitude_hist_2000samples[[#This Row],[m_amplitudeHistogram.23]]/$AK3</f>
        <v>0</v>
      </c>
      <c r="BK3">
        <f>amplitude_hist_2000samples[[#This Row],[m_amplitudeHistogram.24]]/$AK3</f>
        <v>0</v>
      </c>
      <c r="BL3">
        <f>amplitude_hist_2000samples[[#This Row],[m_amplitudeHistogram.25]]/$AK3</f>
        <v>0</v>
      </c>
      <c r="BM3">
        <f>amplitude_hist_2000samples[[#This Row],[m_amplitudeHistogram.26]]/$AK3</f>
        <v>0</v>
      </c>
      <c r="BN3">
        <f>amplitude_hist_2000samples[[#This Row],[m_amplitudeHistogram.27]]/$AK3</f>
        <v>0</v>
      </c>
      <c r="BO3">
        <f>amplitude_hist_2000samples[[#This Row],[m_amplitudeHistogram.28]]/$AK3</f>
        <v>0</v>
      </c>
      <c r="BP3">
        <f>amplitude_hist_2000samples[[#This Row],[m_amplitudeHistogram.29]]/$AK3</f>
        <v>0</v>
      </c>
    </row>
    <row r="4" spans="1:68" x14ac:dyDescent="0.3">
      <c r="A4" s="1" t="s">
        <v>270</v>
      </c>
      <c r="B4" s="1" t="s">
        <v>270</v>
      </c>
      <c r="C4">
        <v>0</v>
      </c>
      <c r="D4">
        <v>10</v>
      </c>
      <c r="E4" s="1">
        <v>0</v>
      </c>
      <c r="F4">
        <v>1024</v>
      </c>
      <c r="G4" s="1">
        <v>6.1447000000000002E-2</v>
      </c>
      <c r="H4" s="1">
        <v>4.55E-4</v>
      </c>
      <c r="I4" s="1">
        <v>0</v>
      </c>
      <c r="J4" s="1">
        <v>6.3720000000000001E-3</v>
      </c>
      <c r="K4" s="1">
        <v>1.32E-2</v>
      </c>
      <c r="L4" s="1">
        <v>1.6386000000000001E-2</v>
      </c>
      <c r="M4" s="1">
        <v>0.13472899999999999</v>
      </c>
      <c r="N4" s="1">
        <v>2.5034000000000001E-2</v>
      </c>
      <c r="O4" s="1">
        <v>4.233E-2</v>
      </c>
      <c r="P4" s="1">
        <v>6.5999000000000002E-2</v>
      </c>
      <c r="Q4" s="1">
        <v>2.9131000000000001E-2</v>
      </c>
      <c r="R4" s="1">
        <v>2.8219999999999999E-2</v>
      </c>
      <c r="S4" s="1">
        <v>3.8689000000000001E-2</v>
      </c>
      <c r="T4" s="1">
        <v>6.4177999999999999E-2</v>
      </c>
      <c r="U4" s="1">
        <v>7.1006E-2</v>
      </c>
      <c r="V4" s="1">
        <v>9.4218999999999997E-2</v>
      </c>
      <c r="W4" s="1">
        <v>8.3751000000000006E-2</v>
      </c>
      <c r="X4" s="1">
        <v>6.6908999999999996E-2</v>
      </c>
      <c r="Y4" s="1">
        <v>0.13017799999999999</v>
      </c>
      <c r="Z4" s="1">
        <v>2.7310000000000001E-2</v>
      </c>
      <c r="AA4" s="1">
        <v>4.55E-4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f>MAX(amplitude_hist_2000samples[[#This Row],[m_amplitudeHistogram.0]:[m_amplitudeHistogram.29]])</f>
        <v>0.13472899999999999</v>
      </c>
      <c r="AM4">
        <f>amplitude_hist_2000samples[[#This Row],[m_amplitudeHistogram.0]]/$AK4</f>
        <v>0.4560784983188475</v>
      </c>
      <c r="AN4">
        <f>amplitude_hist_2000samples[[#This Row],[m_amplitudeHistogram.1]]/$AK4</f>
        <v>3.3771496856652987E-3</v>
      </c>
      <c r="AO4">
        <f>amplitude_hist_2000samples[[#This Row],[m_amplitudeHistogram.2]]/$AK4</f>
        <v>0</v>
      </c>
      <c r="AP4">
        <f>amplitude_hist_2000samples[[#This Row],[m_amplitudeHistogram.3]]/$AK4</f>
        <v>4.7294940213317108E-2</v>
      </c>
      <c r="AQ4">
        <f>amplitude_hist_2000samples[[#This Row],[m_amplitudeHistogram.4]]/$AK4</f>
        <v>9.7974452419300972E-2</v>
      </c>
      <c r="AR4">
        <f>amplitude_hist_2000samples[[#This Row],[m_amplitudeHistogram.5]]/$AK4</f>
        <v>0.12162192252595953</v>
      </c>
      <c r="AS4">
        <f>amplitude_hist_2000samples[[#This Row],[m_amplitudeHistogram.6]]/$AK4</f>
        <v>1</v>
      </c>
      <c r="AT4">
        <f>amplitude_hist_2000samples[[#This Row],[m_amplitudeHistogram.7]]/$AK4</f>
        <v>0.18581003347460459</v>
      </c>
      <c r="AU4">
        <f>amplitude_hist_2000samples[[#This Row],[m_amplitudeHistogram.8]]/$AK4</f>
        <v>0.31418625537189471</v>
      </c>
      <c r="AV4">
        <f>amplitude_hist_2000samples[[#This Row],[m_amplitudeHistogram.9]]/$AK4</f>
        <v>0.48986483978950346</v>
      </c>
      <c r="AW4">
        <f>amplitude_hist_2000samples[[#This Row],[m_amplitudeHistogram.10]]/$AK4</f>
        <v>0.21621922525959522</v>
      </c>
      <c r="AX4">
        <f>amplitude_hist_2000samples[[#This Row],[m_amplitudeHistogram.11]]/$AK4</f>
        <v>0.20945750358126314</v>
      </c>
      <c r="AY4">
        <f>amplitude_hist_2000samples[[#This Row],[m_amplitudeHistogram.12]]/$AK4</f>
        <v>0.28716163557957086</v>
      </c>
      <c r="AZ4">
        <f>amplitude_hist_2000samples[[#This Row],[m_amplitudeHistogram.13]]/$AK4</f>
        <v>0.47634881873984075</v>
      </c>
      <c r="BA4">
        <f>amplitude_hist_2000samples[[#This Row],[m_amplitudeHistogram.14]]/$AK4</f>
        <v>0.52702833094582457</v>
      </c>
      <c r="BB4">
        <f>amplitude_hist_2000samples[[#This Row],[m_amplitudeHistogram.15]]/$AK4</f>
        <v>0.6993223433707666</v>
      </c>
      <c r="BC4">
        <f>amplitude_hist_2000samples[[#This Row],[m_amplitudeHistogram.16]]/$AK4</f>
        <v>0.62162563367946033</v>
      </c>
      <c r="BD4">
        <f>amplitude_hist_2000samples[[#This Row],[m_amplitudeHistogram.17]]/$AK4</f>
        <v>0.496619139160834</v>
      </c>
      <c r="BE4">
        <f>amplitude_hist_2000samples[[#This Row],[m_amplitudeHistogram.18]]/$AK4</f>
        <v>0.9662210808363455</v>
      </c>
      <c r="BF4">
        <f>amplitude_hist_2000samples[[#This Row],[m_amplitudeHistogram.19]]/$AK4</f>
        <v>0.20270320420993257</v>
      </c>
      <c r="BG4">
        <f>amplitude_hist_2000samples[[#This Row],[m_amplitudeHistogram.20]]/$AK4</f>
        <v>3.3771496856652987E-3</v>
      </c>
      <c r="BH4">
        <f>amplitude_hist_2000samples[[#This Row],[m_amplitudeHistogram.21]]/$AK4</f>
        <v>0</v>
      </c>
      <c r="BI4">
        <f>amplitude_hist_2000samples[[#This Row],[m_amplitudeHistogram.22]]/$AK4</f>
        <v>0</v>
      </c>
      <c r="BJ4">
        <f>amplitude_hist_2000samples[[#This Row],[m_amplitudeHistogram.23]]/$AK4</f>
        <v>0</v>
      </c>
      <c r="BK4">
        <f>amplitude_hist_2000samples[[#This Row],[m_amplitudeHistogram.24]]/$AK4</f>
        <v>0</v>
      </c>
      <c r="BL4">
        <f>amplitude_hist_2000samples[[#This Row],[m_amplitudeHistogram.25]]/$AK4</f>
        <v>0</v>
      </c>
      <c r="BM4">
        <f>amplitude_hist_2000samples[[#This Row],[m_amplitudeHistogram.26]]/$AK4</f>
        <v>0</v>
      </c>
      <c r="BN4">
        <f>amplitude_hist_2000samples[[#This Row],[m_amplitudeHistogram.27]]/$AK4</f>
        <v>0</v>
      </c>
      <c r="BO4">
        <f>amplitude_hist_2000samples[[#This Row],[m_amplitudeHistogram.28]]/$AK4</f>
        <v>0</v>
      </c>
      <c r="BP4">
        <f>amplitude_hist_2000samples[[#This Row],[m_amplitudeHistogram.29]]/$AK4</f>
        <v>0</v>
      </c>
    </row>
    <row r="5" spans="1:68" x14ac:dyDescent="0.3">
      <c r="A5" s="1" t="s">
        <v>270</v>
      </c>
      <c r="B5" s="1" t="s">
        <v>270</v>
      </c>
      <c r="C5">
        <v>0</v>
      </c>
      <c r="D5">
        <v>10</v>
      </c>
      <c r="E5" s="1">
        <v>0</v>
      </c>
      <c r="F5">
        <v>1024</v>
      </c>
      <c r="G5" s="1">
        <v>6.2812999999999994E-2</v>
      </c>
      <c r="H5" s="1">
        <v>5.9170000000000004E-3</v>
      </c>
      <c r="I5" s="1">
        <v>6.3720000000000001E-3</v>
      </c>
      <c r="J5" s="1">
        <v>1.2289E-2</v>
      </c>
      <c r="K5" s="1">
        <v>3.6410000000000001E-3</v>
      </c>
      <c r="L5" s="1">
        <v>6.8269999999999997E-3</v>
      </c>
      <c r="M5" s="1">
        <v>0.46563500000000002</v>
      </c>
      <c r="N5" s="1">
        <v>1.3655E-2</v>
      </c>
      <c r="O5" s="1">
        <v>2.8674999999999999E-2</v>
      </c>
      <c r="P5" s="1">
        <v>5.0068000000000001E-2</v>
      </c>
      <c r="Q5" s="1">
        <v>3.5957999999999997E-2</v>
      </c>
      <c r="R5" s="1">
        <v>4.0965000000000001E-2</v>
      </c>
      <c r="S5" s="1">
        <v>2.64E-2</v>
      </c>
      <c r="T5" s="1">
        <v>6.3723000000000002E-2</v>
      </c>
      <c r="U5" s="1">
        <v>3.6867999999999998E-2</v>
      </c>
      <c r="V5" s="1">
        <v>6.8269999999999997E-3</v>
      </c>
      <c r="W5" s="1">
        <v>6.8269999999999997E-3</v>
      </c>
      <c r="X5" s="1">
        <v>2.9131000000000001E-2</v>
      </c>
      <c r="Y5" s="1">
        <v>9.604E-2</v>
      </c>
      <c r="Z5" s="1">
        <v>9.1E-4</v>
      </c>
      <c r="AA5" s="1">
        <v>4.55E-4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f>MAX(amplitude_hist_2000samples[[#This Row],[m_amplitudeHistogram.0]:[m_amplitudeHistogram.29]])</f>
        <v>0.46563500000000002</v>
      </c>
      <c r="AM5">
        <f>amplitude_hist_2000samples[[#This Row],[m_amplitudeHistogram.0]]/$AK5</f>
        <v>0.13489750555692762</v>
      </c>
      <c r="AN5">
        <f>amplitude_hist_2000samples[[#This Row],[m_amplitudeHistogram.1]]/$AK5</f>
        <v>1.2707378096577793E-2</v>
      </c>
      <c r="AO5">
        <f>amplitude_hist_2000samples[[#This Row],[m_amplitudeHistogram.2]]/$AK5</f>
        <v>1.3684538318640136E-2</v>
      </c>
      <c r="AP5">
        <f>amplitude_hist_2000samples[[#This Row],[m_amplitudeHistogram.3]]/$AK5</f>
        <v>2.6391916415217927E-2</v>
      </c>
      <c r="AQ5">
        <f>amplitude_hist_2000samples[[#This Row],[m_amplitudeHistogram.4]]/$AK5</f>
        <v>7.8194293813824128E-3</v>
      </c>
      <c r="AR5">
        <f>amplitude_hist_2000samples[[#This Row],[m_amplitudeHistogram.5]]/$AK5</f>
        <v>1.466169854070248E-2</v>
      </c>
      <c r="AS5">
        <f>amplitude_hist_2000samples[[#This Row],[m_amplitudeHistogram.6]]/$AK5</f>
        <v>1</v>
      </c>
      <c r="AT5">
        <f>amplitude_hist_2000samples[[#This Row],[m_amplitudeHistogram.7]]/$AK5</f>
        <v>2.9325544686288615E-2</v>
      </c>
      <c r="AU5">
        <f>amplitude_hist_2000samples[[#This Row],[m_amplitudeHistogram.8]]/$AK5</f>
        <v>6.1582570038764266E-2</v>
      </c>
      <c r="AV5">
        <f>amplitude_hist_2000samples[[#This Row],[m_amplitudeHistogram.9]]/$AK5</f>
        <v>0.1075262813147637</v>
      </c>
      <c r="AW5">
        <f>amplitude_hist_2000samples[[#This Row],[m_amplitudeHistogram.10]]/$AK5</f>
        <v>7.7223576406412739E-2</v>
      </c>
      <c r="AX5">
        <f>amplitude_hist_2000samples[[#This Row],[m_amplitudeHistogram.11]]/$AK5</f>
        <v>8.7976634058865855E-2</v>
      </c>
      <c r="AY5">
        <f>amplitude_hist_2000samples[[#This Row],[m_amplitudeHistogram.12]]/$AK5</f>
        <v>5.6696768928452539E-2</v>
      </c>
      <c r="AZ5">
        <f>amplitude_hist_2000samples[[#This Row],[m_amplitudeHistogram.13]]/$AK5</f>
        <v>0.13685182600105233</v>
      </c>
      <c r="BA5">
        <f>amplitude_hist_2000samples[[#This Row],[m_amplitudeHistogram.14]]/$AK5</f>
        <v>7.917789685053743E-2</v>
      </c>
      <c r="BB5">
        <f>amplitude_hist_2000samples[[#This Row],[m_amplitudeHistogram.15]]/$AK5</f>
        <v>1.466169854070248E-2</v>
      </c>
      <c r="BC5">
        <f>amplitude_hist_2000samples[[#This Row],[m_amplitudeHistogram.16]]/$AK5</f>
        <v>1.466169854070248E-2</v>
      </c>
      <c r="BD5">
        <f>amplitude_hist_2000samples[[#This Row],[m_amplitudeHistogram.17]]/$AK5</f>
        <v>6.2561877865710269E-2</v>
      </c>
      <c r="BE5">
        <f>amplitude_hist_2000samples[[#This Row],[m_amplitudeHistogram.18]]/$AK5</f>
        <v>0.20625597302608265</v>
      </c>
      <c r="BF5">
        <f>amplitude_hist_2000samples[[#This Row],[m_amplitudeHistogram.19]]/$AK5</f>
        <v>1.95432044412469E-3</v>
      </c>
      <c r="BG5">
        <f>amplitude_hist_2000samples[[#This Row],[m_amplitudeHistogram.20]]/$AK5</f>
        <v>9.77160222062345E-4</v>
      </c>
      <c r="BH5">
        <f>amplitude_hist_2000samples[[#This Row],[m_amplitudeHistogram.21]]/$AK5</f>
        <v>0</v>
      </c>
      <c r="BI5">
        <f>amplitude_hist_2000samples[[#This Row],[m_amplitudeHistogram.22]]/$AK5</f>
        <v>0</v>
      </c>
      <c r="BJ5">
        <f>amplitude_hist_2000samples[[#This Row],[m_amplitudeHistogram.23]]/$AK5</f>
        <v>0</v>
      </c>
      <c r="BK5">
        <f>amplitude_hist_2000samples[[#This Row],[m_amplitudeHistogram.24]]/$AK5</f>
        <v>0</v>
      </c>
      <c r="BL5">
        <f>amplitude_hist_2000samples[[#This Row],[m_amplitudeHistogram.25]]/$AK5</f>
        <v>0</v>
      </c>
      <c r="BM5">
        <f>amplitude_hist_2000samples[[#This Row],[m_amplitudeHistogram.26]]/$AK5</f>
        <v>0</v>
      </c>
      <c r="BN5">
        <f>amplitude_hist_2000samples[[#This Row],[m_amplitudeHistogram.27]]/$AK5</f>
        <v>0</v>
      </c>
      <c r="BO5">
        <f>amplitude_hist_2000samples[[#This Row],[m_amplitudeHistogram.28]]/$AK5</f>
        <v>0</v>
      </c>
      <c r="BP5">
        <f>amplitude_hist_2000samples[[#This Row],[m_amplitudeHistogram.29]]/$AK5</f>
        <v>0</v>
      </c>
    </row>
    <row r="6" spans="1:68" x14ac:dyDescent="0.3">
      <c r="A6" s="1" t="s">
        <v>270</v>
      </c>
      <c r="B6" s="1" t="s">
        <v>270</v>
      </c>
      <c r="C6">
        <v>0</v>
      </c>
      <c r="D6">
        <v>10</v>
      </c>
      <c r="E6" s="1">
        <v>0</v>
      </c>
      <c r="F6">
        <v>1024</v>
      </c>
      <c r="G6" s="1">
        <v>6.0082000000000003E-2</v>
      </c>
      <c r="H6" s="1">
        <v>0</v>
      </c>
      <c r="I6" s="1">
        <v>4.55E-4</v>
      </c>
      <c r="J6" s="1">
        <v>3.186E-3</v>
      </c>
      <c r="K6" s="1">
        <v>1.5476E-2</v>
      </c>
      <c r="L6" s="1">
        <v>1.7295999999999999E-2</v>
      </c>
      <c r="M6" s="1">
        <v>7.9654000000000003E-2</v>
      </c>
      <c r="N6" s="1">
        <v>1.8207000000000001E-2</v>
      </c>
      <c r="O6" s="1">
        <v>3.1406000000000003E-2</v>
      </c>
      <c r="P6" s="1">
        <v>2.2303E-2</v>
      </c>
      <c r="Q6" s="1">
        <v>1.0014E-2</v>
      </c>
      <c r="R6" s="1">
        <v>2.0937999999999998E-2</v>
      </c>
      <c r="S6" s="1">
        <v>2.5943999999999998E-2</v>
      </c>
      <c r="T6" s="1">
        <v>4.2785999999999998E-2</v>
      </c>
      <c r="U6" s="1">
        <v>4.9158E-2</v>
      </c>
      <c r="V6" s="1">
        <v>8.7846999999999995E-2</v>
      </c>
      <c r="W6" s="1">
        <v>8.4661E-2</v>
      </c>
      <c r="X6" s="1">
        <v>9.6949999999999995E-2</v>
      </c>
      <c r="Y6" s="1">
        <v>0.22303100000000001</v>
      </c>
      <c r="Z6" s="1">
        <v>0.10833</v>
      </c>
      <c r="AA6" s="1">
        <v>2.2759999999999998E-3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f>MAX(amplitude_hist_2000samples[[#This Row],[m_amplitudeHistogram.0]:[m_amplitudeHistogram.29]])</f>
        <v>0.22303100000000001</v>
      </c>
      <c r="AM6">
        <f>amplitude_hist_2000samples[[#This Row],[m_amplitudeHistogram.0]]/$AK6</f>
        <v>0.26938856033466202</v>
      </c>
      <c r="AN6">
        <f>amplitude_hist_2000samples[[#This Row],[m_amplitudeHistogram.1]]/$AK6</f>
        <v>0</v>
      </c>
      <c r="AO6">
        <f>amplitude_hist_2000samples[[#This Row],[m_amplitudeHistogram.2]]/$AK6</f>
        <v>2.0400751465042975E-3</v>
      </c>
      <c r="AP6">
        <f>amplitude_hist_2000samples[[#This Row],[m_amplitudeHistogram.3]]/$AK6</f>
        <v>1.4285009707170752E-2</v>
      </c>
      <c r="AQ6">
        <f>amplitude_hist_2000samples[[#This Row],[m_amplitudeHistogram.4]]/$AK6</f>
        <v>6.9389457070990132E-2</v>
      </c>
      <c r="AR6">
        <f>amplitude_hist_2000samples[[#This Row],[m_amplitudeHistogram.5]]/$AK6</f>
        <v>7.754975765700732E-2</v>
      </c>
      <c r="AS6">
        <f>amplitude_hist_2000samples[[#This Row],[m_amplitudeHistogram.6]]/$AK6</f>
        <v>0.35714317740583146</v>
      </c>
      <c r="AT6">
        <f>amplitude_hist_2000samples[[#This Row],[m_amplitudeHistogram.7]]/$AK6</f>
        <v>8.1634391631656589E-2</v>
      </c>
      <c r="AU6">
        <f>amplitude_hist_2000samples[[#This Row],[m_amplitudeHistogram.8]]/$AK6</f>
        <v>0.14081450560684391</v>
      </c>
      <c r="AV6">
        <f>amplitude_hist_2000samples[[#This Row],[m_amplitudeHistogram.9]]/$AK6</f>
        <v>9.9999551631835923E-2</v>
      </c>
      <c r="AW6">
        <f>amplitude_hist_2000samples[[#This Row],[m_amplitudeHistogram.10]]/$AK6</f>
        <v>4.4899587949657226E-2</v>
      </c>
      <c r="AX6">
        <f>amplitude_hist_2000samples[[#This Row],[m_amplitudeHistogram.11]]/$AK6</f>
        <v>9.3879326192323032E-2</v>
      </c>
      <c r="AY6">
        <f>amplitude_hist_2000samples[[#This Row],[m_amplitudeHistogram.12]]/$AK6</f>
        <v>0.11632463648551097</v>
      </c>
      <c r="AZ6">
        <f>amplitude_hist_2000samples[[#This Row],[m_amplitudeHistogram.13]]/$AK6</f>
        <v>0.19183880267765466</v>
      </c>
      <c r="BA6">
        <f>amplitude_hist_2000samples[[#This Row],[m_amplitudeHistogram.14]]/$AK6</f>
        <v>0.22040882209199616</v>
      </c>
      <c r="BB6">
        <f>amplitude_hist_2000samples[[#This Row],[m_amplitudeHistogram.15]]/$AK6</f>
        <v>0.39387798108783079</v>
      </c>
      <c r="BC6">
        <f>amplitude_hist_2000samples[[#This Row],[m_amplitudeHistogram.16]]/$AK6</f>
        <v>0.37959297138066006</v>
      </c>
      <c r="BD6">
        <f>amplitude_hist_2000samples[[#This Row],[m_amplitudeHistogram.17]]/$AK6</f>
        <v>0.43469293506283874</v>
      </c>
      <c r="BE6">
        <f>amplitude_hist_2000samples[[#This Row],[m_amplitudeHistogram.18]]/$AK6</f>
        <v>1</v>
      </c>
      <c r="BF6">
        <f>amplitude_hist_2000samples[[#This Row],[m_amplitudeHistogram.19]]/$AK6</f>
        <v>0.48571723213364953</v>
      </c>
      <c r="BG6">
        <f>amplitude_hist_2000samples[[#This Row],[m_amplitudeHistogram.20]]/$AK6</f>
        <v>1.0204859414162156E-2</v>
      </c>
      <c r="BH6">
        <f>amplitude_hist_2000samples[[#This Row],[m_amplitudeHistogram.21]]/$AK6</f>
        <v>0</v>
      </c>
      <c r="BI6">
        <f>amplitude_hist_2000samples[[#This Row],[m_amplitudeHistogram.22]]/$AK6</f>
        <v>0</v>
      </c>
      <c r="BJ6">
        <f>amplitude_hist_2000samples[[#This Row],[m_amplitudeHistogram.23]]/$AK6</f>
        <v>0</v>
      </c>
      <c r="BK6">
        <f>amplitude_hist_2000samples[[#This Row],[m_amplitudeHistogram.24]]/$AK6</f>
        <v>0</v>
      </c>
      <c r="BL6">
        <f>amplitude_hist_2000samples[[#This Row],[m_amplitudeHistogram.25]]/$AK6</f>
        <v>0</v>
      </c>
      <c r="BM6">
        <f>amplitude_hist_2000samples[[#This Row],[m_amplitudeHistogram.26]]/$AK6</f>
        <v>0</v>
      </c>
      <c r="BN6">
        <f>amplitude_hist_2000samples[[#This Row],[m_amplitudeHistogram.27]]/$AK6</f>
        <v>0</v>
      </c>
      <c r="BO6">
        <f>amplitude_hist_2000samples[[#This Row],[m_amplitudeHistogram.28]]/$AK6</f>
        <v>0</v>
      </c>
      <c r="BP6">
        <f>amplitude_hist_2000samples[[#This Row],[m_amplitudeHistogram.29]]/$AK6</f>
        <v>0</v>
      </c>
    </row>
    <row r="7" spans="1:68" x14ac:dyDescent="0.3">
      <c r="A7" s="1" t="s">
        <v>270</v>
      </c>
      <c r="B7" s="1" t="s">
        <v>270</v>
      </c>
      <c r="C7">
        <v>0</v>
      </c>
      <c r="D7">
        <v>10</v>
      </c>
      <c r="E7" s="1">
        <v>0</v>
      </c>
      <c r="F7">
        <v>1024</v>
      </c>
      <c r="G7" s="1">
        <v>7.7378000000000002E-2</v>
      </c>
      <c r="H7" s="1">
        <v>0</v>
      </c>
      <c r="I7" s="1">
        <v>0</v>
      </c>
      <c r="J7" s="1">
        <v>6.3720000000000001E-3</v>
      </c>
      <c r="K7" s="1">
        <v>7.7380000000000001E-3</v>
      </c>
      <c r="L7" s="1">
        <v>4.0959999999999998E-3</v>
      </c>
      <c r="M7" s="1">
        <v>0.235321</v>
      </c>
      <c r="N7" s="1">
        <v>6.8269999999999997E-3</v>
      </c>
      <c r="O7" s="1">
        <v>3.2772000000000003E-2</v>
      </c>
      <c r="P7" s="1">
        <v>4.3241000000000002E-2</v>
      </c>
      <c r="Q7" s="1">
        <v>3.7324000000000003E-2</v>
      </c>
      <c r="R7" s="1">
        <v>6.3268000000000005E-2</v>
      </c>
      <c r="S7" s="1">
        <v>5.7806000000000003E-2</v>
      </c>
      <c r="T7" s="1">
        <v>0.18434200000000001</v>
      </c>
      <c r="U7" s="1">
        <v>0.12926699999999999</v>
      </c>
      <c r="V7" s="1">
        <v>3.1862000000000001E-2</v>
      </c>
      <c r="W7" s="1">
        <v>2.8219999999999999E-2</v>
      </c>
      <c r="X7" s="1">
        <v>1.6840999999999998E-2</v>
      </c>
      <c r="Y7" s="1">
        <v>3.4592999999999999E-2</v>
      </c>
      <c r="Z7" s="1">
        <v>2.7309999999999999E-3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f>MAX(amplitude_hist_2000samples[[#This Row],[m_amplitudeHistogram.0]:[m_amplitudeHistogram.29]])</f>
        <v>0.235321</v>
      </c>
      <c r="AM7">
        <f>amplitude_hist_2000samples[[#This Row],[m_amplitudeHistogram.0]]/$AK7</f>
        <v>0.32881893243696908</v>
      </c>
      <c r="AN7">
        <f>amplitude_hist_2000samples[[#This Row],[m_amplitudeHistogram.1]]/$AK7</f>
        <v>0</v>
      </c>
      <c r="AO7">
        <f>amplitude_hist_2000samples[[#This Row],[m_amplitudeHistogram.2]]/$AK7</f>
        <v>0</v>
      </c>
      <c r="AP7">
        <f>amplitude_hist_2000samples[[#This Row],[m_amplitudeHistogram.3]]/$AK7</f>
        <v>2.7077906349199606E-2</v>
      </c>
      <c r="AQ7">
        <f>amplitude_hist_2000samples[[#This Row],[m_amplitudeHistogram.4]]/$AK7</f>
        <v>3.2882743146595499E-2</v>
      </c>
      <c r="AR7">
        <f>amplitude_hist_2000samples[[#This Row],[m_amplitudeHistogram.5]]/$AK7</f>
        <v>1.7406011363201752E-2</v>
      </c>
      <c r="AS7">
        <f>amplitude_hist_2000samples[[#This Row],[m_amplitudeHistogram.6]]/$AK7</f>
        <v>1</v>
      </c>
      <c r="AT7">
        <f>amplitude_hist_2000samples[[#This Row],[m_amplitudeHistogram.7]]/$AK7</f>
        <v>2.9011435443500579E-2</v>
      </c>
      <c r="AU7">
        <f>amplitude_hist_2000samples[[#This Row],[m_amplitudeHistogram.8]]/$AK7</f>
        <v>0.13926508896358591</v>
      </c>
      <c r="AV7">
        <f>amplitude_hist_2000samples[[#This Row],[m_amplitudeHistogram.9]]/$AK7</f>
        <v>0.18375325619048025</v>
      </c>
      <c r="AW7">
        <f>amplitude_hist_2000samples[[#This Row],[m_amplitudeHistogram.10]]/$AK7</f>
        <v>0.15860887893558162</v>
      </c>
      <c r="AX7">
        <f>amplitude_hist_2000samples[[#This Row],[m_amplitudeHistogram.11]]/$AK7</f>
        <v>0.26885828294117398</v>
      </c>
      <c r="AY7">
        <f>amplitude_hist_2000samples[[#This Row],[m_amplitudeHistogram.12]]/$AK7</f>
        <v>0.24564743478057632</v>
      </c>
      <c r="AZ7">
        <f>amplitude_hist_2000samples[[#This Row],[m_amplitudeHistogram.13]]/$AK7</f>
        <v>0.78336400066292433</v>
      </c>
      <c r="BA7">
        <f>amplitude_hist_2000samples[[#This Row],[m_amplitudeHistogram.14]]/$AK7</f>
        <v>0.5493219899626467</v>
      </c>
      <c r="BB7">
        <f>amplitude_hist_2000samples[[#This Row],[m_amplitudeHistogram.15]]/$AK7</f>
        <v>0.13539803077498397</v>
      </c>
      <c r="BC7">
        <f>amplitude_hist_2000samples[[#This Row],[m_amplitudeHistogram.16]]/$AK7</f>
        <v>0.11992129899159021</v>
      </c>
      <c r="BD7">
        <f>amplitude_hist_2000samples[[#This Row],[m_amplitudeHistogram.17]]/$AK7</f>
        <v>7.156607357609393E-2</v>
      </c>
      <c r="BE7">
        <f>amplitude_hist_2000samples[[#This Row],[m_amplitudeHistogram.18]]/$AK7</f>
        <v>0.14700345485528277</v>
      </c>
      <c r="BF7">
        <f>amplitude_hist_2000samples[[#This Row],[m_amplitudeHistogram.19]]/$AK7</f>
        <v>1.1605424080298826E-2</v>
      </c>
      <c r="BG7">
        <f>amplitude_hist_2000samples[[#This Row],[m_amplitudeHistogram.20]]/$AK7</f>
        <v>0</v>
      </c>
      <c r="BH7">
        <f>amplitude_hist_2000samples[[#This Row],[m_amplitudeHistogram.21]]/$AK7</f>
        <v>0</v>
      </c>
      <c r="BI7">
        <f>amplitude_hist_2000samples[[#This Row],[m_amplitudeHistogram.22]]/$AK7</f>
        <v>0</v>
      </c>
      <c r="BJ7">
        <f>amplitude_hist_2000samples[[#This Row],[m_amplitudeHistogram.23]]/$AK7</f>
        <v>0</v>
      </c>
      <c r="BK7">
        <f>amplitude_hist_2000samples[[#This Row],[m_amplitudeHistogram.24]]/$AK7</f>
        <v>0</v>
      </c>
      <c r="BL7">
        <f>amplitude_hist_2000samples[[#This Row],[m_amplitudeHistogram.25]]/$AK7</f>
        <v>0</v>
      </c>
      <c r="BM7">
        <f>amplitude_hist_2000samples[[#This Row],[m_amplitudeHistogram.26]]/$AK7</f>
        <v>0</v>
      </c>
      <c r="BN7">
        <f>amplitude_hist_2000samples[[#This Row],[m_amplitudeHistogram.27]]/$AK7</f>
        <v>0</v>
      </c>
      <c r="BO7">
        <f>amplitude_hist_2000samples[[#This Row],[m_amplitudeHistogram.28]]/$AK7</f>
        <v>0</v>
      </c>
      <c r="BP7">
        <f>amplitude_hist_2000samples[[#This Row],[m_amplitudeHistogram.29]]/$AK7</f>
        <v>0</v>
      </c>
    </row>
    <row r="8" spans="1:68" x14ac:dyDescent="0.3">
      <c r="A8" s="1" t="s">
        <v>270</v>
      </c>
      <c r="B8" s="1" t="s">
        <v>270</v>
      </c>
      <c r="C8">
        <v>0</v>
      </c>
      <c r="D8">
        <v>10</v>
      </c>
      <c r="E8" s="1">
        <v>0</v>
      </c>
      <c r="F8">
        <v>1024</v>
      </c>
      <c r="G8" s="1">
        <v>7.1915999999999994E-2</v>
      </c>
      <c r="H8" s="1">
        <v>7.7380000000000001E-3</v>
      </c>
      <c r="I8" s="1">
        <v>0</v>
      </c>
      <c r="J8" s="1">
        <v>6.3720000000000001E-3</v>
      </c>
      <c r="K8" s="1">
        <v>5.9170000000000004E-3</v>
      </c>
      <c r="L8" s="1">
        <v>2.7309999999999999E-3</v>
      </c>
      <c r="M8" s="1">
        <v>0.44378699999999999</v>
      </c>
      <c r="N8" s="1">
        <v>1.4109999999999999E-2</v>
      </c>
      <c r="O8" s="1">
        <v>3.1862000000000001E-2</v>
      </c>
      <c r="P8" s="1">
        <v>5.1888999999999998E-2</v>
      </c>
      <c r="Q8" s="1">
        <v>4.4151000000000003E-2</v>
      </c>
      <c r="R8" s="1">
        <v>3.9599000000000002E-2</v>
      </c>
      <c r="S8" s="1">
        <v>4.5517000000000002E-2</v>
      </c>
      <c r="T8" s="1">
        <v>7.0551000000000003E-2</v>
      </c>
      <c r="U8" s="1">
        <v>5.5985E-2</v>
      </c>
      <c r="V8" s="1">
        <v>5.0068000000000001E-2</v>
      </c>
      <c r="W8" s="1">
        <v>3.5503E-2</v>
      </c>
      <c r="X8" s="1">
        <v>5.4619999999999998E-3</v>
      </c>
      <c r="Y8" s="1">
        <v>9.103E-3</v>
      </c>
      <c r="Z8" s="1">
        <v>7.2830000000000004E-3</v>
      </c>
      <c r="AA8" s="1">
        <v>4.55E-4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f>MAX(amplitude_hist_2000samples[[#This Row],[m_amplitudeHistogram.0]:[m_amplitudeHistogram.29]])</f>
        <v>0.44378699999999999</v>
      </c>
      <c r="AM8">
        <f>amplitude_hist_2000samples[[#This Row],[m_amplitudeHistogram.0]]/$AK8</f>
        <v>0.16205071351797146</v>
      </c>
      <c r="AN8">
        <f>amplitude_hist_2000samples[[#This Row],[m_amplitudeHistogram.1]]/$AK8</f>
        <v>1.7436292635881628E-2</v>
      </c>
      <c r="AO8">
        <f>amplitude_hist_2000samples[[#This Row],[m_amplitudeHistogram.2]]/$AK8</f>
        <v>0</v>
      </c>
      <c r="AP8">
        <f>amplitude_hist_2000samples[[#This Row],[m_amplitudeHistogram.3]]/$AK8</f>
        <v>1.4358239425670424E-2</v>
      </c>
      <c r="AQ8">
        <f>amplitude_hist_2000samples[[#This Row],[m_amplitudeHistogram.4]]/$AK8</f>
        <v>1.3332972800014423E-2</v>
      </c>
      <c r="AR8">
        <f>amplitude_hist_2000samples[[#This Row],[m_amplitudeHistogram.5]]/$AK8</f>
        <v>6.15385308717921E-3</v>
      </c>
      <c r="AS8">
        <f>amplitude_hist_2000samples[[#This Row],[m_amplitudeHistogram.6]]/$AK8</f>
        <v>1</v>
      </c>
      <c r="AT8">
        <f>amplitude_hist_2000samples[[#This Row],[m_amplitudeHistogram.7]]/$AK8</f>
        <v>3.1794532061552049E-2</v>
      </c>
      <c r="AU8">
        <f>amplitude_hist_2000samples[[#This Row],[m_amplitudeHistogram.8]]/$AK8</f>
        <v>7.1795703794838517E-2</v>
      </c>
      <c r="AV8">
        <f>amplitude_hist_2000samples[[#This Row],[m_amplitudeHistogram.9]]/$AK8</f>
        <v>0.11692320865640499</v>
      </c>
      <c r="AW8">
        <f>amplitude_hist_2000samples[[#This Row],[m_amplitudeHistogram.10]]/$AK8</f>
        <v>9.9486916020523369E-2</v>
      </c>
      <c r="AX8">
        <f>amplitude_hist_2000samples[[#This Row],[m_amplitudeHistogram.11]]/$AK8</f>
        <v>8.9229743097476957E-2</v>
      </c>
      <c r="AY8">
        <f>amplitude_hist_2000samples[[#This Row],[m_amplitudeHistogram.12]]/$AK8</f>
        <v>0.10256496923073458</v>
      </c>
      <c r="AZ8">
        <f>amplitude_hist_2000samples[[#This Row],[m_amplitudeHistogram.13]]/$AK8</f>
        <v>0.15897491364100347</v>
      </c>
      <c r="BA8">
        <f>amplitude_hist_2000samples[[#This Row],[m_amplitudeHistogram.14]]/$AK8</f>
        <v>0.1261528616205522</v>
      </c>
      <c r="BB8">
        <f>amplitude_hist_2000samples[[#This Row],[m_amplitudeHistogram.15]]/$AK8</f>
        <v>0.11281988882053778</v>
      </c>
      <c r="BC8">
        <f>amplitude_hist_2000samples[[#This Row],[m_amplitudeHistogram.16]]/$AK8</f>
        <v>8.0000090133329732E-2</v>
      </c>
      <c r="BD8">
        <f>amplitude_hist_2000samples[[#This Row],[m_amplitudeHistogram.17]]/$AK8</f>
        <v>1.230770617435842E-2</v>
      </c>
      <c r="BE8">
        <f>amplitude_hist_2000samples[[#This Row],[m_amplitudeHistogram.18]]/$AK8</f>
        <v>2.0512092512849633E-2</v>
      </c>
      <c r="BF8">
        <f>amplitude_hist_2000samples[[#This Row],[m_amplitudeHistogram.19]]/$AK8</f>
        <v>1.6411026010225628E-2</v>
      </c>
      <c r="BG8">
        <f>amplitude_hist_2000samples[[#This Row],[m_amplitudeHistogram.20]]/$AK8</f>
        <v>1.0252666256560018E-3</v>
      </c>
      <c r="BH8">
        <f>amplitude_hist_2000samples[[#This Row],[m_amplitudeHistogram.21]]/$AK8</f>
        <v>0</v>
      </c>
      <c r="BI8">
        <f>amplitude_hist_2000samples[[#This Row],[m_amplitudeHistogram.22]]/$AK8</f>
        <v>0</v>
      </c>
      <c r="BJ8">
        <f>amplitude_hist_2000samples[[#This Row],[m_amplitudeHistogram.23]]/$AK8</f>
        <v>0</v>
      </c>
      <c r="BK8">
        <f>amplitude_hist_2000samples[[#This Row],[m_amplitudeHistogram.24]]/$AK8</f>
        <v>0</v>
      </c>
      <c r="BL8">
        <f>amplitude_hist_2000samples[[#This Row],[m_amplitudeHistogram.25]]/$AK8</f>
        <v>0</v>
      </c>
      <c r="BM8">
        <f>amplitude_hist_2000samples[[#This Row],[m_amplitudeHistogram.26]]/$AK8</f>
        <v>0</v>
      </c>
      <c r="BN8">
        <f>amplitude_hist_2000samples[[#This Row],[m_amplitudeHistogram.27]]/$AK8</f>
        <v>0</v>
      </c>
      <c r="BO8">
        <f>amplitude_hist_2000samples[[#This Row],[m_amplitudeHistogram.28]]/$AK8</f>
        <v>0</v>
      </c>
      <c r="BP8">
        <f>amplitude_hist_2000samples[[#This Row],[m_amplitudeHistogram.29]]/$AK8</f>
        <v>0</v>
      </c>
    </row>
    <row r="9" spans="1:68" x14ac:dyDescent="0.3">
      <c r="A9" s="1" t="s">
        <v>270</v>
      </c>
      <c r="B9" s="1" t="s">
        <v>270</v>
      </c>
      <c r="C9">
        <v>0</v>
      </c>
      <c r="D9">
        <v>10</v>
      </c>
      <c r="E9" s="1">
        <v>0</v>
      </c>
      <c r="F9">
        <v>1024</v>
      </c>
      <c r="G9" s="1">
        <v>6.1447000000000002E-2</v>
      </c>
      <c r="H9" s="1">
        <v>9.5580000000000005E-3</v>
      </c>
      <c r="I9" s="1">
        <v>4.0959999999999998E-3</v>
      </c>
      <c r="J9" s="1">
        <v>4.5519999999999996E-3</v>
      </c>
      <c r="K9" s="1">
        <v>5.9170000000000004E-3</v>
      </c>
      <c r="L9" s="1">
        <v>9.103E-3</v>
      </c>
      <c r="M9" s="1">
        <v>7.6012999999999997E-2</v>
      </c>
      <c r="N9" s="1">
        <v>1.9571999999999999E-2</v>
      </c>
      <c r="O9" s="1">
        <v>4.1875000000000002E-2</v>
      </c>
      <c r="P9" s="1">
        <v>3.9599000000000002E-2</v>
      </c>
      <c r="Q9" s="1">
        <v>2.4124E-2</v>
      </c>
      <c r="R9" s="1">
        <v>1.7750999999999999E-2</v>
      </c>
      <c r="S9" s="1">
        <v>1.6386000000000001E-2</v>
      </c>
      <c r="T9" s="1">
        <v>4.233E-2</v>
      </c>
      <c r="U9" s="1">
        <v>7.6923000000000005E-2</v>
      </c>
      <c r="V9" s="1">
        <v>0.116523</v>
      </c>
      <c r="W9" s="1">
        <v>0.105599</v>
      </c>
      <c r="X9" s="1">
        <v>7.6012999999999997E-2</v>
      </c>
      <c r="Y9" s="1">
        <v>0.18934899999999999</v>
      </c>
      <c r="Z9" s="1">
        <v>6.0991999999999998E-2</v>
      </c>
      <c r="AA9" s="1">
        <v>1.3649999999999999E-3</v>
      </c>
      <c r="AB9" s="1">
        <v>9.1E-4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f>MAX(amplitude_hist_2000samples[[#This Row],[m_amplitudeHistogram.0]:[m_amplitudeHistogram.29]])</f>
        <v>0.18934899999999999</v>
      </c>
      <c r="AM9">
        <f>amplitude_hist_2000samples[[#This Row],[m_amplitudeHistogram.0]]/$AK9</f>
        <v>0.3245171614320646</v>
      </c>
      <c r="AN9">
        <f>amplitude_hist_2000samples[[#This Row],[m_amplitudeHistogram.1]]/$AK9</f>
        <v>5.0478217471441628E-2</v>
      </c>
      <c r="AO9">
        <f>amplitude_hist_2000samples[[#This Row],[m_amplitudeHistogram.2]]/$AK9</f>
        <v>2.1632012844007627E-2</v>
      </c>
      <c r="AP9">
        <f>amplitude_hist_2000samples[[#This Row],[m_amplitudeHistogram.3]]/$AK9</f>
        <v>2.4040264273906913E-2</v>
      </c>
      <c r="AQ9">
        <f>amplitude_hist_2000samples[[#This Row],[m_amplitudeHistogram.4]]/$AK9</f>
        <v>3.1249174804197543E-2</v>
      </c>
      <c r="AR9">
        <f>amplitude_hist_2000samples[[#This Row],[m_amplitudeHistogram.5]]/$AK9</f>
        <v>4.8075247294678082E-2</v>
      </c>
      <c r="AS9">
        <f>amplitude_hist_2000samples[[#This Row],[m_amplitudeHistogram.6]]/$AK9</f>
        <v>0.40144389460731245</v>
      </c>
      <c r="AT9">
        <f>amplitude_hist_2000samples[[#This Row],[m_amplitudeHistogram.7]]/$AK9</f>
        <v>0.10336468637278254</v>
      </c>
      <c r="AU9">
        <f>amplitude_hist_2000samples[[#This Row],[m_amplitudeHistogram.8]]/$AK9</f>
        <v>0.22115247505928209</v>
      </c>
      <c r="AV9">
        <f>amplitude_hist_2000samples[[#This Row],[m_amplitudeHistogram.9]]/$AK9</f>
        <v>0.20913234292232863</v>
      </c>
      <c r="AW9">
        <f>amplitude_hist_2000samples[[#This Row],[m_amplitudeHistogram.10]]/$AK9</f>
        <v>0.12740495064668944</v>
      </c>
      <c r="AX9">
        <f>amplitude_hist_2000samples[[#This Row],[m_amplitudeHistogram.11]]/$AK9</f>
        <v>9.3747524412592625E-2</v>
      </c>
      <c r="AY9">
        <f>amplitude_hist_2000samples[[#This Row],[m_amplitudeHistogram.12]]/$AK9</f>
        <v>8.653861388230201E-2</v>
      </c>
      <c r="AZ9">
        <f>amplitude_hist_2000samples[[#This Row],[m_amplitudeHistogram.13]]/$AK9</f>
        <v>0.22355544523604562</v>
      </c>
      <c r="BA9">
        <f>amplitude_hist_2000samples[[#This Row],[m_amplitudeHistogram.14]]/$AK9</f>
        <v>0.40624983496083955</v>
      </c>
      <c r="BB9">
        <f>amplitude_hist_2000samples[[#This Row],[m_amplitudeHistogram.15]]/$AK9</f>
        <v>0.61538745913630388</v>
      </c>
      <c r="BC9">
        <f>amplitude_hist_2000samples[[#This Row],[m_amplitudeHistogram.16]]/$AK9</f>
        <v>0.55769504988143592</v>
      </c>
      <c r="BD9">
        <f>amplitude_hist_2000samples[[#This Row],[m_amplitudeHistogram.17]]/$AK9</f>
        <v>0.40144389460731245</v>
      </c>
      <c r="BE9">
        <f>amplitude_hist_2000samples[[#This Row],[m_amplitudeHistogram.18]]/$AK9</f>
        <v>1</v>
      </c>
      <c r="BF9">
        <f>amplitude_hist_2000samples[[#This Row],[m_amplitudeHistogram.19]]/$AK9</f>
        <v>0.32211419125530105</v>
      </c>
      <c r="BG9">
        <f>amplitude_hist_2000samples[[#This Row],[m_amplitudeHistogram.20]]/$AK9</f>
        <v>7.2089105302906272E-3</v>
      </c>
      <c r="BH9">
        <f>amplitude_hist_2000samples[[#This Row],[m_amplitudeHistogram.21]]/$AK9</f>
        <v>4.8059403535270851E-3</v>
      </c>
      <c r="BI9">
        <f>amplitude_hist_2000samples[[#This Row],[m_amplitudeHistogram.22]]/$AK9</f>
        <v>0</v>
      </c>
      <c r="BJ9">
        <f>amplitude_hist_2000samples[[#This Row],[m_amplitudeHistogram.23]]/$AK9</f>
        <v>0</v>
      </c>
      <c r="BK9">
        <f>amplitude_hist_2000samples[[#This Row],[m_amplitudeHistogram.24]]/$AK9</f>
        <v>0</v>
      </c>
      <c r="BL9">
        <f>amplitude_hist_2000samples[[#This Row],[m_amplitudeHistogram.25]]/$AK9</f>
        <v>0</v>
      </c>
      <c r="BM9">
        <f>amplitude_hist_2000samples[[#This Row],[m_amplitudeHistogram.26]]/$AK9</f>
        <v>0</v>
      </c>
      <c r="BN9">
        <f>amplitude_hist_2000samples[[#This Row],[m_amplitudeHistogram.27]]/$AK9</f>
        <v>0</v>
      </c>
      <c r="BO9">
        <f>amplitude_hist_2000samples[[#This Row],[m_amplitudeHistogram.28]]/$AK9</f>
        <v>0</v>
      </c>
      <c r="BP9">
        <f>amplitude_hist_2000samples[[#This Row],[m_amplitudeHistogram.29]]/$AK9</f>
        <v>0</v>
      </c>
    </row>
    <row r="10" spans="1:68" x14ac:dyDescent="0.3">
      <c r="A10" s="1" t="s">
        <v>270</v>
      </c>
      <c r="B10" s="1" t="s">
        <v>270</v>
      </c>
      <c r="C10">
        <v>0</v>
      </c>
      <c r="D10">
        <v>10</v>
      </c>
      <c r="E10" s="1">
        <v>0</v>
      </c>
      <c r="F10">
        <v>1433</v>
      </c>
      <c r="G10" s="1">
        <v>6.3268000000000005E-2</v>
      </c>
      <c r="H10" s="1">
        <v>1.2744999999999999E-2</v>
      </c>
      <c r="I10" s="1">
        <v>3.186E-3</v>
      </c>
      <c r="J10" s="1">
        <v>3.6410000000000001E-3</v>
      </c>
      <c r="K10" s="1">
        <v>7.2830000000000004E-3</v>
      </c>
      <c r="L10" s="1">
        <v>1.2289E-2</v>
      </c>
      <c r="M10" s="1">
        <v>0.46199400000000002</v>
      </c>
      <c r="N10" s="1">
        <v>1.4109999999999999E-2</v>
      </c>
      <c r="O10" s="1">
        <v>1.32E-2</v>
      </c>
      <c r="P10" s="1">
        <v>1.1379E-2</v>
      </c>
      <c r="Q10" s="1">
        <v>7.2830000000000004E-3</v>
      </c>
      <c r="R10" s="1">
        <v>1.1379E-2</v>
      </c>
      <c r="S10" s="1">
        <v>1.8207000000000001E-2</v>
      </c>
      <c r="T10" s="1">
        <v>9.1488E-2</v>
      </c>
      <c r="U10" s="1">
        <v>5.1434000000000001E-2</v>
      </c>
      <c r="V10" s="1">
        <v>1.1379E-2</v>
      </c>
      <c r="W10" s="1">
        <v>1.502E-2</v>
      </c>
      <c r="X10" s="1">
        <v>4.5517000000000002E-2</v>
      </c>
      <c r="Y10" s="1">
        <v>0.142012</v>
      </c>
      <c r="Z10" s="1">
        <v>2.7309999999999999E-3</v>
      </c>
      <c r="AA10" s="1">
        <v>4.55E-4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f>MAX(amplitude_hist_2000samples[[#This Row],[m_amplitudeHistogram.0]:[m_amplitudeHistogram.29]])</f>
        <v>0.46199400000000002</v>
      </c>
      <c r="AM10">
        <f>amplitude_hist_2000samples[[#This Row],[m_amplitudeHistogram.0]]/$AK10</f>
        <v>0.13694550145672887</v>
      </c>
      <c r="AN10">
        <f>amplitude_hist_2000samples[[#This Row],[m_amplitudeHistogram.1]]/$AK10</f>
        <v>2.758693835850682E-2</v>
      </c>
      <c r="AO10">
        <f>amplitude_hist_2000samples[[#This Row],[m_amplitudeHistogram.2]]/$AK10</f>
        <v>6.8961934570578838E-3</v>
      </c>
      <c r="AP10">
        <f>amplitude_hist_2000samples[[#This Row],[m_amplitudeHistogram.3]]/$AK10</f>
        <v>7.8810547323125407E-3</v>
      </c>
      <c r="AQ10">
        <f>amplitude_hist_2000samples[[#This Row],[m_amplitudeHistogram.4]]/$AK10</f>
        <v>1.5764273994900366E-2</v>
      </c>
      <c r="AR10">
        <f>amplitude_hist_2000samples[[#This Row],[m_amplitudeHistogram.5]]/$AK10</f>
        <v>2.6599912552976876E-2</v>
      </c>
      <c r="AS10">
        <f>amplitude_hist_2000samples[[#This Row],[m_amplitudeHistogram.6]]/$AK10</f>
        <v>1</v>
      </c>
      <c r="AT10">
        <f>amplitude_hist_2000samples[[#This Row],[m_amplitudeHistogram.7]]/$AK10</f>
        <v>3.0541522184270788E-2</v>
      </c>
      <c r="AU10">
        <f>amplitude_hist_2000samples[[#This Row],[m_amplitudeHistogram.8]]/$AK10</f>
        <v>2.8571799633761476E-2</v>
      </c>
      <c r="AV10">
        <f>amplitude_hist_2000samples[[#This Row],[m_amplitudeHistogram.9]]/$AK10</f>
        <v>2.4630190002467564E-2</v>
      </c>
      <c r="AW10">
        <f>amplitude_hist_2000samples[[#This Row],[m_amplitudeHistogram.10]]/$AK10</f>
        <v>1.5764273994900366E-2</v>
      </c>
      <c r="AX10">
        <f>amplitude_hist_2000samples[[#This Row],[m_amplitudeHistogram.11]]/$AK10</f>
        <v>2.4630190002467564E-2</v>
      </c>
      <c r="AY10">
        <f>amplitude_hist_2000samples[[#This Row],[m_amplitudeHistogram.12]]/$AK10</f>
        <v>3.9409602722113274E-2</v>
      </c>
      <c r="AZ10">
        <f>amplitude_hist_2000samples[[#This Row],[m_amplitudeHistogram.13]]/$AK10</f>
        <v>0.19802854582527046</v>
      </c>
      <c r="BA10">
        <f>amplitude_hist_2000samples[[#This Row],[m_amplitudeHistogram.14]]/$AK10</f>
        <v>0.11133045017900665</v>
      </c>
      <c r="BB10">
        <f>amplitude_hist_2000samples[[#This Row],[m_amplitudeHistogram.15]]/$AK10</f>
        <v>2.4630190002467564E-2</v>
      </c>
      <c r="BC10">
        <f>amplitude_hist_2000samples[[#This Row],[m_amplitudeHistogram.16]]/$AK10</f>
        <v>3.2511244734780106E-2</v>
      </c>
      <c r="BD10">
        <f>amplitude_hist_2000samples[[#This Row],[m_amplitudeHistogram.17]]/$AK10</f>
        <v>9.8522924540145537E-2</v>
      </c>
      <c r="BE10">
        <f>amplitude_hist_2000samples[[#This Row],[m_amplitudeHistogram.18]]/$AK10</f>
        <v>0.30738927345376776</v>
      </c>
      <c r="BF10">
        <f>amplitude_hist_2000samples[[#This Row],[m_amplitudeHistogram.19]]/$AK10</f>
        <v>5.9113321818032262E-3</v>
      </c>
      <c r="BG10">
        <f>amplitude_hist_2000samples[[#This Row],[m_amplitudeHistogram.20]]/$AK10</f>
        <v>9.8486127525465703E-4</v>
      </c>
      <c r="BH10">
        <f>amplitude_hist_2000samples[[#This Row],[m_amplitudeHistogram.21]]/$AK10</f>
        <v>0</v>
      </c>
      <c r="BI10">
        <f>amplitude_hist_2000samples[[#This Row],[m_amplitudeHistogram.22]]/$AK10</f>
        <v>0</v>
      </c>
      <c r="BJ10">
        <f>amplitude_hist_2000samples[[#This Row],[m_amplitudeHistogram.23]]/$AK10</f>
        <v>0</v>
      </c>
      <c r="BK10">
        <f>amplitude_hist_2000samples[[#This Row],[m_amplitudeHistogram.24]]/$AK10</f>
        <v>0</v>
      </c>
      <c r="BL10">
        <f>amplitude_hist_2000samples[[#This Row],[m_amplitudeHistogram.25]]/$AK10</f>
        <v>0</v>
      </c>
      <c r="BM10">
        <f>amplitude_hist_2000samples[[#This Row],[m_amplitudeHistogram.26]]/$AK10</f>
        <v>0</v>
      </c>
      <c r="BN10">
        <f>amplitude_hist_2000samples[[#This Row],[m_amplitudeHistogram.27]]/$AK10</f>
        <v>0</v>
      </c>
      <c r="BO10">
        <f>amplitude_hist_2000samples[[#This Row],[m_amplitudeHistogram.28]]/$AK10</f>
        <v>0</v>
      </c>
      <c r="BP10">
        <f>amplitude_hist_2000samples[[#This Row],[m_amplitudeHistogram.29]]/$AK10</f>
        <v>0</v>
      </c>
    </row>
    <row r="11" spans="1:68" x14ac:dyDescent="0.3">
      <c r="A11" s="1" t="s">
        <v>270</v>
      </c>
      <c r="B11" s="1" t="s">
        <v>270</v>
      </c>
      <c r="C11">
        <v>0</v>
      </c>
      <c r="D11">
        <v>10</v>
      </c>
      <c r="E11" s="1">
        <v>0</v>
      </c>
      <c r="F11">
        <v>1160</v>
      </c>
      <c r="G11" s="1">
        <v>5.8261E-2</v>
      </c>
      <c r="H11" s="1">
        <v>1.8209999999999999E-3</v>
      </c>
      <c r="I11" s="1">
        <v>1.8209999999999999E-3</v>
      </c>
      <c r="J11" s="1">
        <v>1.0468999999999999E-2</v>
      </c>
      <c r="K11" s="1">
        <v>1.0924E-2</v>
      </c>
      <c r="L11" s="1">
        <v>1.2289E-2</v>
      </c>
      <c r="M11" s="1">
        <v>0.20983199999999999</v>
      </c>
      <c r="N11" s="1">
        <v>2.0027E-2</v>
      </c>
      <c r="O11" s="1">
        <v>1.6840999999999998E-2</v>
      </c>
      <c r="P11" s="1">
        <v>2.4124E-2</v>
      </c>
      <c r="Q11" s="1">
        <v>2.2303E-2</v>
      </c>
      <c r="R11" s="1">
        <v>3.1406000000000003E-2</v>
      </c>
      <c r="S11" s="1">
        <v>3.4592999999999999E-2</v>
      </c>
      <c r="T11" s="1">
        <v>6.4633999999999997E-2</v>
      </c>
      <c r="U11" s="1">
        <v>5.4620000000000002E-2</v>
      </c>
      <c r="V11" s="1">
        <v>0.100137</v>
      </c>
      <c r="W11" s="1">
        <v>6.7820000000000005E-2</v>
      </c>
      <c r="X11" s="1">
        <v>2.9586000000000001E-2</v>
      </c>
      <c r="Y11" s="1">
        <v>0.12653600000000001</v>
      </c>
      <c r="Z11" s="1">
        <v>0.100592</v>
      </c>
      <c r="AA11" s="1">
        <v>1.3649999999999999E-3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f>MAX(amplitude_hist_2000samples[[#This Row],[m_amplitudeHistogram.0]:[m_amplitudeHistogram.29]])</f>
        <v>0.20983199999999999</v>
      </c>
      <c r="AM11">
        <f>amplitude_hist_2000samples[[#This Row],[m_amplitudeHistogram.0]]/$AK11</f>
        <v>0.27765545769949296</v>
      </c>
      <c r="AN11">
        <f>amplitude_hist_2000samples[[#This Row],[m_amplitudeHistogram.1]]/$AK11</f>
        <v>8.6783712684433256E-3</v>
      </c>
      <c r="AO11">
        <f>amplitude_hist_2000samples[[#This Row],[m_amplitudeHistogram.2]]/$AK11</f>
        <v>8.6783712684433256E-3</v>
      </c>
      <c r="AP11">
        <f>amplitude_hist_2000samples[[#This Row],[m_amplitudeHistogram.3]]/$AK11</f>
        <v>4.9892294788211521E-2</v>
      </c>
      <c r="AQ11">
        <f>amplitude_hist_2000samples[[#This Row],[m_amplitudeHistogram.4]]/$AK11</f>
        <v>5.2060696175988408E-2</v>
      </c>
      <c r="AR11">
        <f>amplitude_hist_2000samples[[#This Row],[m_amplitudeHistogram.5]]/$AK11</f>
        <v>5.8565900339319077E-2</v>
      </c>
      <c r="AS11">
        <f>amplitude_hist_2000samples[[#This Row],[m_amplitudeHistogram.6]]/$AK11</f>
        <v>1</v>
      </c>
      <c r="AT11">
        <f>amplitude_hist_2000samples[[#This Row],[m_amplitudeHistogram.7]]/$AK11</f>
        <v>9.5443021083533502E-2</v>
      </c>
      <c r="AU11">
        <f>amplitude_hist_2000samples[[#This Row],[m_amplitudeHistogram.8]]/$AK11</f>
        <v>8.0259445651759492E-2</v>
      </c>
      <c r="AV11">
        <f>amplitude_hist_2000samples[[#This Row],[m_amplitudeHistogram.9]]/$AK11</f>
        <v>0.11496816500819704</v>
      </c>
      <c r="AW11">
        <f>amplitude_hist_2000samples[[#This Row],[m_amplitudeHistogram.10]]/$AK11</f>
        <v>0.10628979373975371</v>
      </c>
      <c r="AX11">
        <f>amplitude_hist_2000samples[[#This Row],[m_amplitudeHistogram.11]]/$AK11</f>
        <v>0.14967211864729882</v>
      </c>
      <c r="AY11">
        <f>amplitude_hist_2000samples[[#This Row],[m_amplitudeHistogram.12]]/$AK11</f>
        <v>0.16486045979640856</v>
      </c>
      <c r="AZ11">
        <f>amplitude_hist_2000samples[[#This Row],[m_amplitudeHistogram.13]]/$AK11</f>
        <v>0.30802737428037669</v>
      </c>
      <c r="BA11">
        <f>amplitude_hist_2000samples[[#This Row],[m_amplitudeHistogram.14]]/$AK11</f>
        <v>0.2603034808799421</v>
      </c>
      <c r="BB11">
        <f>amplitude_hist_2000samples[[#This Row],[m_amplitudeHistogram.15]]/$AK11</f>
        <v>0.47722463685233907</v>
      </c>
      <c r="BC11">
        <f>amplitude_hist_2000samples[[#This Row],[m_amplitudeHistogram.16]]/$AK11</f>
        <v>0.3232109497121507</v>
      </c>
      <c r="BD11">
        <f>amplitude_hist_2000samples[[#This Row],[m_amplitudeHistogram.17]]/$AK11</f>
        <v>0.14099851309619124</v>
      </c>
      <c r="BE11">
        <f>amplitude_hist_2000samples[[#This Row],[m_amplitudeHistogram.18]]/$AK11</f>
        <v>0.60303480879942051</v>
      </c>
      <c r="BF11">
        <f>amplitude_hist_2000samples[[#This Row],[m_amplitudeHistogram.19]]/$AK11</f>
        <v>0.47939303824011592</v>
      </c>
      <c r="BG11">
        <f>amplitude_hist_2000samples[[#This Row],[m_amplitudeHistogram.20]]/$AK11</f>
        <v>6.5052041633306646E-3</v>
      </c>
      <c r="BH11">
        <f>amplitude_hist_2000samples[[#This Row],[m_amplitudeHistogram.21]]/$AK11</f>
        <v>0</v>
      </c>
      <c r="BI11">
        <f>amplitude_hist_2000samples[[#This Row],[m_amplitudeHistogram.22]]/$AK11</f>
        <v>0</v>
      </c>
      <c r="BJ11">
        <f>amplitude_hist_2000samples[[#This Row],[m_amplitudeHistogram.23]]/$AK11</f>
        <v>0</v>
      </c>
      <c r="BK11">
        <f>amplitude_hist_2000samples[[#This Row],[m_amplitudeHistogram.24]]/$AK11</f>
        <v>0</v>
      </c>
      <c r="BL11">
        <f>amplitude_hist_2000samples[[#This Row],[m_amplitudeHistogram.25]]/$AK11</f>
        <v>0</v>
      </c>
      <c r="BM11">
        <f>amplitude_hist_2000samples[[#This Row],[m_amplitudeHistogram.26]]/$AK11</f>
        <v>0</v>
      </c>
      <c r="BN11">
        <f>amplitude_hist_2000samples[[#This Row],[m_amplitudeHistogram.27]]/$AK11</f>
        <v>0</v>
      </c>
      <c r="BO11">
        <f>amplitude_hist_2000samples[[#This Row],[m_amplitudeHistogram.28]]/$AK11</f>
        <v>0</v>
      </c>
      <c r="BP11">
        <f>amplitude_hist_2000samples[[#This Row],[m_amplitudeHistogram.29]]/$AK11</f>
        <v>0</v>
      </c>
    </row>
    <row r="12" spans="1:68" x14ac:dyDescent="0.3">
      <c r="A12" s="1" t="s">
        <v>270</v>
      </c>
      <c r="B12" s="1" t="s">
        <v>270</v>
      </c>
      <c r="C12">
        <v>0</v>
      </c>
      <c r="D12">
        <v>10</v>
      </c>
      <c r="E12" s="1">
        <v>0</v>
      </c>
      <c r="F12">
        <v>1024</v>
      </c>
      <c r="G12" s="1">
        <v>6.3723000000000002E-2</v>
      </c>
      <c r="H12" s="1">
        <v>0</v>
      </c>
      <c r="I12" s="1">
        <v>0</v>
      </c>
      <c r="J12" s="1">
        <v>5.0070000000000002E-3</v>
      </c>
      <c r="K12" s="1">
        <v>1.0468999999999999E-2</v>
      </c>
      <c r="L12" s="1">
        <v>2.2303E-2</v>
      </c>
      <c r="M12" s="1">
        <v>0.39599499999999999</v>
      </c>
      <c r="N12" s="1">
        <v>1.6386000000000001E-2</v>
      </c>
      <c r="O12" s="1">
        <v>3.2316999999999999E-2</v>
      </c>
      <c r="P12" s="1">
        <v>2.9131000000000001E-2</v>
      </c>
      <c r="Q12" s="1">
        <v>2.1847999999999999E-2</v>
      </c>
      <c r="R12" s="1">
        <v>2.1847999999999999E-2</v>
      </c>
      <c r="S12" s="1">
        <v>2.4579E-2</v>
      </c>
      <c r="T12" s="1">
        <v>4.8247999999999999E-2</v>
      </c>
      <c r="U12" s="1">
        <v>4.6427000000000003E-2</v>
      </c>
      <c r="V12" s="1">
        <v>7.6467999999999994E-2</v>
      </c>
      <c r="W12" s="1">
        <v>5.9172000000000002E-2</v>
      </c>
      <c r="X12" s="1">
        <v>3.7324000000000003E-2</v>
      </c>
      <c r="Y12" s="1">
        <v>7.3736999999999997E-2</v>
      </c>
      <c r="Z12" s="1">
        <v>1.502E-2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f>MAX(amplitude_hist_2000samples[[#This Row],[m_amplitudeHistogram.0]:[m_amplitudeHistogram.29]])</f>
        <v>0.39599499999999999</v>
      </c>
      <c r="AM12">
        <f>amplitude_hist_2000samples[[#This Row],[m_amplitudeHistogram.0]]/$AK12</f>
        <v>0.16091869846841503</v>
      </c>
      <c r="AN12">
        <f>amplitude_hist_2000samples[[#This Row],[m_amplitudeHistogram.1]]/$AK12</f>
        <v>0</v>
      </c>
      <c r="AO12">
        <f>amplitude_hist_2000samples[[#This Row],[m_amplitudeHistogram.2]]/$AK12</f>
        <v>0</v>
      </c>
      <c r="AP12">
        <f>amplitude_hist_2000samples[[#This Row],[m_amplitudeHistogram.3]]/$AK12</f>
        <v>1.2644099041654568E-2</v>
      </c>
      <c r="AQ12">
        <f>amplitude_hist_2000samples[[#This Row],[m_amplitudeHistogram.4]]/$AK12</f>
        <v>2.6437202489930426E-2</v>
      </c>
      <c r="AR12">
        <f>amplitude_hist_2000samples[[#This Row],[m_amplitudeHistogram.5]]/$AK12</f>
        <v>5.6321418199724749E-2</v>
      </c>
      <c r="AS12">
        <f>amplitude_hist_2000samples[[#This Row],[m_amplitudeHistogram.6]]/$AK12</f>
        <v>1</v>
      </c>
      <c r="AT12">
        <f>amplitude_hist_2000samples[[#This Row],[m_amplitudeHistogram.7]]/$AK12</f>
        <v>4.1379310344827593E-2</v>
      </c>
      <c r="AU12">
        <f>amplitude_hist_2000samples[[#This Row],[m_amplitudeHistogram.8]]/$AK12</f>
        <v>8.160961628303387E-2</v>
      </c>
      <c r="AV12">
        <f>amplitude_hist_2000samples[[#This Row],[m_amplitudeHistogram.9]]/$AK12</f>
        <v>7.3564060152274652E-2</v>
      </c>
      <c r="AW12">
        <f>amplitude_hist_2000samples[[#This Row],[m_amplitudeHistogram.10]]/$AK12</f>
        <v>5.5172413793103448E-2</v>
      </c>
      <c r="AX12">
        <f>amplitude_hist_2000samples[[#This Row],[m_amplitudeHistogram.11]]/$AK12</f>
        <v>5.5172413793103448E-2</v>
      </c>
      <c r="AY12">
        <f>amplitude_hist_2000samples[[#This Row],[m_amplitudeHistogram.12]]/$AK12</f>
        <v>6.2068965517241378E-2</v>
      </c>
      <c r="AZ12">
        <f>amplitude_hist_2000samples[[#This Row],[m_amplitudeHistogram.13]]/$AK12</f>
        <v>0.12183992222124017</v>
      </c>
      <c r="BA12">
        <f>amplitude_hist_2000samples[[#This Row],[m_amplitudeHistogram.14]]/$AK12</f>
        <v>0.11724137931034484</v>
      </c>
      <c r="BB12">
        <f>amplitude_hist_2000samples[[#This Row],[m_amplitudeHistogram.15]]/$AK12</f>
        <v>0.19310344827586207</v>
      </c>
      <c r="BC12">
        <f>amplitude_hist_2000samples[[#This Row],[m_amplitudeHistogram.16]]/$AK12</f>
        <v>0.14942612911779191</v>
      </c>
      <c r="BD12">
        <f>amplitude_hist_2000samples[[#This Row],[m_amplitudeHistogram.17]]/$AK12</f>
        <v>9.4253715324688458E-2</v>
      </c>
      <c r="BE12">
        <f>amplitude_hist_2000samples[[#This Row],[m_amplitudeHistogram.18]]/$AK12</f>
        <v>0.18620689655172415</v>
      </c>
      <c r="BF12">
        <f>amplitude_hist_2000samples[[#This Row],[m_amplitudeHistogram.19]]/$AK12</f>
        <v>3.7929771840553544E-2</v>
      </c>
      <c r="BG12">
        <f>amplitude_hist_2000samples[[#This Row],[m_amplitudeHistogram.20]]/$AK12</f>
        <v>0</v>
      </c>
      <c r="BH12">
        <f>amplitude_hist_2000samples[[#This Row],[m_amplitudeHistogram.21]]/$AK12</f>
        <v>0</v>
      </c>
      <c r="BI12">
        <f>amplitude_hist_2000samples[[#This Row],[m_amplitudeHistogram.22]]/$AK12</f>
        <v>0</v>
      </c>
      <c r="BJ12">
        <f>amplitude_hist_2000samples[[#This Row],[m_amplitudeHistogram.23]]/$AK12</f>
        <v>0</v>
      </c>
      <c r="BK12">
        <f>amplitude_hist_2000samples[[#This Row],[m_amplitudeHistogram.24]]/$AK12</f>
        <v>0</v>
      </c>
      <c r="BL12">
        <f>amplitude_hist_2000samples[[#This Row],[m_amplitudeHistogram.25]]/$AK12</f>
        <v>0</v>
      </c>
      <c r="BM12">
        <f>amplitude_hist_2000samples[[#This Row],[m_amplitudeHistogram.26]]/$AK12</f>
        <v>0</v>
      </c>
      <c r="BN12">
        <f>amplitude_hist_2000samples[[#This Row],[m_amplitudeHistogram.27]]/$AK12</f>
        <v>0</v>
      </c>
      <c r="BO12">
        <f>amplitude_hist_2000samples[[#This Row],[m_amplitudeHistogram.28]]/$AK12</f>
        <v>0</v>
      </c>
      <c r="BP12">
        <f>amplitude_hist_2000samples[[#This Row],[m_amplitudeHistogram.29]]/$AK12</f>
        <v>0</v>
      </c>
    </row>
    <row r="13" spans="1:68" x14ac:dyDescent="0.3">
      <c r="A13" s="1" t="s">
        <v>270</v>
      </c>
      <c r="B13" s="1" t="s">
        <v>270</v>
      </c>
      <c r="C13">
        <v>0</v>
      </c>
      <c r="D13">
        <v>10</v>
      </c>
      <c r="E13" s="1">
        <v>0</v>
      </c>
      <c r="F13">
        <v>1024</v>
      </c>
      <c r="G13" s="1">
        <v>9.1943999999999998E-2</v>
      </c>
      <c r="H13" s="1">
        <v>1.0014E-2</v>
      </c>
      <c r="I13" s="1">
        <v>4.55E-4</v>
      </c>
      <c r="J13" s="1">
        <v>9.5580000000000005E-3</v>
      </c>
      <c r="K13" s="1">
        <v>3.186E-3</v>
      </c>
      <c r="L13" s="1">
        <v>1.8209999999999999E-3</v>
      </c>
      <c r="M13" s="1">
        <v>0.54938600000000004</v>
      </c>
      <c r="N13" s="1">
        <v>1.0468999999999999E-2</v>
      </c>
      <c r="O13" s="1">
        <v>1.8207000000000001E-2</v>
      </c>
      <c r="P13" s="1">
        <v>3.5048000000000003E-2</v>
      </c>
      <c r="Q13" s="1">
        <v>3.8233999999999997E-2</v>
      </c>
      <c r="R13" s="1">
        <v>3.0950999999999999E-2</v>
      </c>
      <c r="S13" s="1">
        <v>2.64E-2</v>
      </c>
      <c r="T13" s="1">
        <v>3.0495999999999999E-2</v>
      </c>
      <c r="U13" s="1">
        <v>2.5489000000000001E-2</v>
      </c>
      <c r="V13" s="1">
        <v>2.1392999999999999E-2</v>
      </c>
      <c r="W13" s="1">
        <v>2.2303E-2</v>
      </c>
      <c r="X13" s="1">
        <v>2.1847999999999999E-2</v>
      </c>
      <c r="Y13" s="1">
        <v>4.8247999999999999E-2</v>
      </c>
      <c r="Z13" s="1">
        <v>3.6410000000000001E-3</v>
      </c>
      <c r="AA13" s="1">
        <v>9.1E-4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f>MAX(amplitude_hist_2000samples[[#This Row],[m_amplitudeHistogram.0]:[m_amplitudeHistogram.29]])</f>
        <v>0.54938600000000004</v>
      </c>
      <c r="AM13">
        <f>amplitude_hist_2000samples[[#This Row],[m_amplitudeHistogram.0]]/$AK13</f>
        <v>0.16735774118743468</v>
      </c>
      <c r="AN13">
        <f>amplitude_hist_2000samples[[#This Row],[m_amplitudeHistogram.1]]/$AK13</f>
        <v>1.8227621380959836E-2</v>
      </c>
      <c r="AO13">
        <f>amplitude_hist_2000samples[[#This Row],[m_amplitudeHistogram.2]]/$AK13</f>
        <v>8.2819729661840662E-4</v>
      </c>
      <c r="AP13">
        <f>amplitude_hist_2000samples[[#This Row],[m_amplitudeHistogram.3]]/$AK13</f>
        <v>1.7397603870502706E-2</v>
      </c>
      <c r="AQ13">
        <f>amplitude_hist_2000samples[[#This Row],[m_amplitudeHistogram.4]]/$AK13</f>
        <v>5.7992012901675683E-3</v>
      </c>
      <c r="AR13">
        <f>amplitude_hist_2000samples[[#This Row],[m_amplitudeHistogram.5]]/$AK13</f>
        <v>3.3146094003123484E-3</v>
      </c>
      <c r="AS13">
        <f>amplitude_hist_2000samples[[#This Row],[m_amplitudeHistogram.6]]/$AK13</f>
        <v>1</v>
      </c>
      <c r="AT13">
        <f>amplitude_hist_2000samples[[#This Row],[m_amplitudeHistogram.7]]/$AK13</f>
        <v>1.9055818677578239E-2</v>
      </c>
      <c r="AU13">
        <f>amplitude_hist_2000samples[[#This Row],[m_amplitudeHistogram.8]]/$AK13</f>
        <v>3.3140633361607323E-2</v>
      </c>
      <c r="AV13">
        <f>amplitude_hist_2000samples[[#This Row],[m_amplitudeHistogram.9]]/$AK13</f>
        <v>6.3794854619520697E-2</v>
      </c>
      <c r="AW13">
        <f>amplitude_hist_2000samples[[#This Row],[m_amplitudeHistogram.10]]/$AK13</f>
        <v>6.9594055909688257E-2</v>
      </c>
      <c r="AX13">
        <f>amplitude_hist_2000samples[[#This Row],[m_amplitudeHistogram.11]]/$AK13</f>
        <v>5.6337438522277593E-2</v>
      </c>
      <c r="AY13">
        <f>amplitude_hist_2000samples[[#This Row],[m_amplitudeHistogram.12]]/$AK13</f>
        <v>4.8053645342254807E-2</v>
      </c>
      <c r="AZ13">
        <f>amplitude_hist_2000samples[[#This Row],[m_amplitudeHistogram.13]]/$AK13</f>
        <v>5.5509241225659187E-2</v>
      </c>
      <c r="BA13">
        <f>amplitude_hist_2000samples[[#This Row],[m_amplitudeHistogram.14]]/$AK13</f>
        <v>4.639543053517927E-2</v>
      </c>
      <c r="BB13">
        <f>amplitude_hist_2000samples[[#This Row],[m_amplitudeHistogram.15]]/$AK13</f>
        <v>3.8939834651774884E-2</v>
      </c>
      <c r="BC13">
        <f>amplitude_hist_2000samples[[#This Row],[m_amplitudeHistogram.16]]/$AK13</f>
        <v>4.0596229245011703E-2</v>
      </c>
      <c r="BD13">
        <f>amplitude_hist_2000samples[[#This Row],[m_amplitudeHistogram.17]]/$AK13</f>
        <v>3.976803194839329E-2</v>
      </c>
      <c r="BE13">
        <f>amplitude_hist_2000samples[[#This Row],[m_amplitudeHistogram.18]]/$AK13</f>
        <v>8.7821677290648104E-2</v>
      </c>
      <c r="BF13">
        <f>amplitude_hist_2000samples[[#This Row],[m_amplitudeHistogram.19]]/$AK13</f>
        <v>6.6273985867859753E-3</v>
      </c>
      <c r="BG13">
        <f>amplitude_hist_2000samples[[#This Row],[m_amplitudeHistogram.20]]/$AK13</f>
        <v>1.6563945932368132E-3</v>
      </c>
      <c r="BH13">
        <f>amplitude_hist_2000samples[[#This Row],[m_amplitudeHistogram.21]]/$AK13</f>
        <v>0</v>
      </c>
      <c r="BI13">
        <f>amplitude_hist_2000samples[[#This Row],[m_amplitudeHistogram.22]]/$AK13</f>
        <v>0</v>
      </c>
      <c r="BJ13">
        <f>amplitude_hist_2000samples[[#This Row],[m_amplitudeHistogram.23]]/$AK13</f>
        <v>0</v>
      </c>
      <c r="BK13">
        <f>amplitude_hist_2000samples[[#This Row],[m_amplitudeHistogram.24]]/$AK13</f>
        <v>0</v>
      </c>
      <c r="BL13">
        <f>amplitude_hist_2000samples[[#This Row],[m_amplitudeHistogram.25]]/$AK13</f>
        <v>0</v>
      </c>
      <c r="BM13">
        <f>amplitude_hist_2000samples[[#This Row],[m_amplitudeHistogram.26]]/$AK13</f>
        <v>0</v>
      </c>
      <c r="BN13">
        <f>amplitude_hist_2000samples[[#This Row],[m_amplitudeHistogram.27]]/$AK13</f>
        <v>0</v>
      </c>
      <c r="BO13">
        <f>amplitude_hist_2000samples[[#This Row],[m_amplitudeHistogram.28]]/$AK13</f>
        <v>0</v>
      </c>
      <c r="BP13">
        <f>amplitude_hist_2000samples[[#This Row],[m_amplitudeHistogram.29]]/$AK13</f>
        <v>0</v>
      </c>
    </row>
    <row r="14" spans="1:68" x14ac:dyDescent="0.3">
      <c r="A14" s="1" t="s">
        <v>270</v>
      </c>
      <c r="B14" s="1" t="s">
        <v>270</v>
      </c>
      <c r="C14">
        <v>0</v>
      </c>
      <c r="D14">
        <v>10</v>
      </c>
      <c r="E14" s="1">
        <v>0</v>
      </c>
      <c r="F14">
        <v>1024</v>
      </c>
      <c r="G14" s="1">
        <v>6.2812999999999994E-2</v>
      </c>
      <c r="H14" s="1">
        <v>6.3720000000000001E-3</v>
      </c>
      <c r="I14" s="1">
        <v>5.4619999999999998E-3</v>
      </c>
      <c r="J14" s="1">
        <v>7.7380000000000001E-3</v>
      </c>
      <c r="K14" s="1">
        <v>4.0959999999999998E-3</v>
      </c>
      <c r="L14" s="1">
        <v>5.9170000000000004E-3</v>
      </c>
      <c r="M14" s="1">
        <v>8.0109E-2</v>
      </c>
      <c r="N14" s="1">
        <v>1.2289E-2</v>
      </c>
      <c r="O14" s="1">
        <v>3.1862000000000001E-2</v>
      </c>
      <c r="P14" s="1">
        <v>3.3227E-2</v>
      </c>
      <c r="Q14" s="1">
        <v>2.2303E-2</v>
      </c>
      <c r="R14" s="1">
        <v>2.2303E-2</v>
      </c>
      <c r="S14" s="1">
        <v>1.7295999999999999E-2</v>
      </c>
      <c r="T14" s="1">
        <v>3.0495999999999999E-2</v>
      </c>
      <c r="U14" s="1">
        <v>4.233E-2</v>
      </c>
      <c r="V14" s="1">
        <v>0.13746</v>
      </c>
      <c r="W14" s="1">
        <v>0.107874</v>
      </c>
      <c r="X14" s="1">
        <v>8.1475000000000006E-2</v>
      </c>
      <c r="Y14" s="1">
        <v>0.19117000000000001</v>
      </c>
      <c r="Z14" s="1">
        <v>9.7406000000000006E-2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f>MAX(amplitude_hist_2000samples[[#This Row],[m_amplitudeHistogram.0]:[m_amplitudeHistogram.29]])</f>
        <v>0.19117000000000001</v>
      </c>
      <c r="AM14">
        <f>amplitude_hist_2000samples[[#This Row],[m_amplitudeHistogram.0]]/$AK14</f>
        <v>0.32857142857142851</v>
      </c>
      <c r="AN14">
        <f>amplitude_hist_2000samples[[#This Row],[m_amplitudeHistogram.1]]/$AK14</f>
        <v>3.3331589684573941E-2</v>
      </c>
      <c r="AO14">
        <f>amplitude_hist_2000samples[[#This Row],[m_amplitudeHistogram.2]]/$AK14</f>
        <v>2.8571428571428571E-2</v>
      </c>
      <c r="AP14">
        <f>amplitude_hist_2000samples[[#This Row],[m_amplitudeHistogram.3]]/$AK14</f>
        <v>4.0477062300570174E-2</v>
      </c>
      <c r="AQ14">
        <f>amplitude_hist_2000samples[[#This Row],[m_amplitudeHistogram.4]]/$AK14</f>
        <v>2.1425955955432337E-2</v>
      </c>
      <c r="AR14">
        <f>amplitude_hist_2000samples[[#This Row],[m_amplitudeHistogram.5]]/$AK14</f>
        <v>3.0951509128001257E-2</v>
      </c>
      <c r="AS14">
        <f>amplitude_hist_2000samples[[#This Row],[m_amplitudeHistogram.6]]/$AK14</f>
        <v>0.41904587539885962</v>
      </c>
      <c r="AT14">
        <f>amplitude_hist_2000samples[[#This Row],[m_amplitudeHistogram.7]]/$AK14</f>
        <v>6.4283098812575185E-2</v>
      </c>
      <c r="AU14">
        <f>amplitude_hist_2000samples[[#This Row],[m_amplitudeHistogram.8]]/$AK14</f>
        <v>0.16666841031542606</v>
      </c>
      <c r="AV14">
        <f>amplitude_hist_2000samples[[#This Row],[m_amplitudeHistogram.9]]/$AK14</f>
        <v>0.17380865198514411</v>
      </c>
      <c r="AW14">
        <f>amplitude_hist_2000samples[[#This Row],[m_amplitudeHistogram.10]]/$AK14</f>
        <v>0.11666579484228697</v>
      </c>
      <c r="AX14">
        <f>amplitude_hist_2000samples[[#This Row],[m_amplitudeHistogram.11]]/$AK14</f>
        <v>0.11666579484228697</v>
      </c>
      <c r="AY14">
        <f>amplitude_hist_2000samples[[#This Row],[m_amplitudeHistogram.12]]/$AK14</f>
        <v>9.0474446827431068E-2</v>
      </c>
      <c r="AZ14">
        <f>amplitude_hist_2000samples[[#This Row],[m_amplitudeHistogram.13]]/$AK14</f>
        <v>0.15952293769942982</v>
      </c>
      <c r="BA14">
        <f>amplitude_hist_2000samples[[#This Row],[m_amplitudeHistogram.14]]/$AK14</f>
        <v>0.22142595595543232</v>
      </c>
      <c r="BB14">
        <f>amplitude_hist_2000samples[[#This Row],[m_amplitudeHistogram.15]]/$AK14</f>
        <v>0.71904587539885967</v>
      </c>
      <c r="BC14">
        <f>amplitude_hist_2000samples[[#This Row],[m_amplitudeHistogram.16]]/$AK14</f>
        <v>0.56428309881257521</v>
      </c>
      <c r="BD14">
        <f>amplitude_hist_2000samples[[#This Row],[m_amplitudeHistogram.17]]/$AK14</f>
        <v>0.42619134801485592</v>
      </c>
      <c r="BE14">
        <f>amplitude_hist_2000samples[[#This Row],[m_amplitudeHistogram.18]]/$AK14</f>
        <v>1</v>
      </c>
      <c r="BF14">
        <f>amplitude_hist_2000samples[[#This Row],[m_amplitudeHistogram.19]]/$AK14</f>
        <v>0.50952555317256898</v>
      </c>
      <c r="BG14">
        <f>amplitude_hist_2000samples[[#This Row],[m_amplitudeHistogram.20]]/$AK14</f>
        <v>0</v>
      </c>
      <c r="BH14">
        <f>amplitude_hist_2000samples[[#This Row],[m_amplitudeHistogram.21]]/$AK14</f>
        <v>0</v>
      </c>
      <c r="BI14">
        <f>amplitude_hist_2000samples[[#This Row],[m_amplitudeHistogram.22]]/$AK14</f>
        <v>0</v>
      </c>
      <c r="BJ14">
        <f>amplitude_hist_2000samples[[#This Row],[m_amplitudeHistogram.23]]/$AK14</f>
        <v>0</v>
      </c>
      <c r="BK14">
        <f>amplitude_hist_2000samples[[#This Row],[m_amplitudeHistogram.24]]/$AK14</f>
        <v>0</v>
      </c>
      <c r="BL14">
        <f>amplitude_hist_2000samples[[#This Row],[m_amplitudeHistogram.25]]/$AK14</f>
        <v>0</v>
      </c>
      <c r="BM14">
        <f>amplitude_hist_2000samples[[#This Row],[m_amplitudeHistogram.26]]/$AK14</f>
        <v>0</v>
      </c>
      <c r="BN14">
        <f>amplitude_hist_2000samples[[#This Row],[m_amplitudeHistogram.27]]/$AK14</f>
        <v>0</v>
      </c>
      <c r="BO14">
        <f>amplitude_hist_2000samples[[#This Row],[m_amplitudeHistogram.28]]/$AK14</f>
        <v>0</v>
      </c>
      <c r="BP14">
        <f>amplitude_hist_2000samples[[#This Row],[m_amplitudeHistogram.29]]/$AK14</f>
        <v>0</v>
      </c>
    </row>
    <row r="15" spans="1:68" x14ac:dyDescent="0.3">
      <c r="A15" s="1" t="s">
        <v>270</v>
      </c>
      <c r="B15" s="1" t="s">
        <v>270</v>
      </c>
      <c r="C15">
        <v>0</v>
      </c>
      <c r="D15">
        <v>10</v>
      </c>
      <c r="E15" s="1">
        <v>0</v>
      </c>
      <c r="F15">
        <v>1024</v>
      </c>
      <c r="G15" s="1">
        <v>7.9654000000000003E-2</v>
      </c>
      <c r="H15" s="1">
        <v>0</v>
      </c>
      <c r="I15" s="1">
        <v>0</v>
      </c>
      <c r="J15" s="1">
        <v>1.8209999999999999E-3</v>
      </c>
      <c r="K15" s="1">
        <v>5.0070000000000002E-3</v>
      </c>
      <c r="L15" s="1">
        <v>8.1930000000000006E-3</v>
      </c>
      <c r="M15" s="1">
        <v>0.46290399999999998</v>
      </c>
      <c r="N15" s="1">
        <v>1.4109999999999999E-2</v>
      </c>
      <c r="O15" s="1">
        <v>1.6840999999999998E-2</v>
      </c>
      <c r="P15" s="1">
        <v>1.1379E-2</v>
      </c>
      <c r="Q15" s="1">
        <v>1.1379E-2</v>
      </c>
      <c r="R15" s="1">
        <v>3.7324000000000003E-2</v>
      </c>
      <c r="S15" s="1">
        <v>4.1875000000000002E-2</v>
      </c>
      <c r="T15" s="1">
        <v>6.2357999999999997E-2</v>
      </c>
      <c r="U15" s="1">
        <v>3.9599000000000002E-2</v>
      </c>
      <c r="V15" s="1">
        <v>1.6386000000000001E-2</v>
      </c>
      <c r="W15" s="1">
        <v>1.1834000000000001E-2</v>
      </c>
      <c r="X15" s="1">
        <v>4.4151000000000003E-2</v>
      </c>
      <c r="Y15" s="1">
        <v>0.129722</v>
      </c>
      <c r="Z15" s="1">
        <v>4.5519999999999996E-3</v>
      </c>
      <c r="AA15" s="1">
        <v>9.1E-4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f>MAX(amplitude_hist_2000samples[[#This Row],[m_amplitudeHistogram.0]:[m_amplitudeHistogram.29]])</f>
        <v>0.46290399999999998</v>
      </c>
      <c r="AM15">
        <f>amplitude_hist_2000samples[[#This Row],[m_amplitudeHistogram.0]]/$AK15</f>
        <v>0.17207455541537772</v>
      </c>
      <c r="AN15">
        <f>amplitude_hist_2000samples[[#This Row],[m_amplitudeHistogram.1]]/$AK15</f>
        <v>0</v>
      </c>
      <c r="AO15">
        <f>amplitude_hist_2000samples[[#This Row],[m_amplitudeHistogram.2]]/$AK15</f>
        <v>0</v>
      </c>
      <c r="AP15">
        <f>amplitude_hist_2000samples[[#This Row],[m_amplitudeHistogram.3]]/$AK15</f>
        <v>3.9338610165390664E-3</v>
      </c>
      <c r="AQ15">
        <f>amplitude_hist_2000samples[[#This Row],[m_amplitudeHistogram.4]]/$AK15</f>
        <v>1.0816497589132952E-2</v>
      </c>
      <c r="AR15">
        <f>amplitude_hist_2000samples[[#This Row],[m_amplitudeHistogram.5]]/$AK15</f>
        <v>1.7699134161726839E-2</v>
      </c>
      <c r="AS15">
        <f>amplitude_hist_2000samples[[#This Row],[m_amplitudeHistogram.6]]/$AK15</f>
        <v>1</v>
      </c>
      <c r="AT15">
        <f>amplitude_hist_2000samples[[#This Row],[m_amplitudeHistogram.7]]/$AK15</f>
        <v>3.0481482121563003E-2</v>
      </c>
      <c r="AU15">
        <f>amplitude_hist_2000samples[[#This Row],[m_amplitudeHistogram.8]]/$AK15</f>
        <v>3.6381193508805282E-2</v>
      </c>
      <c r="AV15">
        <f>amplitude_hist_2000samples[[#This Row],[m_amplitudeHistogram.9]]/$AK15</f>
        <v>2.4581770734320725E-2</v>
      </c>
      <c r="AW15">
        <f>amplitude_hist_2000samples[[#This Row],[m_amplitudeHistogram.10]]/$AK15</f>
        <v>2.4581770734320725E-2</v>
      </c>
      <c r="AX15">
        <f>amplitude_hist_2000samples[[#This Row],[m_amplitudeHistogram.11]]/$AK15</f>
        <v>8.0630109050688709E-2</v>
      </c>
      <c r="AY15">
        <f>amplitude_hist_2000samples[[#This Row],[m_amplitudeHistogram.12]]/$AK15</f>
        <v>9.0461521179337409E-2</v>
      </c>
      <c r="AZ15">
        <f>amplitude_hist_2000samples[[#This Row],[m_amplitudeHistogram.13]]/$AK15</f>
        <v>0.13471043672122082</v>
      </c>
      <c r="BA15">
        <f>amplitude_hist_2000samples[[#This Row],[m_amplitudeHistogram.14]]/$AK15</f>
        <v>8.5544734977446732E-2</v>
      </c>
      <c r="BB15">
        <f>amplitude_hist_2000samples[[#This Row],[m_amplitudeHistogram.15]]/$AK15</f>
        <v>3.5398268323453677E-2</v>
      </c>
      <c r="BC15">
        <f>amplitude_hist_2000samples[[#This Row],[m_amplitudeHistogram.16]]/$AK15</f>
        <v>2.5564695919672333E-2</v>
      </c>
      <c r="BD15">
        <f>amplitude_hist_2000samples[[#This Row],[m_amplitudeHistogram.17]]/$AK15</f>
        <v>9.5378307381228086E-2</v>
      </c>
      <c r="BE15">
        <f>amplitude_hist_2000samples[[#This Row],[m_amplitudeHistogram.18]]/$AK15</f>
        <v>0.28023521075644198</v>
      </c>
      <c r="BF15">
        <f>amplitude_hist_2000samples[[#This Row],[m_amplitudeHistogram.19]]/$AK15</f>
        <v>9.8335724037813457E-3</v>
      </c>
      <c r="BG15">
        <f>amplitude_hist_2000samples[[#This Row],[m_amplitudeHistogram.20]]/$AK15</f>
        <v>1.9658503707032128E-3</v>
      </c>
      <c r="BH15">
        <f>amplitude_hist_2000samples[[#This Row],[m_amplitudeHistogram.21]]/$AK15</f>
        <v>0</v>
      </c>
      <c r="BI15">
        <f>amplitude_hist_2000samples[[#This Row],[m_amplitudeHistogram.22]]/$AK15</f>
        <v>0</v>
      </c>
      <c r="BJ15">
        <f>amplitude_hist_2000samples[[#This Row],[m_amplitudeHistogram.23]]/$AK15</f>
        <v>0</v>
      </c>
      <c r="BK15">
        <f>amplitude_hist_2000samples[[#This Row],[m_amplitudeHistogram.24]]/$AK15</f>
        <v>0</v>
      </c>
      <c r="BL15">
        <f>amplitude_hist_2000samples[[#This Row],[m_amplitudeHistogram.25]]/$AK15</f>
        <v>0</v>
      </c>
      <c r="BM15">
        <f>amplitude_hist_2000samples[[#This Row],[m_amplitudeHistogram.26]]/$AK15</f>
        <v>0</v>
      </c>
      <c r="BN15">
        <f>amplitude_hist_2000samples[[#This Row],[m_amplitudeHistogram.27]]/$AK15</f>
        <v>0</v>
      </c>
      <c r="BO15">
        <f>amplitude_hist_2000samples[[#This Row],[m_amplitudeHistogram.28]]/$AK15</f>
        <v>0</v>
      </c>
      <c r="BP15">
        <f>amplitude_hist_2000samples[[#This Row],[m_amplitudeHistogram.29]]/$AK15</f>
        <v>0</v>
      </c>
    </row>
    <row r="16" spans="1:68" x14ac:dyDescent="0.3">
      <c r="A16" s="1" t="s">
        <v>270</v>
      </c>
      <c r="B16" s="1" t="s">
        <v>270</v>
      </c>
      <c r="C16">
        <v>0</v>
      </c>
      <c r="D16">
        <v>10</v>
      </c>
      <c r="E16" s="1">
        <v>0</v>
      </c>
      <c r="F16">
        <v>1024</v>
      </c>
      <c r="G16" s="1">
        <v>7.3282E-2</v>
      </c>
      <c r="H16" s="1">
        <v>1.8209999999999999E-3</v>
      </c>
      <c r="I16" s="1">
        <v>0</v>
      </c>
      <c r="J16" s="1">
        <v>5.4619999999999998E-3</v>
      </c>
      <c r="K16" s="1">
        <v>6.8269999999999997E-3</v>
      </c>
      <c r="L16" s="1">
        <v>3.6410000000000001E-3</v>
      </c>
      <c r="M16" s="1">
        <v>0.215749</v>
      </c>
      <c r="N16" s="1">
        <v>1.0014E-2</v>
      </c>
      <c r="O16" s="1">
        <v>1.9571999999999999E-2</v>
      </c>
      <c r="P16" s="1">
        <v>2.5034000000000001E-2</v>
      </c>
      <c r="Q16" s="1">
        <v>2.1847999999999999E-2</v>
      </c>
      <c r="R16" s="1">
        <v>3.1862000000000001E-2</v>
      </c>
      <c r="S16" s="1">
        <v>3.3681999999999997E-2</v>
      </c>
      <c r="T16" s="1">
        <v>7.4191999999999994E-2</v>
      </c>
      <c r="U16" s="1">
        <v>5.4620000000000002E-2</v>
      </c>
      <c r="V16" s="1">
        <v>9.6949999999999995E-2</v>
      </c>
      <c r="W16" s="1">
        <v>6.3268000000000005E-2</v>
      </c>
      <c r="X16" s="1">
        <v>3.6867999999999998E-2</v>
      </c>
      <c r="Y16" s="1">
        <v>0.129722</v>
      </c>
      <c r="Z16" s="1">
        <v>9.4674999999999995E-2</v>
      </c>
      <c r="AA16" s="1">
        <v>9.1E-4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f>MAX(amplitude_hist_2000samples[[#This Row],[m_amplitudeHistogram.0]:[m_amplitudeHistogram.29]])</f>
        <v>0.215749</v>
      </c>
      <c r="AM16">
        <f>amplitude_hist_2000samples[[#This Row],[m_amplitudeHistogram.0]]/$AK16</f>
        <v>0.33966321975999891</v>
      </c>
      <c r="AN16">
        <f>amplitude_hist_2000samples[[#This Row],[m_amplitudeHistogram.1]]/$AK16</f>
        <v>8.4403635706306861E-3</v>
      </c>
      <c r="AO16">
        <f>amplitude_hist_2000samples[[#This Row],[m_amplitudeHistogram.2]]/$AK16</f>
        <v>0</v>
      </c>
      <c r="AP16">
        <f>amplitude_hist_2000samples[[#This Row],[m_amplitudeHistogram.3]]/$AK16</f>
        <v>2.5316455696202531E-2</v>
      </c>
      <c r="AQ16">
        <f>amplitude_hist_2000samples[[#This Row],[m_amplitudeHistogram.4]]/$AK16</f>
        <v>3.1643252112408399E-2</v>
      </c>
      <c r="AR16">
        <f>amplitude_hist_2000samples[[#This Row],[m_amplitudeHistogram.5]]/$AK16</f>
        <v>1.6876092125571847E-2</v>
      </c>
      <c r="AS16">
        <f>amplitude_hist_2000samples[[#This Row],[m_amplitudeHistogram.6]]/$AK16</f>
        <v>1</v>
      </c>
      <c r="AT16">
        <f>amplitude_hist_2000samples[[#This Row],[m_amplitudeHistogram.7]]/$AK16</f>
        <v>4.6415047114934486E-2</v>
      </c>
      <c r="AU16">
        <f>amplitude_hist_2000samples[[#This Row],[m_amplitudeHistogram.8]]/$AK16</f>
        <v>9.0716527075444142E-2</v>
      </c>
      <c r="AV16">
        <f>amplitude_hist_2000samples[[#This Row],[m_amplitudeHistogram.9]]/$AK16</f>
        <v>0.11603298277164668</v>
      </c>
      <c r="AW16">
        <f>amplitude_hist_2000samples[[#This Row],[m_amplitudeHistogram.10]]/$AK16</f>
        <v>0.10126582278481013</v>
      </c>
      <c r="AX16">
        <f>amplitude_hist_2000samples[[#This Row],[m_amplitudeHistogram.11]]/$AK16</f>
        <v>0.14768086989974463</v>
      </c>
      <c r="AY16">
        <f>amplitude_hist_2000samples[[#This Row],[m_amplitudeHistogram.12]]/$AK16</f>
        <v>0.15611659845468576</v>
      </c>
      <c r="AZ16">
        <f>amplitude_hist_2000samples[[#This Row],[m_amplitudeHistogram.13]]/$AK16</f>
        <v>0.34388108403746942</v>
      </c>
      <c r="BA16">
        <f>amplitude_hist_2000samples[[#This Row],[m_amplitudeHistogram.14]]/$AK16</f>
        <v>0.25316455696202533</v>
      </c>
      <c r="BB16">
        <f>amplitude_hist_2000samples[[#This Row],[m_amplitudeHistogram.15]]/$AK16</f>
        <v>0.44936477109975015</v>
      </c>
      <c r="BC16">
        <f>amplitude_hist_2000samples[[#This Row],[m_amplitudeHistogram.16]]/$AK16</f>
        <v>0.29324817264506442</v>
      </c>
      <c r="BD16">
        <f>amplitude_hist_2000samples[[#This Row],[m_amplitudeHistogram.17]]/$AK16</f>
        <v>0.17088375844152232</v>
      </c>
      <c r="BE16">
        <f>amplitude_hist_2000samples[[#This Row],[m_amplitudeHistogram.18]]/$AK16</f>
        <v>0.60126350527696537</v>
      </c>
      <c r="BF16">
        <f>amplitude_hist_2000samples[[#This Row],[m_amplitudeHistogram.19]]/$AK16</f>
        <v>0.43882011040607372</v>
      </c>
      <c r="BG16">
        <f>amplitude_hist_2000samples[[#This Row],[m_amplitudeHistogram.20]]/$AK16</f>
        <v>4.2178642774705795E-3</v>
      </c>
      <c r="BH16">
        <f>amplitude_hist_2000samples[[#This Row],[m_amplitudeHistogram.21]]/$AK16</f>
        <v>0</v>
      </c>
      <c r="BI16">
        <f>amplitude_hist_2000samples[[#This Row],[m_amplitudeHistogram.22]]/$AK16</f>
        <v>0</v>
      </c>
      <c r="BJ16">
        <f>amplitude_hist_2000samples[[#This Row],[m_amplitudeHistogram.23]]/$AK16</f>
        <v>0</v>
      </c>
      <c r="BK16">
        <f>amplitude_hist_2000samples[[#This Row],[m_amplitudeHistogram.24]]/$AK16</f>
        <v>0</v>
      </c>
      <c r="BL16">
        <f>amplitude_hist_2000samples[[#This Row],[m_amplitudeHistogram.25]]/$AK16</f>
        <v>0</v>
      </c>
      <c r="BM16">
        <f>amplitude_hist_2000samples[[#This Row],[m_amplitudeHistogram.26]]/$AK16</f>
        <v>0</v>
      </c>
      <c r="BN16">
        <f>amplitude_hist_2000samples[[#This Row],[m_amplitudeHistogram.27]]/$AK16</f>
        <v>0</v>
      </c>
      <c r="BO16">
        <f>amplitude_hist_2000samples[[#This Row],[m_amplitudeHistogram.28]]/$AK16</f>
        <v>0</v>
      </c>
      <c r="BP16">
        <f>amplitude_hist_2000samples[[#This Row],[m_amplitudeHistogram.29]]/$AK16</f>
        <v>0</v>
      </c>
    </row>
    <row r="17" spans="1:68" x14ac:dyDescent="0.3">
      <c r="A17" s="1" t="s">
        <v>270</v>
      </c>
      <c r="B17" s="1" t="s">
        <v>270</v>
      </c>
      <c r="C17">
        <v>0</v>
      </c>
      <c r="D17">
        <v>10</v>
      </c>
      <c r="E17" s="1">
        <v>0</v>
      </c>
      <c r="F17">
        <v>1024</v>
      </c>
      <c r="G17" s="1">
        <v>6.2357999999999997E-2</v>
      </c>
      <c r="H17" s="1">
        <v>0</v>
      </c>
      <c r="I17" s="1">
        <v>0</v>
      </c>
      <c r="J17" s="1">
        <v>9.5580000000000005E-3</v>
      </c>
      <c r="K17" s="1">
        <v>1.2289E-2</v>
      </c>
      <c r="L17" s="1">
        <v>1.3655E-2</v>
      </c>
      <c r="M17" s="1">
        <v>7.1006E-2</v>
      </c>
      <c r="N17" s="1">
        <v>2.5034000000000001E-2</v>
      </c>
      <c r="O17" s="1">
        <v>4.5971999999999999E-2</v>
      </c>
      <c r="P17" s="1">
        <v>6.1447000000000002E-2</v>
      </c>
      <c r="Q17" s="1">
        <v>4.0055E-2</v>
      </c>
      <c r="R17" s="1">
        <v>3.1406000000000003E-2</v>
      </c>
      <c r="S17" s="1">
        <v>4.3695999999999999E-2</v>
      </c>
      <c r="T17" s="1">
        <v>8.0563999999999997E-2</v>
      </c>
      <c r="U17" s="1">
        <v>6.0991999999999998E-2</v>
      </c>
      <c r="V17" s="1">
        <v>0.102868</v>
      </c>
      <c r="W17" s="1">
        <v>9.4674999999999995E-2</v>
      </c>
      <c r="X17" s="1">
        <v>7.5558E-2</v>
      </c>
      <c r="Y17" s="1">
        <v>0.14155699999999999</v>
      </c>
      <c r="Z17" s="1">
        <v>2.7310000000000001E-2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f>MAX(amplitude_hist_2000samples[[#This Row],[m_amplitudeHistogram.0]:[m_amplitudeHistogram.29]])</f>
        <v>0.14155699999999999</v>
      </c>
      <c r="AM17">
        <f>amplitude_hist_2000samples[[#This Row],[m_amplitudeHistogram.0]]/$AK17</f>
        <v>0.44051512818158056</v>
      </c>
      <c r="AN17">
        <f>amplitude_hist_2000samples[[#This Row],[m_amplitudeHistogram.1]]/$AK17</f>
        <v>0</v>
      </c>
      <c r="AO17">
        <f>amplitude_hist_2000samples[[#This Row],[m_amplitudeHistogram.2]]/$AK17</f>
        <v>0</v>
      </c>
      <c r="AP17">
        <f>amplitude_hist_2000samples[[#This Row],[m_amplitudeHistogram.3]]/$AK17</f>
        <v>6.7520504107885876E-2</v>
      </c>
      <c r="AQ17">
        <f>amplitude_hist_2000samples[[#This Row],[m_amplitudeHistogram.4]]/$AK17</f>
        <v>8.6813085894727929E-2</v>
      </c>
      <c r="AR17">
        <f>amplitude_hist_2000samples[[#This Row],[m_amplitudeHistogram.5]]/$AK17</f>
        <v>9.6462908934210265E-2</v>
      </c>
      <c r="AS17">
        <f>amplitude_hist_2000samples[[#This Row],[m_amplitudeHistogram.6]]/$AK17</f>
        <v>0.50160712645789329</v>
      </c>
      <c r="AT17">
        <f>amplitude_hist_2000samples[[#This Row],[m_amplitudeHistogram.7]]/$AK17</f>
        <v>0.17684748899736505</v>
      </c>
      <c r="AU17">
        <f>amplitude_hist_2000samples[[#This Row],[m_amplitudeHistogram.8]]/$AK17</f>
        <v>0.32475963746052827</v>
      </c>
      <c r="AV17">
        <f>amplitude_hist_2000samples[[#This Row],[m_amplitudeHistogram.9]]/$AK17</f>
        <v>0.43407955805788484</v>
      </c>
      <c r="AW17">
        <f>amplitude_hist_2000samples[[#This Row],[m_amplitudeHistogram.10]]/$AK17</f>
        <v>0.28296022097105761</v>
      </c>
      <c r="AX17">
        <f>amplitude_hist_2000samples[[#This Row],[m_amplitudeHistogram.11]]/$AK17</f>
        <v>0.2218611584026223</v>
      </c>
      <c r="AY17">
        <f>amplitude_hist_2000samples[[#This Row],[m_amplitudeHistogram.12]]/$AK17</f>
        <v>0.30868130858947279</v>
      </c>
      <c r="AZ17">
        <f>amplitude_hist_2000samples[[#This Row],[m_amplitudeHistogram.13]]/$AK17</f>
        <v>0.5691276305657792</v>
      </c>
      <c r="BA17">
        <f>amplitude_hist_2000samples[[#This Row],[m_amplitudeHistogram.14]]/$AK17</f>
        <v>0.43086530514209825</v>
      </c>
      <c r="BB17">
        <f>amplitude_hist_2000samples[[#This Row],[m_amplitudeHistogram.15]]/$AK17</f>
        <v>0.72668960206842481</v>
      </c>
      <c r="BC17">
        <f>amplitude_hist_2000samples[[#This Row],[m_amplitudeHistogram.16]]/$AK17</f>
        <v>0.66881185670789856</v>
      </c>
      <c r="BD17">
        <f>amplitude_hist_2000samples[[#This Row],[m_amplitudeHistogram.17]]/$AK17</f>
        <v>0.53376378420000425</v>
      </c>
      <c r="BE17">
        <f>amplitude_hist_2000samples[[#This Row],[m_amplitudeHistogram.18]]/$AK17</f>
        <v>1</v>
      </c>
      <c r="BF17">
        <f>amplitude_hist_2000samples[[#This Row],[m_amplitudeHistogram.19]]/$AK17</f>
        <v>0.19292581786842053</v>
      </c>
      <c r="BG17">
        <f>amplitude_hist_2000samples[[#This Row],[m_amplitudeHistogram.20]]/$AK17</f>
        <v>0</v>
      </c>
      <c r="BH17">
        <f>amplitude_hist_2000samples[[#This Row],[m_amplitudeHistogram.21]]/$AK17</f>
        <v>0</v>
      </c>
      <c r="BI17">
        <f>amplitude_hist_2000samples[[#This Row],[m_amplitudeHistogram.22]]/$AK17</f>
        <v>0</v>
      </c>
      <c r="BJ17">
        <f>amplitude_hist_2000samples[[#This Row],[m_amplitudeHistogram.23]]/$AK17</f>
        <v>0</v>
      </c>
      <c r="BK17">
        <f>amplitude_hist_2000samples[[#This Row],[m_amplitudeHistogram.24]]/$AK17</f>
        <v>0</v>
      </c>
      <c r="BL17">
        <f>amplitude_hist_2000samples[[#This Row],[m_amplitudeHistogram.25]]/$AK17</f>
        <v>0</v>
      </c>
      <c r="BM17">
        <f>amplitude_hist_2000samples[[#This Row],[m_amplitudeHistogram.26]]/$AK17</f>
        <v>0</v>
      </c>
      <c r="BN17">
        <f>amplitude_hist_2000samples[[#This Row],[m_amplitudeHistogram.27]]/$AK17</f>
        <v>0</v>
      </c>
      <c r="BO17">
        <f>amplitude_hist_2000samples[[#This Row],[m_amplitudeHistogram.28]]/$AK17</f>
        <v>0</v>
      </c>
      <c r="BP17">
        <f>amplitude_hist_2000samples[[#This Row],[m_amplitudeHistogram.29]]/$AK17</f>
        <v>0</v>
      </c>
    </row>
    <row r="18" spans="1:68" x14ac:dyDescent="0.3">
      <c r="A18" s="1" t="s">
        <v>270</v>
      </c>
      <c r="B18" s="1" t="s">
        <v>270</v>
      </c>
      <c r="C18">
        <v>0</v>
      </c>
      <c r="D18">
        <v>10</v>
      </c>
      <c r="E18" s="1">
        <v>0</v>
      </c>
      <c r="F18">
        <v>1024</v>
      </c>
      <c r="G18" s="1">
        <v>6.5544000000000005E-2</v>
      </c>
      <c r="H18" s="1">
        <v>0</v>
      </c>
      <c r="I18" s="1">
        <v>0</v>
      </c>
      <c r="J18" s="1">
        <v>1.0924E-2</v>
      </c>
      <c r="K18" s="1">
        <v>1.4565E-2</v>
      </c>
      <c r="L18" s="1">
        <v>1.0924E-2</v>
      </c>
      <c r="M18" s="1">
        <v>0.54938600000000004</v>
      </c>
      <c r="N18" s="1">
        <v>1.6840999999999998E-2</v>
      </c>
      <c r="O18" s="1">
        <v>2.4579E-2</v>
      </c>
      <c r="P18" s="1">
        <v>3.6867999999999998E-2</v>
      </c>
      <c r="Q18" s="1">
        <v>2.2303E-2</v>
      </c>
      <c r="R18" s="1">
        <v>2.0937999999999998E-2</v>
      </c>
      <c r="S18" s="1">
        <v>1.7750999999999999E-2</v>
      </c>
      <c r="T18" s="1">
        <v>4.8703000000000003E-2</v>
      </c>
      <c r="U18" s="1">
        <v>2.9586000000000001E-2</v>
      </c>
      <c r="V18" s="1">
        <v>9.5580000000000005E-3</v>
      </c>
      <c r="W18" s="1">
        <v>5.0070000000000002E-3</v>
      </c>
      <c r="X18" s="1">
        <v>3.4137000000000001E-2</v>
      </c>
      <c r="Y18" s="1">
        <v>8.1019999999999995E-2</v>
      </c>
      <c r="Z18" s="1">
        <v>1.3649999999999999E-3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f>MAX(amplitude_hist_2000samples[[#This Row],[m_amplitudeHistogram.0]:[m_amplitudeHistogram.29]])</f>
        <v>0.54938600000000004</v>
      </c>
      <c r="AM18">
        <f>amplitude_hist_2000samples[[#This Row],[m_amplitudeHistogram.0]]/$AK18</f>
        <v>0.1193040958451799</v>
      </c>
      <c r="AN18">
        <f>amplitude_hist_2000samples[[#This Row],[m_amplitudeHistogram.1]]/$AK18</f>
        <v>0</v>
      </c>
      <c r="AO18">
        <f>amplitude_hist_2000samples[[#This Row],[m_amplitudeHistogram.2]]/$AK18</f>
        <v>0</v>
      </c>
      <c r="AP18">
        <f>amplitude_hist_2000samples[[#This Row],[m_amplitudeHistogram.3]]/$AK18</f>
        <v>1.9884015974196645E-2</v>
      </c>
      <c r="AQ18">
        <f>amplitude_hist_2000samples[[#This Row],[m_amplitudeHistogram.4]]/$AK18</f>
        <v>2.6511414560982622E-2</v>
      </c>
      <c r="AR18">
        <f>amplitude_hist_2000samples[[#This Row],[m_amplitudeHistogram.5]]/$AK18</f>
        <v>1.9884015974196645E-2</v>
      </c>
      <c r="AS18">
        <f>amplitude_hist_2000samples[[#This Row],[m_amplitudeHistogram.6]]/$AK18</f>
        <v>1</v>
      </c>
      <c r="AT18">
        <f>amplitude_hist_2000samples[[#This Row],[m_amplitudeHistogram.7]]/$AK18</f>
        <v>3.0654221257913374E-2</v>
      </c>
      <c r="AU18">
        <f>amplitude_hist_2000samples[[#This Row],[m_amplitudeHistogram.8]]/$AK18</f>
        <v>4.4739035941942458E-2</v>
      </c>
      <c r="AV18">
        <f>amplitude_hist_2000samples[[#This Row],[m_amplitudeHistogram.9]]/$AK18</f>
        <v>6.7107643805994321E-2</v>
      </c>
      <c r="AW18">
        <f>amplitude_hist_2000samples[[#This Row],[m_amplitudeHistogram.10]]/$AK18</f>
        <v>4.0596229245011703E-2</v>
      </c>
      <c r="AX18">
        <f>amplitude_hist_2000samples[[#This Row],[m_amplitudeHistogram.11]]/$AK18</f>
        <v>3.8111637355156477E-2</v>
      </c>
      <c r="AY18">
        <f>amplitude_hist_2000samples[[#This Row],[m_amplitudeHistogram.12]]/$AK18</f>
        <v>3.2310615851150193E-2</v>
      </c>
      <c r="AZ18">
        <f>amplitude_hist_2000samples[[#This Row],[m_amplitudeHistogram.13]]/$AK18</f>
        <v>8.8649874587266517E-2</v>
      </c>
      <c r="BA18">
        <f>amplitude_hist_2000samples[[#This Row],[m_amplitudeHistogram.14]]/$AK18</f>
        <v>5.3852846632422374E-2</v>
      </c>
      <c r="BB18">
        <f>amplitude_hist_2000samples[[#This Row],[m_amplitudeHistogram.15]]/$AK18</f>
        <v>1.7397603870502706E-2</v>
      </c>
      <c r="BC18">
        <f>amplitude_hist_2000samples[[#This Row],[m_amplitudeHistogram.16]]/$AK18</f>
        <v>9.113810690479918E-3</v>
      </c>
      <c r="BD18">
        <f>amplitude_hist_2000samples[[#This Row],[m_amplitudeHistogram.17]]/$AK18</f>
        <v>6.213663981244516E-2</v>
      </c>
      <c r="BE18">
        <f>amplitude_hist_2000samples[[#This Row],[m_amplitudeHistogram.18]]/$AK18</f>
        <v>0.14747372521323804</v>
      </c>
      <c r="BF18">
        <f>amplitude_hist_2000samples[[#This Row],[m_amplitudeHistogram.19]]/$AK18</f>
        <v>2.4845918898552199E-3</v>
      </c>
      <c r="BG18">
        <f>amplitude_hist_2000samples[[#This Row],[m_amplitudeHistogram.20]]/$AK18</f>
        <v>0</v>
      </c>
      <c r="BH18">
        <f>amplitude_hist_2000samples[[#This Row],[m_amplitudeHistogram.21]]/$AK18</f>
        <v>0</v>
      </c>
      <c r="BI18">
        <f>amplitude_hist_2000samples[[#This Row],[m_amplitudeHistogram.22]]/$AK18</f>
        <v>0</v>
      </c>
      <c r="BJ18">
        <f>amplitude_hist_2000samples[[#This Row],[m_amplitudeHistogram.23]]/$AK18</f>
        <v>0</v>
      </c>
      <c r="BK18">
        <f>amplitude_hist_2000samples[[#This Row],[m_amplitudeHistogram.24]]/$AK18</f>
        <v>0</v>
      </c>
      <c r="BL18">
        <f>amplitude_hist_2000samples[[#This Row],[m_amplitudeHistogram.25]]/$AK18</f>
        <v>0</v>
      </c>
      <c r="BM18">
        <f>amplitude_hist_2000samples[[#This Row],[m_amplitudeHistogram.26]]/$AK18</f>
        <v>0</v>
      </c>
      <c r="BN18">
        <f>amplitude_hist_2000samples[[#This Row],[m_amplitudeHistogram.27]]/$AK18</f>
        <v>0</v>
      </c>
      <c r="BO18">
        <f>amplitude_hist_2000samples[[#This Row],[m_amplitudeHistogram.28]]/$AK18</f>
        <v>0</v>
      </c>
      <c r="BP18">
        <f>amplitude_hist_2000samples[[#This Row],[m_amplitudeHistogram.29]]/$AK18</f>
        <v>0</v>
      </c>
    </row>
    <row r="19" spans="1:68" x14ac:dyDescent="0.3">
      <c r="A19" s="1" t="s">
        <v>270</v>
      </c>
      <c r="B19" s="1" t="s">
        <v>270</v>
      </c>
      <c r="C19">
        <v>0</v>
      </c>
      <c r="D19">
        <v>10</v>
      </c>
      <c r="E19" s="1">
        <v>0</v>
      </c>
      <c r="F19">
        <v>1024</v>
      </c>
      <c r="G19" s="1">
        <v>6.1447000000000002E-2</v>
      </c>
      <c r="H19" s="1">
        <v>4.55E-4</v>
      </c>
      <c r="I19" s="1">
        <v>4.0959999999999998E-3</v>
      </c>
      <c r="J19" s="1">
        <v>1.0924E-2</v>
      </c>
      <c r="K19" s="1">
        <v>1.2744999999999999E-2</v>
      </c>
      <c r="L19" s="1">
        <v>1.0014E-2</v>
      </c>
      <c r="M19" s="1">
        <v>7.2371000000000005E-2</v>
      </c>
      <c r="N19" s="1">
        <v>1.3655E-2</v>
      </c>
      <c r="O19" s="1">
        <v>2.64E-2</v>
      </c>
      <c r="P19" s="1">
        <v>3.1862000000000001E-2</v>
      </c>
      <c r="Q19" s="1">
        <v>2.0482E-2</v>
      </c>
      <c r="R19" s="1">
        <v>2.1847999999999999E-2</v>
      </c>
      <c r="S19" s="1">
        <v>3.2316999999999999E-2</v>
      </c>
      <c r="T19" s="1">
        <v>3.6413000000000001E-2</v>
      </c>
      <c r="U19" s="1">
        <v>4.3695999999999999E-2</v>
      </c>
      <c r="V19" s="1">
        <v>8.8757000000000003E-2</v>
      </c>
      <c r="W19" s="1">
        <v>0.111971</v>
      </c>
      <c r="X19" s="1">
        <v>8.8302000000000005E-2</v>
      </c>
      <c r="Y19" s="1">
        <v>0.20391400000000001</v>
      </c>
      <c r="Z19" s="1">
        <v>0.105599</v>
      </c>
      <c r="AA19" s="1">
        <v>1.8209999999999999E-3</v>
      </c>
      <c r="AB19" s="1">
        <v>9.1E-4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f>MAX(amplitude_hist_2000samples[[#This Row],[m_amplitudeHistogram.0]:[m_amplitudeHistogram.29]])</f>
        <v>0.20391400000000001</v>
      </c>
      <c r="AM19">
        <f>amplitude_hist_2000samples[[#This Row],[m_amplitudeHistogram.0]]/$AK19</f>
        <v>0.30133781888443167</v>
      </c>
      <c r="AN19">
        <f>amplitude_hist_2000samples[[#This Row],[m_amplitudeHistogram.1]]/$AK19</f>
        <v>2.2313328167756995E-3</v>
      </c>
      <c r="AO19">
        <f>amplitude_hist_2000samples[[#This Row],[m_amplitudeHistogram.2]]/$AK19</f>
        <v>2.0086899379150033E-2</v>
      </c>
      <c r="AP19">
        <f>amplitude_hist_2000samples[[#This Row],[m_amplitudeHistogram.3]]/$AK19</f>
        <v>5.3571603715291738E-2</v>
      </c>
      <c r="AQ19">
        <f>amplitude_hist_2000samples[[#This Row],[m_amplitudeHistogram.4]]/$AK19</f>
        <v>6.2501839010563276E-2</v>
      </c>
      <c r="AR19">
        <f>amplitude_hist_2000samples[[#This Row],[m_amplitudeHistogram.5]]/$AK19</f>
        <v>4.9108938081740341E-2</v>
      </c>
      <c r="AS19">
        <f>amplitude_hist_2000samples[[#This Row],[m_amplitudeHistogram.6]]/$AK19</f>
        <v>0.35490942259972341</v>
      </c>
      <c r="AT19">
        <f>amplitude_hist_2000samples[[#This Row],[m_amplitudeHistogram.7]]/$AK19</f>
        <v>6.6964504644114672E-2</v>
      </c>
      <c r="AU19">
        <f>amplitude_hist_2000samples[[#This Row],[m_amplitudeHistogram.8]]/$AK19</f>
        <v>0.12946634365467793</v>
      </c>
      <c r="AV19">
        <f>amplitude_hist_2000samples[[#This Row],[m_amplitudeHistogram.9]]/$AK19</f>
        <v>0.15625214551232383</v>
      </c>
      <c r="AW19">
        <f>amplitude_hist_2000samples[[#This Row],[m_amplitudeHistogram.10]]/$AK19</f>
        <v>0.10044430495208764</v>
      </c>
      <c r="AX19">
        <f>amplitude_hist_2000samples[[#This Row],[m_amplitudeHistogram.11]]/$AK19</f>
        <v>0.10714320743058348</v>
      </c>
      <c r="AY19">
        <f>amplitude_hist_2000samples[[#This Row],[m_amplitudeHistogram.12]]/$AK19</f>
        <v>0.15848347832909951</v>
      </c>
      <c r="AZ19">
        <f>amplitude_hist_2000samples[[#This Row],[m_amplitudeHistogram.13]]/$AK19</f>
        <v>0.17857037770824954</v>
      </c>
      <c r="BA19">
        <f>amplitude_hist_2000samples[[#This Row],[m_amplitudeHistogram.14]]/$AK19</f>
        <v>0.21428641486116695</v>
      </c>
      <c r="BB19">
        <f>amplitude_hist_2000samples[[#This Row],[m_amplitudeHistogram.15]]/$AK19</f>
        <v>0.43526682817266099</v>
      </c>
      <c r="BC19">
        <f>amplitude_hist_2000samples[[#This Row],[m_amplitudeHistogram.16]]/$AK19</f>
        <v>0.54910893808174033</v>
      </c>
      <c r="BD19">
        <f>amplitude_hist_2000samples[[#This Row],[m_amplitudeHistogram.17]]/$AK19</f>
        <v>0.43303549535588531</v>
      </c>
      <c r="BE19">
        <f>amplitude_hist_2000samples[[#This Row],[m_amplitudeHistogram.18]]/$AK19</f>
        <v>1</v>
      </c>
      <c r="BF19">
        <f>amplitude_hist_2000samples[[#This Row],[m_amplitudeHistogram.19]]/$AK19</f>
        <v>0.51786047059054308</v>
      </c>
      <c r="BG19">
        <f>amplitude_hist_2000samples[[#This Row],[m_amplitudeHistogram.20]]/$AK19</f>
        <v>8.9302352952715346E-3</v>
      </c>
      <c r="BH19">
        <f>amplitude_hist_2000samples[[#This Row],[m_amplitudeHistogram.21]]/$AK19</f>
        <v>4.4626656335513991E-3</v>
      </c>
      <c r="BI19">
        <f>amplitude_hist_2000samples[[#This Row],[m_amplitudeHistogram.22]]/$AK19</f>
        <v>0</v>
      </c>
      <c r="BJ19">
        <f>amplitude_hist_2000samples[[#This Row],[m_amplitudeHistogram.23]]/$AK19</f>
        <v>0</v>
      </c>
      <c r="BK19">
        <f>amplitude_hist_2000samples[[#This Row],[m_amplitudeHistogram.24]]/$AK19</f>
        <v>0</v>
      </c>
      <c r="BL19">
        <f>amplitude_hist_2000samples[[#This Row],[m_amplitudeHistogram.25]]/$AK19</f>
        <v>0</v>
      </c>
      <c r="BM19">
        <f>amplitude_hist_2000samples[[#This Row],[m_amplitudeHistogram.26]]/$AK19</f>
        <v>0</v>
      </c>
      <c r="BN19">
        <f>amplitude_hist_2000samples[[#This Row],[m_amplitudeHistogram.27]]/$AK19</f>
        <v>0</v>
      </c>
      <c r="BO19">
        <f>amplitude_hist_2000samples[[#This Row],[m_amplitudeHistogram.28]]/$AK19</f>
        <v>0</v>
      </c>
      <c r="BP19">
        <f>amplitude_hist_2000samples[[#This Row],[m_amplitudeHistogram.29]]/$AK19</f>
        <v>0</v>
      </c>
    </row>
    <row r="20" spans="1:68" x14ac:dyDescent="0.3">
      <c r="A20" s="1" t="s">
        <v>270</v>
      </c>
      <c r="B20" s="1" t="s">
        <v>270</v>
      </c>
      <c r="C20">
        <v>0</v>
      </c>
      <c r="D20">
        <v>10</v>
      </c>
      <c r="E20" s="1">
        <v>0</v>
      </c>
      <c r="F20">
        <v>1024</v>
      </c>
      <c r="G20" s="1">
        <v>6.0082000000000003E-2</v>
      </c>
      <c r="H20" s="1">
        <v>0</v>
      </c>
      <c r="I20" s="1">
        <v>4.0959999999999998E-3</v>
      </c>
      <c r="J20" s="1">
        <v>5.4619999999999998E-3</v>
      </c>
      <c r="K20" s="1">
        <v>1.2289E-2</v>
      </c>
      <c r="L20" s="1">
        <v>9.5580000000000005E-3</v>
      </c>
      <c r="M20" s="1">
        <v>0.21392800000000001</v>
      </c>
      <c r="N20" s="1">
        <v>2.0027E-2</v>
      </c>
      <c r="O20" s="1">
        <v>2.5034000000000001E-2</v>
      </c>
      <c r="P20" s="1">
        <v>2.7765000000000001E-2</v>
      </c>
      <c r="Q20" s="1">
        <v>2.4124E-2</v>
      </c>
      <c r="R20" s="1">
        <v>9.7406000000000006E-2</v>
      </c>
      <c r="S20" s="1">
        <v>7.6467999999999994E-2</v>
      </c>
      <c r="T20" s="1">
        <v>9.9681000000000006E-2</v>
      </c>
      <c r="U20" s="1">
        <v>5.8715999999999997E-2</v>
      </c>
      <c r="V20" s="1">
        <v>3.2316999999999999E-2</v>
      </c>
      <c r="W20" s="1">
        <v>3.1406000000000003E-2</v>
      </c>
      <c r="X20" s="1">
        <v>5.5530000000000003E-2</v>
      </c>
      <c r="Y20" s="1">
        <v>0.13791500000000001</v>
      </c>
      <c r="Z20" s="1">
        <v>5.4619999999999998E-3</v>
      </c>
      <c r="AA20" s="1">
        <v>2.7309999999999999E-3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f>MAX(amplitude_hist_2000samples[[#This Row],[m_amplitudeHistogram.0]:[m_amplitudeHistogram.29]])</f>
        <v>0.21392800000000001</v>
      </c>
      <c r="AM20">
        <f>amplitude_hist_2000samples[[#This Row],[m_amplitudeHistogram.0]]/$AK20</f>
        <v>0.28085150143973675</v>
      </c>
      <c r="AN20">
        <f>amplitude_hist_2000samples[[#This Row],[m_amplitudeHistogram.1]]/$AK20</f>
        <v>0</v>
      </c>
      <c r="AO20">
        <f>amplitude_hist_2000samples[[#This Row],[m_amplitudeHistogram.2]]/$AK20</f>
        <v>1.9146628772297222E-2</v>
      </c>
      <c r="AP20">
        <f>amplitude_hist_2000samples[[#This Row],[m_amplitudeHistogram.3]]/$AK20</f>
        <v>2.5531954676339702E-2</v>
      </c>
      <c r="AQ20">
        <f>amplitude_hist_2000samples[[#This Row],[m_amplitudeHistogram.4]]/$AK20</f>
        <v>5.7444560786806771E-2</v>
      </c>
      <c r="AR20">
        <f>amplitude_hist_2000samples[[#This Row],[m_amplitudeHistogram.5]]/$AK20</f>
        <v>4.4678583448636927E-2</v>
      </c>
      <c r="AS20">
        <f>amplitude_hist_2000samples[[#This Row],[m_amplitudeHistogram.6]]/$AK20</f>
        <v>1</v>
      </c>
      <c r="AT20">
        <f>amplitude_hist_2000samples[[#This Row],[m_amplitudeHistogram.7]]/$AK20</f>
        <v>9.3615608989940535E-2</v>
      </c>
      <c r="AU20">
        <f>amplitude_hist_2000samples[[#This Row],[m_amplitudeHistogram.8]]/$AK20</f>
        <v>0.11702067985490446</v>
      </c>
      <c r="AV20">
        <f>amplitude_hist_2000samples[[#This Row],[m_amplitudeHistogram.9]]/$AK20</f>
        <v>0.12978665719307431</v>
      </c>
      <c r="AW20">
        <f>amplitude_hist_2000samples[[#This Row],[m_amplitudeHistogram.10]]/$AK20</f>
        <v>0.11276691223215286</v>
      </c>
      <c r="AX20">
        <f>amplitude_hist_2000samples[[#This Row],[m_amplitudeHistogram.11]]/$AK20</f>
        <v>0.4553214165513631</v>
      </c>
      <c r="AY20">
        <f>amplitude_hist_2000samples[[#This Row],[m_amplitudeHistogram.12]]/$AK20</f>
        <v>0.35744736546875583</v>
      </c>
      <c r="AZ20">
        <f>amplitude_hist_2000samples[[#This Row],[m_amplitudeHistogram.13]]/$AK20</f>
        <v>0.46595583560824205</v>
      </c>
      <c r="BA20">
        <f>amplitude_hist_2000samples[[#This Row],[m_amplitudeHistogram.14]]/$AK20</f>
        <v>0.27446617553569425</v>
      </c>
      <c r="BB20">
        <f>amplitude_hist_2000samples[[#This Row],[m_amplitudeHistogram.15]]/$AK20</f>
        <v>0.15106484424666242</v>
      </c>
      <c r="BC20">
        <f>amplitude_hist_2000samples[[#This Row],[m_amplitudeHistogram.16]]/$AK20</f>
        <v>0.14680640215399574</v>
      </c>
      <c r="BD20">
        <f>amplitude_hist_2000samples[[#This Row],[m_amplitudeHistogram.17]]/$AK20</f>
        <v>0.25957331438614861</v>
      </c>
      <c r="BE20">
        <f>amplitude_hist_2000samples[[#This Row],[m_amplitudeHistogram.18]]/$AK20</f>
        <v>0.64467951834261994</v>
      </c>
      <c r="BF20">
        <f>amplitude_hist_2000samples[[#This Row],[m_amplitudeHistogram.19]]/$AK20</f>
        <v>2.5531954676339702E-2</v>
      </c>
      <c r="BG20">
        <f>amplitude_hist_2000samples[[#This Row],[m_amplitudeHistogram.20]]/$AK20</f>
        <v>1.2765977338169851E-2</v>
      </c>
      <c r="BH20">
        <f>amplitude_hist_2000samples[[#This Row],[m_amplitudeHistogram.21]]/$AK20</f>
        <v>0</v>
      </c>
      <c r="BI20">
        <f>amplitude_hist_2000samples[[#This Row],[m_amplitudeHistogram.22]]/$AK20</f>
        <v>0</v>
      </c>
      <c r="BJ20">
        <f>amplitude_hist_2000samples[[#This Row],[m_amplitudeHistogram.23]]/$AK20</f>
        <v>0</v>
      </c>
      <c r="BK20">
        <f>amplitude_hist_2000samples[[#This Row],[m_amplitudeHistogram.24]]/$AK20</f>
        <v>0</v>
      </c>
      <c r="BL20">
        <f>amplitude_hist_2000samples[[#This Row],[m_amplitudeHistogram.25]]/$AK20</f>
        <v>0</v>
      </c>
      <c r="BM20">
        <f>amplitude_hist_2000samples[[#This Row],[m_amplitudeHistogram.26]]/$AK20</f>
        <v>0</v>
      </c>
      <c r="BN20">
        <f>amplitude_hist_2000samples[[#This Row],[m_amplitudeHistogram.27]]/$AK20</f>
        <v>0</v>
      </c>
      <c r="BO20">
        <f>amplitude_hist_2000samples[[#This Row],[m_amplitudeHistogram.28]]/$AK20</f>
        <v>0</v>
      </c>
      <c r="BP20">
        <f>amplitude_hist_2000samples[[#This Row],[m_amplitudeHistogram.29]]/$AK20</f>
        <v>0</v>
      </c>
    </row>
    <row r="21" spans="1:68" x14ac:dyDescent="0.3">
      <c r="A21" s="1" t="s">
        <v>270</v>
      </c>
      <c r="B21" s="1" t="s">
        <v>270</v>
      </c>
      <c r="C21">
        <v>0</v>
      </c>
      <c r="D21">
        <v>10</v>
      </c>
      <c r="E21" s="1">
        <v>0</v>
      </c>
      <c r="F21">
        <v>1024</v>
      </c>
      <c r="G21" s="1">
        <v>7.9654000000000003E-2</v>
      </c>
      <c r="H21" s="1">
        <v>0</v>
      </c>
      <c r="I21" s="1">
        <v>0</v>
      </c>
      <c r="J21" s="1">
        <v>8.6479999999999994E-3</v>
      </c>
      <c r="K21" s="1">
        <v>5.9170000000000004E-3</v>
      </c>
      <c r="L21" s="1">
        <v>3.6410000000000001E-3</v>
      </c>
      <c r="M21" s="1">
        <v>0.25489299999999998</v>
      </c>
      <c r="N21" s="1">
        <v>1.5476E-2</v>
      </c>
      <c r="O21" s="1">
        <v>2.4124E-2</v>
      </c>
      <c r="P21" s="1">
        <v>4.0509999999999997E-2</v>
      </c>
      <c r="Q21" s="1">
        <v>3.3227E-2</v>
      </c>
      <c r="R21" s="1">
        <v>3.3681999999999997E-2</v>
      </c>
      <c r="S21" s="1">
        <v>4.6882E-2</v>
      </c>
      <c r="T21" s="1">
        <v>6.5999000000000002E-2</v>
      </c>
      <c r="U21" s="1">
        <v>5.5530000000000003E-2</v>
      </c>
      <c r="V21" s="1">
        <v>8.1019999999999995E-2</v>
      </c>
      <c r="W21" s="1">
        <v>6.6453999999999999E-2</v>
      </c>
      <c r="X21" s="1">
        <v>3.2316999999999999E-2</v>
      </c>
      <c r="Y21" s="1">
        <v>9.1033000000000003E-2</v>
      </c>
      <c r="Z21" s="1">
        <v>6.0082000000000003E-2</v>
      </c>
      <c r="AA21" s="1">
        <v>9.1E-4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f>MAX(amplitude_hist_2000samples[[#This Row],[m_amplitudeHistogram.0]:[m_amplitudeHistogram.29]])</f>
        <v>0.25489299999999998</v>
      </c>
      <c r="AM21">
        <f>amplitude_hist_2000samples[[#This Row],[m_amplitudeHistogram.0]]/$AK21</f>
        <v>0.3124997547990726</v>
      </c>
      <c r="AN21">
        <f>amplitude_hist_2000samples[[#This Row],[m_amplitudeHistogram.1]]/$AK21</f>
        <v>0</v>
      </c>
      <c r="AO21">
        <f>amplitude_hist_2000samples[[#This Row],[m_amplitudeHistogram.2]]/$AK21</f>
        <v>0</v>
      </c>
      <c r="AP21">
        <f>amplitude_hist_2000samples[[#This Row],[m_amplitudeHistogram.3]]/$AK21</f>
        <v>3.3927961929123202E-2</v>
      </c>
      <c r="AQ21">
        <f>amplitude_hist_2000samples[[#This Row],[m_amplitudeHistogram.4]]/$AK21</f>
        <v>2.3213662203355922E-2</v>
      </c>
      <c r="AR21">
        <f>amplitude_hist_2000samples[[#This Row],[m_amplitudeHistogram.5]]/$AK21</f>
        <v>1.4284425229409989E-2</v>
      </c>
      <c r="AS21">
        <f>amplitude_hist_2000samples[[#This Row],[m_amplitudeHistogram.6]]/$AK21</f>
        <v>1</v>
      </c>
      <c r="AT21">
        <f>amplitude_hist_2000samples[[#This Row],[m_amplitudeHistogram.7]]/$AK21</f>
        <v>6.0715672850960994E-2</v>
      </c>
      <c r="AU21">
        <f>amplitude_hist_2000samples[[#This Row],[m_amplitudeHistogram.8]]/$AK21</f>
        <v>9.4643634780084196E-2</v>
      </c>
      <c r="AV21">
        <f>amplitude_hist_2000samples[[#This Row],[m_amplitudeHistogram.9]]/$AK21</f>
        <v>0.15892943313468788</v>
      </c>
      <c r="AW21">
        <f>amplitude_hist_2000samples[[#This Row],[m_amplitudeHistogram.10]]/$AK21</f>
        <v>0.13035665946102876</v>
      </c>
      <c r="AX21">
        <f>amplitude_hist_2000samples[[#This Row],[m_amplitudeHistogram.11]]/$AK21</f>
        <v>0.13214172221285009</v>
      </c>
      <c r="AY21">
        <f>amplitude_hist_2000samples[[#This Row],[m_amplitudeHistogram.12]]/$AK21</f>
        <v>0.18392815808986518</v>
      </c>
      <c r="AZ21">
        <f>amplitude_hist_2000samples[[#This Row],[m_amplitudeHistogram.13]]/$AK21</f>
        <v>0.25892825617023618</v>
      </c>
      <c r="BA21">
        <f>amplitude_hist_2000samples[[#This Row],[m_amplitudeHistogram.14]]/$AK21</f>
        <v>0.21785612001898838</v>
      </c>
      <c r="BB21">
        <f>amplitude_hist_2000samples[[#This Row],[m_amplitudeHistogram.15]]/$AK21</f>
        <v>0.31785886626937576</v>
      </c>
      <c r="BC21">
        <f>amplitude_hist_2000samples[[#This Row],[m_amplitudeHistogram.16]]/$AK21</f>
        <v>0.26071331892205751</v>
      </c>
      <c r="BD21">
        <f>amplitude_hist_2000samples[[#This Row],[m_amplitudeHistogram.17]]/$AK21</f>
        <v>0.12678653395738604</v>
      </c>
      <c r="BE21">
        <f>amplitude_hist_2000samples[[#This Row],[m_amplitudeHistogram.18]]/$AK21</f>
        <v>0.3571420164539631</v>
      </c>
      <c r="BF21">
        <f>amplitude_hist_2000samples[[#This Row],[m_amplitudeHistogram.19]]/$AK21</f>
        <v>0.23571459396688024</v>
      </c>
      <c r="BG21">
        <f>amplitude_hist_2000samples[[#This Row],[m_amplitudeHistogram.20]]/$AK21</f>
        <v>3.5701255036427052E-3</v>
      </c>
      <c r="BH21">
        <f>amplitude_hist_2000samples[[#This Row],[m_amplitudeHistogram.21]]/$AK21</f>
        <v>0</v>
      </c>
      <c r="BI21">
        <f>amplitude_hist_2000samples[[#This Row],[m_amplitudeHistogram.22]]/$AK21</f>
        <v>0</v>
      </c>
      <c r="BJ21">
        <f>amplitude_hist_2000samples[[#This Row],[m_amplitudeHistogram.23]]/$AK21</f>
        <v>0</v>
      </c>
      <c r="BK21">
        <f>amplitude_hist_2000samples[[#This Row],[m_amplitudeHistogram.24]]/$AK21</f>
        <v>0</v>
      </c>
      <c r="BL21">
        <f>amplitude_hist_2000samples[[#This Row],[m_amplitudeHistogram.25]]/$AK21</f>
        <v>0</v>
      </c>
      <c r="BM21">
        <f>amplitude_hist_2000samples[[#This Row],[m_amplitudeHistogram.26]]/$AK21</f>
        <v>0</v>
      </c>
      <c r="BN21">
        <f>amplitude_hist_2000samples[[#This Row],[m_amplitudeHistogram.27]]/$AK21</f>
        <v>0</v>
      </c>
      <c r="BO21">
        <f>amplitude_hist_2000samples[[#This Row],[m_amplitudeHistogram.28]]/$AK21</f>
        <v>0</v>
      </c>
      <c r="BP21">
        <f>amplitude_hist_2000samples[[#This Row],[m_amplitudeHistogram.29]]/$AK21</f>
        <v>0</v>
      </c>
    </row>
    <row r="22" spans="1:68" x14ac:dyDescent="0.3">
      <c r="A22" s="1" t="s">
        <v>270</v>
      </c>
      <c r="B22" s="1" t="s">
        <v>270</v>
      </c>
      <c r="C22">
        <v>0</v>
      </c>
      <c r="D22">
        <v>10</v>
      </c>
      <c r="E22" s="1">
        <v>0</v>
      </c>
      <c r="F22">
        <v>1024</v>
      </c>
      <c r="G22" s="1">
        <v>8.0109E-2</v>
      </c>
      <c r="H22" s="1">
        <v>0</v>
      </c>
      <c r="I22" s="1">
        <v>0</v>
      </c>
      <c r="J22" s="1">
        <v>4.5519999999999996E-3</v>
      </c>
      <c r="K22" s="1">
        <v>5.9170000000000004E-3</v>
      </c>
      <c r="L22" s="1">
        <v>4.0959999999999998E-3</v>
      </c>
      <c r="M22" s="1">
        <v>6.5999000000000002E-2</v>
      </c>
      <c r="N22" s="1">
        <v>2.3213000000000001E-2</v>
      </c>
      <c r="O22" s="1">
        <v>5.6896000000000002E-2</v>
      </c>
      <c r="P22" s="1">
        <v>6.5544000000000005E-2</v>
      </c>
      <c r="Q22" s="1">
        <v>3.5503E-2</v>
      </c>
      <c r="R22" s="1">
        <v>3.5048000000000003E-2</v>
      </c>
      <c r="S22" s="1">
        <v>4.9158E-2</v>
      </c>
      <c r="T22" s="1">
        <v>7.0551000000000003E-2</v>
      </c>
      <c r="U22" s="1">
        <v>6.1903E-2</v>
      </c>
      <c r="V22" s="1">
        <v>9.6949999999999995E-2</v>
      </c>
      <c r="W22" s="1">
        <v>8.7391999999999997E-2</v>
      </c>
      <c r="X22" s="1">
        <v>7.5558E-2</v>
      </c>
      <c r="Y22" s="1">
        <v>0.14383299999999999</v>
      </c>
      <c r="Z22" s="1">
        <v>3.7779E-2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f>MAX(amplitude_hist_2000samples[[#This Row],[m_amplitudeHistogram.0]:[m_amplitudeHistogram.29]])</f>
        <v>0.14383299999999999</v>
      </c>
      <c r="AM22">
        <f>amplitude_hist_2000samples[[#This Row],[m_amplitudeHistogram.0]]/$AK22</f>
        <v>0.55695841705311022</v>
      </c>
      <c r="AN22">
        <f>amplitude_hist_2000samples[[#This Row],[m_amplitudeHistogram.1]]/$AK22</f>
        <v>0</v>
      </c>
      <c r="AO22">
        <f>amplitude_hist_2000samples[[#This Row],[m_amplitudeHistogram.2]]/$AK22</f>
        <v>0</v>
      </c>
      <c r="AP22">
        <f>amplitude_hist_2000samples[[#This Row],[m_amplitudeHistogram.3]]/$AK22</f>
        <v>3.1647813784041218E-2</v>
      </c>
      <c r="AQ22">
        <f>amplitude_hist_2000samples[[#This Row],[m_amplitudeHistogram.4]]/$AK22</f>
        <v>4.1137986414800501E-2</v>
      </c>
      <c r="AR22">
        <f>amplitude_hist_2000samples[[#This Row],[m_amplitudeHistogram.5]]/$AK22</f>
        <v>2.8477470399699653E-2</v>
      </c>
      <c r="AS22">
        <f>amplitude_hist_2000samples[[#This Row],[m_amplitudeHistogram.6]]/$AK22</f>
        <v>0.45885853733148863</v>
      </c>
      <c r="AT22">
        <f>amplitude_hist_2000samples[[#This Row],[m_amplitudeHistogram.7]]/$AK22</f>
        <v>0.16138855478228226</v>
      </c>
      <c r="AU22">
        <f>amplitude_hist_2000samples[[#This Row],[m_amplitudeHistogram.8]]/$AK22</f>
        <v>0.39556986227082802</v>
      </c>
      <c r="AV22">
        <f>amplitude_hist_2000samples[[#This Row],[m_amplitudeHistogram.9]]/$AK22</f>
        <v>0.45569514645456893</v>
      </c>
      <c r="AW22">
        <f>amplitude_hist_2000samples[[#This Row],[m_amplitudeHistogram.10]]/$AK22</f>
        <v>0.24683487099622481</v>
      </c>
      <c r="AX22">
        <f>amplitude_hist_2000samples[[#This Row],[m_amplitudeHistogram.11]]/$AK22</f>
        <v>0.24367148011930506</v>
      </c>
      <c r="AY22">
        <f>amplitude_hist_2000samples[[#This Row],[m_amplitudeHistogram.12]]/$AK22</f>
        <v>0.34177135984092666</v>
      </c>
      <c r="AZ22">
        <f>amplitude_hist_2000samples[[#This Row],[m_amplitudeHistogram.13]]/$AK22</f>
        <v>0.49050635111552987</v>
      </c>
      <c r="BA22">
        <f>amplitude_hist_2000samples[[#This Row],[m_amplitudeHistogram.14]]/$AK22</f>
        <v>0.43038106693178896</v>
      </c>
      <c r="BB22">
        <f>amplitude_hist_2000samples[[#This Row],[m_amplitudeHistogram.15]]/$AK22</f>
        <v>0.67404559454367219</v>
      </c>
      <c r="BC22">
        <f>amplitude_hist_2000samples[[#This Row],[m_amplitudeHistogram.16]]/$AK22</f>
        <v>0.60759352860609184</v>
      </c>
      <c r="BD22">
        <f>amplitude_hist_2000samples[[#This Row],[m_amplitudeHistogram.17]]/$AK22</f>
        <v>0.52531755577649086</v>
      </c>
      <c r="BE22">
        <f>amplitude_hist_2000samples[[#This Row],[m_amplitudeHistogram.18]]/$AK22</f>
        <v>1</v>
      </c>
      <c r="BF22">
        <f>amplitude_hist_2000samples[[#This Row],[m_amplitudeHistogram.19]]/$AK22</f>
        <v>0.26265877788824543</v>
      </c>
      <c r="BG22">
        <f>amplitude_hist_2000samples[[#This Row],[m_amplitudeHistogram.20]]/$AK22</f>
        <v>0</v>
      </c>
      <c r="BH22">
        <f>amplitude_hist_2000samples[[#This Row],[m_amplitudeHistogram.21]]/$AK22</f>
        <v>0</v>
      </c>
      <c r="BI22">
        <f>amplitude_hist_2000samples[[#This Row],[m_amplitudeHistogram.22]]/$AK22</f>
        <v>0</v>
      </c>
      <c r="BJ22">
        <f>amplitude_hist_2000samples[[#This Row],[m_amplitudeHistogram.23]]/$AK22</f>
        <v>0</v>
      </c>
      <c r="BK22">
        <f>amplitude_hist_2000samples[[#This Row],[m_amplitudeHistogram.24]]/$AK22</f>
        <v>0</v>
      </c>
      <c r="BL22">
        <f>amplitude_hist_2000samples[[#This Row],[m_amplitudeHistogram.25]]/$AK22</f>
        <v>0</v>
      </c>
      <c r="BM22">
        <f>amplitude_hist_2000samples[[#This Row],[m_amplitudeHistogram.26]]/$AK22</f>
        <v>0</v>
      </c>
      <c r="BN22">
        <f>amplitude_hist_2000samples[[#This Row],[m_amplitudeHistogram.27]]/$AK22</f>
        <v>0</v>
      </c>
      <c r="BO22">
        <f>amplitude_hist_2000samples[[#This Row],[m_amplitudeHistogram.28]]/$AK22</f>
        <v>0</v>
      </c>
      <c r="BP22">
        <f>amplitude_hist_2000samples[[#This Row],[m_amplitudeHistogram.29]]/$AK22</f>
        <v>0</v>
      </c>
    </row>
    <row r="23" spans="1:68" x14ac:dyDescent="0.3">
      <c r="A23" s="1" t="s">
        <v>270</v>
      </c>
      <c r="B23" s="1" t="s">
        <v>270</v>
      </c>
      <c r="C23">
        <v>0</v>
      </c>
      <c r="D23">
        <v>10</v>
      </c>
      <c r="E23" s="1">
        <v>0</v>
      </c>
      <c r="F23">
        <v>1024</v>
      </c>
      <c r="G23" s="1">
        <v>9.9225999999999995E-2</v>
      </c>
      <c r="H23" s="1">
        <v>4.55E-4</v>
      </c>
      <c r="I23" s="1">
        <v>1.3649999999999999E-3</v>
      </c>
      <c r="J23" s="1">
        <v>1.0924E-2</v>
      </c>
      <c r="K23" s="1">
        <v>1.2744999999999999E-2</v>
      </c>
      <c r="L23" s="1">
        <v>7.7380000000000001E-3</v>
      </c>
      <c r="M23" s="1">
        <v>0.35047800000000001</v>
      </c>
      <c r="N23" s="1">
        <v>2.2758E-2</v>
      </c>
      <c r="O23" s="1">
        <v>4.3695999999999999E-2</v>
      </c>
      <c r="P23" s="1">
        <v>6.0082000000000003E-2</v>
      </c>
      <c r="Q23" s="1">
        <v>3.2316999999999999E-2</v>
      </c>
      <c r="R23" s="1">
        <v>3.5503E-2</v>
      </c>
      <c r="S23" s="1">
        <v>2.5034000000000001E-2</v>
      </c>
      <c r="T23" s="1">
        <v>8.6026000000000005E-2</v>
      </c>
      <c r="U23" s="1">
        <v>5.2344000000000002E-2</v>
      </c>
      <c r="V23" s="1">
        <v>1.2289E-2</v>
      </c>
      <c r="W23" s="1">
        <v>2.8674999999999999E-2</v>
      </c>
      <c r="X23" s="1">
        <v>3.0950999999999999E-2</v>
      </c>
      <c r="Y23" s="1">
        <v>8.1019999999999995E-2</v>
      </c>
      <c r="Z23" s="1">
        <v>5.4619999999999998E-3</v>
      </c>
      <c r="AA23" s="1">
        <v>9.1E-4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f>MAX(amplitude_hist_2000samples[[#This Row],[m_amplitudeHistogram.0]:[m_amplitudeHistogram.29]])</f>
        <v>0.35047800000000001</v>
      </c>
      <c r="AM23">
        <f>amplitude_hist_2000samples[[#This Row],[m_amplitudeHistogram.0]]/$AK23</f>
        <v>0.28311620130222154</v>
      </c>
      <c r="AN23">
        <f>amplitude_hist_2000samples[[#This Row],[m_amplitudeHistogram.1]]/$AK23</f>
        <v>1.2982269928497651E-3</v>
      </c>
      <c r="AO23">
        <f>amplitude_hist_2000samples[[#This Row],[m_amplitudeHistogram.2]]/$AK23</f>
        <v>3.8946809785492952E-3</v>
      </c>
      <c r="AP23">
        <f>amplitude_hist_2000samples[[#This Row],[m_amplitudeHistogram.3]]/$AK23</f>
        <v>3.1168860812946887E-2</v>
      </c>
      <c r="AQ23">
        <f>amplitude_hist_2000samples[[#This Row],[m_amplitudeHistogram.4]]/$AK23</f>
        <v>3.636462203048408E-2</v>
      </c>
      <c r="AR23">
        <f>amplitude_hist_2000samples[[#This Row],[m_amplitudeHistogram.5]]/$AK23</f>
        <v>2.2078418616860402E-2</v>
      </c>
      <c r="AS23">
        <f>amplitude_hist_2000samples[[#This Row],[m_amplitudeHistogram.6]]/$AK23</f>
        <v>1</v>
      </c>
      <c r="AT23">
        <f>amplitude_hist_2000samples[[#This Row],[m_amplitudeHistogram.7]]/$AK23</f>
        <v>6.4934175611593314E-2</v>
      </c>
      <c r="AU23">
        <f>amplitude_hist_2000samples[[#This Row],[m_amplitudeHistogram.8]]/$AK23</f>
        <v>0.12467544325178755</v>
      </c>
      <c r="AV23">
        <f>amplitude_hist_2000samples[[#This Row],[m_amplitudeHistogram.9]]/$AK23</f>
        <v>0.17142873447120791</v>
      </c>
      <c r="AW23">
        <f>amplitude_hist_2000samples[[#This Row],[m_amplitudeHistogram.10]]/$AK23</f>
        <v>9.2208355445990903E-2</v>
      </c>
      <c r="AX23">
        <f>amplitude_hist_2000samples[[#This Row],[m_amplitudeHistogram.11]]/$AK23</f>
        <v>0.10129879764207739</v>
      </c>
      <c r="AY23">
        <f>amplitude_hist_2000samples[[#This Row],[m_amplitudeHistogram.12]]/$AK23</f>
        <v>7.1428163821980264E-2</v>
      </c>
      <c r="AZ23">
        <f>amplitude_hist_2000samples[[#This Row],[m_amplitudeHistogram.13]]/$AK23</f>
        <v>0.2454533522788877</v>
      </c>
      <c r="BA23">
        <f>amplitude_hist_2000samples[[#This Row],[m_amplitudeHistogram.14]]/$AK23</f>
        <v>0.14935031585434749</v>
      </c>
      <c r="BB23">
        <f>amplitude_hist_2000samples[[#This Row],[m_amplitudeHistogram.15]]/$AK23</f>
        <v>3.5063541791496185E-2</v>
      </c>
      <c r="BC23">
        <f>amplitude_hist_2000samples[[#This Row],[m_amplitudeHistogram.16]]/$AK23</f>
        <v>8.1816833010916509E-2</v>
      </c>
      <c r="BD23">
        <f>amplitude_hist_2000samples[[#This Row],[m_amplitudeHistogram.17]]/$AK23</f>
        <v>8.8310821221303473E-2</v>
      </c>
      <c r="BE23">
        <f>amplitude_hist_2000samples[[#This Row],[m_amplitudeHistogram.18]]/$AK23</f>
        <v>0.23117000211140212</v>
      </c>
      <c r="BF23">
        <f>amplitude_hist_2000samples[[#This Row],[m_amplitudeHistogram.19]]/$AK23</f>
        <v>1.5584430406473443E-2</v>
      </c>
      <c r="BG23">
        <f>amplitude_hist_2000samples[[#This Row],[m_amplitudeHistogram.20]]/$AK23</f>
        <v>2.5964539856995301E-3</v>
      </c>
      <c r="BH23">
        <f>amplitude_hist_2000samples[[#This Row],[m_amplitudeHistogram.21]]/$AK23</f>
        <v>0</v>
      </c>
      <c r="BI23">
        <f>amplitude_hist_2000samples[[#This Row],[m_amplitudeHistogram.22]]/$AK23</f>
        <v>0</v>
      </c>
      <c r="BJ23">
        <f>amplitude_hist_2000samples[[#This Row],[m_amplitudeHistogram.23]]/$AK23</f>
        <v>0</v>
      </c>
      <c r="BK23">
        <f>amplitude_hist_2000samples[[#This Row],[m_amplitudeHistogram.24]]/$AK23</f>
        <v>0</v>
      </c>
      <c r="BL23">
        <f>amplitude_hist_2000samples[[#This Row],[m_amplitudeHistogram.25]]/$AK23</f>
        <v>0</v>
      </c>
      <c r="BM23">
        <f>amplitude_hist_2000samples[[#This Row],[m_amplitudeHistogram.26]]/$AK23</f>
        <v>0</v>
      </c>
      <c r="BN23">
        <f>amplitude_hist_2000samples[[#This Row],[m_amplitudeHistogram.27]]/$AK23</f>
        <v>0</v>
      </c>
      <c r="BO23">
        <f>amplitude_hist_2000samples[[#This Row],[m_amplitudeHistogram.28]]/$AK23</f>
        <v>0</v>
      </c>
      <c r="BP23">
        <f>amplitude_hist_2000samples[[#This Row],[m_amplitudeHistogram.29]]/$AK23</f>
        <v>0</v>
      </c>
    </row>
    <row r="24" spans="1:68" x14ac:dyDescent="0.3">
      <c r="A24" s="1" t="s">
        <v>270</v>
      </c>
      <c r="B24" s="1" t="s">
        <v>270</v>
      </c>
      <c r="C24">
        <v>0</v>
      </c>
      <c r="D24">
        <v>10</v>
      </c>
      <c r="E24" s="1">
        <v>0</v>
      </c>
      <c r="F24">
        <v>1024</v>
      </c>
      <c r="G24" s="1">
        <v>6.3723000000000002E-2</v>
      </c>
      <c r="H24" s="1">
        <v>1.0014E-2</v>
      </c>
      <c r="I24" s="1">
        <v>3.186E-3</v>
      </c>
      <c r="J24" s="1">
        <v>5.0070000000000002E-3</v>
      </c>
      <c r="K24" s="1">
        <v>6.8269999999999997E-3</v>
      </c>
      <c r="L24" s="1">
        <v>1.0014E-2</v>
      </c>
      <c r="M24" s="1">
        <v>8.7391999999999997E-2</v>
      </c>
      <c r="N24" s="1">
        <v>2.0937999999999998E-2</v>
      </c>
      <c r="O24" s="1">
        <v>2.4579E-2</v>
      </c>
      <c r="P24" s="1">
        <v>1.1834000000000001E-2</v>
      </c>
      <c r="Q24" s="1">
        <v>1.4109999999999999E-2</v>
      </c>
      <c r="R24" s="1">
        <v>2.64E-2</v>
      </c>
      <c r="S24" s="1">
        <v>3.2772000000000003E-2</v>
      </c>
      <c r="T24" s="1">
        <v>5.0522999999999998E-2</v>
      </c>
      <c r="U24" s="1">
        <v>4.9158E-2</v>
      </c>
      <c r="V24" s="1">
        <v>9.7406000000000006E-2</v>
      </c>
      <c r="W24" s="1">
        <v>7.9199000000000006E-2</v>
      </c>
      <c r="X24" s="1">
        <v>8.1930000000000003E-2</v>
      </c>
      <c r="Y24" s="1">
        <v>0.198908</v>
      </c>
      <c r="Z24" s="1">
        <v>0.12335</v>
      </c>
      <c r="AA24" s="1">
        <v>2.2759999999999998E-3</v>
      </c>
      <c r="AB24" s="1">
        <v>4.55E-4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f>MAX(amplitude_hist_2000samples[[#This Row],[m_amplitudeHistogram.0]:[m_amplitudeHistogram.29]])</f>
        <v>0.198908</v>
      </c>
      <c r="AM24">
        <f>amplitude_hist_2000samples[[#This Row],[m_amplitudeHistogram.0]]/$AK24</f>
        <v>0.32036418846904097</v>
      </c>
      <c r="AN24">
        <f>amplitude_hist_2000samples[[#This Row],[m_amplitudeHistogram.1]]/$AK24</f>
        <v>5.0344883061515876E-2</v>
      </c>
      <c r="AO24">
        <f>amplitude_hist_2000samples[[#This Row],[m_amplitudeHistogram.2]]/$AK24</f>
        <v>1.6017455305970599E-2</v>
      </c>
      <c r="AP24">
        <f>amplitude_hist_2000samples[[#This Row],[m_amplitudeHistogram.3]]/$AK24</f>
        <v>2.5172441530757938E-2</v>
      </c>
      <c r="AQ24">
        <f>amplitude_hist_2000samples[[#This Row],[m_amplitudeHistogram.4]]/$AK24</f>
        <v>3.4322400305668951E-2</v>
      </c>
      <c r="AR24">
        <f>amplitude_hist_2000samples[[#This Row],[m_amplitudeHistogram.5]]/$AK24</f>
        <v>5.0344883061515876E-2</v>
      </c>
      <c r="AS24">
        <f>amplitude_hist_2000samples[[#This Row],[m_amplitudeHistogram.6]]/$AK24</f>
        <v>0.43935889959177105</v>
      </c>
      <c r="AT24">
        <f>amplitude_hist_2000samples[[#This Row],[m_amplitudeHistogram.7]]/$AK24</f>
        <v>0.10526474551048726</v>
      </c>
      <c r="AU24">
        <f>amplitude_hist_2000samples[[#This Row],[m_amplitudeHistogram.8]]/$AK24</f>
        <v>0.12356969051018561</v>
      </c>
      <c r="AV24">
        <f>amplitude_hist_2000samples[[#This Row],[m_amplitudeHistogram.9]]/$AK24</f>
        <v>5.9494841836426893E-2</v>
      </c>
      <c r="AW24">
        <f>amplitude_hist_2000samples[[#This Row],[m_amplitudeHistogram.10]]/$AK24</f>
        <v>7.0937317754941984E-2</v>
      </c>
      <c r="AX24">
        <f>amplitude_hist_2000samples[[#This Row],[m_amplitudeHistogram.11]]/$AK24</f>
        <v>0.13272467673497296</v>
      </c>
      <c r="AY24">
        <f>amplitude_hist_2000samples[[#This Row],[m_amplitudeHistogram.12]]/$AK24</f>
        <v>0.16475958734691415</v>
      </c>
      <c r="AZ24">
        <f>amplitude_hist_2000samples[[#This Row],[m_amplitudeHistogram.13]]/$AK24</f>
        <v>0.25400185010155446</v>
      </c>
      <c r="BA24">
        <f>amplitude_hist_2000samples[[#This Row],[m_amplitudeHistogram.14]]/$AK24</f>
        <v>0.24713938102037122</v>
      </c>
      <c r="BB24">
        <f>amplitude_hist_2000samples[[#This Row],[m_amplitudeHistogram.15]]/$AK24</f>
        <v>0.48970378265328696</v>
      </c>
      <c r="BC24">
        <f>amplitude_hist_2000samples[[#This Row],[m_amplitudeHistogram.16]]/$AK24</f>
        <v>0.39816900275504258</v>
      </c>
      <c r="BD24">
        <f>amplitude_hist_2000samples[[#This Row],[m_amplitudeHistogram.17]]/$AK24</f>
        <v>0.4118989683672854</v>
      </c>
      <c r="BE24">
        <f>amplitude_hist_2000samples[[#This Row],[m_amplitudeHistogram.18]]/$AK24</f>
        <v>1</v>
      </c>
      <c r="BF24">
        <f>amplitude_hist_2000samples[[#This Row],[m_amplitudeHistogram.19]]/$AK24</f>
        <v>0.62013594224465585</v>
      </c>
      <c r="BG24">
        <f>amplitude_hist_2000samples[[#This Row],[m_amplitudeHistogram.20]]/$AK24</f>
        <v>1.1442475918515091E-2</v>
      </c>
      <c r="BH24">
        <f>amplitude_hist_2000samples[[#This Row],[m_amplitudeHistogram.21]]/$AK24</f>
        <v>2.2874896937277534E-3</v>
      </c>
      <c r="BI24">
        <f>amplitude_hist_2000samples[[#This Row],[m_amplitudeHistogram.22]]/$AK24</f>
        <v>0</v>
      </c>
      <c r="BJ24">
        <f>amplitude_hist_2000samples[[#This Row],[m_amplitudeHistogram.23]]/$AK24</f>
        <v>0</v>
      </c>
      <c r="BK24">
        <f>amplitude_hist_2000samples[[#This Row],[m_amplitudeHistogram.24]]/$AK24</f>
        <v>0</v>
      </c>
      <c r="BL24">
        <f>amplitude_hist_2000samples[[#This Row],[m_amplitudeHistogram.25]]/$AK24</f>
        <v>0</v>
      </c>
      <c r="BM24">
        <f>amplitude_hist_2000samples[[#This Row],[m_amplitudeHistogram.26]]/$AK24</f>
        <v>0</v>
      </c>
      <c r="BN24">
        <f>amplitude_hist_2000samples[[#This Row],[m_amplitudeHistogram.27]]/$AK24</f>
        <v>0</v>
      </c>
      <c r="BO24">
        <f>amplitude_hist_2000samples[[#This Row],[m_amplitudeHistogram.28]]/$AK24</f>
        <v>0</v>
      </c>
      <c r="BP24">
        <f>amplitude_hist_2000samples[[#This Row],[m_amplitudeHistogram.29]]/$AK24</f>
        <v>0</v>
      </c>
    </row>
    <row r="25" spans="1:68" x14ac:dyDescent="0.3">
      <c r="A25" s="1" t="s">
        <v>270</v>
      </c>
      <c r="B25" s="1" t="s">
        <v>270</v>
      </c>
      <c r="C25">
        <v>0</v>
      </c>
      <c r="D25">
        <v>10</v>
      </c>
      <c r="E25" s="1">
        <v>0</v>
      </c>
      <c r="F25">
        <v>1024</v>
      </c>
      <c r="G25" s="1">
        <v>6.3723000000000002E-2</v>
      </c>
      <c r="H25" s="1">
        <v>0</v>
      </c>
      <c r="I25" s="1">
        <v>0</v>
      </c>
      <c r="J25" s="1">
        <v>1.3649999999999999E-3</v>
      </c>
      <c r="K25" s="1">
        <v>1.0468999999999999E-2</v>
      </c>
      <c r="L25" s="1">
        <v>2.2758E-2</v>
      </c>
      <c r="M25" s="1">
        <v>0.277196</v>
      </c>
      <c r="N25" s="1">
        <v>1.8207000000000001E-2</v>
      </c>
      <c r="O25" s="1">
        <v>2.7310000000000001E-2</v>
      </c>
      <c r="P25" s="1">
        <v>2.1847999999999999E-2</v>
      </c>
      <c r="Q25" s="1">
        <v>1.8207000000000001E-2</v>
      </c>
      <c r="R25" s="1">
        <v>2.0027E-2</v>
      </c>
      <c r="S25" s="1">
        <v>2.8674999999999999E-2</v>
      </c>
      <c r="T25" s="1">
        <v>0.20027300000000001</v>
      </c>
      <c r="U25" s="1">
        <v>0.123805</v>
      </c>
      <c r="V25" s="1">
        <v>5.3254000000000003E-2</v>
      </c>
      <c r="W25" s="1">
        <v>4.0509999999999997E-2</v>
      </c>
      <c r="X25" s="1">
        <v>2.6855E-2</v>
      </c>
      <c r="Y25" s="1">
        <v>4.1875000000000002E-2</v>
      </c>
      <c r="Z25" s="1">
        <v>3.6410000000000001E-3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f>MAX(amplitude_hist_2000samples[[#This Row],[m_amplitudeHistogram.0]:[m_amplitudeHistogram.29]])</f>
        <v>0.277196</v>
      </c>
      <c r="AM25">
        <f>amplitude_hist_2000samples[[#This Row],[m_amplitudeHistogram.0]]/$AK25</f>
        <v>0.22988426961428016</v>
      </c>
      <c r="AN25">
        <f>amplitude_hist_2000samples[[#This Row],[m_amplitudeHistogram.1]]/$AK25</f>
        <v>0</v>
      </c>
      <c r="AO25">
        <f>amplitude_hist_2000samples[[#This Row],[m_amplitudeHistogram.2]]/$AK25</f>
        <v>0</v>
      </c>
      <c r="AP25">
        <f>amplitude_hist_2000samples[[#This Row],[m_amplitudeHistogram.3]]/$AK25</f>
        <v>4.9243134821570292E-3</v>
      </c>
      <c r="AQ25">
        <f>amplitude_hist_2000samples[[#This Row],[m_amplitudeHistogram.4]]/$AK25</f>
        <v>3.7767500252528896E-2</v>
      </c>
      <c r="AR25">
        <f>amplitude_hist_2000samples[[#This Row],[m_amplitudeHistogram.5]]/$AK25</f>
        <v>8.2100751814600498E-2</v>
      </c>
      <c r="AS25">
        <f>amplitude_hist_2000samples[[#This Row],[m_amplitudeHistogram.6]]/$AK25</f>
        <v>1</v>
      </c>
      <c r="AT25">
        <f>amplitude_hist_2000samples[[#This Row],[m_amplitudeHistogram.7]]/$AK25</f>
        <v>6.5682765985079147E-2</v>
      </c>
      <c r="AU25">
        <f>amplitude_hist_2000samples[[#This Row],[m_amplitudeHistogram.8]]/$AK25</f>
        <v>9.8522345199786435E-2</v>
      </c>
      <c r="AV25">
        <f>amplitude_hist_2000samples[[#This Row],[m_amplitudeHistogram.9]]/$AK25</f>
        <v>7.8817876159829145E-2</v>
      </c>
      <c r="AW25">
        <f>amplitude_hist_2000samples[[#This Row],[m_amplitudeHistogram.10]]/$AK25</f>
        <v>6.5682765985079147E-2</v>
      </c>
      <c r="AX25">
        <f>amplitude_hist_2000samples[[#This Row],[m_amplitudeHistogram.11]]/$AK25</f>
        <v>7.2248517294621853E-2</v>
      </c>
      <c r="AY25">
        <f>amplitude_hist_2000samples[[#This Row],[m_amplitudeHistogram.12]]/$AK25</f>
        <v>0.10344665868194346</v>
      </c>
      <c r="AZ25">
        <f>amplitude_hist_2000samples[[#This Row],[m_amplitudeHistogram.13]]/$AK25</f>
        <v>0.72249599561321232</v>
      </c>
      <c r="BA25">
        <f>amplitude_hist_2000samples[[#This Row],[m_amplitudeHistogram.14]]/$AK25</f>
        <v>0.44663342905381032</v>
      </c>
      <c r="BB25">
        <f>amplitude_hist_2000samples[[#This Row],[m_amplitudeHistogram.15]]/$AK25</f>
        <v>0.19211676936175126</v>
      </c>
      <c r="BC25">
        <f>amplitude_hist_2000samples[[#This Row],[m_amplitudeHistogram.16]]/$AK25</f>
        <v>0.14614207997229398</v>
      </c>
      <c r="BD25">
        <f>amplitude_hist_2000samples[[#This Row],[m_amplitudeHistogram.17]]/$AK25</f>
        <v>9.6880907372400765E-2</v>
      </c>
      <c r="BE25">
        <f>amplitude_hist_2000samples[[#This Row],[m_amplitudeHistogram.18]]/$AK25</f>
        <v>0.15106639345445103</v>
      </c>
      <c r="BF25">
        <f>amplitude_hist_2000samples[[#This Row],[m_amplitudeHistogram.19]]/$AK25</f>
        <v>1.3135110174749998E-2</v>
      </c>
      <c r="BG25">
        <f>amplitude_hist_2000samples[[#This Row],[m_amplitudeHistogram.20]]/$AK25</f>
        <v>0</v>
      </c>
      <c r="BH25">
        <f>amplitude_hist_2000samples[[#This Row],[m_amplitudeHistogram.21]]/$AK25</f>
        <v>0</v>
      </c>
      <c r="BI25">
        <f>amplitude_hist_2000samples[[#This Row],[m_amplitudeHistogram.22]]/$AK25</f>
        <v>0</v>
      </c>
      <c r="BJ25">
        <f>amplitude_hist_2000samples[[#This Row],[m_amplitudeHistogram.23]]/$AK25</f>
        <v>0</v>
      </c>
      <c r="BK25">
        <f>amplitude_hist_2000samples[[#This Row],[m_amplitudeHistogram.24]]/$AK25</f>
        <v>0</v>
      </c>
      <c r="BL25">
        <f>amplitude_hist_2000samples[[#This Row],[m_amplitudeHistogram.25]]/$AK25</f>
        <v>0</v>
      </c>
      <c r="BM25">
        <f>amplitude_hist_2000samples[[#This Row],[m_amplitudeHistogram.26]]/$AK25</f>
        <v>0</v>
      </c>
      <c r="BN25">
        <f>amplitude_hist_2000samples[[#This Row],[m_amplitudeHistogram.27]]/$AK25</f>
        <v>0</v>
      </c>
      <c r="BO25">
        <f>amplitude_hist_2000samples[[#This Row],[m_amplitudeHistogram.28]]/$AK25</f>
        <v>0</v>
      </c>
      <c r="BP25">
        <f>amplitude_hist_2000samples[[#This Row],[m_amplitudeHistogram.29]]/$AK25</f>
        <v>0</v>
      </c>
    </row>
    <row r="26" spans="1:68" x14ac:dyDescent="0.3">
      <c r="A26" s="1" t="s">
        <v>270</v>
      </c>
      <c r="B26" s="1" t="s">
        <v>270</v>
      </c>
      <c r="C26">
        <v>0</v>
      </c>
      <c r="D26">
        <v>10</v>
      </c>
      <c r="E26" s="1">
        <v>0</v>
      </c>
      <c r="F26">
        <v>1024</v>
      </c>
      <c r="G26" s="1">
        <v>0.118798</v>
      </c>
      <c r="H26" s="1">
        <v>0</v>
      </c>
      <c r="I26" s="1">
        <v>0</v>
      </c>
      <c r="J26" s="1">
        <v>3.186E-3</v>
      </c>
      <c r="K26" s="1">
        <v>1.6386000000000001E-2</v>
      </c>
      <c r="L26" s="1">
        <v>1.1834000000000001E-2</v>
      </c>
      <c r="M26" s="1">
        <v>0.36822899999999997</v>
      </c>
      <c r="N26" s="1">
        <v>1.2744999999999999E-2</v>
      </c>
      <c r="O26" s="1">
        <v>2.7765000000000001E-2</v>
      </c>
      <c r="P26" s="1">
        <v>3.2316999999999999E-2</v>
      </c>
      <c r="Q26" s="1">
        <v>4.0509999999999997E-2</v>
      </c>
      <c r="R26" s="1">
        <v>4.7792000000000001E-2</v>
      </c>
      <c r="S26" s="1">
        <v>5.0068000000000001E-2</v>
      </c>
      <c r="T26" s="1">
        <v>6.3268000000000005E-2</v>
      </c>
      <c r="U26" s="1">
        <v>4.3695999999999999E-2</v>
      </c>
      <c r="V26" s="1">
        <v>3.7324000000000003E-2</v>
      </c>
      <c r="W26" s="1">
        <v>3.0950999999999999E-2</v>
      </c>
      <c r="X26" s="1">
        <v>1.7750999999999999E-2</v>
      </c>
      <c r="Y26" s="1">
        <v>6.6453999999999999E-2</v>
      </c>
      <c r="Z26" s="1">
        <v>8.1930000000000006E-3</v>
      </c>
      <c r="AA26" s="1">
        <v>2.7309999999999999E-3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f>MAX(amplitude_hist_2000samples[[#This Row],[m_amplitudeHistogram.0]:[m_amplitudeHistogram.29]])</f>
        <v>0.36822899999999997</v>
      </c>
      <c r="AM26">
        <f>amplitude_hist_2000samples[[#This Row],[m_amplitudeHistogram.0]]/$AK26</f>
        <v>0.32261989142625924</v>
      </c>
      <c r="AN26">
        <f>amplitude_hist_2000samples[[#This Row],[m_amplitudeHistogram.1]]/$AK26</f>
        <v>0</v>
      </c>
      <c r="AO26">
        <f>amplitude_hist_2000samples[[#This Row],[m_amplitudeHistogram.2]]/$AK26</f>
        <v>0</v>
      </c>
      <c r="AP26">
        <f>amplitude_hist_2000samples[[#This Row],[m_amplitudeHistogram.3]]/$AK26</f>
        <v>8.6522245667777394E-3</v>
      </c>
      <c r="AQ26">
        <f>amplitude_hist_2000samples[[#This Row],[m_amplitudeHistogram.4]]/$AK26</f>
        <v>4.4499482658888902E-2</v>
      </c>
      <c r="AR26">
        <f>amplitude_hist_2000samples[[#This Row],[m_amplitudeHistogram.5]]/$AK26</f>
        <v>3.2137610019851784E-2</v>
      </c>
      <c r="AS26">
        <f>amplitude_hist_2000samples[[#This Row],[m_amplitudeHistogram.6]]/$AK26</f>
        <v>1</v>
      </c>
      <c r="AT26">
        <f>amplitude_hist_2000samples[[#This Row],[m_amplitudeHistogram.7]]/$AK26</f>
        <v>3.4611613968481572E-2</v>
      </c>
      <c r="AU26">
        <f>amplitude_hist_2000samples[[#This Row],[m_amplitudeHistogram.8]]/$AK26</f>
        <v>7.5401448555111092E-2</v>
      </c>
      <c r="AV26">
        <f>amplitude_hist_2000samples[[#This Row],[m_amplitudeHistogram.9]]/$AK26</f>
        <v>8.7763321194148203E-2</v>
      </c>
      <c r="AW26">
        <f>amplitude_hist_2000samples[[#This Row],[m_amplitudeHistogram.10]]/$AK26</f>
        <v>0.11001306252359265</v>
      </c>
      <c r="AX26">
        <f>amplitude_hist_2000samples[[#This Row],[m_amplitudeHistogram.11]]/$AK26</f>
        <v>0.12978879990440734</v>
      </c>
      <c r="AY26">
        <f>amplitude_hist_2000samples[[#This Row],[m_amplitudeHistogram.12]]/$AK26</f>
        <v>0.13596973622392589</v>
      </c>
      <c r="AZ26">
        <f>amplitude_hist_2000samples[[#This Row],[m_amplitudeHistogram.13]]/$AK26</f>
        <v>0.17181699431603706</v>
      </c>
      <c r="BA26">
        <f>amplitude_hist_2000samples[[#This Row],[m_amplitudeHistogram.14]]/$AK26</f>
        <v>0.1186652870903704</v>
      </c>
      <c r="BB26">
        <f>amplitude_hist_2000samples[[#This Row],[m_amplitudeHistogram.15]]/$AK26</f>
        <v>0.10136083795681493</v>
      </c>
      <c r="BC26">
        <f>amplitude_hist_2000samples[[#This Row],[m_amplitudeHistogram.16]]/$AK26</f>
        <v>8.4053673121888828E-2</v>
      </c>
      <c r="BD26">
        <f>amplitude_hist_2000samples[[#This Row],[m_amplitudeHistogram.17]]/$AK26</f>
        <v>4.8206415029777669E-2</v>
      </c>
      <c r="BE26">
        <f>amplitude_hist_2000samples[[#This Row],[m_amplitudeHistogram.18]]/$AK26</f>
        <v>0.18046921888281478</v>
      </c>
      <c r="BF26">
        <f>amplitude_hist_2000samples[[#This Row],[m_amplitudeHistogram.19]]/$AK26</f>
        <v>2.2249741329444451E-2</v>
      </c>
      <c r="BG26">
        <f>amplitude_hist_2000samples[[#This Row],[m_amplitudeHistogram.20]]/$AK26</f>
        <v>7.41658044314815E-3</v>
      </c>
      <c r="BH26">
        <f>amplitude_hist_2000samples[[#This Row],[m_amplitudeHistogram.21]]/$AK26</f>
        <v>0</v>
      </c>
      <c r="BI26">
        <f>amplitude_hist_2000samples[[#This Row],[m_amplitudeHistogram.22]]/$AK26</f>
        <v>0</v>
      </c>
      <c r="BJ26">
        <f>amplitude_hist_2000samples[[#This Row],[m_amplitudeHistogram.23]]/$AK26</f>
        <v>0</v>
      </c>
      <c r="BK26">
        <f>amplitude_hist_2000samples[[#This Row],[m_amplitudeHistogram.24]]/$AK26</f>
        <v>0</v>
      </c>
      <c r="BL26">
        <f>amplitude_hist_2000samples[[#This Row],[m_amplitudeHistogram.25]]/$AK26</f>
        <v>0</v>
      </c>
      <c r="BM26">
        <f>amplitude_hist_2000samples[[#This Row],[m_amplitudeHistogram.26]]/$AK26</f>
        <v>0</v>
      </c>
      <c r="BN26">
        <f>amplitude_hist_2000samples[[#This Row],[m_amplitudeHistogram.27]]/$AK26</f>
        <v>0</v>
      </c>
      <c r="BO26">
        <f>amplitude_hist_2000samples[[#This Row],[m_amplitudeHistogram.28]]/$AK26</f>
        <v>0</v>
      </c>
      <c r="BP26">
        <f>amplitude_hist_2000samples[[#This Row],[m_amplitudeHistogram.29]]/$AK26</f>
        <v>0</v>
      </c>
    </row>
    <row r="27" spans="1:68" x14ac:dyDescent="0.3">
      <c r="A27" s="1" t="s">
        <v>270</v>
      </c>
      <c r="B27" s="1" t="s">
        <v>270</v>
      </c>
      <c r="C27">
        <v>0</v>
      </c>
      <c r="D27">
        <v>10</v>
      </c>
      <c r="E27" s="1">
        <v>0</v>
      </c>
      <c r="F27">
        <v>1024</v>
      </c>
      <c r="G27" s="1">
        <v>7.9199000000000006E-2</v>
      </c>
      <c r="H27" s="1">
        <v>9.1E-4</v>
      </c>
      <c r="I27" s="1">
        <v>0</v>
      </c>
      <c r="J27" s="1">
        <v>2.7309999999999999E-3</v>
      </c>
      <c r="K27" s="1">
        <v>5.9170000000000004E-3</v>
      </c>
      <c r="L27" s="1">
        <v>4.5519999999999996E-3</v>
      </c>
      <c r="M27" s="1">
        <v>7.0096000000000006E-2</v>
      </c>
      <c r="N27" s="1">
        <v>1.2744999999999999E-2</v>
      </c>
      <c r="O27" s="1">
        <v>3.5503E-2</v>
      </c>
      <c r="P27" s="1">
        <v>3.1406000000000003E-2</v>
      </c>
      <c r="Q27" s="1">
        <v>2.2303E-2</v>
      </c>
      <c r="R27" s="1">
        <v>1.5931000000000001E-2</v>
      </c>
      <c r="S27" s="1">
        <v>2.0937999999999998E-2</v>
      </c>
      <c r="T27" s="1">
        <v>3.1406000000000003E-2</v>
      </c>
      <c r="U27" s="1">
        <v>6.5999000000000002E-2</v>
      </c>
      <c r="V27" s="1">
        <v>0.125171</v>
      </c>
      <c r="W27" s="1">
        <v>9.9225999999999995E-2</v>
      </c>
      <c r="X27" s="1">
        <v>8.5570999999999994E-2</v>
      </c>
      <c r="Y27" s="1">
        <v>0.20482500000000001</v>
      </c>
      <c r="Z27" s="1">
        <v>8.5570999999999994E-2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f>MAX(amplitude_hist_2000samples[[#This Row],[m_amplitudeHistogram.0]:[m_amplitudeHistogram.29]])</f>
        <v>0.20482500000000001</v>
      </c>
      <c r="AM27">
        <f>amplitude_hist_2000samples[[#This Row],[m_amplitudeHistogram.0]]/$AK27</f>
        <v>0.38666666666666666</v>
      </c>
      <c r="AN27">
        <f>amplitude_hist_2000samples[[#This Row],[m_amplitudeHistogram.1]]/$AK27</f>
        <v>4.4428170389356767E-3</v>
      </c>
      <c r="AO27">
        <f>amplitude_hist_2000samples[[#This Row],[m_amplitudeHistogram.2]]/$AK27</f>
        <v>0</v>
      </c>
      <c r="AP27">
        <f>amplitude_hist_2000samples[[#This Row],[m_amplitudeHistogram.3]]/$AK27</f>
        <v>1.3333333333333332E-2</v>
      </c>
      <c r="AQ27">
        <f>amplitude_hist_2000samples[[#This Row],[m_amplitudeHistogram.4]]/$AK27</f>
        <v>2.8888075186134506E-2</v>
      </c>
      <c r="AR27">
        <f>amplitude_hist_2000samples[[#This Row],[m_amplitudeHistogram.5]]/$AK27</f>
        <v>2.2223849627730986E-2</v>
      </c>
      <c r="AS27">
        <f>amplitude_hist_2000samples[[#This Row],[m_amplitudeHistogram.6]]/$AK27</f>
        <v>0.342223849627731</v>
      </c>
      <c r="AT27">
        <f>amplitude_hist_2000samples[[#This Row],[m_amplitudeHistogram.7]]/$AK27</f>
        <v>6.2223849627730983E-2</v>
      </c>
      <c r="AU27">
        <f>amplitude_hist_2000samples[[#This Row],[m_amplitudeHistogram.8]]/$AK27</f>
        <v>0.17333333333333334</v>
      </c>
      <c r="AV27">
        <f>amplitude_hist_2000samples[[#This Row],[m_amplitudeHistogram.9]]/$AK27</f>
        <v>0.15333089222507018</v>
      </c>
      <c r="AW27">
        <f>amplitude_hist_2000samples[[#This Row],[m_amplitudeHistogram.10]]/$AK27</f>
        <v>0.1088880751861345</v>
      </c>
      <c r="AX27">
        <f>amplitude_hist_2000samples[[#This Row],[m_amplitudeHistogram.11]]/$AK27</f>
        <v>7.7778591480532164E-2</v>
      </c>
      <c r="AY27">
        <f>amplitude_hist_2000samples[[#This Row],[m_amplitudeHistogram.12]]/$AK27</f>
        <v>0.10222384962773098</v>
      </c>
      <c r="AZ27">
        <f>amplitude_hist_2000samples[[#This Row],[m_amplitudeHistogram.13]]/$AK27</f>
        <v>0.15333089222507018</v>
      </c>
      <c r="BA27">
        <f>amplitude_hist_2000samples[[#This Row],[m_amplitudeHistogram.14]]/$AK27</f>
        <v>0.32222140851946784</v>
      </c>
      <c r="BB27">
        <f>amplitude_hist_2000samples[[#This Row],[m_amplitudeHistogram.15]]/$AK27</f>
        <v>0.61111192481386545</v>
      </c>
      <c r="BC27">
        <f>amplitude_hist_2000samples[[#This Row],[m_amplitudeHistogram.16]]/$AK27</f>
        <v>0.48444281703893566</v>
      </c>
      <c r="BD27">
        <f>amplitude_hist_2000samples[[#This Row],[m_amplitudeHistogram.17]]/$AK27</f>
        <v>0.41777615037226895</v>
      </c>
      <c r="BE27">
        <f>amplitude_hist_2000samples[[#This Row],[m_amplitudeHistogram.18]]/$AK27</f>
        <v>1</v>
      </c>
      <c r="BF27">
        <f>amplitude_hist_2000samples[[#This Row],[m_amplitudeHistogram.19]]/$AK27</f>
        <v>0.41777615037226895</v>
      </c>
      <c r="BG27">
        <f>amplitude_hist_2000samples[[#This Row],[m_amplitudeHistogram.20]]/$AK27</f>
        <v>0</v>
      </c>
      <c r="BH27">
        <f>amplitude_hist_2000samples[[#This Row],[m_amplitudeHistogram.21]]/$AK27</f>
        <v>0</v>
      </c>
      <c r="BI27">
        <f>amplitude_hist_2000samples[[#This Row],[m_amplitudeHistogram.22]]/$AK27</f>
        <v>0</v>
      </c>
      <c r="BJ27">
        <f>amplitude_hist_2000samples[[#This Row],[m_amplitudeHistogram.23]]/$AK27</f>
        <v>0</v>
      </c>
      <c r="BK27">
        <f>amplitude_hist_2000samples[[#This Row],[m_amplitudeHistogram.24]]/$AK27</f>
        <v>0</v>
      </c>
      <c r="BL27">
        <f>amplitude_hist_2000samples[[#This Row],[m_amplitudeHistogram.25]]/$AK27</f>
        <v>0</v>
      </c>
      <c r="BM27">
        <f>amplitude_hist_2000samples[[#This Row],[m_amplitudeHistogram.26]]/$AK27</f>
        <v>0</v>
      </c>
      <c r="BN27">
        <f>amplitude_hist_2000samples[[#This Row],[m_amplitudeHistogram.27]]/$AK27</f>
        <v>0</v>
      </c>
      <c r="BO27">
        <f>amplitude_hist_2000samples[[#This Row],[m_amplitudeHistogram.28]]/$AK27</f>
        <v>0</v>
      </c>
      <c r="BP27">
        <f>amplitude_hist_2000samples[[#This Row],[m_amplitudeHistogram.29]]/$AK27</f>
        <v>0</v>
      </c>
    </row>
    <row r="28" spans="1:68" x14ac:dyDescent="0.3">
      <c r="A28" s="1" t="s">
        <v>270</v>
      </c>
      <c r="B28" s="1" t="s">
        <v>270</v>
      </c>
      <c r="C28">
        <v>0</v>
      </c>
      <c r="D28">
        <v>10</v>
      </c>
      <c r="E28" s="1">
        <v>0</v>
      </c>
      <c r="F28">
        <v>1160</v>
      </c>
      <c r="G28" s="1">
        <v>6.5544000000000005E-2</v>
      </c>
      <c r="H28" s="1">
        <v>4.5519999999999996E-3</v>
      </c>
      <c r="I28" s="1">
        <v>4.0959999999999998E-3</v>
      </c>
      <c r="J28" s="1">
        <v>1.5476E-2</v>
      </c>
      <c r="K28" s="1">
        <v>5.9170000000000004E-3</v>
      </c>
      <c r="L28" s="1">
        <v>4.0959999999999998E-3</v>
      </c>
      <c r="M28" s="1">
        <v>0.63905299999999998</v>
      </c>
      <c r="N28" s="1">
        <v>8.6479999999999994E-3</v>
      </c>
      <c r="O28" s="1">
        <v>5.9170000000000004E-3</v>
      </c>
      <c r="P28" s="1">
        <v>1.0468999999999999E-2</v>
      </c>
      <c r="Q28" s="1">
        <v>6.8269999999999997E-3</v>
      </c>
      <c r="R28" s="1">
        <v>3.0495999999999999E-2</v>
      </c>
      <c r="S28" s="1">
        <v>1.9116999999999999E-2</v>
      </c>
      <c r="T28" s="1">
        <v>4.5517000000000002E-2</v>
      </c>
      <c r="U28" s="1">
        <v>2.64E-2</v>
      </c>
      <c r="V28" s="1">
        <v>9.103E-3</v>
      </c>
      <c r="W28" s="1">
        <v>7.7380000000000001E-3</v>
      </c>
      <c r="X28" s="1">
        <v>2.3213000000000001E-2</v>
      </c>
      <c r="Y28" s="1">
        <v>6.5544000000000005E-2</v>
      </c>
      <c r="Z28" s="1">
        <v>1.8209999999999999E-3</v>
      </c>
      <c r="AA28" s="1">
        <v>4.55E-4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f>MAX(amplitude_hist_2000samples[[#This Row],[m_amplitudeHistogram.0]:[m_amplitudeHistogram.29]])</f>
        <v>0.63905299999999998</v>
      </c>
      <c r="AM28">
        <f>amplitude_hist_2000samples[[#This Row],[m_amplitudeHistogram.0]]/$AK28</f>
        <v>0.10256426305799364</v>
      </c>
      <c r="AN28">
        <f>amplitude_hist_2000samples[[#This Row],[m_amplitudeHistogram.1]]/$AK28</f>
        <v>7.1230398730621714E-3</v>
      </c>
      <c r="AO28">
        <f>amplitude_hist_2000samples[[#This Row],[m_amplitudeHistogram.2]]/$AK28</f>
        <v>6.4094840334056801E-3</v>
      </c>
      <c r="AP28">
        <f>amplitude_hist_2000samples[[#This Row],[m_amplitudeHistogram.3]]/$AK28</f>
        <v>2.421708371606111E-2</v>
      </c>
      <c r="AQ28">
        <f>amplitude_hist_2000samples[[#This Row],[m_amplitudeHistogram.4]]/$AK28</f>
        <v>9.2590129457181189E-3</v>
      </c>
      <c r="AR28">
        <f>amplitude_hist_2000samples[[#This Row],[m_amplitudeHistogram.5]]/$AK28</f>
        <v>6.4094840334056801E-3</v>
      </c>
      <c r="AS28">
        <f>amplitude_hist_2000samples[[#This Row],[m_amplitudeHistogram.6]]/$AK28</f>
        <v>1</v>
      </c>
      <c r="AT28">
        <f>amplitude_hist_2000samples[[#This Row],[m_amplitudeHistogram.7]]/$AK28</f>
        <v>1.3532523906467852E-2</v>
      </c>
      <c r="AU28">
        <f>amplitude_hist_2000samples[[#This Row],[m_amplitudeHistogram.8]]/$AK28</f>
        <v>9.2590129457181189E-3</v>
      </c>
      <c r="AV28">
        <f>amplitude_hist_2000samples[[#This Row],[m_amplitudeHistogram.9]]/$AK28</f>
        <v>1.6382052818780288E-2</v>
      </c>
      <c r="AW28">
        <f>amplitude_hist_2000samples[[#This Row],[m_amplitudeHistogram.10]]/$AK28</f>
        <v>1.0682994994155414E-2</v>
      </c>
      <c r="AX28">
        <f>amplitude_hist_2000samples[[#This Row],[m_amplitudeHistogram.11]]/$AK28</f>
        <v>4.7720611592465725E-2</v>
      </c>
      <c r="AY28">
        <f>amplitude_hist_2000samples[[#This Row],[m_amplitudeHistogram.12]]/$AK28</f>
        <v>2.9914576725248138E-2</v>
      </c>
      <c r="AZ28">
        <f>amplitude_hist_2000samples[[#This Row],[m_amplitudeHistogram.13]]/$AK28</f>
        <v>7.1225704284308189E-2</v>
      </c>
      <c r="BA28">
        <f>amplitude_hist_2000samples[[#This Row],[m_amplitudeHistogram.14]]/$AK28</f>
        <v>4.1311127559060044E-2</v>
      </c>
      <c r="BB28">
        <f>amplitude_hist_2000samples[[#This Row],[m_amplitudeHistogram.15]]/$AK28</f>
        <v>1.42445149306865E-2</v>
      </c>
      <c r="BC28">
        <f>amplitude_hist_2000samples[[#This Row],[m_amplitudeHistogram.16]]/$AK28</f>
        <v>1.2108541858030555E-2</v>
      </c>
      <c r="BD28">
        <f>amplitude_hist_2000samples[[#This Row],[m_amplitudeHistogram.17]]/$AK28</f>
        <v>3.6324060758653826E-2</v>
      </c>
      <c r="BE28">
        <f>amplitude_hist_2000samples[[#This Row],[m_amplitudeHistogram.18]]/$AK28</f>
        <v>0.10256426305799364</v>
      </c>
      <c r="BF28">
        <f>amplitude_hist_2000samples[[#This Row],[m_amplitudeHistogram.19]]/$AK28</f>
        <v>2.8495289123124374E-3</v>
      </c>
      <c r="BG28">
        <f>amplitude_hist_2000samples[[#This Row],[m_amplitudeHistogram.20]]/$AK28</f>
        <v>7.1199102421864861E-4</v>
      </c>
      <c r="BH28">
        <f>amplitude_hist_2000samples[[#This Row],[m_amplitudeHistogram.21]]/$AK28</f>
        <v>0</v>
      </c>
      <c r="BI28">
        <f>amplitude_hist_2000samples[[#This Row],[m_amplitudeHistogram.22]]/$AK28</f>
        <v>0</v>
      </c>
      <c r="BJ28">
        <f>amplitude_hist_2000samples[[#This Row],[m_amplitudeHistogram.23]]/$AK28</f>
        <v>0</v>
      </c>
      <c r="BK28">
        <f>amplitude_hist_2000samples[[#This Row],[m_amplitudeHistogram.24]]/$AK28</f>
        <v>0</v>
      </c>
      <c r="BL28">
        <f>amplitude_hist_2000samples[[#This Row],[m_amplitudeHistogram.25]]/$AK28</f>
        <v>0</v>
      </c>
      <c r="BM28">
        <f>amplitude_hist_2000samples[[#This Row],[m_amplitudeHistogram.26]]/$AK28</f>
        <v>0</v>
      </c>
      <c r="BN28">
        <f>amplitude_hist_2000samples[[#This Row],[m_amplitudeHistogram.27]]/$AK28</f>
        <v>0</v>
      </c>
      <c r="BO28">
        <f>amplitude_hist_2000samples[[#This Row],[m_amplitudeHistogram.28]]/$AK28</f>
        <v>0</v>
      </c>
      <c r="BP28">
        <f>amplitude_hist_2000samples[[#This Row],[m_amplitudeHistogram.29]]/$AK28</f>
        <v>0</v>
      </c>
    </row>
    <row r="29" spans="1:68" x14ac:dyDescent="0.3">
      <c r="A29" s="1" t="s">
        <v>270</v>
      </c>
      <c r="B29" s="1" t="s">
        <v>270</v>
      </c>
      <c r="C29">
        <v>0</v>
      </c>
      <c r="D29">
        <v>10</v>
      </c>
      <c r="E29" s="1">
        <v>0</v>
      </c>
      <c r="F29">
        <v>1024</v>
      </c>
      <c r="G29" s="1">
        <v>7.1006E-2</v>
      </c>
      <c r="H29" s="1">
        <v>6.3720000000000001E-3</v>
      </c>
      <c r="I29" s="1">
        <v>0</v>
      </c>
      <c r="J29" s="1">
        <v>3.6410000000000001E-3</v>
      </c>
      <c r="K29" s="1">
        <v>5.9170000000000004E-3</v>
      </c>
      <c r="L29" s="1">
        <v>6.8269999999999997E-3</v>
      </c>
      <c r="M29" s="1">
        <v>0.15020500000000001</v>
      </c>
      <c r="N29" s="1">
        <v>2.0937999999999998E-2</v>
      </c>
      <c r="O29" s="1">
        <v>2.4579E-2</v>
      </c>
      <c r="P29" s="1">
        <v>2.4124E-2</v>
      </c>
      <c r="Q29" s="1">
        <v>2.0482E-2</v>
      </c>
      <c r="R29" s="1">
        <v>3.0041000000000002E-2</v>
      </c>
      <c r="S29" s="1">
        <v>3.0495999999999999E-2</v>
      </c>
      <c r="T29" s="1">
        <v>6.1903E-2</v>
      </c>
      <c r="U29" s="1">
        <v>6.4633999999999997E-2</v>
      </c>
      <c r="V29" s="1">
        <v>0.10924</v>
      </c>
      <c r="W29" s="1">
        <v>5.3710000000000001E-2</v>
      </c>
      <c r="X29" s="1">
        <v>3.8233999999999997E-2</v>
      </c>
      <c r="Y29" s="1">
        <v>0.15384600000000001</v>
      </c>
      <c r="Z29" s="1">
        <v>0.121985</v>
      </c>
      <c r="AA29" s="1">
        <v>1.8209999999999999E-3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f>MAX(amplitude_hist_2000samples[[#This Row],[m_amplitudeHistogram.0]:[m_amplitudeHistogram.29]])</f>
        <v>0.15384600000000001</v>
      </c>
      <c r="AM29">
        <f>amplitude_hist_2000samples[[#This Row],[m_amplitudeHistogram.0]]/$AK29</f>
        <v>0.46153946153946152</v>
      </c>
      <c r="AN29">
        <f>amplitude_hist_2000samples[[#This Row],[m_amplitudeHistogram.1]]/$AK29</f>
        <v>4.1418041418041417E-2</v>
      </c>
      <c r="AO29">
        <f>amplitude_hist_2000samples[[#This Row],[m_amplitudeHistogram.2]]/$AK29</f>
        <v>0</v>
      </c>
      <c r="AP29">
        <f>amplitude_hist_2000samples[[#This Row],[m_amplitudeHistogram.3]]/$AK29</f>
        <v>2.3666523666523664E-2</v>
      </c>
      <c r="AQ29">
        <f>amplitude_hist_2000samples[[#This Row],[m_amplitudeHistogram.4]]/$AK29</f>
        <v>3.8460538460538457E-2</v>
      </c>
      <c r="AR29">
        <f>amplitude_hist_2000samples[[#This Row],[m_amplitudeHistogram.5]]/$AK29</f>
        <v>4.4375544375544369E-2</v>
      </c>
      <c r="AS29">
        <f>amplitude_hist_2000samples[[#This Row],[m_amplitudeHistogram.6]]/$AK29</f>
        <v>0.97633347633347634</v>
      </c>
      <c r="AT29">
        <f>amplitude_hist_2000samples[[#This Row],[m_amplitudeHistogram.7]]/$AK29</f>
        <v>0.13609713609713608</v>
      </c>
      <c r="AU29">
        <f>amplitude_hist_2000samples[[#This Row],[m_amplitudeHistogram.8]]/$AK29</f>
        <v>0.15976365976365975</v>
      </c>
      <c r="AV29">
        <f>amplitude_hist_2000samples[[#This Row],[m_amplitudeHistogram.9]]/$AK29</f>
        <v>0.15680615680615678</v>
      </c>
      <c r="AW29">
        <f>amplitude_hist_2000samples[[#This Row],[m_amplitudeHistogram.10]]/$AK29</f>
        <v>0.13313313313313313</v>
      </c>
      <c r="AX29">
        <f>amplitude_hist_2000samples[[#This Row],[m_amplitudeHistogram.11]]/$AK29</f>
        <v>0.19526669526669527</v>
      </c>
      <c r="AY29">
        <f>amplitude_hist_2000samples[[#This Row],[m_amplitudeHistogram.12]]/$AK29</f>
        <v>0.19822419822419821</v>
      </c>
      <c r="AZ29">
        <f>amplitude_hist_2000samples[[#This Row],[m_amplitudeHistogram.13]]/$AK29</f>
        <v>0.40236990236990233</v>
      </c>
      <c r="BA29">
        <f>amplitude_hist_2000samples[[#This Row],[m_amplitudeHistogram.14]]/$AK29</f>
        <v>0.42012142012142006</v>
      </c>
      <c r="BB29">
        <f>amplitude_hist_2000samples[[#This Row],[m_amplitudeHistogram.15]]/$AK29</f>
        <v>0.71006071006071003</v>
      </c>
      <c r="BC29">
        <f>amplitude_hist_2000samples[[#This Row],[m_amplitudeHistogram.16]]/$AK29</f>
        <v>0.34911534911534908</v>
      </c>
      <c r="BD29">
        <f>amplitude_hist_2000samples[[#This Row],[m_amplitudeHistogram.17]]/$AK29</f>
        <v>0.24852124852124849</v>
      </c>
      <c r="BE29">
        <f>amplitude_hist_2000samples[[#This Row],[m_amplitudeHistogram.18]]/$AK29</f>
        <v>1</v>
      </c>
      <c r="BF29">
        <f>amplitude_hist_2000samples[[#This Row],[m_amplitudeHistogram.19]]/$AK29</f>
        <v>0.79290329290329287</v>
      </c>
      <c r="BG29">
        <f>amplitude_hist_2000samples[[#This Row],[m_amplitudeHistogram.20]]/$AK29</f>
        <v>1.1836511836511835E-2</v>
      </c>
      <c r="BH29">
        <f>amplitude_hist_2000samples[[#This Row],[m_amplitudeHistogram.21]]/$AK29</f>
        <v>0</v>
      </c>
      <c r="BI29">
        <f>amplitude_hist_2000samples[[#This Row],[m_amplitudeHistogram.22]]/$AK29</f>
        <v>0</v>
      </c>
      <c r="BJ29">
        <f>amplitude_hist_2000samples[[#This Row],[m_amplitudeHistogram.23]]/$AK29</f>
        <v>0</v>
      </c>
      <c r="BK29">
        <f>amplitude_hist_2000samples[[#This Row],[m_amplitudeHistogram.24]]/$AK29</f>
        <v>0</v>
      </c>
      <c r="BL29">
        <f>amplitude_hist_2000samples[[#This Row],[m_amplitudeHistogram.25]]/$AK29</f>
        <v>0</v>
      </c>
      <c r="BM29">
        <f>amplitude_hist_2000samples[[#This Row],[m_amplitudeHistogram.26]]/$AK29</f>
        <v>0</v>
      </c>
      <c r="BN29">
        <f>amplitude_hist_2000samples[[#This Row],[m_amplitudeHistogram.27]]/$AK29</f>
        <v>0</v>
      </c>
      <c r="BO29">
        <f>amplitude_hist_2000samples[[#This Row],[m_amplitudeHistogram.28]]/$AK29</f>
        <v>0</v>
      </c>
      <c r="BP29">
        <f>amplitude_hist_2000samples[[#This Row],[m_amplitudeHistogram.29]]/$AK29</f>
        <v>0</v>
      </c>
    </row>
    <row r="30" spans="1:68" x14ac:dyDescent="0.3">
      <c r="A30" s="1" t="s">
        <v>270</v>
      </c>
      <c r="B30" s="1" t="s">
        <v>270</v>
      </c>
      <c r="C30">
        <v>0</v>
      </c>
      <c r="D30">
        <v>10</v>
      </c>
      <c r="E30" s="1">
        <v>0</v>
      </c>
      <c r="F30">
        <v>1024</v>
      </c>
      <c r="G30" s="1">
        <v>7.0096000000000006E-2</v>
      </c>
      <c r="H30" s="1">
        <v>5.0070000000000002E-3</v>
      </c>
      <c r="I30" s="1">
        <v>0</v>
      </c>
      <c r="J30" s="1">
        <v>2.7309999999999999E-3</v>
      </c>
      <c r="K30" s="1">
        <v>5.9170000000000004E-3</v>
      </c>
      <c r="L30" s="1">
        <v>8.6479999999999994E-3</v>
      </c>
      <c r="M30" s="1">
        <v>0.40691899999999998</v>
      </c>
      <c r="N30" s="1">
        <v>1.8207000000000001E-2</v>
      </c>
      <c r="O30" s="1">
        <v>3.9143999999999998E-2</v>
      </c>
      <c r="P30" s="1">
        <v>4.4151000000000003E-2</v>
      </c>
      <c r="Q30" s="1">
        <v>1.6840999999999998E-2</v>
      </c>
      <c r="R30" s="1">
        <v>2.5034000000000001E-2</v>
      </c>
      <c r="S30" s="1">
        <v>4.233E-2</v>
      </c>
      <c r="T30" s="1">
        <v>4.6882E-2</v>
      </c>
      <c r="U30" s="1">
        <v>4.9158E-2</v>
      </c>
      <c r="V30" s="1">
        <v>6.5088999999999994E-2</v>
      </c>
      <c r="W30" s="1">
        <v>4.4606E-2</v>
      </c>
      <c r="X30" s="1">
        <v>3.1406000000000003E-2</v>
      </c>
      <c r="Y30" s="1">
        <v>6.9184999999999997E-2</v>
      </c>
      <c r="Z30" s="1">
        <v>8.6479999999999994E-3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f>MAX(amplitude_hist_2000samples[[#This Row],[m_amplitudeHistogram.0]:[m_amplitudeHistogram.29]])</f>
        <v>0.40691899999999998</v>
      </c>
      <c r="AM30">
        <f>amplitude_hist_2000samples[[#This Row],[m_amplitudeHistogram.0]]/$AK30</f>
        <v>0.17226032699382435</v>
      </c>
      <c r="AN30">
        <f>amplitude_hist_2000samples[[#This Row],[m_amplitudeHistogram.1]]/$AK30</f>
        <v>1.2304660141207464E-2</v>
      </c>
      <c r="AO30">
        <f>amplitude_hist_2000samples[[#This Row],[m_amplitudeHistogram.2]]/$AK30</f>
        <v>0</v>
      </c>
      <c r="AP30">
        <f>amplitude_hist_2000samples[[#This Row],[m_amplitudeHistogram.3]]/$AK30</f>
        <v>6.7114093959731542E-3</v>
      </c>
      <c r="AQ30">
        <f>amplitude_hist_2000samples[[#This Row],[m_amplitudeHistogram.4]]/$AK30</f>
        <v>1.4540977442685156E-2</v>
      </c>
      <c r="AR30">
        <f>amplitude_hist_2000samples[[#This Row],[m_amplitudeHistogram.5]]/$AK30</f>
        <v>2.1252386838658308E-2</v>
      </c>
      <c r="AS30">
        <f>amplitude_hist_2000samples[[#This Row],[m_amplitudeHistogram.6]]/$AK30</f>
        <v>1</v>
      </c>
      <c r="AT30">
        <f>amplitude_hist_2000samples[[#This Row],[m_amplitudeHistogram.7]]/$AK30</f>
        <v>4.4743548470334397E-2</v>
      </c>
      <c r="AU30">
        <f>amplitude_hist_2000samples[[#This Row],[m_amplitudeHistogram.8]]/$AK30</f>
        <v>9.6196048845101856E-2</v>
      </c>
      <c r="AV30">
        <f>amplitude_hist_2000samples[[#This Row],[m_amplitudeHistogram.9]]/$AK30</f>
        <v>0.10850070898630933</v>
      </c>
      <c r="AW30">
        <f>amplitude_hist_2000samples[[#This Row],[m_amplitudeHistogram.10]]/$AK30</f>
        <v>4.1386615026577769E-2</v>
      </c>
      <c r="AX30">
        <f>amplitude_hist_2000samples[[#This Row],[m_amplitudeHistogram.11]]/$AK30</f>
        <v>6.1520843214497238E-2</v>
      </c>
      <c r="AY30">
        <f>amplitude_hist_2000samples[[#This Row],[m_amplitudeHistogram.12]]/$AK30</f>
        <v>0.10402561689181386</v>
      </c>
      <c r="AZ30">
        <f>amplitude_hist_2000samples[[#This Row],[m_amplitudeHistogram.13]]/$AK30</f>
        <v>0.11521211838228247</v>
      </c>
      <c r="BA30">
        <f>amplitude_hist_2000samples[[#This Row],[m_amplitudeHistogram.14]]/$AK30</f>
        <v>0.12080536912751678</v>
      </c>
      <c r="BB30">
        <f>amplitude_hist_2000samples[[#This Row],[m_amplitudeHistogram.15]]/$AK30</f>
        <v>0.15995566685261686</v>
      </c>
      <c r="BC30">
        <f>amplitude_hist_2000samples[[#This Row],[m_amplitudeHistogram.16]]/$AK30</f>
        <v>0.10961886763704816</v>
      </c>
      <c r="BD30">
        <f>amplitude_hist_2000samples[[#This Row],[m_amplitudeHistogram.17]]/$AK30</f>
        <v>7.717997930792124E-2</v>
      </c>
      <c r="BE30">
        <f>amplitude_hist_2000samples[[#This Row],[m_amplitudeHistogram.18]]/$AK30</f>
        <v>0.17002155220080656</v>
      </c>
      <c r="BF30">
        <f>amplitude_hist_2000samples[[#This Row],[m_amplitudeHistogram.19]]/$AK30</f>
        <v>2.1252386838658308E-2</v>
      </c>
      <c r="BG30">
        <f>amplitude_hist_2000samples[[#This Row],[m_amplitudeHistogram.20]]/$AK30</f>
        <v>0</v>
      </c>
      <c r="BH30">
        <f>amplitude_hist_2000samples[[#This Row],[m_amplitudeHistogram.21]]/$AK30</f>
        <v>0</v>
      </c>
      <c r="BI30">
        <f>amplitude_hist_2000samples[[#This Row],[m_amplitudeHistogram.22]]/$AK30</f>
        <v>0</v>
      </c>
      <c r="BJ30">
        <f>amplitude_hist_2000samples[[#This Row],[m_amplitudeHistogram.23]]/$AK30</f>
        <v>0</v>
      </c>
      <c r="BK30">
        <f>amplitude_hist_2000samples[[#This Row],[m_amplitudeHistogram.24]]/$AK30</f>
        <v>0</v>
      </c>
      <c r="BL30">
        <f>amplitude_hist_2000samples[[#This Row],[m_amplitudeHistogram.25]]/$AK30</f>
        <v>0</v>
      </c>
      <c r="BM30">
        <f>amplitude_hist_2000samples[[#This Row],[m_amplitudeHistogram.26]]/$AK30</f>
        <v>0</v>
      </c>
      <c r="BN30">
        <f>amplitude_hist_2000samples[[#This Row],[m_amplitudeHistogram.27]]/$AK30</f>
        <v>0</v>
      </c>
      <c r="BO30">
        <f>amplitude_hist_2000samples[[#This Row],[m_amplitudeHistogram.28]]/$AK30</f>
        <v>0</v>
      </c>
      <c r="BP30">
        <f>amplitude_hist_2000samples[[#This Row],[m_amplitudeHistogram.29]]/$AK30</f>
        <v>0</v>
      </c>
    </row>
    <row r="31" spans="1:68" x14ac:dyDescent="0.3">
      <c r="A31" s="1" t="s">
        <v>270</v>
      </c>
      <c r="B31" s="1" t="s">
        <v>270</v>
      </c>
      <c r="C31">
        <v>0</v>
      </c>
      <c r="D31">
        <v>10</v>
      </c>
      <c r="E31" s="1">
        <v>0</v>
      </c>
      <c r="F31">
        <v>1024</v>
      </c>
      <c r="G31" s="1">
        <v>6.1903E-2</v>
      </c>
      <c r="H31" s="1">
        <v>0</v>
      </c>
      <c r="I31" s="1">
        <v>0</v>
      </c>
      <c r="J31" s="1">
        <v>1.8209999999999999E-3</v>
      </c>
      <c r="K31" s="1">
        <v>1.0468999999999999E-2</v>
      </c>
      <c r="L31" s="1">
        <v>1.7295999999999999E-2</v>
      </c>
      <c r="M31" s="1">
        <v>0.61310900000000002</v>
      </c>
      <c r="N31" s="1">
        <v>2.0482E-2</v>
      </c>
      <c r="O31" s="1">
        <v>2.3668999999999999E-2</v>
      </c>
      <c r="P31" s="1">
        <v>3.4592999999999999E-2</v>
      </c>
      <c r="Q31" s="1">
        <v>3.4137000000000001E-2</v>
      </c>
      <c r="R31" s="1">
        <v>3.6867999999999998E-2</v>
      </c>
      <c r="S31" s="1">
        <v>2.6855E-2</v>
      </c>
      <c r="T31" s="1">
        <v>9.5580000000000005E-3</v>
      </c>
      <c r="U31" s="1">
        <v>6.8269999999999997E-3</v>
      </c>
      <c r="V31" s="1">
        <v>6.8269999999999997E-3</v>
      </c>
      <c r="W31" s="1">
        <v>4.5519999999999996E-3</v>
      </c>
      <c r="X31" s="1">
        <v>2.7310000000000001E-2</v>
      </c>
      <c r="Y31" s="1">
        <v>6.0991999999999998E-2</v>
      </c>
      <c r="Z31" s="1">
        <v>2.7309999999999999E-3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f>MAX(amplitude_hist_2000samples[[#This Row],[m_amplitudeHistogram.0]:[m_amplitudeHistogram.29]])</f>
        <v>0.61310900000000002</v>
      </c>
      <c r="AM31">
        <f>amplitude_hist_2000samples[[#This Row],[m_amplitudeHistogram.0]]/$AK31</f>
        <v>0.10096573366236672</v>
      </c>
      <c r="AN31">
        <f>amplitude_hist_2000samples[[#This Row],[m_amplitudeHistogram.1]]/$AK31</f>
        <v>0</v>
      </c>
      <c r="AO31">
        <f>amplitude_hist_2000samples[[#This Row],[m_amplitudeHistogram.2]]/$AK31</f>
        <v>0</v>
      </c>
      <c r="AP31">
        <f>amplitude_hist_2000samples[[#This Row],[m_amplitudeHistogram.3]]/$AK31</f>
        <v>2.9701080884475678E-3</v>
      </c>
      <c r="AQ31">
        <f>amplitude_hist_2000samples[[#This Row],[m_amplitudeHistogram.4]]/$AK31</f>
        <v>1.7075267203710921E-2</v>
      </c>
      <c r="AR31">
        <f>amplitude_hist_2000samples[[#This Row],[m_amplitudeHistogram.5]]/$AK31</f>
        <v>2.8210318230526707E-2</v>
      </c>
      <c r="AS31">
        <f>amplitude_hist_2000samples[[#This Row],[m_amplitudeHistogram.6]]/$AK31</f>
        <v>1</v>
      </c>
      <c r="AT31">
        <f>amplitude_hist_2000samples[[#This Row],[m_amplitudeHistogram.7]]/$AK31</f>
        <v>3.3406784111797413E-2</v>
      </c>
      <c r="AU31">
        <f>amplitude_hist_2000samples[[#This Row],[m_amplitudeHistogram.8]]/$AK31</f>
        <v>3.8604881024418169E-2</v>
      </c>
      <c r="AV31">
        <f>amplitude_hist_2000samples[[#This Row],[m_amplitudeHistogram.9]]/$AK31</f>
        <v>5.642226749240347E-2</v>
      </c>
      <c r="AW31">
        <f>amplitude_hist_2000samples[[#This Row],[m_amplitudeHistogram.10]]/$AK31</f>
        <v>5.5678517196779041E-2</v>
      </c>
      <c r="AX31">
        <f>amplitude_hist_2000samples[[#This Row],[m_amplitudeHistogram.11]]/$AK31</f>
        <v>6.0132863813775361E-2</v>
      </c>
      <c r="AY31">
        <f>amplitude_hist_2000samples[[#This Row],[m_amplitudeHistogram.12]]/$AK31</f>
        <v>4.3801346905688876E-2</v>
      </c>
      <c r="AZ31">
        <f>amplitude_hist_2000samples[[#This Row],[m_amplitudeHistogram.13]]/$AK31</f>
        <v>1.5589397643812113E-2</v>
      </c>
      <c r="BA31">
        <f>amplitude_hist_2000samples[[#This Row],[m_amplitudeHistogram.14]]/$AK31</f>
        <v>1.1135051026815786E-2</v>
      </c>
      <c r="BB31">
        <f>amplitude_hist_2000samples[[#This Row],[m_amplitudeHistogram.15]]/$AK31</f>
        <v>1.1135051026815786E-2</v>
      </c>
      <c r="BC31">
        <f>amplitude_hist_2000samples[[#This Row],[m_amplitudeHistogram.16]]/$AK31</f>
        <v>7.4244547054438921E-3</v>
      </c>
      <c r="BD31">
        <f>amplitude_hist_2000samples[[#This Row],[m_amplitudeHistogram.17]]/$AK31</f>
        <v>4.4543466169963256E-2</v>
      </c>
      <c r="BE31">
        <f>amplitude_hist_2000samples[[#This Row],[m_amplitudeHistogram.18]]/$AK31</f>
        <v>9.947986410246791E-2</v>
      </c>
      <c r="BF31">
        <f>amplitude_hist_2000samples[[#This Row],[m_amplitudeHistogram.19]]/$AK31</f>
        <v>4.4543466169963252E-3</v>
      </c>
      <c r="BG31">
        <f>amplitude_hist_2000samples[[#This Row],[m_amplitudeHistogram.20]]/$AK31</f>
        <v>0</v>
      </c>
      <c r="BH31">
        <f>amplitude_hist_2000samples[[#This Row],[m_amplitudeHistogram.21]]/$AK31</f>
        <v>0</v>
      </c>
      <c r="BI31">
        <f>amplitude_hist_2000samples[[#This Row],[m_amplitudeHistogram.22]]/$AK31</f>
        <v>0</v>
      </c>
      <c r="BJ31">
        <f>amplitude_hist_2000samples[[#This Row],[m_amplitudeHistogram.23]]/$AK31</f>
        <v>0</v>
      </c>
      <c r="BK31">
        <f>amplitude_hist_2000samples[[#This Row],[m_amplitudeHistogram.24]]/$AK31</f>
        <v>0</v>
      </c>
      <c r="BL31">
        <f>amplitude_hist_2000samples[[#This Row],[m_amplitudeHistogram.25]]/$AK31</f>
        <v>0</v>
      </c>
      <c r="BM31">
        <f>amplitude_hist_2000samples[[#This Row],[m_amplitudeHistogram.26]]/$AK31</f>
        <v>0</v>
      </c>
      <c r="BN31">
        <f>amplitude_hist_2000samples[[#This Row],[m_amplitudeHistogram.27]]/$AK31</f>
        <v>0</v>
      </c>
      <c r="BO31">
        <f>amplitude_hist_2000samples[[#This Row],[m_amplitudeHistogram.28]]/$AK31</f>
        <v>0</v>
      </c>
      <c r="BP31">
        <f>amplitude_hist_2000samples[[#This Row],[m_amplitudeHistogram.29]]/$AK31</f>
        <v>0</v>
      </c>
    </row>
    <row r="32" spans="1:68" x14ac:dyDescent="0.3">
      <c r="A32" s="1" t="s">
        <v>270</v>
      </c>
      <c r="B32" s="1" t="s">
        <v>270</v>
      </c>
      <c r="C32">
        <v>0</v>
      </c>
      <c r="D32">
        <v>10</v>
      </c>
      <c r="E32" s="1">
        <v>0</v>
      </c>
      <c r="F32">
        <v>1024</v>
      </c>
      <c r="G32" s="1">
        <v>6.0082000000000003E-2</v>
      </c>
      <c r="H32" s="1">
        <v>0</v>
      </c>
      <c r="I32" s="1">
        <v>0</v>
      </c>
      <c r="J32" s="1">
        <v>1.0924E-2</v>
      </c>
      <c r="K32" s="1">
        <v>1.0014E-2</v>
      </c>
      <c r="L32" s="1">
        <v>1.1834000000000001E-2</v>
      </c>
      <c r="M32" s="1">
        <v>8.0109E-2</v>
      </c>
      <c r="N32" s="1">
        <v>1.6386000000000001E-2</v>
      </c>
      <c r="O32" s="1">
        <v>1.9571999999999999E-2</v>
      </c>
      <c r="P32" s="1">
        <v>2.5034000000000001E-2</v>
      </c>
      <c r="Q32" s="1">
        <v>1.7295999999999999E-2</v>
      </c>
      <c r="R32" s="1">
        <v>1.7295999999999999E-2</v>
      </c>
      <c r="S32" s="1">
        <v>2.8219999999999999E-2</v>
      </c>
      <c r="T32" s="1">
        <v>4.233E-2</v>
      </c>
      <c r="U32" s="1">
        <v>3.9143999999999998E-2</v>
      </c>
      <c r="V32" s="1">
        <v>8.7391999999999997E-2</v>
      </c>
      <c r="W32" s="1">
        <v>0.10423300000000001</v>
      </c>
      <c r="X32" s="1">
        <v>0.11015</v>
      </c>
      <c r="Y32" s="1">
        <v>0.20937600000000001</v>
      </c>
      <c r="Z32" s="1">
        <v>0.10878500000000001</v>
      </c>
      <c r="AA32" s="1">
        <v>1.8209999999999999E-3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f>MAX(amplitude_hist_2000samples[[#This Row],[m_amplitudeHistogram.0]:[m_amplitudeHistogram.29]])</f>
        <v>0.20937600000000001</v>
      </c>
      <c r="AM32">
        <f>amplitude_hist_2000samples[[#This Row],[m_amplitudeHistogram.0]]/$AK32</f>
        <v>0.28695743542717411</v>
      </c>
      <c r="AN32">
        <f>amplitude_hist_2000samples[[#This Row],[m_amplitudeHistogram.1]]/$AK32</f>
        <v>0</v>
      </c>
      <c r="AO32">
        <f>amplitude_hist_2000samples[[#This Row],[m_amplitudeHistogram.2]]/$AK32</f>
        <v>0</v>
      </c>
      <c r="AP32">
        <f>amplitude_hist_2000samples[[#This Row],[m_amplitudeHistogram.3]]/$AK32</f>
        <v>5.2174079168577102E-2</v>
      </c>
      <c r="AQ32">
        <f>amplitude_hist_2000samples[[#This Row],[m_amplitudeHistogram.4]]/$AK32</f>
        <v>4.7827831270059608E-2</v>
      </c>
      <c r="AR32">
        <f>amplitude_hist_2000samples[[#This Row],[m_amplitudeHistogram.5]]/$AK32</f>
        <v>5.652032706709461E-2</v>
      </c>
      <c r="AS32">
        <f>amplitude_hist_2000samples[[#This Row],[m_amplitudeHistogram.6]]/$AK32</f>
        <v>0.38260832187070148</v>
      </c>
      <c r="AT32">
        <f>amplitude_hist_2000samples[[#This Row],[m_amplitudeHistogram.7]]/$AK32</f>
        <v>7.8261118752865663E-2</v>
      </c>
      <c r="AU32">
        <f>amplitude_hist_2000samples[[#This Row],[m_amplitudeHistogram.8]]/$AK32</f>
        <v>9.3477762494268674E-2</v>
      </c>
      <c r="AV32">
        <f>amplitude_hist_2000samples[[#This Row],[m_amplitudeHistogram.9]]/$AK32</f>
        <v>0.11956480207855724</v>
      </c>
      <c r="AW32">
        <f>amplitude_hist_2000samples[[#This Row],[m_amplitudeHistogram.10]]/$AK32</f>
        <v>8.2607366651383143E-2</v>
      </c>
      <c r="AX32">
        <f>amplitude_hist_2000samples[[#This Row],[m_amplitudeHistogram.11]]/$AK32</f>
        <v>8.2607366651383143E-2</v>
      </c>
      <c r="AY32">
        <f>amplitude_hist_2000samples[[#This Row],[m_amplitudeHistogram.12]]/$AK32</f>
        <v>0.13478144581996024</v>
      </c>
      <c r="AZ32">
        <f>amplitude_hist_2000samples[[#This Row],[m_amplitudeHistogram.13]]/$AK32</f>
        <v>0.2021721687299404</v>
      </c>
      <c r="BA32">
        <f>amplitude_hist_2000samples[[#This Row],[m_amplitudeHistogram.14]]/$AK32</f>
        <v>0.18695552498853735</v>
      </c>
      <c r="BB32">
        <f>amplitude_hist_2000samples[[#This Row],[m_amplitudeHistogram.15]]/$AK32</f>
        <v>0.41739263334861681</v>
      </c>
      <c r="BC32">
        <f>amplitude_hist_2000samples[[#This Row],[m_amplitudeHistogram.16]]/$AK32</f>
        <v>0.49782687605074127</v>
      </c>
      <c r="BD32">
        <f>amplitude_hist_2000samples[[#This Row],[m_amplitudeHistogram.17]]/$AK32</f>
        <v>0.52608703958428849</v>
      </c>
      <c r="BE32">
        <f>amplitude_hist_2000samples[[#This Row],[m_amplitudeHistogram.18]]/$AK32</f>
        <v>1</v>
      </c>
      <c r="BF32">
        <f>amplitude_hist_2000samples[[#This Row],[m_amplitudeHistogram.19]]/$AK32</f>
        <v>0.51956766773651231</v>
      </c>
      <c r="BG32">
        <f>amplitude_hist_2000samples[[#This Row],[m_amplitudeHistogram.20]]/$AK32</f>
        <v>8.6972718936267762E-3</v>
      </c>
      <c r="BH32">
        <f>amplitude_hist_2000samples[[#This Row],[m_amplitudeHistogram.21]]/$AK32</f>
        <v>0</v>
      </c>
      <c r="BI32">
        <f>amplitude_hist_2000samples[[#This Row],[m_amplitudeHistogram.22]]/$AK32</f>
        <v>0</v>
      </c>
      <c r="BJ32">
        <f>amplitude_hist_2000samples[[#This Row],[m_amplitudeHistogram.23]]/$AK32</f>
        <v>0</v>
      </c>
      <c r="BK32">
        <f>amplitude_hist_2000samples[[#This Row],[m_amplitudeHistogram.24]]/$AK32</f>
        <v>0</v>
      </c>
      <c r="BL32">
        <f>amplitude_hist_2000samples[[#This Row],[m_amplitudeHistogram.25]]/$AK32</f>
        <v>0</v>
      </c>
      <c r="BM32">
        <f>amplitude_hist_2000samples[[#This Row],[m_amplitudeHistogram.26]]/$AK32</f>
        <v>0</v>
      </c>
      <c r="BN32">
        <f>amplitude_hist_2000samples[[#This Row],[m_amplitudeHistogram.27]]/$AK32</f>
        <v>0</v>
      </c>
      <c r="BO32">
        <f>amplitude_hist_2000samples[[#This Row],[m_amplitudeHistogram.28]]/$AK32</f>
        <v>0</v>
      </c>
      <c r="BP32">
        <f>amplitude_hist_2000samples[[#This Row],[m_amplitudeHistogram.29]]/$AK32</f>
        <v>0</v>
      </c>
    </row>
    <row r="33" spans="1:68" x14ac:dyDescent="0.3">
      <c r="A33" s="1" t="s">
        <v>270</v>
      </c>
      <c r="B33" s="1" t="s">
        <v>270</v>
      </c>
      <c r="C33">
        <v>0</v>
      </c>
      <c r="D33">
        <v>10</v>
      </c>
      <c r="E33" s="1">
        <v>0</v>
      </c>
      <c r="F33">
        <v>1024</v>
      </c>
      <c r="G33" s="1">
        <v>6.3723000000000002E-2</v>
      </c>
      <c r="H33" s="1">
        <v>1.1379E-2</v>
      </c>
      <c r="I33" s="1">
        <v>0</v>
      </c>
      <c r="J33" s="1">
        <v>8.1930000000000006E-3</v>
      </c>
      <c r="K33" s="1">
        <v>4.0959999999999998E-3</v>
      </c>
      <c r="L33" s="1">
        <v>1.3649999999999999E-3</v>
      </c>
      <c r="M33" s="1">
        <v>0.314975</v>
      </c>
      <c r="N33" s="1">
        <v>1.0924E-2</v>
      </c>
      <c r="O33" s="1">
        <v>3.0950999999999999E-2</v>
      </c>
      <c r="P33" s="1">
        <v>3.9143999999999998E-2</v>
      </c>
      <c r="Q33" s="1">
        <v>1.5476E-2</v>
      </c>
      <c r="R33" s="1">
        <v>3.3227E-2</v>
      </c>
      <c r="S33" s="1">
        <v>3.8233999999999997E-2</v>
      </c>
      <c r="T33" s="1">
        <v>0.15020500000000001</v>
      </c>
      <c r="U33" s="1">
        <v>0.100137</v>
      </c>
      <c r="V33" s="1">
        <v>5.0522999999999998E-2</v>
      </c>
      <c r="W33" s="1">
        <v>3.9143999999999998E-2</v>
      </c>
      <c r="X33" s="1">
        <v>3.0041000000000002E-2</v>
      </c>
      <c r="Y33" s="1">
        <v>5.4164999999999998E-2</v>
      </c>
      <c r="Z33" s="1">
        <v>4.0959999999999998E-3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f>MAX(amplitude_hist_2000samples[[#This Row],[m_amplitudeHistogram.0]:[m_amplitudeHistogram.29]])</f>
        <v>0.314975</v>
      </c>
      <c r="AM33">
        <f>amplitude_hist_2000samples[[#This Row],[m_amplitudeHistogram.0]]/$AK33</f>
        <v>0.2023112945471863</v>
      </c>
      <c r="AN33">
        <f>amplitude_hist_2000samples[[#This Row],[m_amplitudeHistogram.1]]/$AK33</f>
        <v>3.6126676720374631E-2</v>
      </c>
      <c r="AO33">
        <f>amplitude_hist_2000samples[[#This Row],[m_amplitudeHistogram.2]]/$AK33</f>
        <v>0</v>
      </c>
      <c r="AP33">
        <f>amplitude_hist_2000samples[[#This Row],[m_amplitudeHistogram.3]]/$AK33</f>
        <v>2.6011588221287404E-2</v>
      </c>
      <c r="AQ33">
        <f>amplitude_hist_2000samples[[#This Row],[m_amplitudeHistogram.4]]/$AK33</f>
        <v>1.3004206683070084E-2</v>
      </c>
      <c r="AR33">
        <f>amplitude_hist_2000samples[[#This Row],[m_amplitudeHistogram.5]]/$AK33</f>
        <v>4.3336772759742835E-3</v>
      </c>
      <c r="AS33">
        <f>amplitude_hist_2000samples[[#This Row],[m_amplitudeHistogram.6]]/$AK33</f>
        <v>1</v>
      </c>
      <c r="AT33">
        <f>amplitude_hist_2000samples[[#This Row],[m_amplitudeHistogram.7]]/$AK33</f>
        <v>3.4682117628383205E-2</v>
      </c>
      <c r="AU33">
        <f>amplitude_hist_2000samples[[#This Row],[m_amplitudeHistogram.8]]/$AK33</f>
        <v>9.826494166203667E-2</v>
      </c>
      <c r="AV33">
        <f>amplitude_hist_2000samples[[#This Row],[m_amplitudeHistogram.9]]/$AK33</f>
        <v>0.12427652988332406</v>
      </c>
      <c r="AW33">
        <f>amplitude_hist_2000samples[[#This Row],[m_amplitudeHistogram.10]]/$AK33</f>
        <v>4.9134058258591955E-2</v>
      </c>
      <c r="AX33">
        <f>amplitude_hist_2000samples[[#This Row],[m_amplitudeHistogram.11]]/$AK33</f>
        <v>0.10549091197714104</v>
      </c>
      <c r="AY33">
        <f>amplitude_hist_2000samples[[#This Row],[m_amplitudeHistogram.12]]/$AK33</f>
        <v>0.12138741169934121</v>
      </c>
      <c r="AZ33">
        <f>amplitude_hist_2000samples[[#This Row],[m_amplitudeHistogram.13]]/$AK33</f>
        <v>0.47687911739026906</v>
      </c>
      <c r="BA33">
        <f>amplitude_hist_2000samples[[#This Row],[m_amplitudeHistogram.14]]/$AK33</f>
        <v>0.31792046987856182</v>
      </c>
      <c r="BB33">
        <f>amplitude_hist_2000samples[[#This Row],[m_amplitudeHistogram.15]]/$AK33</f>
        <v>0.16040320660369869</v>
      </c>
      <c r="BC33">
        <f>amplitude_hist_2000samples[[#This Row],[m_amplitudeHistogram.16]]/$AK33</f>
        <v>0.12427652988332406</v>
      </c>
      <c r="BD33">
        <f>amplitude_hist_2000samples[[#This Row],[m_amplitudeHistogram.17]]/$AK33</f>
        <v>9.5375823478053817E-2</v>
      </c>
      <c r="BE33">
        <f>amplitude_hist_2000samples[[#This Row],[m_amplitudeHistogram.18]]/$AK33</f>
        <v>0.17196602904992458</v>
      </c>
      <c r="BF33">
        <f>amplitude_hist_2000samples[[#This Row],[m_amplitudeHistogram.19]]/$AK33</f>
        <v>1.3004206683070084E-2</v>
      </c>
      <c r="BG33">
        <f>amplitude_hist_2000samples[[#This Row],[m_amplitudeHistogram.20]]/$AK33</f>
        <v>0</v>
      </c>
      <c r="BH33">
        <f>amplitude_hist_2000samples[[#This Row],[m_amplitudeHistogram.21]]/$AK33</f>
        <v>0</v>
      </c>
      <c r="BI33">
        <f>amplitude_hist_2000samples[[#This Row],[m_amplitudeHistogram.22]]/$AK33</f>
        <v>0</v>
      </c>
      <c r="BJ33">
        <f>amplitude_hist_2000samples[[#This Row],[m_amplitudeHistogram.23]]/$AK33</f>
        <v>0</v>
      </c>
      <c r="BK33">
        <f>amplitude_hist_2000samples[[#This Row],[m_amplitudeHistogram.24]]/$AK33</f>
        <v>0</v>
      </c>
      <c r="BL33">
        <f>amplitude_hist_2000samples[[#This Row],[m_amplitudeHistogram.25]]/$AK33</f>
        <v>0</v>
      </c>
      <c r="BM33">
        <f>amplitude_hist_2000samples[[#This Row],[m_amplitudeHistogram.26]]/$AK33</f>
        <v>0</v>
      </c>
      <c r="BN33">
        <f>amplitude_hist_2000samples[[#This Row],[m_amplitudeHistogram.27]]/$AK33</f>
        <v>0</v>
      </c>
      <c r="BO33">
        <f>amplitude_hist_2000samples[[#This Row],[m_amplitudeHistogram.28]]/$AK33</f>
        <v>0</v>
      </c>
      <c r="BP33">
        <f>amplitude_hist_2000samples[[#This Row],[m_amplitudeHistogram.29]]/$AK33</f>
        <v>0</v>
      </c>
    </row>
    <row r="34" spans="1:68" x14ac:dyDescent="0.3">
      <c r="A34" s="1" t="s">
        <v>270</v>
      </c>
      <c r="B34" s="1" t="s">
        <v>270</v>
      </c>
      <c r="C34">
        <v>0</v>
      </c>
      <c r="D34">
        <v>10</v>
      </c>
      <c r="E34" s="1">
        <v>0</v>
      </c>
      <c r="F34">
        <v>1024</v>
      </c>
      <c r="G34" s="1">
        <v>6.5088999999999994E-2</v>
      </c>
      <c r="H34" s="1">
        <v>1.1834000000000001E-2</v>
      </c>
      <c r="I34" s="1">
        <v>0</v>
      </c>
      <c r="J34" s="1">
        <v>3.6410000000000001E-3</v>
      </c>
      <c r="K34" s="1">
        <v>6.8269999999999997E-3</v>
      </c>
      <c r="L34" s="1">
        <v>3.186E-3</v>
      </c>
      <c r="M34" s="1">
        <v>0.36731900000000001</v>
      </c>
      <c r="N34" s="1">
        <v>1.6386000000000001E-2</v>
      </c>
      <c r="O34" s="1">
        <v>4.1419999999999998E-2</v>
      </c>
      <c r="P34" s="1">
        <v>6.2812999999999994E-2</v>
      </c>
      <c r="Q34" s="1">
        <v>5.4164999999999998E-2</v>
      </c>
      <c r="R34" s="1">
        <v>6.2812999999999994E-2</v>
      </c>
      <c r="S34" s="1">
        <v>5.4164999999999998E-2</v>
      </c>
      <c r="T34" s="1">
        <v>5.6896000000000002E-2</v>
      </c>
      <c r="U34" s="1">
        <v>4.8247999999999999E-2</v>
      </c>
      <c r="V34" s="1">
        <v>4.0965000000000001E-2</v>
      </c>
      <c r="W34" s="1">
        <v>2.4124E-2</v>
      </c>
      <c r="X34" s="1">
        <v>2.3668999999999999E-2</v>
      </c>
      <c r="Y34" s="1">
        <v>5.0068000000000001E-2</v>
      </c>
      <c r="Z34" s="1">
        <v>5.9170000000000004E-3</v>
      </c>
      <c r="AA34" s="1">
        <v>4.55E-4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f>MAX(amplitude_hist_2000samples[[#This Row],[m_amplitudeHistogram.0]:[m_amplitudeHistogram.29]])</f>
        <v>0.36731900000000001</v>
      </c>
      <c r="AM34">
        <f>amplitude_hist_2000samples[[#This Row],[m_amplitudeHistogram.0]]/$AK34</f>
        <v>0.17720019928182315</v>
      </c>
      <c r="AN34">
        <f>amplitude_hist_2000samples[[#This Row],[m_amplitudeHistogram.1]]/$AK34</f>
        <v>3.2217228076957635E-2</v>
      </c>
      <c r="AO34">
        <f>amplitude_hist_2000samples[[#This Row],[m_amplitudeHistogram.2]]/$AK34</f>
        <v>0</v>
      </c>
      <c r="AP34">
        <f>amplitude_hist_2000samples[[#This Row],[m_amplitudeHistogram.3]]/$AK34</f>
        <v>9.9123650015381735E-3</v>
      </c>
      <c r="AQ34">
        <f>amplitude_hist_2000samples[[#This Row],[m_amplitudeHistogram.4]]/$AK34</f>
        <v>1.8586024681543835E-2</v>
      </c>
      <c r="AR34">
        <f>amplitude_hist_2000samples[[#This Row],[m_amplitudeHistogram.5]]/$AK34</f>
        <v>8.6736596800056631E-3</v>
      </c>
      <c r="AS34">
        <f>amplitude_hist_2000samples[[#This Row],[m_amplitudeHistogram.6]]/$AK34</f>
        <v>1</v>
      </c>
      <c r="AT34">
        <f>amplitude_hist_2000samples[[#This Row],[m_amplitudeHistogram.7]]/$AK34</f>
        <v>4.460972615083892E-2</v>
      </c>
      <c r="AU34">
        <f>amplitude_hist_2000samples[[#This Row],[m_amplitudeHistogram.8]]/$AK34</f>
        <v>0.1127630206986298</v>
      </c>
      <c r="AV34">
        <f>amplitude_hist_2000samples[[#This Row],[m_amplitudeHistogram.9]]/$AK34</f>
        <v>0.17100395024488249</v>
      </c>
      <c r="AW34">
        <f>amplitude_hist_2000samples[[#This Row],[m_amplitudeHistogram.10]]/$AK34</f>
        <v>0.14746038184793053</v>
      </c>
      <c r="AX34">
        <f>amplitude_hist_2000samples[[#This Row],[m_amplitudeHistogram.11]]/$AK34</f>
        <v>0.17100395024488249</v>
      </c>
      <c r="AY34">
        <f>amplitude_hist_2000samples[[#This Row],[m_amplitudeHistogram.12]]/$AK34</f>
        <v>0.14746038184793053</v>
      </c>
      <c r="AZ34">
        <f>amplitude_hist_2000samples[[#This Row],[m_amplitudeHistogram.13]]/$AK34</f>
        <v>0.15489533620640369</v>
      </c>
      <c r="BA34">
        <f>amplitude_hist_2000samples[[#This Row],[m_amplitudeHistogram.14]]/$AK34</f>
        <v>0.13135176780945174</v>
      </c>
      <c r="BB34">
        <f>amplitude_hist_2000samples[[#This Row],[m_amplitudeHistogram.15]]/$AK34</f>
        <v>0.1115243153770973</v>
      </c>
      <c r="BC34">
        <f>amplitude_hist_2000samples[[#This Row],[m_amplitudeHistogram.16]]/$AK34</f>
        <v>6.5675883904725868E-2</v>
      </c>
      <c r="BD34">
        <f>amplitude_hist_2000samples[[#This Row],[m_amplitudeHistogram.17]]/$AK34</f>
        <v>6.4437178583193352E-2</v>
      </c>
      <c r="BE34">
        <f>amplitude_hist_2000samples[[#This Row],[m_amplitudeHistogram.18]]/$AK34</f>
        <v>0.13630658909558177</v>
      </c>
      <c r="BF34">
        <f>amplitude_hist_2000samples[[#This Row],[m_amplitudeHistogram.19]]/$AK34</f>
        <v>1.6108614038478818E-2</v>
      </c>
      <c r="BG34">
        <f>amplitude_hist_2000samples[[#This Row],[m_amplitudeHistogram.20]]/$AK34</f>
        <v>1.2387053215325099E-3</v>
      </c>
      <c r="BH34">
        <f>amplitude_hist_2000samples[[#This Row],[m_amplitudeHistogram.21]]/$AK34</f>
        <v>0</v>
      </c>
      <c r="BI34">
        <f>amplitude_hist_2000samples[[#This Row],[m_amplitudeHistogram.22]]/$AK34</f>
        <v>0</v>
      </c>
      <c r="BJ34">
        <f>amplitude_hist_2000samples[[#This Row],[m_amplitudeHistogram.23]]/$AK34</f>
        <v>0</v>
      </c>
      <c r="BK34">
        <f>amplitude_hist_2000samples[[#This Row],[m_amplitudeHistogram.24]]/$AK34</f>
        <v>0</v>
      </c>
      <c r="BL34">
        <f>amplitude_hist_2000samples[[#This Row],[m_amplitudeHistogram.25]]/$AK34</f>
        <v>0</v>
      </c>
      <c r="BM34">
        <f>amplitude_hist_2000samples[[#This Row],[m_amplitudeHistogram.26]]/$AK34</f>
        <v>0</v>
      </c>
      <c r="BN34">
        <f>amplitude_hist_2000samples[[#This Row],[m_amplitudeHistogram.27]]/$AK34</f>
        <v>0</v>
      </c>
      <c r="BO34">
        <f>amplitude_hist_2000samples[[#This Row],[m_amplitudeHistogram.28]]/$AK34</f>
        <v>0</v>
      </c>
      <c r="BP34">
        <f>amplitude_hist_2000samples[[#This Row],[m_amplitudeHistogram.29]]/$AK34</f>
        <v>0</v>
      </c>
    </row>
    <row r="35" spans="1:68" x14ac:dyDescent="0.3">
      <c r="A35" s="1" t="s">
        <v>270</v>
      </c>
      <c r="B35" s="1" t="s">
        <v>270</v>
      </c>
      <c r="C35">
        <v>0</v>
      </c>
      <c r="D35">
        <v>10</v>
      </c>
      <c r="E35" s="1">
        <v>0</v>
      </c>
      <c r="F35">
        <v>1024</v>
      </c>
      <c r="G35" s="1">
        <v>7.5102000000000002E-2</v>
      </c>
      <c r="H35" s="1">
        <v>0</v>
      </c>
      <c r="I35" s="1">
        <v>0</v>
      </c>
      <c r="J35" s="1">
        <v>4.5519999999999996E-3</v>
      </c>
      <c r="K35" s="1">
        <v>6.8269999999999997E-3</v>
      </c>
      <c r="L35" s="1">
        <v>4.5519999999999996E-3</v>
      </c>
      <c r="M35" s="1">
        <v>6.5544000000000005E-2</v>
      </c>
      <c r="N35" s="1">
        <v>1.32E-2</v>
      </c>
      <c r="O35" s="1">
        <v>2.7310000000000001E-2</v>
      </c>
      <c r="P35" s="1">
        <v>3.5503E-2</v>
      </c>
      <c r="Q35" s="1">
        <v>2.3213000000000001E-2</v>
      </c>
      <c r="R35" s="1">
        <v>2.8674999999999999E-2</v>
      </c>
      <c r="S35" s="1">
        <v>2.5489000000000001E-2</v>
      </c>
      <c r="T35" s="1">
        <v>4.4606E-2</v>
      </c>
      <c r="U35" s="1">
        <v>4.0055E-2</v>
      </c>
      <c r="V35" s="1">
        <v>0.10924</v>
      </c>
      <c r="W35" s="1">
        <v>0.112881</v>
      </c>
      <c r="X35" s="1">
        <v>7.9654000000000003E-2</v>
      </c>
      <c r="Y35" s="1">
        <v>0.208921</v>
      </c>
      <c r="Z35" s="1">
        <v>9.3309000000000003E-2</v>
      </c>
      <c r="AA35" s="1">
        <v>1.3649999999999999E-3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f>MAX(amplitude_hist_2000samples[[#This Row],[m_amplitudeHistogram.0]:[m_amplitudeHistogram.29]])</f>
        <v>0.208921</v>
      </c>
      <c r="AM35">
        <f>amplitude_hist_2000samples[[#This Row],[m_amplitudeHistogram.0]]/$AK35</f>
        <v>0.3594755912521958</v>
      </c>
      <c r="AN35">
        <f>amplitude_hist_2000samples[[#This Row],[m_amplitudeHistogram.1]]/$AK35</f>
        <v>0</v>
      </c>
      <c r="AO35">
        <f>amplitude_hist_2000samples[[#This Row],[m_amplitudeHistogram.2]]/$AK35</f>
        <v>0</v>
      </c>
      <c r="AP35">
        <f>amplitude_hist_2000samples[[#This Row],[m_amplitudeHistogram.3]]/$AK35</f>
        <v>2.1788140014646684E-2</v>
      </c>
      <c r="AQ35">
        <f>amplitude_hist_2000samples[[#This Row],[m_amplitudeHistogram.4]]/$AK35</f>
        <v>3.2677423523724276E-2</v>
      </c>
      <c r="AR35">
        <f>amplitude_hist_2000samples[[#This Row],[m_amplitudeHistogram.5]]/$AK35</f>
        <v>2.1788140014646684E-2</v>
      </c>
      <c r="AS35">
        <f>amplitude_hist_2000samples[[#This Row],[m_amplitudeHistogram.6]]/$AK35</f>
        <v>0.31372624101933272</v>
      </c>
      <c r="AT35">
        <f>amplitude_hist_2000samples[[#This Row],[m_amplitudeHistogram.7]]/$AK35</f>
        <v>6.3181776843878781E-2</v>
      </c>
      <c r="AU35">
        <f>amplitude_hist_2000samples[[#This Row],[m_amplitudeHistogram.8]]/$AK35</f>
        <v>0.13071926709138862</v>
      </c>
      <c r="AV35">
        <f>amplitude_hist_2000samples[[#This Row],[m_amplitudeHistogram.9]]/$AK35</f>
        <v>0.1699350472188052</v>
      </c>
      <c r="AW35">
        <f>amplitude_hist_2000samples[[#This Row],[m_amplitudeHistogram.10]]/$AK35</f>
        <v>0.11110898377855745</v>
      </c>
      <c r="AX35">
        <f>amplitude_hist_2000samples[[#This Row],[m_amplitudeHistogram.11]]/$AK35</f>
        <v>0.13725283719683518</v>
      </c>
      <c r="AY35">
        <f>amplitude_hist_2000samples[[#This Row],[m_amplitudeHistogram.12]]/$AK35</f>
        <v>0.12200305378588079</v>
      </c>
      <c r="AZ35">
        <f>amplitude_hist_2000samples[[#This Row],[m_amplitudeHistogram.13]]/$AK35</f>
        <v>0.21350654074985281</v>
      </c>
      <c r="BA35">
        <f>amplitude_hist_2000samples[[#This Row],[m_amplitudeHistogram.14]]/$AK35</f>
        <v>0.19172318723345189</v>
      </c>
      <c r="BB35">
        <f>amplitude_hist_2000samples[[#This Row],[m_amplitudeHistogram.15]]/$AK35</f>
        <v>0.52287706836555448</v>
      </c>
      <c r="BC35">
        <f>amplitude_hist_2000samples[[#This Row],[m_amplitudeHistogram.16]]/$AK35</f>
        <v>0.54030470847832435</v>
      </c>
      <c r="BD35">
        <f>amplitude_hist_2000samples[[#This Row],[m_amplitudeHistogram.17]]/$AK35</f>
        <v>0.38126373126684249</v>
      </c>
      <c r="BE35">
        <f>amplitude_hist_2000samples[[#This Row],[m_amplitudeHistogram.18]]/$AK35</f>
        <v>1</v>
      </c>
      <c r="BF35">
        <f>amplitude_hist_2000samples[[#This Row],[m_amplitudeHistogram.19]]/$AK35</f>
        <v>0.44662336481253684</v>
      </c>
      <c r="BG35">
        <f>amplitude_hist_2000samples[[#This Row],[m_amplitudeHistogram.20]]/$AK35</f>
        <v>6.5335701054465558E-3</v>
      </c>
      <c r="BH35">
        <f>amplitude_hist_2000samples[[#This Row],[m_amplitudeHistogram.21]]/$AK35</f>
        <v>0</v>
      </c>
      <c r="BI35">
        <f>amplitude_hist_2000samples[[#This Row],[m_amplitudeHistogram.22]]/$AK35</f>
        <v>0</v>
      </c>
      <c r="BJ35">
        <f>amplitude_hist_2000samples[[#This Row],[m_amplitudeHistogram.23]]/$AK35</f>
        <v>0</v>
      </c>
      <c r="BK35">
        <f>amplitude_hist_2000samples[[#This Row],[m_amplitudeHistogram.24]]/$AK35</f>
        <v>0</v>
      </c>
      <c r="BL35">
        <f>amplitude_hist_2000samples[[#This Row],[m_amplitudeHistogram.25]]/$AK35</f>
        <v>0</v>
      </c>
      <c r="BM35">
        <f>amplitude_hist_2000samples[[#This Row],[m_amplitudeHistogram.26]]/$AK35</f>
        <v>0</v>
      </c>
      <c r="BN35">
        <f>amplitude_hist_2000samples[[#This Row],[m_amplitudeHistogram.27]]/$AK35</f>
        <v>0</v>
      </c>
      <c r="BO35">
        <f>amplitude_hist_2000samples[[#This Row],[m_amplitudeHistogram.28]]/$AK35</f>
        <v>0</v>
      </c>
      <c r="BP35">
        <f>amplitude_hist_2000samples[[#This Row],[m_amplitudeHistogram.29]]/$AK35</f>
        <v>0</v>
      </c>
    </row>
    <row r="37" spans="1:68" x14ac:dyDescent="0.3">
      <c r="F37" t="s">
        <v>274</v>
      </c>
      <c r="G37">
        <f>(4095/30)*(G38+0.5)</f>
        <v>68.25</v>
      </c>
      <c r="H37">
        <f t="shared" ref="H37:AJ37" si="0">(4095/30)*(H38+0.5)</f>
        <v>204.75</v>
      </c>
      <c r="I37">
        <f t="shared" si="0"/>
        <v>341.25</v>
      </c>
      <c r="J37">
        <f t="shared" si="0"/>
        <v>477.75</v>
      </c>
      <c r="K37">
        <f t="shared" si="0"/>
        <v>614.25</v>
      </c>
      <c r="L37">
        <f t="shared" si="0"/>
        <v>750.75</v>
      </c>
      <c r="M37">
        <f t="shared" si="0"/>
        <v>887.25</v>
      </c>
      <c r="N37">
        <f t="shared" si="0"/>
        <v>1023.75</v>
      </c>
      <c r="O37">
        <f t="shared" si="0"/>
        <v>1160.25</v>
      </c>
      <c r="P37">
        <f t="shared" si="0"/>
        <v>1296.75</v>
      </c>
      <c r="Q37">
        <f t="shared" si="0"/>
        <v>1433.25</v>
      </c>
      <c r="R37">
        <f t="shared" si="0"/>
        <v>1569.75</v>
      </c>
      <c r="S37">
        <f t="shared" si="0"/>
        <v>1706.25</v>
      </c>
      <c r="T37">
        <f t="shared" si="0"/>
        <v>1842.75</v>
      </c>
      <c r="U37">
        <f t="shared" si="0"/>
        <v>1979.25</v>
      </c>
      <c r="V37">
        <f t="shared" si="0"/>
        <v>2115.75</v>
      </c>
      <c r="W37">
        <f t="shared" si="0"/>
        <v>2252.25</v>
      </c>
      <c r="X37">
        <f t="shared" si="0"/>
        <v>2388.75</v>
      </c>
      <c r="Y37">
        <f t="shared" si="0"/>
        <v>2525.25</v>
      </c>
      <c r="Z37">
        <f t="shared" si="0"/>
        <v>2661.75</v>
      </c>
      <c r="AA37">
        <f t="shared" si="0"/>
        <v>2798.25</v>
      </c>
      <c r="AB37">
        <f t="shared" si="0"/>
        <v>2934.75</v>
      </c>
      <c r="AC37">
        <f t="shared" si="0"/>
        <v>3071.25</v>
      </c>
      <c r="AD37">
        <f t="shared" si="0"/>
        <v>3207.75</v>
      </c>
      <c r="AE37">
        <f t="shared" si="0"/>
        <v>3344.25</v>
      </c>
      <c r="AF37">
        <f t="shared" si="0"/>
        <v>3480.75</v>
      </c>
      <c r="AG37">
        <f t="shared" si="0"/>
        <v>3617.25</v>
      </c>
      <c r="AH37">
        <f t="shared" si="0"/>
        <v>3753.75</v>
      </c>
      <c r="AI37">
        <f t="shared" si="0"/>
        <v>3890.25</v>
      </c>
      <c r="AJ37">
        <f t="shared" si="0"/>
        <v>4026.75</v>
      </c>
    </row>
    <row r="38" spans="1:68" x14ac:dyDescent="0.3">
      <c r="F38" t="s">
        <v>273</v>
      </c>
      <c r="G38">
        <v>0</v>
      </c>
      <c r="H38">
        <v>1</v>
      </c>
      <c r="I38">
        <v>2</v>
      </c>
      <c r="J38">
        <v>3</v>
      </c>
      <c r="K38">
        <v>4</v>
      </c>
      <c r="L38">
        <v>5</v>
      </c>
      <c r="M38">
        <v>6</v>
      </c>
      <c r="N38">
        <v>7</v>
      </c>
      <c r="O38">
        <v>8</v>
      </c>
      <c r="P38">
        <v>9</v>
      </c>
      <c r="Q38">
        <v>10</v>
      </c>
      <c r="R38">
        <v>11</v>
      </c>
      <c r="S38">
        <v>12</v>
      </c>
      <c r="T38">
        <v>13</v>
      </c>
      <c r="U38">
        <v>14</v>
      </c>
      <c r="V38">
        <v>15</v>
      </c>
      <c r="W38">
        <v>16</v>
      </c>
      <c r="X38">
        <v>17</v>
      </c>
      <c r="Y38">
        <v>18</v>
      </c>
      <c r="Z38">
        <v>19</v>
      </c>
      <c r="AA38">
        <v>20</v>
      </c>
      <c r="AB38">
        <v>21</v>
      </c>
      <c r="AC38">
        <v>22</v>
      </c>
      <c r="AD38">
        <v>23</v>
      </c>
      <c r="AE38">
        <v>24</v>
      </c>
      <c r="AF38">
        <v>25</v>
      </c>
      <c r="AG38">
        <v>26</v>
      </c>
      <c r="AH38">
        <v>27</v>
      </c>
      <c r="AI38">
        <v>28</v>
      </c>
      <c r="AJ38">
        <v>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0776-A428-4998-AB99-01485F107E11}">
  <dimension ref="A1:BN42"/>
  <sheetViews>
    <sheetView topLeftCell="AG11" workbookViewId="0">
      <selection activeCell="BN40" sqref="AK2:BN40"/>
    </sheetView>
  </sheetViews>
  <sheetFormatPr defaultRowHeight="14.4" x14ac:dyDescent="0.3"/>
  <cols>
    <col min="1" max="1" width="12.77734375" bestFit="1" customWidth="1"/>
    <col min="2" max="2" width="18.21875" bestFit="1" customWidth="1"/>
    <col min="3" max="3" width="30.6640625" bestFit="1" customWidth="1"/>
    <col min="4" max="4" width="22.6640625" bestFit="1" customWidth="1"/>
    <col min="5" max="14" width="25.5546875" bestFit="1" customWidth="1"/>
    <col min="15" max="34" width="26.5546875" bestFit="1" customWidth="1"/>
    <col min="35" max="35" width="8.88671875" customWidth="1"/>
  </cols>
  <sheetData>
    <row r="1" spans="1:66" x14ac:dyDescent="0.3">
      <c r="A1" t="s">
        <v>0</v>
      </c>
      <c r="B1" t="s">
        <v>1</v>
      </c>
      <c r="C1" t="s">
        <v>4</v>
      </c>
      <c r="D1" t="s">
        <v>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231</v>
      </c>
      <c r="R1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t="s">
        <v>239</v>
      </c>
      <c r="Z1" t="s">
        <v>240</v>
      </c>
      <c r="AA1" t="s">
        <v>241</v>
      </c>
      <c r="AB1" t="s">
        <v>242</v>
      </c>
      <c r="AC1" t="s">
        <v>243</v>
      </c>
      <c r="AD1" t="s">
        <v>244</v>
      </c>
      <c r="AE1" t="s">
        <v>245</v>
      </c>
      <c r="AF1" t="s">
        <v>246</v>
      </c>
      <c r="AG1" t="s">
        <v>247</v>
      </c>
      <c r="AH1" t="s">
        <v>248</v>
      </c>
      <c r="AI1" t="s">
        <v>272</v>
      </c>
    </row>
    <row r="2" spans="1:66" x14ac:dyDescent="0.3">
      <c r="A2" s="1" t="s">
        <v>270</v>
      </c>
      <c r="B2" s="1" t="s">
        <v>270</v>
      </c>
      <c r="C2" s="1">
        <v>0.7</v>
      </c>
      <c r="D2">
        <v>205</v>
      </c>
      <c r="E2" s="1">
        <v>6.5373000000000001E-2</v>
      </c>
      <c r="F2" s="1">
        <v>0</v>
      </c>
      <c r="G2" s="1">
        <v>0</v>
      </c>
      <c r="H2" s="1">
        <v>2.0430000000000001E-3</v>
      </c>
      <c r="I2" s="1">
        <v>3.0644000000000001E-2</v>
      </c>
      <c r="J2" s="1">
        <v>7.1500000000000001E-3</v>
      </c>
      <c r="K2" s="1">
        <v>0.120531</v>
      </c>
      <c r="L2" s="1">
        <v>3.2686E-2</v>
      </c>
      <c r="M2" s="1">
        <v>2.145E-2</v>
      </c>
      <c r="N2" s="1">
        <v>2.6557999999999998E-2</v>
      </c>
      <c r="O2" s="1">
        <v>2.6557999999999998E-2</v>
      </c>
      <c r="P2" s="1">
        <v>5.0050999999999998E-2</v>
      </c>
      <c r="Q2" s="1">
        <v>6.6393999999999995E-2</v>
      </c>
      <c r="R2" s="1">
        <v>8.2737000000000005E-2</v>
      </c>
      <c r="S2" s="1">
        <v>0.10316599999999999</v>
      </c>
      <c r="T2" s="1">
        <v>0.17568900000000001</v>
      </c>
      <c r="U2" s="1">
        <v>8.2737000000000005E-2</v>
      </c>
      <c r="V2" s="1">
        <v>4.1879E-2</v>
      </c>
      <c r="W2" s="1">
        <v>3.4729000000000003E-2</v>
      </c>
      <c r="X2" s="1">
        <v>2.9621999999999999E-2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f>MAX(amplitude_hist[[#This Row],[m_amplitudeHistogram.0]:[m_amplitudeHistogram.29]])</f>
        <v>0.17568900000000001</v>
      </c>
      <c r="AK2">
        <f>amplitude_hist[[#This Row],[m_amplitudeHistogram.0]]/$AI2</f>
        <v>0.37209500879394836</v>
      </c>
      <c r="AL2">
        <f>amplitude_hist[[#This Row],[m_amplitudeHistogram.1]]/$AI2</f>
        <v>0</v>
      </c>
      <c r="AM2">
        <f>amplitude_hist[[#This Row],[m_amplitudeHistogram.2]]/$AI2</f>
        <v>0</v>
      </c>
      <c r="AN2">
        <f>amplitude_hist[[#This Row],[m_amplitudeHistogram.3]]/$AI2</f>
        <v>1.162850263818452E-2</v>
      </c>
      <c r="AO2">
        <f>amplitude_hist[[#This Row],[m_amplitudeHistogram.4]]/$AI2</f>
        <v>0.17442184769678237</v>
      </c>
      <c r="AP2">
        <f>amplitude_hist[[#This Row],[m_amplitudeHistogram.5]]/$AI2</f>
        <v>4.0696913295653114E-2</v>
      </c>
      <c r="AQ2">
        <f>amplitude_hist[[#This Row],[m_amplitudeHistogram.6]]/$AI2</f>
        <v>0.68604750439697415</v>
      </c>
      <c r="AR2">
        <f>amplitude_hist[[#This Row],[m_amplitudeHistogram.7]]/$AI2</f>
        <v>0.18604465845898149</v>
      </c>
      <c r="AS2">
        <f>amplitude_hist[[#This Row],[m_amplitudeHistogram.8]]/$AI2</f>
        <v>0.12209073988695934</v>
      </c>
      <c r="AT2">
        <f>amplitude_hist[[#This Row],[m_amplitudeHistogram.9]]/$AI2</f>
        <v>0.15116484242041334</v>
      </c>
      <c r="AU2">
        <f>amplitude_hist[[#This Row],[m_amplitudeHistogram.10]]/$AI2</f>
        <v>0.15116484242041334</v>
      </c>
      <c r="AV2">
        <f>amplitude_hist[[#This Row],[m_amplitudeHistogram.11]]/$AI2</f>
        <v>0.28488408494555717</v>
      </c>
      <c r="AW2">
        <f>amplitude_hist[[#This Row],[m_amplitudeHistogram.12]]/$AI2</f>
        <v>0.37790641417504789</v>
      </c>
      <c r="AX2">
        <f>amplitude_hist[[#This Row],[m_amplitudeHistogram.13]]/$AI2</f>
        <v>0.47092874340453872</v>
      </c>
      <c r="AY2">
        <f>amplitude_hist[[#This Row],[m_amplitudeHistogram.14]]/$AI2</f>
        <v>0.58720807791039842</v>
      </c>
      <c r="AZ2">
        <f>amplitude_hist[[#This Row],[m_amplitudeHistogram.15]]/$AI2</f>
        <v>1</v>
      </c>
      <c r="BA2">
        <f>amplitude_hist[[#This Row],[m_amplitudeHistogram.16]]/$AI2</f>
        <v>0.47092874340453872</v>
      </c>
      <c r="BB2">
        <f>amplitude_hist[[#This Row],[m_amplitudeHistogram.17]]/$AI2</f>
        <v>0.2383700743928191</v>
      </c>
      <c r="BC2">
        <f>amplitude_hist[[#This Row],[m_amplitudeHistogram.18]]/$AI2</f>
        <v>0.19767316109716601</v>
      </c>
      <c r="BD2">
        <f>amplitude_hist[[#This Row],[m_amplitudeHistogram.19]]/$AI2</f>
        <v>0.16860475043969742</v>
      </c>
      <c r="BE2">
        <f>amplitude_hist[[#This Row],[m_amplitudeHistogram.20]]/$AI2</f>
        <v>0</v>
      </c>
      <c r="BF2">
        <f>amplitude_hist[[#This Row],[m_amplitudeHistogram.21]]/$AI2</f>
        <v>0</v>
      </c>
      <c r="BG2">
        <f>amplitude_hist[[#This Row],[m_amplitudeHistogram.22]]/$AI2</f>
        <v>0</v>
      </c>
      <c r="BH2">
        <f>amplitude_hist[[#This Row],[m_amplitudeHistogram.23]]/$AI2</f>
        <v>0</v>
      </c>
      <c r="BI2">
        <f>amplitude_hist[[#This Row],[m_amplitudeHistogram.24]]/$AI2</f>
        <v>0</v>
      </c>
      <c r="BJ2">
        <f>amplitude_hist[[#This Row],[m_amplitudeHistogram.25]]/$AI2</f>
        <v>0</v>
      </c>
      <c r="BK2">
        <f>amplitude_hist[[#This Row],[m_amplitudeHistogram.26]]/$AI2</f>
        <v>0</v>
      </c>
      <c r="BL2">
        <f>amplitude_hist[[#This Row],[m_amplitudeHistogram.27]]/$AI2</f>
        <v>0</v>
      </c>
      <c r="BM2">
        <f>amplitude_hist[[#This Row],[m_amplitudeHistogram.28]]/$AI2</f>
        <v>0</v>
      </c>
      <c r="BN2">
        <f>amplitude_hist[[#This Row],[m_amplitudeHistogram.29]]/$AI2</f>
        <v>0</v>
      </c>
    </row>
    <row r="3" spans="1:66" x14ac:dyDescent="0.3">
      <c r="A3" s="1" t="s">
        <v>270</v>
      </c>
      <c r="B3" s="1" t="s">
        <v>270</v>
      </c>
      <c r="C3" s="1">
        <v>0.7</v>
      </c>
      <c r="D3">
        <v>205</v>
      </c>
      <c r="E3" s="1">
        <v>6.4256999999999995E-2</v>
      </c>
      <c r="F3" s="1">
        <v>0</v>
      </c>
      <c r="G3" s="1">
        <v>0</v>
      </c>
      <c r="H3" s="1">
        <v>0</v>
      </c>
      <c r="I3" s="1">
        <v>4.0159999999999996E-3</v>
      </c>
      <c r="J3" s="1">
        <v>2.9116E-2</v>
      </c>
      <c r="K3" s="1">
        <v>7.9316999999999999E-2</v>
      </c>
      <c r="L3" s="1">
        <v>1.8072000000000001E-2</v>
      </c>
      <c r="M3" s="1">
        <v>2.0080000000000001E-2</v>
      </c>
      <c r="N3" s="1">
        <v>1.1044E-2</v>
      </c>
      <c r="O3" s="1">
        <v>2.0079999999999998E-3</v>
      </c>
      <c r="P3" s="1">
        <v>3.0119999999999999E-3</v>
      </c>
      <c r="Q3" s="1">
        <v>1.8072000000000001E-2</v>
      </c>
      <c r="R3" s="1">
        <v>4.9196999999999998E-2</v>
      </c>
      <c r="S3" s="1">
        <v>3.6144999999999997E-2</v>
      </c>
      <c r="T3" s="1">
        <v>0.116466</v>
      </c>
      <c r="U3" s="1">
        <v>8.4336999999999995E-2</v>
      </c>
      <c r="V3" s="1">
        <v>5.1205000000000001E-2</v>
      </c>
      <c r="W3" s="1">
        <v>0.24196799999999999</v>
      </c>
      <c r="X3" s="1">
        <v>0.170683</v>
      </c>
      <c r="Y3" s="1">
        <v>1.0039999999999999E-3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f>MAX(amplitude_hist[[#This Row],[m_amplitudeHistogram.0]:[m_amplitudeHistogram.29]])</f>
        <v>0.24196799999999999</v>
      </c>
      <c r="AK3">
        <f>amplitude_hist[[#This Row],[m_amplitudeHistogram.0]]/$AI3</f>
        <v>0.26555990874826424</v>
      </c>
      <c r="AL3">
        <f>amplitude_hist[[#This Row],[m_amplitudeHistogram.1]]/$AI3</f>
        <v>0</v>
      </c>
      <c r="AM3">
        <f>amplitude_hist[[#This Row],[m_amplitudeHistogram.2]]/$AI3</f>
        <v>0</v>
      </c>
      <c r="AN3">
        <f>amplitude_hist[[#This Row],[m_amplitudeHistogram.3]]/$AI3</f>
        <v>0</v>
      </c>
      <c r="AO3">
        <f>amplitude_hist[[#This Row],[m_amplitudeHistogram.4]]/$AI3</f>
        <v>1.6597235998148514E-2</v>
      </c>
      <c r="AP3">
        <f>amplitude_hist[[#This Row],[m_amplitudeHistogram.5]]/$AI3</f>
        <v>0.12032996098657674</v>
      </c>
      <c r="AQ3">
        <f>amplitude_hist[[#This Row],[m_amplitudeHistogram.6]]/$AI3</f>
        <v>0.3277995437413212</v>
      </c>
      <c r="AR3">
        <f>amplitude_hist[[#This Row],[m_amplitudeHistogram.7]]/$AI3</f>
        <v>7.468756199166833E-2</v>
      </c>
      <c r="AS3">
        <f>amplitude_hist[[#This Row],[m_amplitudeHistogram.8]]/$AI3</f>
        <v>8.2986179990742578E-2</v>
      </c>
      <c r="AT3">
        <f>amplitude_hist[[#This Row],[m_amplitudeHistogram.9]]/$AI3</f>
        <v>4.564239899490842E-2</v>
      </c>
      <c r="AU3">
        <f>amplitude_hist[[#This Row],[m_amplitudeHistogram.10]]/$AI3</f>
        <v>8.2986179990742568E-3</v>
      </c>
      <c r="AV3">
        <f>amplitude_hist[[#This Row],[m_amplitudeHistogram.11]]/$AI3</f>
        <v>1.2447926998611386E-2</v>
      </c>
      <c r="AW3">
        <f>amplitude_hist[[#This Row],[m_amplitudeHistogram.12]]/$AI3</f>
        <v>7.468756199166833E-2</v>
      </c>
      <c r="AX3">
        <f>amplitude_hist[[#This Row],[m_amplitudeHistogram.13]]/$AI3</f>
        <v>0.20332027375520731</v>
      </c>
      <c r="AY3">
        <f>amplitude_hist[[#This Row],[m_amplitudeHistogram.14]]/$AI3</f>
        <v>0.14937925676122463</v>
      </c>
      <c r="AZ3">
        <f>amplitude_hist[[#This Row],[m_amplitudeHistogram.15]]/$AI3</f>
        <v>0.48132810950208293</v>
      </c>
      <c r="BA3">
        <f>amplitude_hist[[#This Row],[m_amplitudeHistogram.16]]/$AI3</f>
        <v>0.34854608873900683</v>
      </c>
      <c r="BB3">
        <f>amplitude_hist[[#This Row],[m_amplitudeHistogram.17]]/$AI3</f>
        <v>0.21161889175428156</v>
      </c>
      <c r="BC3">
        <f>amplitude_hist[[#This Row],[m_amplitudeHistogram.18]]/$AI3</f>
        <v>1</v>
      </c>
      <c r="BD3">
        <f>amplitude_hist[[#This Row],[m_amplitudeHistogram.19]]/$AI3</f>
        <v>0.70539492825497585</v>
      </c>
      <c r="BE3">
        <f>amplitude_hist[[#This Row],[m_amplitudeHistogram.20]]/$AI3</f>
        <v>4.1493089995371284E-3</v>
      </c>
      <c r="BF3">
        <f>amplitude_hist[[#This Row],[m_amplitudeHistogram.21]]/$AI3</f>
        <v>0</v>
      </c>
      <c r="BG3">
        <f>amplitude_hist[[#This Row],[m_amplitudeHistogram.22]]/$AI3</f>
        <v>0</v>
      </c>
      <c r="BH3">
        <f>amplitude_hist[[#This Row],[m_amplitudeHistogram.23]]/$AI3</f>
        <v>0</v>
      </c>
      <c r="BI3">
        <f>amplitude_hist[[#This Row],[m_amplitudeHistogram.24]]/$AI3</f>
        <v>0</v>
      </c>
      <c r="BJ3">
        <f>amplitude_hist[[#This Row],[m_amplitudeHistogram.25]]/$AI3</f>
        <v>0</v>
      </c>
      <c r="BK3">
        <f>amplitude_hist[[#This Row],[m_amplitudeHistogram.26]]/$AI3</f>
        <v>0</v>
      </c>
      <c r="BL3">
        <f>amplitude_hist[[#This Row],[m_amplitudeHistogram.27]]/$AI3</f>
        <v>0</v>
      </c>
      <c r="BM3">
        <f>amplitude_hist[[#This Row],[m_amplitudeHistogram.28]]/$AI3</f>
        <v>0</v>
      </c>
      <c r="BN3">
        <f>amplitude_hist[[#This Row],[m_amplitudeHistogram.29]]/$AI3</f>
        <v>0</v>
      </c>
    </row>
    <row r="4" spans="1:66" x14ac:dyDescent="0.3">
      <c r="A4" s="1" t="s">
        <v>270</v>
      </c>
      <c r="B4" s="1" t="s">
        <v>270</v>
      </c>
      <c r="C4" s="1">
        <v>0.7</v>
      </c>
      <c r="D4">
        <v>205</v>
      </c>
      <c r="E4" s="1">
        <v>0.18574299999999999</v>
      </c>
      <c r="F4" s="1">
        <v>6.0239999999999998E-3</v>
      </c>
      <c r="G4" s="1">
        <v>4.0159999999999996E-3</v>
      </c>
      <c r="H4" s="1">
        <v>0</v>
      </c>
      <c r="I4" s="1">
        <v>1.0039999999999999E-3</v>
      </c>
      <c r="J4" s="1">
        <v>6.0239999999999998E-3</v>
      </c>
      <c r="K4" s="1">
        <v>0.79116500000000001</v>
      </c>
      <c r="L4" s="1">
        <v>4.0159999999999996E-3</v>
      </c>
      <c r="M4" s="1">
        <v>2.0079999999999998E-3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f>MAX(amplitude_hist[[#This Row],[m_amplitudeHistogram.0]:[m_amplitudeHistogram.29]])</f>
        <v>0.79116500000000001</v>
      </c>
      <c r="AK4">
        <f>amplitude_hist[[#This Row],[m_amplitudeHistogram.0]]/$AI4</f>
        <v>0.23477150783970471</v>
      </c>
      <c r="AL4">
        <f>amplitude_hist[[#This Row],[m_amplitudeHistogram.1]]/$AI4</f>
        <v>7.6140880852919425E-3</v>
      </c>
      <c r="AM4">
        <f>amplitude_hist[[#This Row],[m_amplitudeHistogram.2]]/$AI4</f>
        <v>5.0760587235279611E-3</v>
      </c>
      <c r="AN4">
        <f>amplitude_hist[[#This Row],[m_amplitudeHistogram.3]]/$AI4</f>
        <v>0</v>
      </c>
      <c r="AO4">
        <f>amplitude_hist[[#This Row],[m_amplitudeHistogram.4]]/$AI4</f>
        <v>1.2690146808819903E-3</v>
      </c>
      <c r="AP4">
        <f>amplitude_hist[[#This Row],[m_amplitudeHistogram.5]]/$AI4</f>
        <v>7.6140880852919425E-3</v>
      </c>
      <c r="AQ4">
        <f>amplitude_hist[[#This Row],[m_amplitudeHistogram.6]]/$AI4</f>
        <v>1</v>
      </c>
      <c r="AR4">
        <f>amplitude_hist[[#This Row],[m_amplitudeHistogram.7]]/$AI4</f>
        <v>5.0760587235279611E-3</v>
      </c>
      <c r="AS4">
        <f>amplitude_hist[[#This Row],[m_amplitudeHistogram.8]]/$AI4</f>
        <v>2.5380293617639806E-3</v>
      </c>
      <c r="AT4">
        <f>amplitude_hist[[#This Row],[m_amplitudeHistogram.9]]/$AI4</f>
        <v>0</v>
      </c>
      <c r="AU4">
        <f>amplitude_hist[[#This Row],[m_amplitudeHistogram.10]]/$AI4</f>
        <v>0</v>
      </c>
      <c r="AV4">
        <f>amplitude_hist[[#This Row],[m_amplitudeHistogram.11]]/$AI4</f>
        <v>0</v>
      </c>
      <c r="AW4">
        <f>amplitude_hist[[#This Row],[m_amplitudeHistogram.12]]/$AI4</f>
        <v>0</v>
      </c>
      <c r="AX4">
        <f>amplitude_hist[[#This Row],[m_amplitudeHistogram.13]]/$AI4</f>
        <v>0</v>
      </c>
      <c r="AY4">
        <f>amplitude_hist[[#This Row],[m_amplitudeHistogram.14]]/$AI4</f>
        <v>0</v>
      </c>
      <c r="AZ4">
        <f>amplitude_hist[[#This Row],[m_amplitudeHistogram.15]]/$AI4</f>
        <v>0</v>
      </c>
      <c r="BA4">
        <f>amplitude_hist[[#This Row],[m_amplitudeHistogram.16]]/$AI4</f>
        <v>0</v>
      </c>
      <c r="BB4">
        <f>amplitude_hist[[#This Row],[m_amplitudeHistogram.17]]/$AI4</f>
        <v>0</v>
      </c>
      <c r="BC4">
        <f>amplitude_hist[[#This Row],[m_amplitudeHistogram.18]]/$AI4</f>
        <v>0</v>
      </c>
      <c r="BD4">
        <f>amplitude_hist[[#This Row],[m_amplitudeHistogram.19]]/$AI4</f>
        <v>0</v>
      </c>
      <c r="BE4">
        <f>amplitude_hist[[#This Row],[m_amplitudeHistogram.20]]/$AI4</f>
        <v>0</v>
      </c>
      <c r="BF4">
        <f>amplitude_hist[[#This Row],[m_amplitudeHistogram.21]]/$AI4</f>
        <v>0</v>
      </c>
      <c r="BG4">
        <f>amplitude_hist[[#This Row],[m_amplitudeHistogram.22]]/$AI4</f>
        <v>0</v>
      </c>
      <c r="BH4">
        <f>amplitude_hist[[#This Row],[m_amplitudeHistogram.23]]/$AI4</f>
        <v>0</v>
      </c>
      <c r="BI4">
        <f>amplitude_hist[[#This Row],[m_amplitudeHistogram.24]]/$AI4</f>
        <v>0</v>
      </c>
      <c r="BJ4">
        <f>amplitude_hist[[#This Row],[m_amplitudeHistogram.25]]/$AI4</f>
        <v>0</v>
      </c>
      <c r="BK4">
        <f>amplitude_hist[[#This Row],[m_amplitudeHistogram.26]]/$AI4</f>
        <v>0</v>
      </c>
      <c r="BL4">
        <f>amplitude_hist[[#This Row],[m_amplitudeHistogram.27]]/$AI4</f>
        <v>0</v>
      </c>
      <c r="BM4">
        <f>amplitude_hist[[#This Row],[m_amplitudeHistogram.28]]/$AI4</f>
        <v>0</v>
      </c>
      <c r="BN4">
        <f>amplitude_hist[[#This Row],[m_amplitudeHistogram.29]]/$AI4</f>
        <v>0</v>
      </c>
    </row>
    <row r="5" spans="1:66" x14ac:dyDescent="0.3">
      <c r="A5" s="1" t="s">
        <v>270</v>
      </c>
      <c r="B5" s="1" t="s">
        <v>270</v>
      </c>
      <c r="C5" s="1">
        <v>0.9</v>
      </c>
      <c r="D5">
        <v>205</v>
      </c>
      <c r="E5" s="1">
        <v>8.0321000000000004E-2</v>
      </c>
      <c r="F5" s="1">
        <v>0</v>
      </c>
      <c r="G5" s="1">
        <v>0</v>
      </c>
      <c r="H5" s="1">
        <v>8.0319999999999992E-3</v>
      </c>
      <c r="I5" s="1">
        <v>8.0319999999999992E-3</v>
      </c>
      <c r="J5" s="1">
        <v>0</v>
      </c>
      <c r="K5" s="1">
        <v>6.4256999999999995E-2</v>
      </c>
      <c r="L5" s="1">
        <v>2.3092000000000001E-2</v>
      </c>
      <c r="M5" s="1">
        <v>8.5341E-2</v>
      </c>
      <c r="N5" s="1">
        <v>7.9316999999999999E-2</v>
      </c>
      <c r="O5" s="1">
        <v>4.1165E-2</v>
      </c>
      <c r="P5" s="1">
        <v>2.6103999999999999E-2</v>
      </c>
      <c r="Q5" s="1">
        <v>5.7229000000000002E-2</v>
      </c>
      <c r="R5" s="1">
        <v>9.6385999999999999E-2</v>
      </c>
      <c r="S5" s="1">
        <v>0.101406</v>
      </c>
      <c r="T5" s="1">
        <v>8.8353000000000001E-2</v>
      </c>
      <c r="U5" s="1">
        <v>7.3292999999999997E-2</v>
      </c>
      <c r="V5" s="1">
        <v>4.1165E-2</v>
      </c>
      <c r="W5" s="1">
        <v>0.118474</v>
      </c>
      <c r="X5" s="1">
        <v>8.0319999999999992E-3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f>MAX(amplitude_hist[[#This Row],[m_amplitudeHistogram.0]:[m_amplitudeHistogram.29]])</f>
        <v>0.118474</v>
      </c>
      <c r="AK5">
        <f>amplitude_hist[[#This Row],[m_amplitudeHistogram.0]]/$AI5</f>
        <v>0.67796309738845661</v>
      </c>
      <c r="AL5">
        <f>amplitude_hist[[#This Row],[m_amplitudeHistogram.1]]/$AI5</f>
        <v>0</v>
      </c>
      <c r="AM5">
        <f>amplitude_hist[[#This Row],[m_amplitudeHistogram.2]]/$AI5</f>
        <v>0</v>
      </c>
      <c r="AN5">
        <f>amplitude_hist[[#This Row],[m_amplitudeHistogram.3]]/$AI5</f>
        <v>6.7795465671792968E-2</v>
      </c>
      <c r="AO5">
        <f>amplitude_hist[[#This Row],[m_amplitudeHistogram.4]]/$AI5</f>
        <v>6.7795465671792968E-2</v>
      </c>
      <c r="AP5">
        <f>amplitude_hist[[#This Row],[m_amplitudeHistogram.5]]/$AI5</f>
        <v>0</v>
      </c>
      <c r="AQ5">
        <f>amplitude_hist[[#This Row],[m_amplitudeHistogram.6]]/$AI5</f>
        <v>0.5423721660448706</v>
      </c>
      <c r="AR5">
        <f>amplitude_hist[[#This Row],[m_amplitudeHistogram.7]]/$AI5</f>
        <v>0.1949119638064048</v>
      </c>
      <c r="AS5">
        <f>amplitude_hist[[#This Row],[m_amplitudeHistogram.8]]/$AI5</f>
        <v>0.72033526343332721</v>
      </c>
      <c r="AT5">
        <f>amplitude_hist[[#This Row],[m_amplitudeHistogram.9]]/$AI5</f>
        <v>0.66948866417948238</v>
      </c>
      <c r="AU5">
        <f>amplitude_hist[[#This Row],[m_amplitudeHistogram.10]]/$AI5</f>
        <v>0.34746020223846585</v>
      </c>
      <c r="AV5">
        <f>amplitude_hist[[#This Row],[m_amplitudeHistogram.11]]/$AI5</f>
        <v>0.22033526343332713</v>
      </c>
      <c r="AW5">
        <f>amplitude_hist[[#This Row],[m_amplitudeHistogram.12]]/$AI5</f>
        <v>0.48305113358205182</v>
      </c>
      <c r="AX5">
        <f>amplitude_hist[[#This Row],[m_amplitudeHistogram.13]]/$AI5</f>
        <v>0.81356246940256938</v>
      </c>
      <c r="AY5">
        <f>amplitude_hist[[#This Row],[m_amplitudeHistogram.14]]/$AI5</f>
        <v>0.85593463544743997</v>
      </c>
      <c r="AZ5">
        <f>amplitude_hist[[#This Row],[m_amplitudeHistogram.15]]/$AI5</f>
        <v>0.74575856306024957</v>
      </c>
      <c r="BA5">
        <f>amplitude_hist[[#This Row],[m_amplitudeHistogram.16]]/$AI5</f>
        <v>0.61864206492563767</v>
      </c>
      <c r="BB5">
        <f>amplitude_hist[[#This Row],[m_amplitudeHistogram.17]]/$AI5</f>
        <v>0.34746020223846585</v>
      </c>
      <c r="BC5">
        <f>amplitude_hist[[#This Row],[m_amplitudeHistogram.18]]/$AI5</f>
        <v>1</v>
      </c>
      <c r="BD5">
        <f>amplitude_hist[[#This Row],[m_amplitudeHistogram.19]]/$AI5</f>
        <v>6.7795465671792968E-2</v>
      </c>
      <c r="BE5">
        <f>amplitude_hist[[#This Row],[m_amplitudeHistogram.20]]/$AI5</f>
        <v>0</v>
      </c>
      <c r="BF5">
        <f>amplitude_hist[[#This Row],[m_amplitudeHistogram.21]]/$AI5</f>
        <v>0</v>
      </c>
      <c r="BG5">
        <f>amplitude_hist[[#This Row],[m_amplitudeHistogram.22]]/$AI5</f>
        <v>0</v>
      </c>
      <c r="BH5">
        <f>amplitude_hist[[#This Row],[m_amplitudeHistogram.23]]/$AI5</f>
        <v>0</v>
      </c>
      <c r="BI5">
        <f>amplitude_hist[[#This Row],[m_amplitudeHistogram.24]]/$AI5</f>
        <v>0</v>
      </c>
      <c r="BJ5">
        <f>amplitude_hist[[#This Row],[m_amplitudeHistogram.25]]/$AI5</f>
        <v>0</v>
      </c>
      <c r="BK5">
        <f>amplitude_hist[[#This Row],[m_amplitudeHistogram.26]]/$AI5</f>
        <v>0</v>
      </c>
      <c r="BL5">
        <f>amplitude_hist[[#This Row],[m_amplitudeHistogram.27]]/$AI5</f>
        <v>0</v>
      </c>
      <c r="BM5">
        <f>amplitude_hist[[#This Row],[m_amplitudeHistogram.28]]/$AI5</f>
        <v>0</v>
      </c>
      <c r="BN5">
        <f>amplitude_hist[[#This Row],[m_amplitudeHistogram.29]]/$AI5</f>
        <v>0</v>
      </c>
    </row>
    <row r="6" spans="1:66" x14ac:dyDescent="0.3">
      <c r="A6" s="1" t="s">
        <v>270</v>
      </c>
      <c r="B6" s="1" t="s">
        <v>270</v>
      </c>
      <c r="C6" s="1">
        <v>0.9</v>
      </c>
      <c r="D6">
        <v>205</v>
      </c>
      <c r="E6" s="1">
        <v>8.0321000000000004E-2</v>
      </c>
      <c r="F6" s="1">
        <v>0</v>
      </c>
      <c r="G6" s="1">
        <v>0</v>
      </c>
      <c r="H6" s="1">
        <v>9.0360000000000006E-3</v>
      </c>
      <c r="I6" s="1">
        <v>5.0200000000000002E-3</v>
      </c>
      <c r="J6" s="1">
        <v>2.0079999999999998E-3</v>
      </c>
      <c r="K6" s="1">
        <v>7.0280999999999996E-2</v>
      </c>
      <c r="L6" s="1">
        <v>8.0319999999999992E-3</v>
      </c>
      <c r="M6" s="1">
        <v>1.4056000000000001E-2</v>
      </c>
      <c r="N6" s="1">
        <v>2.3092000000000001E-2</v>
      </c>
      <c r="O6" s="1">
        <v>1.2048E-2</v>
      </c>
      <c r="P6" s="1">
        <v>1.9075999999999999E-2</v>
      </c>
      <c r="Q6" s="1">
        <v>2.8112000000000002E-2</v>
      </c>
      <c r="R6" s="1">
        <v>7.8312999999999994E-2</v>
      </c>
      <c r="S6" s="1">
        <v>6.7268999999999995E-2</v>
      </c>
      <c r="T6" s="1">
        <v>0.110442</v>
      </c>
      <c r="U6" s="1">
        <v>0.110442</v>
      </c>
      <c r="V6" s="1">
        <v>5.9236999999999998E-2</v>
      </c>
      <c r="W6" s="1">
        <v>0.164659</v>
      </c>
      <c r="X6" s="1">
        <v>0.136546</v>
      </c>
      <c r="Y6" s="1">
        <v>2.0079999999999998E-3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f>MAX(amplitude_hist[[#This Row],[m_amplitudeHistogram.0]:[m_amplitudeHistogram.29]])</f>
        <v>0.164659</v>
      </c>
      <c r="AK6">
        <f>amplitude_hist[[#This Row],[m_amplitudeHistogram.0]]/$AI6</f>
        <v>0.48780206365883433</v>
      </c>
      <c r="AL6">
        <f>amplitude_hist[[#This Row],[m_amplitudeHistogram.1]]/$AI6</f>
        <v>0</v>
      </c>
      <c r="AM6">
        <f>amplitude_hist[[#This Row],[m_amplitudeHistogram.2]]/$AI6</f>
        <v>0</v>
      </c>
      <c r="AN6">
        <f>amplitude_hist[[#This Row],[m_amplitudeHistogram.3]]/$AI6</f>
        <v>5.4877048931427988E-2</v>
      </c>
      <c r="AO6">
        <f>amplitude_hist[[#This Row],[m_amplitudeHistogram.4]]/$AI6</f>
        <v>3.0487249406348879E-2</v>
      </c>
      <c r="AP6">
        <f>amplitude_hist[[#This Row],[m_amplitudeHistogram.5]]/$AI6</f>
        <v>1.2194899762539551E-2</v>
      </c>
      <c r="AQ6">
        <f>amplitude_hist[[#This Row],[m_amplitudeHistogram.6]]/$AI6</f>
        <v>0.42682756484613654</v>
      </c>
      <c r="AR6">
        <f>amplitude_hist[[#This Row],[m_amplitudeHistogram.7]]/$AI6</f>
        <v>4.8779599050158204E-2</v>
      </c>
      <c r="AS6">
        <f>amplitude_hist[[#This Row],[m_amplitudeHistogram.8]]/$AI6</f>
        <v>8.5364298337776867E-2</v>
      </c>
      <c r="AT6">
        <f>amplitude_hist[[#This Row],[m_amplitudeHistogram.9]]/$AI6</f>
        <v>0.14024134726920484</v>
      </c>
      <c r="AU6">
        <f>amplitude_hist[[#This Row],[m_amplitudeHistogram.10]]/$AI6</f>
        <v>7.3169398575237313E-2</v>
      </c>
      <c r="AV6">
        <f>amplitude_hist[[#This Row],[m_amplitudeHistogram.11]]/$AI6</f>
        <v>0.11585154774412573</v>
      </c>
      <c r="AW6">
        <f>amplitude_hist[[#This Row],[m_amplitudeHistogram.12]]/$AI6</f>
        <v>0.17072859667555373</v>
      </c>
      <c r="AX6">
        <f>amplitude_hist[[#This Row],[m_amplitudeHistogram.13]]/$AI6</f>
        <v>0.4756071638962947</v>
      </c>
      <c r="AY6">
        <f>amplitude_hist[[#This Row],[m_amplitudeHistogram.14]]/$AI6</f>
        <v>0.40853521520232722</v>
      </c>
      <c r="AZ6">
        <f>amplitude_hist[[#This Row],[m_amplitudeHistogram.15]]/$AI6</f>
        <v>0.67073163325417984</v>
      </c>
      <c r="BA6">
        <f>amplitude_hist[[#This Row],[m_amplitudeHistogram.16]]/$AI6</f>
        <v>0.67073163325417984</v>
      </c>
      <c r="BB6">
        <f>amplitude_hist[[#This Row],[m_amplitudeHistogram.17]]/$AI6</f>
        <v>0.359755616152169</v>
      </c>
      <c r="BC6">
        <f>amplitude_hist[[#This Row],[m_amplitudeHistogram.18]]/$AI6</f>
        <v>1</v>
      </c>
      <c r="BD6">
        <f>amplitude_hist[[#This Row],[m_amplitudeHistogram.19]]/$AI6</f>
        <v>0.82926533016719406</v>
      </c>
      <c r="BE6">
        <f>amplitude_hist[[#This Row],[m_amplitudeHistogram.20]]/$AI6</f>
        <v>1.2194899762539551E-2</v>
      </c>
      <c r="BF6">
        <f>amplitude_hist[[#This Row],[m_amplitudeHistogram.21]]/$AI6</f>
        <v>0</v>
      </c>
      <c r="BG6">
        <f>amplitude_hist[[#This Row],[m_amplitudeHistogram.22]]/$AI6</f>
        <v>0</v>
      </c>
      <c r="BH6">
        <f>amplitude_hist[[#This Row],[m_amplitudeHistogram.23]]/$AI6</f>
        <v>0</v>
      </c>
      <c r="BI6">
        <f>amplitude_hist[[#This Row],[m_amplitudeHistogram.24]]/$AI6</f>
        <v>0</v>
      </c>
      <c r="BJ6">
        <f>amplitude_hist[[#This Row],[m_amplitudeHistogram.25]]/$AI6</f>
        <v>0</v>
      </c>
      <c r="BK6">
        <f>amplitude_hist[[#This Row],[m_amplitudeHistogram.26]]/$AI6</f>
        <v>0</v>
      </c>
      <c r="BL6">
        <f>amplitude_hist[[#This Row],[m_amplitudeHistogram.27]]/$AI6</f>
        <v>0</v>
      </c>
      <c r="BM6">
        <f>amplitude_hist[[#This Row],[m_amplitudeHistogram.28]]/$AI6</f>
        <v>0</v>
      </c>
      <c r="BN6">
        <f>amplitude_hist[[#This Row],[m_amplitudeHistogram.29]]/$AI6</f>
        <v>0</v>
      </c>
    </row>
    <row r="7" spans="1:66" x14ac:dyDescent="0.3">
      <c r="A7" s="1" t="s">
        <v>270</v>
      </c>
      <c r="B7" s="1" t="s">
        <v>270</v>
      </c>
      <c r="C7" s="1">
        <v>0.2</v>
      </c>
      <c r="D7">
        <v>68</v>
      </c>
      <c r="E7" s="1">
        <v>6.1245000000000001E-2</v>
      </c>
      <c r="F7" s="1">
        <v>1.0039999999999999E-3</v>
      </c>
      <c r="G7" s="1">
        <v>1.4056000000000001E-2</v>
      </c>
      <c r="H7" s="1">
        <v>0</v>
      </c>
      <c r="I7" s="1">
        <v>2.0079999999999998E-3</v>
      </c>
      <c r="J7" s="1">
        <v>7.0280000000000004E-3</v>
      </c>
      <c r="K7" s="1">
        <v>0.51004000000000005</v>
      </c>
      <c r="L7" s="1">
        <v>8.0319999999999992E-3</v>
      </c>
      <c r="M7" s="1">
        <v>2.0079999999999998E-3</v>
      </c>
      <c r="N7" s="1">
        <v>4.0159999999999996E-3</v>
      </c>
      <c r="O7" s="1">
        <v>5.0200000000000002E-3</v>
      </c>
      <c r="P7" s="1">
        <v>1.2048E-2</v>
      </c>
      <c r="Q7" s="1">
        <v>1.004E-2</v>
      </c>
      <c r="R7" s="1">
        <v>4.0159999999999996E-3</v>
      </c>
      <c r="S7" s="1">
        <v>1.3051999999999999E-2</v>
      </c>
      <c r="T7" s="1">
        <v>1.4056000000000001E-2</v>
      </c>
      <c r="U7" s="1">
        <v>1.506E-2</v>
      </c>
      <c r="V7" s="1">
        <v>7.8312999999999994E-2</v>
      </c>
      <c r="W7" s="1">
        <v>0.232932</v>
      </c>
      <c r="X7" s="1">
        <v>5.0200000000000002E-3</v>
      </c>
      <c r="Y7" s="1">
        <v>1.0039999999999999E-3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f>MAX(amplitude_hist[[#This Row],[m_amplitudeHistogram.0]:[m_amplitudeHistogram.29]])</f>
        <v>0.51004000000000005</v>
      </c>
      <c r="AK7">
        <f>amplitude_hist[[#This Row],[m_amplitudeHistogram.0]]/$AI7</f>
        <v>0.120078817347659</v>
      </c>
      <c r="AL7">
        <f>amplitude_hist[[#This Row],[m_amplitudeHistogram.1]]/$AI7</f>
        <v>1.9684730609363967E-3</v>
      </c>
      <c r="AM7">
        <f>amplitude_hist[[#This Row],[m_amplitudeHistogram.2]]/$AI7</f>
        <v>2.755862285310956E-2</v>
      </c>
      <c r="AN7">
        <f>amplitude_hist[[#This Row],[m_amplitudeHistogram.3]]/$AI7</f>
        <v>0</v>
      </c>
      <c r="AO7">
        <f>amplitude_hist[[#This Row],[m_amplitudeHistogram.4]]/$AI7</f>
        <v>3.9369461218727933E-3</v>
      </c>
      <c r="AP7">
        <f>amplitude_hist[[#This Row],[m_amplitudeHistogram.5]]/$AI7</f>
        <v>1.377931142655478E-2</v>
      </c>
      <c r="AQ7">
        <f>amplitude_hist[[#This Row],[m_amplitudeHistogram.6]]/$AI7</f>
        <v>1</v>
      </c>
      <c r="AR7">
        <f>amplitude_hist[[#This Row],[m_amplitudeHistogram.7]]/$AI7</f>
        <v>1.5747784487491173E-2</v>
      </c>
      <c r="AS7">
        <f>amplitude_hist[[#This Row],[m_amplitudeHistogram.8]]/$AI7</f>
        <v>3.9369461218727933E-3</v>
      </c>
      <c r="AT7">
        <f>amplitude_hist[[#This Row],[m_amplitudeHistogram.9]]/$AI7</f>
        <v>7.8738922437455866E-3</v>
      </c>
      <c r="AU7">
        <f>amplitude_hist[[#This Row],[m_amplitudeHistogram.10]]/$AI7</f>
        <v>9.842365304681985E-3</v>
      </c>
      <c r="AV7">
        <f>amplitude_hist[[#This Row],[m_amplitudeHistogram.11]]/$AI7</f>
        <v>2.3621676731236763E-2</v>
      </c>
      <c r="AW7">
        <f>amplitude_hist[[#This Row],[m_amplitudeHistogram.12]]/$AI7</f>
        <v>1.968473060936397E-2</v>
      </c>
      <c r="AX7">
        <f>amplitude_hist[[#This Row],[m_amplitudeHistogram.13]]/$AI7</f>
        <v>7.8738922437455866E-3</v>
      </c>
      <c r="AY7">
        <f>amplitude_hist[[#This Row],[m_amplitudeHistogram.14]]/$AI7</f>
        <v>2.559014979217316E-2</v>
      </c>
      <c r="AZ7">
        <f>amplitude_hist[[#This Row],[m_amplitudeHistogram.15]]/$AI7</f>
        <v>2.755862285310956E-2</v>
      </c>
      <c r="BA7">
        <f>amplitude_hist[[#This Row],[m_amplitudeHistogram.16]]/$AI7</f>
        <v>2.9527095914045957E-2</v>
      </c>
      <c r="BB7">
        <f>amplitude_hist[[#This Row],[m_amplitudeHistogram.17]]/$AI7</f>
        <v>0.15354285938357773</v>
      </c>
      <c r="BC7">
        <f>amplitude_hist[[#This Row],[m_amplitudeHistogram.18]]/$AI7</f>
        <v>0.45669359265939924</v>
      </c>
      <c r="BD7">
        <f>amplitude_hist[[#This Row],[m_amplitudeHistogram.19]]/$AI7</f>
        <v>9.842365304681985E-3</v>
      </c>
      <c r="BE7">
        <f>amplitude_hist[[#This Row],[m_amplitudeHistogram.20]]/$AI7</f>
        <v>1.9684730609363967E-3</v>
      </c>
      <c r="BF7">
        <f>amplitude_hist[[#This Row],[m_amplitudeHistogram.21]]/$AI7</f>
        <v>0</v>
      </c>
      <c r="BG7">
        <f>amplitude_hist[[#This Row],[m_amplitudeHistogram.22]]/$AI7</f>
        <v>0</v>
      </c>
      <c r="BH7">
        <f>amplitude_hist[[#This Row],[m_amplitudeHistogram.23]]/$AI7</f>
        <v>0</v>
      </c>
      <c r="BI7">
        <f>amplitude_hist[[#This Row],[m_amplitudeHistogram.24]]/$AI7</f>
        <v>0</v>
      </c>
      <c r="BJ7">
        <f>amplitude_hist[[#This Row],[m_amplitudeHistogram.25]]/$AI7</f>
        <v>0</v>
      </c>
      <c r="BK7">
        <f>amplitude_hist[[#This Row],[m_amplitudeHistogram.26]]/$AI7</f>
        <v>0</v>
      </c>
      <c r="BL7">
        <f>amplitude_hist[[#This Row],[m_amplitudeHistogram.27]]/$AI7</f>
        <v>0</v>
      </c>
      <c r="BM7">
        <f>amplitude_hist[[#This Row],[m_amplitudeHistogram.28]]/$AI7</f>
        <v>0</v>
      </c>
      <c r="BN7">
        <f>amplitude_hist[[#This Row],[m_amplitudeHistogram.29]]/$AI7</f>
        <v>0</v>
      </c>
    </row>
    <row r="8" spans="1:66" x14ac:dyDescent="0.3">
      <c r="A8" s="1" t="s">
        <v>270</v>
      </c>
      <c r="B8" s="1" t="s">
        <v>270</v>
      </c>
      <c r="C8" s="1">
        <v>0.9</v>
      </c>
      <c r="D8">
        <v>205</v>
      </c>
      <c r="E8" s="1">
        <v>6.1245000000000001E-2</v>
      </c>
      <c r="F8" s="1">
        <v>1.6063999999999998E-2</v>
      </c>
      <c r="G8" s="1">
        <v>0</v>
      </c>
      <c r="H8" s="1">
        <v>6.0239999999999998E-3</v>
      </c>
      <c r="I8" s="1">
        <v>7.0280000000000004E-3</v>
      </c>
      <c r="J8" s="1">
        <v>2.0079999999999998E-3</v>
      </c>
      <c r="K8" s="1">
        <v>7.6304999999999998E-2</v>
      </c>
      <c r="L8" s="1">
        <v>1.4056000000000001E-2</v>
      </c>
      <c r="M8" s="1">
        <v>3.0120000000000001E-2</v>
      </c>
      <c r="N8" s="1">
        <v>5.1205000000000001E-2</v>
      </c>
      <c r="O8" s="1">
        <v>2.4095999999999999E-2</v>
      </c>
      <c r="P8" s="1">
        <v>2.3092000000000001E-2</v>
      </c>
      <c r="Q8" s="1">
        <v>1.9075999999999999E-2</v>
      </c>
      <c r="R8" s="1">
        <v>5.7229000000000002E-2</v>
      </c>
      <c r="S8" s="1">
        <v>0.13955799999999999</v>
      </c>
      <c r="T8" s="1">
        <v>0.14457800000000001</v>
      </c>
      <c r="U8" s="1">
        <v>9.9398E-2</v>
      </c>
      <c r="V8" s="1">
        <v>6.3253000000000004E-2</v>
      </c>
      <c r="W8" s="1">
        <v>0.14658599999999999</v>
      </c>
      <c r="X8" s="1">
        <v>1.9075999999999999E-2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f>MAX(amplitude_hist[[#This Row],[m_amplitudeHistogram.0]:[m_amplitudeHistogram.29]])</f>
        <v>0.14658599999999999</v>
      </c>
      <c r="AK8">
        <f>amplitude_hist[[#This Row],[m_amplitudeHistogram.0]]/$AI8</f>
        <v>0.41780934059187103</v>
      </c>
      <c r="AL8">
        <f>amplitude_hist[[#This Row],[m_amplitudeHistogram.1]]/$AI8</f>
        <v>0.10958754587750535</v>
      </c>
      <c r="AM8">
        <f>amplitude_hist[[#This Row],[m_amplitudeHistogram.2]]/$AI8</f>
        <v>0</v>
      </c>
      <c r="AN8">
        <f>amplitude_hist[[#This Row],[m_amplitudeHistogram.3]]/$AI8</f>
        <v>4.1095329704064508E-2</v>
      </c>
      <c r="AO8">
        <f>amplitude_hist[[#This Row],[m_amplitudeHistogram.4]]/$AI8</f>
        <v>4.7944551321408596E-2</v>
      </c>
      <c r="AP8">
        <f>amplitude_hist[[#This Row],[m_amplitudeHistogram.5]]/$AI8</f>
        <v>1.3698443234688169E-2</v>
      </c>
      <c r="AQ8">
        <f>amplitude_hist[[#This Row],[m_amplitudeHistogram.6]]/$AI8</f>
        <v>0.5205476648520323</v>
      </c>
      <c r="AR8">
        <f>amplitude_hist[[#This Row],[m_amplitudeHistogram.7]]/$AI8</f>
        <v>9.5889102642817192E-2</v>
      </c>
      <c r="AS8">
        <f>amplitude_hist[[#This Row],[m_amplitudeHistogram.8]]/$AI8</f>
        <v>0.20547664852032255</v>
      </c>
      <c r="AT8">
        <f>amplitude_hist[[#This Row],[m_amplitudeHistogram.9]]/$AI8</f>
        <v>0.34931712441843016</v>
      </c>
      <c r="AU8">
        <f>amplitude_hist[[#This Row],[m_amplitudeHistogram.10]]/$AI8</f>
        <v>0.16438131881625803</v>
      </c>
      <c r="AV8">
        <f>amplitude_hist[[#This Row],[m_amplitudeHistogram.11]]/$AI8</f>
        <v>0.15753209719891395</v>
      </c>
      <c r="AW8">
        <f>amplitude_hist[[#This Row],[m_amplitudeHistogram.12]]/$AI8</f>
        <v>0.1301352107295376</v>
      </c>
      <c r="AX8">
        <f>amplitude_hist[[#This Row],[m_amplitudeHistogram.13]]/$AI8</f>
        <v>0.3904124541224947</v>
      </c>
      <c r="AY8">
        <f>amplitude_hist[[#This Row],[m_amplitudeHistogram.14]]/$AI8</f>
        <v>0.95205544867859138</v>
      </c>
      <c r="AZ8">
        <f>amplitude_hist[[#This Row],[m_amplitudeHistogram.15]]/$AI8</f>
        <v>0.98630155676531195</v>
      </c>
      <c r="BA8">
        <f>amplitude_hist[[#This Row],[m_amplitudeHistogram.16]]/$AI8</f>
        <v>0.67808658398482802</v>
      </c>
      <c r="BB8">
        <f>amplitude_hist[[#This Row],[m_amplitudeHistogram.17]]/$AI8</f>
        <v>0.43150778382655919</v>
      </c>
      <c r="BC8">
        <f>amplitude_hist[[#This Row],[m_amplitudeHistogram.18]]/$AI8</f>
        <v>1</v>
      </c>
      <c r="BD8">
        <f>amplitude_hist[[#This Row],[m_amplitudeHistogram.19]]/$AI8</f>
        <v>0.1301352107295376</v>
      </c>
      <c r="BE8">
        <f>amplitude_hist[[#This Row],[m_amplitudeHistogram.20]]/$AI8</f>
        <v>0</v>
      </c>
      <c r="BF8">
        <f>amplitude_hist[[#This Row],[m_amplitudeHistogram.21]]/$AI8</f>
        <v>0</v>
      </c>
      <c r="BG8">
        <f>amplitude_hist[[#This Row],[m_amplitudeHistogram.22]]/$AI8</f>
        <v>0</v>
      </c>
      <c r="BH8">
        <f>amplitude_hist[[#This Row],[m_amplitudeHistogram.23]]/$AI8</f>
        <v>0</v>
      </c>
      <c r="BI8">
        <f>amplitude_hist[[#This Row],[m_amplitudeHistogram.24]]/$AI8</f>
        <v>0</v>
      </c>
      <c r="BJ8">
        <f>amplitude_hist[[#This Row],[m_amplitudeHistogram.25]]/$AI8</f>
        <v>0</v>
      </c>
      <c r="BK8">
        <f>amplitude_hist[[#This Row],[m_amplitudeHistogram.26]]/$AI8</f>
        <v>0</v>
      </c>
      <c r="BL8">
        <f>amplitude_hist[[#This Row],[m_amplitudeHistogram.27]]/$AI8</f>
        <v>0</v>
      </c>
      <c r="BM8">
        <f>amplitude_hist[[#This Row],[m_amplitudeHistogram.28]]/$AI8</f>
        <v>0</v>
      </c>
      <c r="BN8">
        <f>amplitude_hist[[#This Row],[m_amplitudeHistogram.29]]/$AI8</f>
        <v>0</v>
      </c>
    </row>
    <row r="9" spans="1:66" x14ac:dyDescent="0.3">
      <c r="A9" s="1" t="s">
        <v>270</v>
      </c>
      <c r="B9" s="1" t="s">
        <v>270</v>
      </c>
      <c r="C9" s="1">
        <v>0.7</v>
      </c>
      <c r="D9">
        <v>205</v>
      </c>
      <c r="E9" s="1">
        <v>6.4256999999999995E-2</v>
      </c>
      <c r="F9" s="1">
        <v>0</v>
      </c>
      <c r="G9" s="1">
        <v>0</v>
      </c>
      <c r="H9" s="1">
        <v>2.0079999999999998E-3</v>
      </c>
      <c r="I9" s="1">
        <v>1.2048E-2</v>
      </c>
      <c r="J9" s="1">
        <v>2.2088E-2</v>
      </c>
      <c r="K9" s="1">
        <v>0.119478</v>
      </c>
      <c r="L9" s="1">
        <v>1.004E-2</v>
      </c>
      <c r="M9" s="1">
        <v>2.1083999999999999E-2</v>
      </c>
      <c r="N9" s="1">
        <v>2.6103999999999999E-2</v>
      </c>
      <c r="O9" s="1">
        <v>3.0120000000000001E-2</v>
      </c>
      <c r="P9" s="1">
        <v>4.7189000000000002E-2</v>
      </c>
      <c r="Q9" s="1">
        <v>5.0201000000000003E-2</v>
      </c>
      <c r="R9" s="1">
        <v>9.4378000000000004E-2</v>
      </c>
      <c r="S9" s="1">
        <v>0.10040200000000001</v>
      </c>
      <c r="T9" s="1">
        <v>0.17771100000000001</v>
      </c>
      <c r="U9" s="1">
        <v>8.9357000000000006E-2</v>
      </c>
      <c r="V9" s="1">
        <v>4.5180999999999999E-2</v>
      </c>
      <c r="W9" s="1">
        <v>5.1205000000000001E-2</v>
      </c>
      <c r="X9" s="1">
        <v>3.7149000000000001E-2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f>MAX(amplitude_hist[[#This Row],[m_amplitudeHistogram.0]:[m_amplitudeHistogram.29]])</f>
        <v>0.17771100000000001</v>
      </c>
      <c r="AK9">
        <f>amplitude_hist[[#This Row],[m_amplitudeHistogram.0]]/$AI9</f>
        <v>0.36158144402991371</v>
      </c>
      <c r="AL9">
        <f>amplitude_hist[[#This Row],[m_amplitudeHistogram.1]]/$AI9</f>
        <v>0</v>
      </c>
      <c r="AM9">
        <f>amplitude_hist[[#This Row],[m_amplitudeHistogram.2]]/$AI9</f>
        <v>0</v>
      </c>
      <c r="AN9">
        <f>amplitude_hist[[#This Row],[m_amplitudeHistogram.3]]/$AI9</f>
        <v>1.1299244278632159E-2</v>
      </c>
      <c r="AO9">
        <f>amplitude_hist[[#This Row],[m_amplitudeHistogram.4]]/$AI9</f>
        <v>6.7795465671792968E-2</v>
      </c>
      <c r="AP9">
        <f>amplitude_hist[[#This Row],[m_amplitudeHistogram.5]]/$AI9</f>
        <v>0.12429168706495376</v>
      </c>
      <c r="AQ9">
        <f>amplitude_hist[[#This Row],[m_amplitudeHistogram.6]]/$AI9</f>
        <v>0.67231628880598271</v>
      </c>
      <c r="AR9">
        <f>amplitude_hist[[#This Row],[m_amplitudeHistogram.7]]/$AI9</f>
        <v>5.6496221393160809E-2</v>
      </c>
      <c r="AS9">
        <f>amplitude_hist[[#This Row],[m_amplitudeHistogram.8]]/$AI9</f>
        <v>0.11864206492563768</v>
      </c>
      <c r="AT9">
        <f>amplitude_hist[[#This Row],[m_amplitudeHistogram.9]]/$AI9</f>
        <v>0.14689017562221809</v>
      </c>
      <c r="AU9">
        <f>amplitude_hist[[#This Row],[m_amplitudeHistogram.10]]/$AI9</f>
        <v>0.16948866417948241</v>
      </c>
      <c r="AV9">
        <f>amplitude_hist[[#This Row],[m_amplitudeHistogram.11]]/$AI9</f>
        <v>0.26553786766154036</v>
      </c>
      <c r="AW9">
        <f>amplitude_hist[[#This Row],[m_amplitudeHistogram.12]]/$AI9</f>
        <v>0.2824867340794886</v>
      </c>
      <c r="AX9">
        <f>amplitude_hist[[#This Row],[m_amplitudeHistogram.13]]/$AI9</f>
        <v>0.53107573532308072</v>
      </c>
      <c r="AY9">
        <f>amplitude_hist[[#This Row],[m_amplitudeHistogram.14]]/$AI9</f>
        <v>0.5649734681589772</v>
      </c>
      <c r="AZ9">
        <f>amplitude_hist[[#This Row],[m_amplitudeHistogram.15]]/$AI9</f>
        <v>1</v>
      </c>
      <c r="BA9">
        <f>amplitude_hist[[#This Row],[m_amplitudeHistogram.16]]/$AI9</f>
        <v>0.50282199751281575</v>
      </c>
      <c r="BB9">
        <f>amplitude_hist[[#This Row],[m_amplitudeHistogram.17]]/$AI9</f>
        <v>0.2542386233829082</v>
      </c>
      <c r="BC9">
        <f>amplitude_hist[[#This Row],[m_amplitudeHistogram.18]]/$AI9</f>
        <v>0.28813635621880468</v>
      </c>
      <c r="BD9">
        <f>amplitude_hist[[#This Row],[m_amplitudeHistogram.19]]/$AI9</f>
        <v>0.20904164626837957</v>
      </c>
      <c r="BE9">
        <f>amplitude_hist[[#This Row],[m_amplitudeHistogram.20]]/$AI9</f>
        <v>0</v>
      </c>
      <c r="BF9">
        <f>amplitude_hist[[#This Row],[m_amplitudeHistogram.21]]/$AI9</f>
        <v>0</v>
      </c>
      <c r="BG9">
        <f>amplitude_hist[[#This Row],[m_amplitudeHistogram.22]]/$AI9</f>
        <v>0</v>
      </c>
      <c r="BH9">
        <f>amplitude_hist[[#This Row],[m_amplitudeHistogram.23]]/$AI9</f>
        <v>0</v>
      </c>
      <c r="BI9">
        <f>amplitude_hist[[#This Row],[m_amplitudeHistogram.24]]/$AI9</f>
        <v>0</v>
      </c>
      <c r="BJ9">
        <f>amplitude_hist[[#This Row],[m_amplitudeHistogram.25]]/$AI9</f>
        <v>0</v>
      </c>
      <c r="BK9">
        <f>amplitude_hist[[#This Row],[m_amplitudeHistogram.26]]/$AI9</f>
        <v>0</v>
      </c>
      <c r="BL9">
        <f>amplitude_hist[[#This Row],[m_amplitudeHistogram.27]]/$AI9</f>
        <v>0</v>
      </c>
      <c r="BM9">
        <f>amplitude_hist[[#This Row],[m_amplitudeHistogram.28]]/$AI9</f>
        <v>0</v>
      </c>
      <c r="BN9">
        <f>amplitude_hist[[#This Row],[m_amplitudeHistogram.29]]/$AI9</f>
        <v>0</v>
      </c>
    </row>
    <row r="10" spans="1:66" x14ac:dyDescent="0.3">
      <c r="A10" s="1" t="s">
        <v>270</v>
      </c>
      <c r="B10" s="1" t="s">
        <v>270</v>
      </c>
      <c r="C10" s="1">
        <v>0.7</v>
      </c>
      <c r="D10">
        <v>205</v>
      </c>
      <c r="E10" s="1">
        <v>6.4256999999999995E-2</v>
      </c>
      <c r="F10" s="1">
        <v>0</v>
      </c>
      <c r="G10" s="1">
        <v>0</v>
      </c>
      <c r="H10" s="1">
        <v>0</v>
      </c>
      <c r="I10" s="1">
        <v>8.0319999999999992E-3</v>
      </c>
      <c r="J10" s="1">
        <v>2.6103999999999999E-2</v>
      </c>
      <c r="K10" s="1">
        <v>7.8312999999999994E-2</v>
      </c>
      <c r="L10" s="1">
        <v>1.7068E-2</v>
      </c>
      <c r="M10" s="1">
        <v>1.4056000000000001E-2</v>
      </c>
      <c r="N10" s="1">
        <v>1.9075999999999999E-2</v>
      </c>
      <c r="O10" s="1">
        <v>2.6103999999999999E-2</v>
      </c>
      <c r="P10" s="1">
        <v>0.17269100000000001</v>
      </c>
      <c r="Q10" s="1">
        <v>0.114458</v>
      </c>
      <c r="R10" s="1">
        <v>2.7108E-2</v>
      </c>
      <c r="S10" s="1">
        <v>1.6063999999999998E-2</v>
      </c>
      <c r="T10" s="1">
        <v>1.6063999999999998E-2</v>
      </c>
      <c r="U10" s="1">
        <v>2.6103999999999999E-2</v>
      </c>
      <c r="V10" s="1">
        <v>9.8393999999999995E-2</v>
      </c>
      <c r="W10" s="1">
        <v>0.25702799999999998</v>
      </c>
      <c r="X10" s="1">
        <v>1.8072000000000001E-2</v>
      </c>
      <c r="Y10" s="1">
        <v>1.0039999999999999E-3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f>MAX(amplitude_hist[[#This Row],[m_amplitudeHistogram.0]:[m_amplitudeHistogram.29]])</f>
        <v>0.25702799999999998</v>
      </c>
      <c r="AK10">
        <f>amplitude_hist[[#This Row],[m_amplitudeHistogram.0]]/$AI10</f>
        <v>0.25</v>
      </c>
      <c r="AL10">
        <f>amplitude_hist[[#This Row],[m_amplitudeHistogram.1]]/$AI10</f>
        <v>0</v>
      </c>
      <c r="AM10">
        <f>amplitude_hist[[#This Row],[m_amplitudeHistogram.2]]/$AI10</f>
        <v>0</v>
      </c>
      <c r="AN10">
        <f>amplitude_hist[[#This Row],[m_amplitudeHistogram.3]]/$AI10</f>
        <v>0</v>
      </c>
      <c r="AO10">
        <f>amplitude_hist[[#This Row],[m_amplitudeHistogram.4]]/$AI10</f>
        <v>3.1249513671662232E-2</v>
      </c>
      <c r="AP10">
        <f>amplitude_hist[[#This Row],[m_amplitudeHistogram.5]]/$AI10</f>
        <v>0.10156091943290226</v>
      </c>
      <c r="AQ10">
        <f>amplitude_hist[[#This Row],[m_amplitudeHistogram.6]]/$AI10</f>
        <v>0.30468664892540892</v>
      </c>
      <c r="AR10">
        <f>amplitude_hist[[#This Row],[m_amplitudeHistogram.7]]/$AI10</f>
        <v>6.6405216552282251E-2</v>
      </c>
      <c r="AS10">
        <f>amplitude_hist[[#This Row],[m_amplitudeHistogram.8]]/$AI10</f>
        <v>5.4686648925408914E-2</v>
      </c>
      <c r="AT10">
        <f>amplitude_hist[[#This Row],[m_amplitudeHistogram.9]]/$AI10</f>
        <v>7.4217594970197809E-2</v>
      </c>
      <c r="AU10">
        <f>amplitude_hist[[#This Row],[m_amplitudeHistogram.10]]/$AI10</f>
        <v>0.10156091943290226</v>
      </c>
      <c r="AV10">
        <f>amplitude_hist[[#This Row],[m_amplitudeHistogram.11]]/$AI10</f>
        <v>0.67187621582084456</v>
      </c>
      <c r="AW10">
        <f>amplitude_hist[[#This Row],[m_amplitudeHistogram.12]]/$AI10</f>
        <v>0.44531335107459113</v>
      </c>
      <c r="AX10">
        <f>amplitude_hist[[#This Row],[m_amplitudeHistogram.13]]/$AI10</f>
        <v>0.10546710864186004</v>
      </c>
      <c r="AY10">
        <f>amplitude_hist[[#This Row],[m_amplitudeHistogram.14]]/$AI10</f>
        <v>6.2499027343324465E-2</v>
      </c>
      <c r="AZ10">
        <f>amplitude_hist[[#This Row],[m_amplitudeHistogram.15]]/$AI10</f>
        <v>6.2499027343324465E-2</v>
      </c>
      <c r="BA10">
        <f>amplitude_hist[[#This Row],[m_amplitudeHistogram.16]]/$AI10</f>
        <v>0.10156091943290226</v>
      </c>
      <c r="BB10">
        <f>amplitude_hist[[#This Row],[m_amplitudeHistogram.17]]/$AI10</f>
        <v>0.38281432373126667</v>
      </c>
      <c r="BC10">
        <f>amplitude_hist[[#This Row],[m_amplitudeHistogram.18]]/$AI10</f>
        <v>1</v>
      </c>
      <c r="BD10">
        <f>amplitude_hist[[#This Row],[m_amplitudeHistogram.19]]/$AI10</f>
        <v>7.0311405761240037E-2</v>
      </c>
      <c r="BE10">
        <f>amplitude_hist[[#This Row],[m_amplitudeHistogram.20]]/$AI10</f>
        <v>3.906189208957779E-3</v>
      </c>
      <c r="BF10">
        <f>amplitude_hist[[#This Row],[m_amplitudeHistogram.21]]/$AI10</f>
        <v>0</v>
      </c>
      <c r="BG10">
        <f>amplitude_hist[[#This Row],[m_amplitudeHistogram.22]]/$AI10</f>
        <v>0</v>
      </c>
      <c r="BH10">
        <f>amplitude_hist[[#This Row],[m_amplitudeHistogram.23]]/$AI10</f>
        <v>0</v>
      </c>
      <c r="BI10">
        <f>amplitude_hist[[#This Row],[m_amplitudeHistogram.24]]/$AI10</f>
        <v>0</v>
      </c>
      <c r="BJ10">
        <f>amplitude_hist[[#This Row],[m_amplitudeHistogram.25]]/$AI10</f>
        <v>0</v>
      </c>
      <c r="BK10">
        <f>amplitude_hist[[#This Row],[m_amplitudeHistogram.26]]/$AI10</f>
        <v>0</v>
      </c>
      <c r="BL10">
        <f>amplitude_hist[[#This Row],[m_amplitudeHistogram.27]]/$AI10</f>
        <v>0</v>
      </c>
      <c r="BM10">
        <f>amplitude_hist[[#This Row],[m_amplitudeHistogram.28]]/$AI10</f>
        <v>0</v>
      </c>
      <c r="BN10">
        <f>amplitude_hist[[#This Row],[m_amplitudeHistogram.29]]/$AI10</f>
        <v>0</v>
      </c>
    </row>
    <row r="11" spans="1:66" x14ac:dyDescent="0.3">
      <c r="A11" s="1" t="s">
        <v>270</v>
      </c>
      <c r="B11" s="1" t="s">
        <v>270</v>
      </c>
      <c r="C11" s="1">
        <v>0.9</v>
      </c>
      <c r="D11">
        <v>205</v>
      </c>
      <c r="E11" s="1">
        <v>7.1285000000000001E-2</v>
      </c>
      <c r="F11" s="1">
        <v>5.0200000000000002E-3</v>
      </c>
      <c r="G11" s="1">
        <v>0</v>
      </c>
      <c r="H11" s="1">
        <v>1.2048E-2</v>
      </c>
      <c r="I11" s="1">
        <v>3.0119999999999999E-3</v>
      </c>
      <c r="J11" s="1">
        <v>8.0319999999999992E-3</v>
      </c>
      <c r="K11" s="1">
        <v>4.8193E-2</v>
      </c>
      <c r="L11" s="1">
        <v>3.2128999999999998E-2</v>
      </c>
      <c r="M11" s="1">
        <v>3.1123999999999999E-2</v>
      </c>
      <c r="N11" s="1">
        <v>5.7229000000000002E-2</v>
      </c>
      <c r="O11" s="1">
        <v>3.6144999999999997E-2</v>
      </c>
      <c r="P11" s="1">
        <v>3.3133000000000003E-2</v>
      </c>
      <c r="Q11" s="1">
        <v>2.5100000000000001E-2</v>
      </c>
      <c r="R11" s="1">
        <v>3.4137000000000001E-2</v>
      </c>
      <c r="S11" s="1">
        <v>3.9156999999999997E-2</v>
      </c>
      <c r="T11" s="1">
        <v>0.18875500000000001</v>
      </c>
      <c r="U11" s="1">
        <v>0.12249</v>
      </c>
      <c r="V11" s="1">
        <v>7.1285000000000001E-2</v>
      </c>
      <c r="W11" s="1">
        <v>0.15261</v>
      </c>
      <c r="X11" s="1">
        <v>2.9116E-2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f>MAX(amplitude_hist[[#This Row],[m_amplitudeHistogram.0]:[m_amplitudeHistogram.29]])</f>
        <v>0.18875500000000001</v>
      </c>
      <c r="AK11">
        <f>amplitude_hist[[#This Row],[m_amplitudeHistogram.0]]/$AI11</f>
        <v>0.37765886996370956</v>
      </c>
      <c r="AL11">
        <f>amplitude_hist[[#This Row],[m_amplitudeHistogram.1]]/$AI11</f>
        <v>2.6595321978225742E-2</v>
      </c>
      <c r="AM11">
        <f>amplitude_hist[[#This Row],[m_amplitudeHistogram.2]]/$AI11</f>
        <v>0</v>
      </c>
      <c r="AN11">
        <f>amplitude_hist[[#This Row],[m_amplitudeHistogram.3]]/$AI11</f>
        <v>6.3828772747741777E-2</v>
      </c>
      <c r="AO11">
        <f>amplitude_hist[[#This Row],[m_amplitudeHistogram.4]]/$AI11</f>
        <v>1.5957193186935444E-2</v>
      </c>
      <c r="AP11">
        <f>amplitude_hist[[#This Row],[m_amplitudeHistogram.5]]/$AI11</f>
        <v>4.2552515165161182E-2</v>
      </c>
      <c r="AQ11">
        <f>amplitude_hist[[#This Row],[m_amplitudeHistogram.6]]/$AI11</f>
        <v>0.25532038886387115</v>
      </c>
      <c r="AR11">
        <f>amplitude_hist[[#This Row],[m_amplitudeHistogram.7]]/$AI11</f>
        <v>0.17021535853354877</v>
      </c>
      <c r="AS11">
        <f>amplitude_hist[[#This Row],[m_amplitudeHistogram.8]]/$AI11</f>
        <v>0.16489099626499959</v>
      </c>
      <c r="AT11">
        <f>amplitude_hist[[#This Row],[m_amplitudeHistogram.9]]/$AI11</f>
        <v>0.30319196842467749</v>
      </c>
      <c r="AU11">
        <f>amplitude_hist[[#This Row],[m_amplitudeHistogram.10]]/$AI11</f>
        <v>0.19149161611612936</v>
      </c>
      <c r="AV11">
        <f>amplitude_hist[[#This Row],[m_amplitudeHistogram.11]]/$AI11</f>
        <v>0.17553442292919394</v>
      </c>
      <c r="AW11">
        <f>amplitude_hist[[#This Row],[m_amplitudeHistogram.12]]/$AI11</f>
        <v>0.13297660989112872</v>
      </c>
      <c r="AX11">
        <f>amplitude_hist[[#This Row],[m_amplitudeHistogram.13]]/$AI11</f>
        <v>0.18085348732483908</v>
      </c>
      <c r="AY11">
        <f>amplitude_hist[[#This Row],[m_amplitudeHistogram.14]]/$AI11</f>
        <v>0.20744880930306481</v>
      </c>
      <c r="AZ11">
        <f>amplitude_hist[[#This Row],[m_amplitudeHistogram.15]]/$AI11</f>
        <v>1</v>
      </c>
      <c r="BA11">
        <f>amplitude_hist[[#This Row],[m_amplitudeHistogram.16]]/$AI11</f>
        <v>0.64893645201451611</v>
      </c>
      <c r="BB11">
        <f>amplitude_hist[[#This Row],[m_amplitudeHistogram.17]]/$AI11</f>
        <v>0.37765886996370956</v>
      </c>
      <c r="BC11">
        <f>amplitude_hist[[#This Row],[m_amplitudeHistogram.18]]/$AI11</f>
        <v>0.80850838388387058</v>
      </c>
      <c r="BD11">
        <f>amplitude_hist[[#This Row],[m_amplitudeHistogram.19]]/$AI11</f>
        <v>0.15425286747370931</v>
      </c>
      <c r="BE11">
        <f>amplitude_hist[[#This Row],[m_amplitudeHistogram.20]]/$AI11</f>
        <v>0</v>
      </c>
      <c r="BF11">
        <f>amplitude_hist[[#This Row],[m_amplitudeHistogram.21]]/$AI11</f>
        <v>0</v>
      </c>
      <c r="BG11">
        <f>amplitude_hist[[#This Row],[m_amplitudeHistogram.22]]/$AI11</f>
        <v>0</v>
      </c>
      <c r="BH11">
        <f>amplitude_hist[[#This Row],[m_amplitudeHistogram.23]]/$AI11</f>
        <v>0</v>
      </c>
      <c r="BI11">
        <f>amplitude_hist[[#This Row],[m_amplitudeHistogram.24]]/$AI11</f>
        <v>0</v>
      </c>
      <c r="BJ11">
        <f>amplitude_hist[[#This Row],[m_amplitudeHistogram.25]]/$AI11</f>
        <v>0</v>
      </c>
      <c r="BK11">
        <f>amplitude_hist[[#This Row],[m_amplitudeHistogram.26]]/$AI11</f>
        <v>0</v>
      </c>
      <c r="BL11">
        <f>amplitude_hist[[#This Row],[m_amplitudeHistogram.27]]/$AI11</f>
        <v>0</v>
      </c>
      <c r="BM11">
        <f>amplitude_hist[[#This Row],[m_amplitudeHistogram.28]]/$AI11</f>
        <v>0</v>
      </c>
      <c r="BN11">
        <f>amplitude_hist[[#This Row],[m_amplitudeHistogram.29]]/$AI11</f>
        <v>0</v>
      </c>
    </row>
    <row r="12" spans="1:66" x14ac:dyDescent="0.3">
      <c r="A12" s="1" t="s">
        <v>270</v>
      </c>
      <c r="B12" s="1" t="s">
        <v>270</v>
      </c>
      <c r="C12" s="1">
        <v>0.72564099999999998</v>
      </c>
      <c r="D12">
        <v>205</v>
      </c>
      <c r="E12" s="1">
        <v>6.1245000000000001E-2</v>
      </c>
      <c r="F12" s="1">
        <v>1.506E-2</v>
      </c>
      <c r="G12" s="1">
        <v>0</v>
      </c>
      <c r="H12" s="1">
        <v>0</v>
      </c>
      <c r="I12" s="1">
        <v>5.0200000000000002E-3</v>
      </c>
      <c r="J12" s="1">
        <v>1.506E-2</v>
      </c>
      <c r="K12" s="1">
        <v>0.108434</v>
      </c>
      <c r="L12" s="1">
        <v>2.5100000000000001E-2</v>
      </c>
      <c r="M12" s="1">
        <v>3.7149000000000001E-2</v>
      </c>
      <c r="N12" s="1">
        <v>3.8152999999999999E-2</v>
      </c>
      <c r="O12" s="1">
        <v>5.9236999999999998E-2</v>
      </c>
      <c r="P12" s="1">
        <v>9.2369000000000007E-2</v>
      </c>
      <c r="Q12" s="1">
        <v>9.7390000000000004E-2</v>
      </c>
      <c r="R12" s="1">
        <v>0.159639</v>
      </c>
      <c r="S12" s="1">
        <v>0.105422</v>
      </c>
      <c r="T12" s="1">
        <v>8.2328999999999999E-2</v>
      </c>
      <c r="U12" s="1">
        <v>6.1245000000000001E-2</v>
      </c>
      <c r="V12" s="1">
        <v>9.0360000000000006E-3</v>
      </c>
      <c r="W12" s="1">
        <v>1.3051999999999999E-2</v>
      </c>
      <c r="X12" s="1">
        <v>1.506E-2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f>MAX(amplitude_hist[[#This Row],[m_amplitudeHistogram.0]:[m_amplitudeHistogram.29]])</f>
        <v>0.159639</v>
      </c>
      <c r="AK12">
        <f>amplitude_hist[[#This Row],[m_amplitudeHistogram.0]]/$AI12</f>
        <v>0.38364685321256081</v>
      </c>
      <c r="AL12">
        <f>amplitude_hist[[#This Row],[m_amplitudeHistogram.1]]/$AI12</f>
        <v>9.4337849773551571E-2</v>
      </c>
      <c r="AM12">
        <f>amplitude_hist[[#This Row],[m_amplitudeHistogram.2]]/$AI12</f>
        <v>0</v>
      </c>
      <c r="AN12">
        <f>amplitude_hist[[#This Row],[m_amplitudeHistogram.3]]/$AI12</f>
        <v>0</v>
      </c>
      <c r="AO12">
        <f>amplitude_hist[[#This Row],[m_amplitudeHistogram.4]]/$AI12</f>
        <v>3.1445949924517193E-2</v>
      </c>
      <c r="AP12">
        <f>amplitude_hist[[#This Row],[m_amplitudeHistogram.5]]/$AI12</f>
        <v>9.4337849773551571E-2</v>
      </c>
      <c r="AQ12">
        <f>amplitude_hist[[#This Row],[m_amplitudeHistogram.6]]/$AI12</f>
        <v>0.67924504663647356</v>
      </c>
      <c r="AR12">
        <f>amplitude_hist[[#This Row],[m_amplitudeHistogram.7]]/$AI12</f>
        <v>0.15722974962258596</v>
      </c>
      <c r="AS12">
        <f>amplitude_hist[[#This Row],[m_amplitudeHistogram.8]]/$AI12</f>
        <v>0.23270629357487832</v>
      </c>
      <c r="AT12">
        <f>amplitude_hist[[#This Row],[m_amplitudeHistogram.9]]/$AI12</f>
        <v>0.23899548355978176</v>
      </c>
      <c r="AU12">
        <f>amplitude_hist[[#This Row],[m_amplitudeHistogram.10]]/$AI12</f>
        <v>0.37106847324275394</v>
      </c>
      <c r="AV12">
        <f>amplitude_hist[[#This Row],[m_amplitudeHistogram.11]]/$AI12</f>
        <v>0.5786117427445675</v>
      </c>
      <c r="AW12">
        <f>amplitude_hist[[#This Row],[m_amplitudeHistogram.12]]/$AI12</f>
        <v>0.61006395680253578</v>
      </c>
      <c r="AX12">
        <f>amplitude_hist[[#This Row],[m_amplitudeHistogram.13]]/$AI12</f>
        <v>1</v>
      </c>
      <c r="AY12">
        <f>amplitude_hist[[#This Row],[m_amplitudeHistogram.14]]/$AI12</f>
        <v>0.66037747668176328</v>
      </c>
      <c r="AZ12">
        <f>amplitude_hist[[#This Row],[m_amplitudeHistogram.15]]/$AI12</f>
        <v>0.51571984289553308</v>
      </c>
      <c r="BA12">
        <f>amplitude_hist[[#This Row],[m_amplitudeHistogram.16]]/$AI12</f>
        <v>0.38364685321256081</v>
      </c>
      <c r="BB12">
        <f>amplitude_hist[[#This Row],[m_amplitudeHistogram.17]]/$AI12</f>
        <v>5.6602709864130948E-2</v>
      </c>
      <c r="BC12">
        <f>amplitude_hist[[#This Row],[m_amplitudeHistogram.18]]/$AI12</f>
        <v>8.1759469803744697E-2</v>
      </c>
      <c r="BD12">
        <f>amplitude_hist[[#This Row],[m_amplitudeHistogram.19]]/$AI12</f>
        <v>9.4337849773551571E-2</v>
      </c>
      <c r="BE12">
        <f>amplitude_hist[[#This Row],[m_amplitudeHistogram.20]]/$AI12</f>
        <v>0</v>
      </c>
      <c r="BF12">
        <f>amplitude_hist[[#This Row],[m_amplitudeHistogram.21]]/$AI12</f>
        <v>0</v>
      </c>
      <c r="BG12">
        <f>amplitude_hist[[#This Row],[m_amplitudeHistogram.22]]/$AI12</f>
        <v>0</v>
      </c>
      <c r="BH12">
        <f>amplitude_hist[[#This Row],[m_amplitudeHistogram.23]]/$AI12</f>
        <v>0</v>
      </c>
      <c r="BI12">
        <f>amplitude_hist[[#This Row],[m_amplitudeHistogram.24]]/$AI12</f>
        <v>0</v>
      </c>
      <c r="BJ12">
        <f>amplitude_hist[[#This Row],[m_amplitudeHistogram.25]]/$AI12</f>
        <v>0</v>
      </c>
      <c r="BK12">
        <f>amplitude_hist[[#This Row],[m_amplitudeHistogram.26]]/$AI12</f>
        <v>0</v>
      </c>
      <c r="BL12">
        <f>amplitude_hist[[#This Row],[m_amplitudeHistogram.27]]/$AI12</f>
        <v>0</v>
      </c>
      <c r="BM12">
        <f>amplitude_hist[[#This Row],[m_amplitudeHistogram.28]]/$AI12</f>
        <v>0</v>
      </c>
      <c r="BN12">
        <f>amplitude_hist[[#This Row],[m_amplitudeHistogram.29]]/$AI12</f>
        <v>0</v>
      </c>
    </row>
    <row r="13" spans="1:66" x14ac:dyDescent="0.3">
      <c r="A13" s="1" t="s">
        <v>270</v>
      </c>
      <c r="B13" s="1" t="s">
        <v>270</v>
      </c>
      <c r="C13" s="1">
        <v>0.9</v>
      </c>
      <c r="D13">
        <v>205</v>
      </c>
      <c r="E13" s="1">
        <v>7.0280999999999996E-2</v>
      </c>
      <c r="F13" s="1">
        <v>1.004E-2</v>
      </c>
      <c r="G13" s="1">
        <v>0</v>
      </c>
      <c r="H13" s="1">
        <v>5.0200000000000002E-3</v>
      </c>
      <c r="I13" s="1">
        <v>8.0319999999999992E-3</v>
      </c>
      <c r="J13" s="1">
        <v>3.0119999999999999E-3</v>
      </c>
      <c r="K13" s="1">
        <v>0.158635</v>
      </c>
      <c r="L13" s="1">
        <v>7.0280000000000004E-3</v>
      </c>
      <c r="M13" s="1">
        <v>1.7068E-2</v>
      </c>
      <c r="N13" s="1">
        <v>7.0280000000000004E-3</v>
      </c>
      <c r="O13" s="1">
        <v>1.2048E-2</v>
      </c>
      <c r="P13" s="1">
        <v>4.0161000000000002E-2</v>
      </c>
      <c r="Q13" s="1">
        <v>1.004E-2</v>
      </c>
      <c r="R13" s="1">
        <v>0.335341</v>
      </c>
      <c r="S13" s="1">
        <v>0.24799199999999999</v>
      </c>
      <c r="T13" s="1">
        <v>1.9075999999999999E-2</v>
      </c>
      <c r="U13" s="1">
        <v>2.1083999999999999E-2</v>
      </c>
      <c r="V13" s="1">
        <v>2.0080000000000001E-2</v>
      </c>
      <c r="W13" s="1">
        <v>5.0200000000000002E-3</v>
      </c>
      <c r="X13" s="1">
        <v>3.0119999999999999E-3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f>MAX(amplitude_hist[[#This Row],[m_amplitudeHistogram.0]:[m_amplitudeHistogram.29]])</f>
        <v>0.335341</v>
      </c>
      <c r="AK13">
        <f>amplitude_hist[[#This Row],[m_amplitudeHistogram.0]]/$AI13</f>
        <v>0.20958069547117708</v>
      </c>
      <c r="AL13">
        <f>amplitude_hist[[#This Row],[m_amplitudeHistogram.1]]/$AI13</f>
        <v>2.993967334742844E-2</v>
      </c>
      <c r="AM13">
        <f>amplitude_hist[[#This Row],[m_amplitudeHistogram.2]]/$AI13</f>
        <v>0</v>
      </c>
      <c r="AN13">
        <f>amplitude_hist[[#This Row],[m_amplitudeHistogram.3]]/$AI13</f>
        <v>1.496983667371422E-2</v>
      </c>
      <c r="AO13">
        <f>amplitude_hist[[#This Row],[m_amplitudeHistogram.4]]/$AI13</f>
        <v>2.3951738677942747E-2</v>
      </c>
      <c r="AP13">
        <f>amplitude_hist[[#This Row],[m_amplitudeHistogram.5]]/$AI13</f>
        <v>8.9819020042285307E-3</v>
      </c>
      <c r="AQ13">
        <f>amplitude_hist[[#This Row],[m_amplitudeHistogram.6]]/$AI13</f>
        <v>0.47305578500690343</v>
      </c>
      <c r="AR13">
        <f>amplitude_hist[[#This Row],[m_amplitudeHistogram.7]]/$AI13</f>
        <v>2.095777134319991E-2</v>
      </c>
      <c r="AS13">
        <f>amplitude_hist[[#This Row],[m_amplitudeHistogram.8]]/$AI13</f>
        <v>5.0897444690628346E-2</v>
      </c>
      <c r="AT13">
        <f>amplitude_hist[[#This Row],[m_amplitudeHistogram.9]]/$AI13</f>
        <v>2.095777134319991E-2</v>
      </c>
      <c r="AU13">
        <f>amplitude_hist[[#This Row],[m_amplitudeHistogram.10]]/$AI13</f>
        <v>3.5927608016914123E-2</v>
      </c>
      <c r="AV13">
        <f>amplitude_hist[[#This Row],[m_amplitudeHistogram.11]]/$AI13</f>
        <v>0.1197616754288918</v>
      </c>
      <c r="AW13">
        <f>amplitude_hist[[#This Row],[m_amplitudeHistogram.12]]/$AI13</f>
        <v>2.993967334742844E-2</v>
      </c>
      <c r="AX13">
        <f>amplitude_hist[[#This Row],[m_amplitudeHistogram.13]]/$AI13</f>
        <v>1</v>
      </c>
      <c r="AY13">
        <f>amplitude_hist[[#This Row],[m_amplitudeHistogram.14]]/$AI13</f>
        <v>0.73952185983819452</v>
      </c>
      <c r="AZ13">
        <f>amplitude_hist[[#This Row],[m_amplitudeHistogram.15]]/$AI13</f>
        <v>5.6885379360114029E-2</v>
      </c>
      <c r="BA13">
        <f>amplitude_hist[[#This Row],[m_amplitudeHistogram.16]]/$AI13</f>
        <v>6.2873314029599711E-2</v>
      </c>
      <c r="BB13">
        <f>amplitude_hist[[#This Row],[m_amplitudeHistogram.17]]/$AI13</f>
        <v>5.987934669485688E-2</v>
      </c>
      <c r="BC13">
        <f>amplitude_hist[[#This Row],[m_amplitudeHistogram.18]]/$AI13</f>
        <v>1.496983667371422E-2</v>
      </c>
      <c r="BD13">
        <f>amplitude_hist[[#This Row],[m_amplitudeHistogram.19]]/$AI13</f>
        <v>8.9819020042285307E-3</v>
      </c>
      <c r="BE13">
        <f>amplitude_hist[[#This Row],[m_amplitudeHistogram.20]]/$AI13</f>
        <v>0</v>
      </c>
      <c r="BF13">
        <f>amplitude_hist[[#This Row],[m_amplitudeHistogram.21]]/$AI13</f>
        <v>0</v>
      </c>
      <c r="BG13">
        <f>amplitude_hist[[#This Row],[m_amplitudeHistogram.22]]/$AI13</f>
        <v>0</v>
      </c>
      <c r="BH13">
        <f>amplitude_hist[[#This Row],[m_amplitudeHistogram.23]]/$AI13</f>
        <v>0</v>
      </c>
      <c r="BI13">
        <f>amplitude_hist[[#This Row],[m_amplitudeHistogram.24]]/$AI13</f>
        <v>0</v>
      </c>
      <c r="BJ13">
        <f>amplitude_hist[[#This Row],[m_amplitudeHistogram.25]]/$AI13</f>
        <v>0</v>
      </c>
      <c r="BK13">
        <f>amplitude_hist[[#This Row],[m_amplitudeHistogram.26]]/$AI13</f>
        <v>0</v>
      </c>
      <c r="BL13">
        <f>amplitude_hist[[#This Row],[m_amplitudeHistogram.27]]/$AI13</f>
        <v>0</v>
      </c>
      <c r="BM13">
        <f>amplitude_hist[[#This Row],[m_amplitudeHistogram.28]]/$AI13</f>
        <v>0</v>
      </c>
      <c r="BN13">
        <f>amplitude_hist[[#This Row],[m_amplitudeHistogram.29]]/$AI13</f>
        <v>0</v>
      </c>
    </row>
    <row r="14" spans="1:66" x14ac:dyDescent="0.3">
      <c r="A14" s="1" t="s">
        <v>270</v>
      </c>
      <c r="B14" s="1" t="s">
        <v>270</v>
      </c>
      <c r="C14" s="1">
        <v>0.9</v>
      </c>
      <c r="D14">
        <v>205</v>
      </c>
      <c r="E14" s="1">
        <v>7.8312999999999994E-2</v>
      </c>
      <c r="F14" s="1">
        <v>2.0079999999999998E-3</v>
      </c>
      <c r="G14" s="1">
        <v>0</v>
      </c>
      <c r="H14" s="1">
        <v>0</v>
      </c>
      <c r="I14" s="1">
        <v>2.0079999999999998E-3</v>
      </c>
      <c r="J14" s="1">
        <v>8.0319999999999992E-3</v>
      </c>
      <c r="K14" s="1">
        <v>8.2328999999999999E-2</v>
      </c>
      <c r="L14" s="1">
        <v>1.6063999999999998E-2</v>
      </c>
      <c r="M14" s="1">
        <v>2.4095999999999999E-2</v>
      </c>
      <c r="N14" s="1">
        <v>3.1123999999999999E-2</v>
      </c>
      <c r="O14" s="1">
        <v>2.4095999999999999E-2</v>
      </c>
      <c r="P14" s="1">
        <v>2.6103999999999999E-2</v>
      </c>
      <c r="Q14" s="1">
        <v>2.2088E-2</v>
      </c>
      <c r="R14" s="1">
        <v>3.1123999999999999E-2</v>
      </c>
      <c r="S14" s="1">
        <v>1.506E-2</v>
      </c>
      <c r="T14" s="1">
        <v>4.1165E-2</v>
      </c>
      <c r="U14" s="1">
        <v>0.153614</v>
      </c>
      <c r="V14" s="1">
        <v>0.14759</v>
      </c>
      <c r="W14" s="1">
        <v>0.221888</v>
      </c>
      <c r="X14" s="1">
        <v>7.3292999999999997E-2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f>MAX(amplitude_hist[[#This Row],[m_amplitudeHistogram.0]:[m_amplitudeHistogram.29]])</f>
        <v>0.221888</v>
      </c>
      <c r="AK14">
        <f>amplitude_hist[[#This Row],[m_amplitudeHistogram.0]]/$AI14</f>
        <v>0.35293932073839052</v>
      </c>
      <c r="AL14">
        <f>amplitude_hist[[#This Row],[m_amplitudeHistogram.1]]/$AI14</f>
        <v>9.049610614364002E-3</v>
      </c>
      <c r="AM14">
        <f>amplitude_hist[[#This Row],[m_amplitudeHistogram.2]]/$AI14</f>
        <v>0</v>
      </c>
      <c r="AN14">
        <f>amplitude_hist[[#This Row],[m_amplitudeHistogram.3]]/$AI14</f>
        <v>0</v>
      </c>
      <c r="AO14">
        <f>amplitude_hist[[#This Row],[m_amplitudeHistogram.4]]/$AI14</f>
        <v>9.049610614364002E-3</v>
      </c>
      <c r="AP14">
        <f>amplitude_hist[[#This Row],[m_amplitudeHistogram.5]]/$AI14</f>
        <v>3.6198442457456008E-2</v>
      </c>
      <c r="AQ14">
        <f>amplitude_hist[[#This Row],[m_amplitudeHistogram.6]]/$AI14</f>
        <v>0.37103854196711855</v>
      </c>
      <c r="AR14">
        <f>amplitude_hist[[#This Row],[m_amplitudeHistogram.7]]/$AI14</f>
        <v>7.2396884914912016E-2</v>
      </c>
      <c r="AS14">
        <f>amplitude_hist[[#This Row],[m_amplitudeHistogram.8]]/$AI14</f>
        <v>0.10859532737236804</v>
      </c>
      <c r="AT14">
        <f>amplitude_hist[[#This Row],[m_amplitudeHistogram.9]]/$AI14</f>
        <v>0.14026896452264204</v>
      </c>
      <c r="AU14">
        <f>amplitude_hist[[#This Row],[m_amplitudeHistogram.10]]/$AI14</f>
        <v>0.10859532737236804</v>
      </c>
      <c r="AV14">
        <f>amplitude_hist[[#This Row],[m_amplitudeHistogram.11]]/$AI14</f>
        <v>0.11764493798673203</v>
      </c>
      <c r="AW14">
        <f>amplitude_hist[[#This Row],[m_amplitudeHistogram.12]]/$AI14</f>
        <v>9.9545716758004041E-2</v>
      </c>
      <c r="AX14">
        <f>amplitude_hist[[#This Row],[m_amplitudeHistogram.13]]/$AI14</f>
        <v>0.14026896452264204</v>
      </c>
      <c r="AY14">
        <f>amplitude_hist[[#This Row],[m_amplitudeHistogram.14]]/$AI14</f>
        <v>6.7872079607730021E-2</v>
      </c>
      <c r="AZ14">
        <f>amplitude_hist[[#This Row],[m_amplitudeHistogram.15]]/$AI14</f>
        <v>0.18552152437265648</v>
      </c>
      <c r="BA14">
        <f>amplitude_hist[[#This Row],[m_amplitudeHistogram.16]]/$AI14</f>
        <v>0.69230422555523508</v>
      </c>
      <c r="BB14">
        <f>amplitude_hist[[#This Row],[m_amplitudeHistogram.17]]/$AI14</f>
        <v>0.66515539371214305</v>
      </c>
      <c r="BC14">
        <f>amplitude_hist[[#This Row],[m_amplitudeHistogram.18]]/$AI14</f>
        <v>1</v>
      </c>
      <c r="BD14">
        <f>amplitude_hist[[#This Row],[m_amplitudeHistogram.19]]/$AI14</f>
        <v>0.33031529420248051</v>
      </c>
      <c r="BE14">
        <f>amplitude_hist[[#This Row],[m_amplitudeHistogram.20]]/$AI14</f>
        <v>0</v>
      </c>
      <c r="BF14">
        <f>amplitude_hist[[#This Row],[m_amplitudeHistogram.21]]/$AI14</f>
        <v>0</v>
      </c>
      <c r="BG14">
        <f>amplitude_hist[[#This Row],[m_amplitudeHistogram.22]]/$AI14</f>
        <v>0</v>
      </c>
      <c r="BH14">
        <f>amplitude_hist[[#This Row],[m_amplitudeHistogram.23]]/$AI14</f>
        <v>0</v>
      </c>
      <c r="BI14">
        <f>amplitude_hist[[#This Row],[m_amplitudeHistogram.24]]/$AI14</f>
        <v>0</v>
      </c>
      <c r="BJ14">
        <f>amplitude_hist[[#This Row],[m_amplitudeHistogram.25]]/$AI14</f>
        <v>0</v>
      </c>
      <c r="BK14">
        <f>amplitude_hist[[#This Row],[m_amplitudeHistogram.26]]/$AI14</f>
        <v>0</v>
      </c>
      <c r="BL14">
        <f>amplitude_hist[[#This Row],[m_amplitudeHistogram.27]]/$AI14</f>
        <v>0</v>
      </c>
      <c r="BM14">
        <f>amplitude_hist[[#This Row],[m_amplitudeHistogram.28]]/$AI14</f>
        <v>0</v>
      </c>
      <c r="BN14">
        <f>amplitude_hist[[#This Row],[m_amplitudeHistogram.29]]/$AI14</f>
        <v>0</v>
      </c>
    </row>
    <row r="15" spans="1:66" x14ac:dyDescent="0.3">
      <c r="A15" s="1" t="s">
        <v>270</v>
      </c>
      <c r="B15" s="1" t="s">
        <v>270</v>
      </c>
      <c r="C15" s="1">
        <v>0.2</v>
      </c>
      <c r="D15">
        <v>68</v>
      </c>
      <c r="E15" s="1">
        <v>5.9236999999999998E-2</v>
      </c>
      <c r="F15" s="1">
        <v>1.0039999999999999E-3</v>
      </c>
      <c r="G15" s="1">
        <v>1.3051999999999999E-2</v>
      </c>
      <c r="H15" s="1">
        <v>1.6063999999999998E-2</v>
      </c>
      <c r="I15" s="1">
        <v>2.0079999999999998E-3</v>
      </c>
      <c r="J15" s="1">
        <v>7.0280000000000004E-3</v>
      </c>
      <c r="K15" s="1">
        <v>0.61345400000000005</v>
      </c>
      <c r="L15" s="1">
        <v>1.2048E-2</v>
      </c>
      <c r="M15" s="1">
        <v>1.7068E-2</v>
      </c>
      <c r="N15" s="1">
        <v>5.0201000000000003E-2</v>
      </c>
      <c r="O15" s="1">
        <v>5.8233E-2</v>
      </c>
      <c r="P15" s="1">
        <v>3.2128999999999998E-2</v>
      </c>
      <c r="Q15" s="1">
        <v>2.6103999999999999E-2</v>
      </c>
      <c r="R15" s="1">
        <v>2.8112000000000002E-2</v>
      </c>
      <c r="S15" s="1">
        <v>2.3092000000000001E-2</v>
      </c>
      <c r="T15" s="1">
        <v>2.1083999999999999E-2</v>
      </c>
      <c r="U15" s="1">
        <v>1.1044E-2</v>
      </c>
      <c r="V15" s="1">
        <v>3.0119999999999999E-3</v>
      </c>
      <c r="W15" s="1">
        <v>4.0159999999999996E-3</v>
      </c>
      <c r="X15" s="1">
        <v>2.0079999999999998E-3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f>MAX(amplitude_hist[[#This Row],[m_amplitudeHistogram.0]:[m_amplitudeHistogram.29]])</f>
        <v>0.61345400000000005</v>
      </c>
      <c r="AK15">
        <f>amplitude_hist[[#This Row],[m_amplitudeHistogram.0]]/$AI15</f>
        <v>9.6563067483462481E-2</v>
      </c>
      <c r="AL15">
        <f>amplitude_hist[[#This Row],[m_amplitudeHistogram.1]]/$AI15</f>
        <v>1.636634531684527E-3</v>
      </c>
      <c r="AM15">
        <f>amplitude_hist[[#This Row],[m_amplitudeHistogram.2]]/$AI15</f>
        <v>2.1276248911898853E-2</v>
      </c>
      <c r="AN15">
        <f>amplitude_hist[[#This Row],[m_amplitudeHistogram.3]]/$AI15</f>
        <v>2.6186152506952432E-2</v>
      </c>
      <c r="AO15">
        <f>amplitude_hist[[#This Row],[m_amplitudeHistogram.4]]/$AI15</f>
        <v>3.273269063369054E-3</v>
      </c>
      <c r="AP15">
        <f>amplitude_hist[[#This Row],[m_amplitudeHistogram.5]]/$AI15</f>
        <v>1.145644172179169E-2</v>
      </c>
      <c r="AQ15">
        <f>amplitude_hist[[#This Row],[m_amplitudeHistogram.6]]/$AI15</f>
        <v>1</v>
      </c>
      <c r="AR15">
        <f>amplitude_hist[[#This Row],[m_amplitudeHistogram.7]]/$AI15</f>
        <v>1.9639614380214325E-2</v>
      </c>
      <c r="AS15">
        <f>amplitude_hist[[#This Row],[m_amplitudeHistogram.8]]/$AI15</f>
        <v>2.782278703863696E-2</v>
      </c>
      <c r="AT15">
        <f>amplitude_hist[[#This Row],[m_amplitudeHistogram.9]]/$AI15</f>
        <v>8.1833356698301746E-2</v>
      </c>
      <c r="AU15">
        <f>amplitude_hist[[#This Row],[m_amplitudeHistogram.10]]/$AI15</f>
        <v>9.4926432951777953E-2</v>
      </c>
      <c r="AV15">
        <f>amplitude_hist[[#This Row],[m_amplitudeHistogram.11]]/$AI15</f>
        <v>5.2373935127980248E-2</v>
      </c>
      <c r="AW15">
        <f>amplitude_hist[[#This Row],[m_amplitudeHistogram.12]]/$AI15</f>
        <v>4.2552497823797705E-2</v>
      </c>
      <c r="AX15">
        <f>amplitude_hist[[#This Row],[m_amplitudeHistogram.13]]/$AI15</f>
        <v>4.5825766887166761E-2</v>
      </c>
      <c r="AY15">
        <f>amplitude_hist[[#This Row],[m_amplitudeHistogram.14]]/$AI15</f>
        <v>3.7642594228744129E-2</v>
      </c>
      <c r="AZ15">
        <f>amplitude_hist[[#This Row],[m_amplitudeHistogram.15]]/$AI15</f>
        <v>3.4369325165375067E-2</v>
      </c>
      <c r="BA15">
        <f>amplitude_hist[[#This Row],[m_amplitudeHistogram.16]]/$AI15</f>
        <v>1.8002979848529797E-2</v>
      </c>
      <c r="BB15">
        <f>amplitude_hist[[#This Row],[m_amplitudeHistogram.17]]/$AI15</f>
        <v>4.9099035950535812E-3</v>
      </c>
      <c r="BC15">
        <f>amplitude_hist[[#This Row],[m_amplitudeHistogram.18]]/$AI15</f>
        <v>6.546538126738108E-3</v>
      </c>
      <c r="BD15">
        <f>amplitude_hist[[#This Row],[m_amplitudeHistogram.19]]/$AI15</f>
        <v>3.273269063369054E-3</v>
      </c>
      <c r="BE15">
        <f>amplitude_hist[[#This Row],[m_amplitudeHistogram.20]]/$AI15</f>
        <v>0</v>
      </c>
      <c r="BF15">
        <f>amplitude_hist[[#This Row],[m_amplitudeHistogram.21]]/$AI15</f>
        <v>0</v>
      </c>
      <c r="BG15">
        <f>amplitude_hist[[#This Row],[m_amplitudeHistogram.22]]/$AI15</f>
        <v>0</v>
      </c>
      <c r="BH15">
        <f>amplitude_hist[[#This Row],[m_amplitudeHistogram.23]]/$AI15</f>
        <v>0</v>
      </c>
      <c r="BI15">
        <f>amplitude_hist[[#This Row],[m_amplitudeHistogram.24]]/$AI15</f>
        <v>0</v>
      </c>
      <c r="BJ15">
        <f>amplitude_hist[[#This Row],[m_amplitudeHistogram.25]]/$AI15</f>
        <v>0</v>
      </c>
      <c r="BK15">
        <f>amplitude_hist[[#This Row],[m_amplitudeHistogram.26]]/$AI15</f>
        <v>0</v>
      </c>
      <c r="BL15">
        <f>amplitude_hist[[#This Row],[m_amplitudeHistogram.27]]/$AI15</f>
        <v>0</v>
      </c>
      <c r="BM15">
        <f>amplitude_hist[[#This Row],[m_amplitudeHistogram.28]]/$AI15</f>
        <v>0</v>
      </c>
      <c r="BN15">
        <f>amplitude_hist[[#This Row],[m_amplitudeHistogram.29]]/$AI15</f>
        <v>0</v>
      </c>
    </row>
    <row r="16" spans="1:66" x14ac:dyDescent="0.3">
      <c r="A16" s="1" t="s">
        <v>270</v>
      </c>
      <c r="B16" s="1" t="s">
        <v>270</v>
      </c>
      <c r="C16" s="1">
        <v>0.7</v>
      </c>
      <c r="D16">
        <v>205</v>
      </c>
      <c r="E16" s="1">
        <v>6.0241000000000003E-2</v>
      </c>
      <c r="F16" s="1">
        <v>0</v>
      </c>
      <c r="G16" s="1">
        <v>0</v>
      </c>
      <c r="H16" s="1">
        <v>1.2048E-2</v>
      </c>
      <c r="I16" s="1">
        <v>1.004E-2</v>
      </c>
      <c r="J16" s="1">
        <v>1.506E-2</v>
      </c>
      <c r="K16" s="1">
        <v>0.80120499999999995</v>
      </c>
      <c r="L16" s="1">
        <v>0</v>
      </c>
      <c r="M16" s="1">
        <v>1.004E-2</v>
      </c>
      <c r="N16" s="1">
        <v>1.3051999999999999E-2</v>
      </c>
      <c r="O16" s="1">
        <v>0</v>
      </c>
      <c r="P16" s="1">
        <v>1.6063999999999998E-2</v>
      </c>
      <c r="Q16" s="1">
        <v>2.7108E-2</v>
      </c>
      <c r="R16" s="1">
        <v>1.6063999999999998E-2</v>
      </c>
      <c r="S16" s="1">
        <v>1.0039999999999999E-3</v>
      </c>
      <c r="T16" s="1">
        <v>2.0079999999999998E-3</v>
      </c>
      <c r="U16" s="1">
        <v>0</v>
      </c>
      <c r="V16" s="1">
        <v>0</v>
      </c>
      <c r="W16" s="1">
        <v>0</v>
      </c>
      <c r="X16" s="1">
        <v>9.0360000000000006E-3</v>
      </c>
      <c r="Y16" s="1">
        <v>7.0280000000000004E-3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f>MAX(amplitude_hist[[#This Row],[m_amplitudeHistogram.0]:[m_amplitudeHistogram.29]])</f>
        <v>0.80120499999999995</v>
      </c>
      <c r="AK16">
        <f>amplitude_hist[[#This Row],[m_amplitudeHistogram.0]]/$AI16</f>
        <v>7.5187998077895182E-2</v>
      </c>
      <c r="AL16">
        <f>amplitude_hist[[#This Row],[m_amplitudeHistogram.1]]/$AI16</f>
        <v>0</v>
      </c>
      <c r="AM16">
        <f>amplitude_hist[[#This Row],[m_amplitudeHistogram.2]]/$AI16</f>
        <v>0</v>
      </c>
      <c r="AN16">
        <f>amplitude_hist[[#This Row],[m_amplitudeHistogram.3]]/$AI16</f>
        <v>1.503734999157519E-2</v>
      </c>
      <c r="AO16">
        <f>amplitude_hist[[#This Row],[m_amplitudeHistogram.4]]/$AI16</f>
        <v>1.2531124992979327E-2</v>
      </c>
      <c r="AP16">
        <f>amplitude_hist[[#This Row],[m_amplitudeHistogram.5]]/$AI16</f>
        <v>1.8796687489468989E-2</v>
      </c>
      <c r="AQ16">
        <f>amplitude_hist[[#This Row],[m_amplitudeHistogram.6]]/$AI16</f>
        <v>1</v>
      </c>
      <c r="AR16">
        <f>amplitude_hist[[#This Row],[m_amplitudeHistogram.7]]/$AI16</f>
        <v>0</v>
      </c>
      <c r="AS16">
        <f>amplitude_hist[[#This Row],[m_amplitudeHistogram.8]]/$AI16</f>
        <v>1.2531124992979327E-2</v>
      </c>
      <c r="AT16">
        <f>amplitude_hist[[#This Row],[m_amplitudeHistogram.9]]/$AI16</f>
        <v>1.6290462490873122E-2</v>
      </c>
      <c r="AU16">
        <f>amplitude_hist[[#This Row],[m_amplitudeHistogram.10]]/$AI16</f>
        <v>0</v>
      </c>
      <c r="AV16">
        <f>amplitude_hist[[#This Row],[m_amplitudeHistogram.11]]/$AI16</f>
        <v>2.0049799988766919E-2</v>
      </c>
      <c r="AW16">
        <f>amplitude_hist[[#This Row],[m_amplitudeHistogram.12]]/$AI16</f>
        <v>3.3834037481044181E-2</v>
      </c>
      <c r="AX16">
        <f>amplitude_hist[[#This Row],[m_amplitudeHistogram.13]]/$AI16</f>
        <v>2.0049799988766919E-2</v>
      </c>
      <c r="AY16">
        <f>amplitude_hist[[#This Row],[m_amplitudeHistogram.14]]/$AI16</f>
        <v>1.2531124992979324E-3</v>
      </c>
      <c r="AZ16">
        <f>amplitude_hist[[#This Row],[m_amplitudeHistogram.15]]/$AI16</f>
        <v>2.5062249985958649E-3</v>
      </c>
      <c r="BA16">
        <f>amplitude_hist[[#This Row],[m_amplitudeHistogram.16]]/$AI16</f>
        <v>0</v>
      </c>
      <c r="BB16">
        <f>amplitude_hist[[#This Row],[m_amplitudeHistogram.17]]/$AI16</f>
        <v>0</v>
      </c>
      <c r="BC16">
        <f>amplitude_hist[[#This Row],[m_amplitudeHistogram.18]]/$AI16</f>
        <v>0</v>
      </c>
      <c r="BD16">
        <f>amplitude_hist[[#This Row],[m_amplitudeHistogram.19]]/$AI16</f>
        <v>1.1278012493681395E-2</v>
      </c>
      <c r="BE16">
        <f>amplitude_hist[[#This Row],[m_amplitudeHistogram.20]]/$AI16</f>
        <v>8.7717874950855278E-3</v>
      </c>
      <c r="BF16">
        <f>amplitude_hist[[#This Row],[m_amplitudeHistogram.21]]/$AI16</f>
        <v>0</v>
      </c>
      <c r="BG16">
        <f>amplitude_hist[[#This Row],[m_amplitudeHistogram.22]]/$AI16</f>
        <v>0</v>
      </c>
      <c r="BH16">
        <f>amplitude_hist[[#This Row],[m_amplitudeHistogram.23]]/$AI16</f>
        <v>0</v>
      </c>
      <c r="BI16">
        <f>amplitude_hist[[#This Row],[m_amplitudeHistogram.24]]/$AI16</f>
        <v>0</v>
      </c>
      <c r="BJ16">
        <f>amplitude_hist[[#This Row],[m_amplitudeHistogram.25]]/$AI16</f>
        <v>0</v>
      </c>
      <c r="BK16">
        <f>amplitude_hist[[#This Row],[m_amplitudeHistogram.26]]/$AI16</f>
        <v>0</v>
      </c>
      <c r="BL16">
        <f>amplitude_hist[[#This Row],[m_amplitudeHistogram.27]]/$AI16</f>
        <v>0</v>
      </c>
      <c r="BM16">
        <f>amplitude_hist[[#This Row],[m_amplitudeHistogram.28]]/$AI16</f>
        <v>0</v>
      </c>
      <c r="BN16">
        <f>amplitude_hist[[#This Row],[m_amplitudeHistogram.29]]/$AI16</f>
        <v>0</v>
      </c>
    </row>
    <row r="17" spans="1:66" x14ac:dyDescent="0.3">
      <c r="A17" s="1" t="s">
        <v>270</v>
      </c>
      <c r="B17" s="1" t="s">
        <v>270</v>
      </c>
      <c r="C17" s="1">
        <v>0.7</v>
      </c>
      <c r="D17">
        <v>205</v>
      </c>
      <c r="E17" s="1">
        <v>6.4256999999999995E-2</v>
      </c>
      <c r="F17" s="1">
        <v>0</v>
      </c>
      <c r="G17" s="1">
        <v>0</v>
      </c>
      <c r="H17" s="1">
        <v>1.3051999999999999E-2</v>
      </c>
      <c r="I17" s="1">
        <v>2.4095999999999999E-2</v>
      </c>
      <c r="J17" s="1">
        <v>3.0119999999999999E-3</v>
      </c>
      <c r="K17" s="1">
        <v>6.3253000000000004E-2</v>
      </c>
      <c r="L17" s="1">
        <v>1.004E-2</v>
      </c>
      <c r="M17" s="1">
        <v>4.0161000000000002E-2</v>
      </c>
      <c r="N17" s="1">
        <v>2.2088E-2</v>
      </c>
      <c r="O17" s="1">
        <v>5.0200000000000002E-3</v>
      </c>
      <c r="P17" s="1">
        <v>9.0360000000000006E-3</v>
      </c>
      <c r="Q17" s="1">
        <v>1.506E-2</v>
      </c>
      <c r="R17" s="1">
        <v>1.7068E-2</v>
      </c>
      <c r="S17" s="1">
        <v>2.2088E-2</v>
      </c>
      <c r="T17" s="1">
        <v>5.8233E-2</v>
      </c>
      <c r="U17" s="1">
        <v>5.2208999999999998E-2</v>
      </c>
      <c r="V17" s="1">
        <v>0.12951799999999999</v>
      </c>
      <c r="W17" s="1">
        <v>0.30722899999999997</v>
      </c>
      <c r="X17" s="1">
        <v>0.14257</v>
      </c>
      <c r="Y17" s="1">
        <v>2.0079999999999998E-3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f>MAX(amplitude_hist[[#This Row],[m_amplitudeHistogram.0]:[m_amplitudeHistogram.29]])</f>
        <v>0.30722899999999997</v>
      </c>
      <c r="AK17">
        <f>amplitude_hist[[#This Row],[m_amplitudeHistogram.0]]/$AI17</f>
        <v>0.20915017788034332</v>
      </c>
      <c r="AL17">
        <f>amplitude_hist[[#This Row],[m_amplitudeHistogram.1]]/$AI17</f>
        <v>0</v>
      </c>
      <c r="AM17">
        <f>amplitude_hist[[#This Row],[m_amplitudeHistogram.2]]/$AI17</f>
        <v>0</v>
      </c>
      <c r="AN17">
        <f>amplitude_hist[[#This Row],[m_amplitudeHistogram.3]]/$AI17</f>
        <v>4.2482968730165445E-2</v>
      </c>
      <c r="AO17">
        <f>amplitude_hist[[#This Row],[m_amplitudeHistogram.4]]/$AI17</f>
        <v>7.8430096117228523E-2</v>
      </c>
      <c r="AP17">
        <f>amplitude_hist[[#This Row],[m_amplitudeHistogram.5]]/$AI17</f>
        <v>9.8037620146535654E-3</v>
      </c>
      <c r="AQ17">
        <f>amplitude_hist[[#This Row],[m_amplitudeHistogram.6]]/$AI17</f>
        <v>0.20588225720879216</v>
      </c>
      <c r="AR17">
        <f>amplitude_hist[[#This Row],[m_amplitudeHistogram.7]]/$AI17</f>
        <v>3.2679206715511888E-2</v>
      </c>
      <c r="AS17">
        <f>amplitude_hist[[#This Row],[m_amplitudeHistogram.8]]/$AI17</f>
        <v>0.13072008176311484</v>
      </c>
      <c r="AT17">
        <f>amplitude_hist[[#This Row],[m_amplitudeHistogram.9]]/$AI17</f>
        <v>7.1894254774126143E-2</v>
      </c>
      <c r="AU17">
        <f>amplitude_hist[[#This Row],[m_amplitudeHistogram.10]]/$AI17</f>
        <v>1.6339603357755944E-2</v>
      </c>
      <c r="AV17">
        <f>amplitude_hist[[#This Row],[m_amplitudeHistogram.11]]/$AI17</f>
        <v>2.9411286043960698E-2</v>
      </c>
      <c r="AW17">
        <f>amplitude_hist[[#This Row],[m_amplitudeHistogram.12]]/$AI17</f>
        <v>4.9018810073267825E-2</v>
      </c>
      <c r="AX17">
        <f>amplitude_hist[[#This Row],[m_amplitudeHistogram.13]]/$AI17</f>
        <v>5.5554651416370206E-2</v>
      </c>
      <c r="AY17">
        <f>amplitude_hist[[#This Row],[m_amplitudeHistogram.14]]/$AI17</f>
        <v>7.1894254774126143E-2</v>
      </c>
      <c r="AZ17">
        <f>amplitude_hist[[#This Row],[m_amplitudeHistogram.15]]/$AI17</f>
        <v>0.18954265385103622</v>
      </c>
      <c r="BA17">
        <f>amplitude_hist[[#This Row],[m_amplitudeHistogram.16]]/$AI17</f>
        <v>0.16993512982172906</v>
      </c>
      <c r="BB17">
        <f>amplitude_hist[[#This Row],[m_amplitudeHistogram.17]]/$AI17</f>
        <v>0.42156827643223788</v>
      </c>
      <c r="BC17">
        <f>amplitude_hist[[#This Row],[m_amplitudeHistogram.18]]/$AI17</f>
        <v>1</v>
      </c>
      <c r="BD17">
        <f>amplitude_hist[[#This Row],[m_amplitudeHistogram.19]]/$AI17</f>
        <v>0.46405124516240331</v>
      </c>
      <c r="BE17">
        <f>amplitude_hist[[#This Row],[m_amplitudeHistogram.20]]/$AI17</f>
        <v>6.5358413431023761E-3</v>
      </c>
      <c r="BF17">
        <f>amplitude_hist[[#This Row],[m_amplitudeHistogram.21]]/$AI17</f>
        <v>0</v>
      </c>
      <c r="BG17">
        <f>amplitude_hist[[#This Row],[m_amplitudeHistogram.22]]/$AI17</f>
        <v>0</v>
      </c>
      <c r="BH17">
        <f>amplitude_hist[[#This Row],[m_amplitudeHistogram.23]]/$AI17</f>
        <v>0</v>
      </c>
      <c r="BI17">
        <f>amplitude_hist[[#This Row],[m_amplitudeHistogram.24]]/$AI17</f>
        <v>0</v>
      </c>
      <c r="BJ17">
        <f>amplitude_hist[[#This Row],[m_amplitudeHistogram.25]]/$AI17</f>
        <v>0</v>
      </c>
      <c r="BK17">
        <f>amplitude_hist[[#This Row],[m_amplitudeHistogram.26]]/$AI17</f>
        <v>0</v>
      </c>
      <c r="BL17">
        <f>amplitude_hist[[#This Row],[m_amplitudeHistogram.27]]/$AI17</f>
        <v>0</v>
      </c>
      <c r="BM17">
        <f>amplitude_hist[[#This Row],[m_amplitudeHistogram.28]]/$AI17</f>
        <v>0</v>
      </c>
      <c r="BN17">
        <f>amplitude_hist[[#This Row],[m_amplitudeHistogram.29]]/$AI17</f>
        <v>0</v>
      </c>
    </row>
    <row r="18" spans="1:66" x14ac:dyDescent="0.3">
      <c r="A18" s="1" t="s">
        <v>270</v>
      </c>
      <c r="B18" s="1" t="s">
        <v>270</v>
      </c>
      <c r="C18" s="1">
        <v>0.2</v>
      </c>
      <c r="D18">
        <v>68</v>
      </c>
      <c r="E18" s="1">
        <v>6.4256999999999995E-2</v>
      </c>
      <c r="F18" s="1">
        <v>0</v>
      </c>
      <c r="G18" s="1">
        <v>1.6063999999999998E-2</v>
      </c>
      <c r="H18" s="1">
        <v>0</v>
      </c>
      <c r="I18" s="1">
        <v>2.0079999999999998E-3</v>
      </c>
      <c r="J18" s="1">
        <v>3.0120000000000001E-2</v>
      </c>
      <c r="K18" s="1">
        <v>0.80923699999999998</v>
      </c>
      <c r="L18" s="1">
        <v>1.6063999999999998E-2</v>
      </c>
      <c r="M18" s="1">
        <v>3.0119999999999999E-3</v>
      </c>
      <c r="N18" s="1">
        <v>9.0360000000000006E-3</v>
      </c>
      <c r="O18" s="1">
        <v>2.2088E-2</v>
      </c>
      <c r="P18" s="1">
        <v>1.8072000000000001E-2</v>
      </c>
      <c r="Q18" s="1">
        <v>1.0039999999999999E-3</v>
      </c>
      <c r="R18" s="1">
        <v>2.0079999999999998E-3</v>
      </c>
      <c r="S18" s="1">
        <v>2.0079999999999998E-3</v>
      </c>
      <c r="T18" s="1">
        <v>3.0119999999999999E-3</v>
      </c>
      <c r="U18" s="1">
        <v>2.0079999999999998E-3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f>MAX(amplitude_hist[[#This Row],[m_amplitudeHistogram.0]:[m_amplitudeHistogram.29]])</f>
        <v>0.80923699999999998</v>
      </c>
      <c r="AK18">
        <f>amplitude_hist[[#This Row],[m_amplitudeHistogram.0]]/$AI18</f>
        <v>7.9404426638920361E-2</v>
      </c>
      <c r="AL18">
        <f>amplitude_hist[[#This Row],[m_amplitudeHistogram.1]]/$AI18</f>
        <v>0</v>
      </c>
      <c r="AM18">
        <f>amplitude_hist[[#This Row],[m_amplitudeHistogram.2]]/$AI18</f>
        <v>1.9850797726747541E-2</v>
      </c>
      <c r="AN18">
        <f>amplitude_hist[[#This Row],[m_amplitudeHistogram.3]]/$AI18</f>
        <v>0</v>
      </c>
      <c r="AO18">
        <f>amplitude_hist[[#This Row],[m_amplitudeHistogram.4]]/$AI18</f>
        <v>2.4813497158434426E-3</v>
      </c>
      <c r="AP18">
        <f>amplitude_hist[[#This Row],[m_amplitudeHistogram.5]]/$AI18</f>
        <v>3.722024573765164E-2</v>
      </c>
      <c r="AQ18">
        <f>amplitude_hist[[#This Row],[m_amplitudeHistogram.6]]/$AI18</f>
        <v>1</v>
      </c>
      <c r="AR18">
        <f>amplitude_hist[[#This Row],[m_amplitudeHistogram.7]]/$AI18</f>
        <v>1.9850797726747541E-2</v>
      </c>
      <c r="AS18">
        <f>amplitude_hist[[#This Row],[m_amplitudeHistogram.8]]/$AI18</f>
        <v>3.7220245737651638E-3</v>
      </c>
      <c r="AT18">
        <f>amplitude_hist[[#This Row],[m_amplitudeHistogram.9]]/$AI18</f>
        <v>1.1166073721295492E-2</v>
      </c>
      <c r="AU18">
        <f>amplitude_hist[[#This Row],[m_amplitudeHistogram.10]]/$AI18</f>
        <v>2.729484687427787E-2</v>
      </c>
      <c r="AV18">
        <f>amplitude_hist[[#This Row],[m_amplitudeHistogram.11]]/$AI18</f>
        <v>2.2332147442590985E-2</v>
      </c>
      <c r="AW18">
        <f>amplitude_hist[[#This Row],[m_amplitudeHistogram.12]]/$AI18</f>
        <v>1.2406748579217213E-3</v>
      </c>
      <c r="AX18">
        <f>amplitude_hist[[#This Row],[m_amplitudeHistogram.13]]/$AI18</f>
        <v>2.4813497158434426E-3</v>
      </c>
      <c r="AY18">
        <f>amplitude_hist[[#This Row],[m_amplitudeHistogram.14]]/$AI18</f>
        <v>2.4813497158434426E-3</v>
      </c>
      <c r="AZ18">
        <f>amplitude_hist[[#This Row],[m_amplitudeHistogram.15]]/$AI18</f>
        <v>3.7220245737651638E-3</v>
      </c>
      <c r="BA18">
        <f>amplitude_hist[[#This Row],[m_amplitudeHistogram.16]]/$AI18</f>
        <v>2.4813497158434426E-3</v>
      </c>
      <c r="BB18">
        <f>amplitude_hist[[#This Row],[m_amplitudeHistogram.17]]/$AI18</f>
        <v>0</v>
      </c>
      <c r="BC18">
        <f>amplitude_hist[[#This Row],[m_amplitudeHistogram.18]]/$AI18</f>
        <v>0</v>
      </c>
      <c r="BD18">
        <f>amplitude_hist[[#This Row],[m_amplitudeHistogram.19]]/$AI18</f>
        <v>0</v>
      </c>
      <c r="BE18">
        <f>amplitude_hist[[#This Row],[m_amplitudeHistogram.20]]/$AI18</f>
        <v>0</v>
      </c>
      <c r="BF18">
        <f>amplitude_hist[[#This Row],[m_amplitudeHistogram.21]]/$AI18</f>
        <v>0</v>
      </c>
      <c r="BG18">
        <f>amplitude_hist[[#This Row],[m_amplitudeHistogram.22]]/$AI18</f>
        <v>0</v>
      </c>
      <c r="BH18">
        <f>amplitude_hist[[#This Row],[m_amplitudeHistogram.23]]/$AI18</f>
        <v>0</v>
      </c>
      <c r="BI18">
        <f>amplitude_hist[[#This Row],[m_amplitudeHistogram.24]]/$AI18</f>
        <v>0</v>
      </c>
      <c r="BJ18">
        <f>amplitude_hist[[#This Row],[m_amplitudeHistogram.25]]/$AI18</f>
        <v>0</v>
      </c>
      <c r="BK18">
        <f>amplitude_hist[[#This Row],[m_amplitudeHistogram.26]]/$AI18</f>
        <v>0</v>
      </c>
      <c r="BL18">
        <f>amplitude_hist[[#This Row],[m_amplitudeHistogram.27]]/$AI18</f>
        <v>0</v>
      </c>
      <c r="BM18">
        <f>amplitude_hist[[#This Row],[m_amplitudeHistogram.28]]/$AI18</f>
        <v>0</v>
      </c>
      <c r="BN18">
        <f>amplitude_hist[[#This Row],[m_amplitudeHistogram.29]]/$AI18</f>
        <v>0</v>
      </c>
    </row>
    <row r="19" spans="1:66" x14ac:dyDescent="0.3">
      <c r="A19" s="1" t="s">
        <v>270</v>
      </c>
      <c r="B19" s="1" t="s">
        <v>270</v>
      </c>
      <c r="C19" s="1">
        <v>0.9</v>
      </c>
      <c r="D19">
        <v>205</v>
      </c>
      <c r="E19" s="1">
        <v>7.5301000000000007E-2</v>
      </c>
      <c r="F19" s="1">
        <v>0</v>
      </c>
      <c r="G19" s="1">
        <v>0</v>
      </c>
      <c r="H19" s="1">
        <v>2.0079999999999998E-3</v>
      </c>
      <c r="I19" s="1">
        <v>7.0280000000000004E-3</v>
      </c>
      <c r="J19" s="1">
        <v>5.0200000000000002E-3</v>
      </c>
      <c r="K19" s="1">
        <v>0.54518100000000003</v>
      </c>
      <c r="L19" s="1">
        <v>2.1083999999999999E-2</v>
      </c>
      <c r="M19" s="1">
        <v>4.7189000000000002E-2</v>
      </c>
      <c r="N19" s="1">
        <v>3.2128999999999998E-2</v>
      </c>
      <c r="O19" s="1">
        <v>1.004E-2</v>
      </c>
      <c r="P19" s="1">
        <v>1.506E-2</v>
      </c>
      <c r="Q19" s="1">
        <v>3.1123999999999999E-2</v>
      </c>
      <c r="R19" s="1">
        <v>6.2248999999999999E-2</v>
      </c>
      <c r="S19" s="1">
        <v>2.9116E-2</v>
      </c>
      <c r="T19" s="1">
        <v>3.0120000000000001E-2</v>
      </c>
      <c r="U19" s="1">
        <v>2.8112000000000002E-2</v>
      </c>
      <c r="V19" s="1">
        <v>1.8072000000000001E-2</v>
      </c>
      <c r="W19" s="1">
        <v>3.6144999999999997E-2</v>
      </c>
      <c r="X19" s="1">
        <v>5.0200000000000002E-3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f>MAX(amplitude_hist[[#This Row],[m_amplitudeHistogram.0]:[m_amplitudeHistogram.29]])</f>
        <v>0.54518100000000003</v>
      </c>
      <c r="AK19">
        <f>amplitude_hist[[#This Row],[m_amplitudeHistogram.0]]/$AI19</f>
        <v>0.1381211010655177</v>
      </c>
      <c r="AL19">
        <f>amplitude_hist[[#This Row],[m_amplitudeHistogram.1]]/$AI19</f>
        <v>0</v>
      </c>
      <c r="AM19">
        <f>amplitude_hist[[#This Row],[m_amplitudeHistogram.2]]/$AI19</f>
        <v>0</v>
      </c>
      <c r="AN19">
        <f>amplitude_hist[[#This Row],[m_amplitudeHistogram.3]]/$AI19</f>
        <v>3.6831804483281692E-3</v>
      </c>
      <c r="AO19">
        <f>amplitude_hist[[#This Row],[m_amplitudeHistogram.4]]/$AI19</f>
        <v>1.2891131569148595E-2</v>
      </c>
      <c r="AP19">
        <f>amplitude_hist[[#This Row],[m_amplitudeHistogram.5]]/$AI19</f>
        <v>9.2079511208204238E-3</v>
      </c>
      <c r="AQ19">
        <f>amplitude_hist[[#This Row],[m_amplitudeHistogram.6]]/$AI19</f>
        <v>1</v>
      </c>
      <c r="AR19">
        <f>amplitude_hist[[#This Row],[m_amplitudeHistogram.7]]/$AI19</f>
        <v>3.8673394707445782E-2</v>
      </c>
      <c r="AS19">
        <f>amplitude_hist[[#This Row],[m_amplitudeHistogram.8]]/$AI19</f>
        <v>8.6556574788923313E-2</v>
      </c>
      <c r="AT19">
        <f>amplitude_hist[[#This Row],[m_amplitudeHistogram.9]]/$AI19</f>
        <v>5.8932721426462033E-2</v>
      </c>
      <c r="AU19">
        <f>amplitude_hist[[#This Row],[m_amplitudeHistogram.10]]/$AI19</f>
        <v>1.8415902241640848E-2</v>
      </c>
      <c r="AV19">
        <f>amplitude_hist[[#This Row],[m_amplitudeHistogram.11]]/$AI19</f>
        <v>2.7623853362461273E-2</v>
      </c>
      <c r="AW19">
        <f>amplitude_hist[[#This Row],[m_amplitudeHistogram.12]]/$AI19</f>
        <v>5.7089296949086626E-2</v>
      </c>
      <c r="AX19">
        <f>amplitude_hist[[#This Row],[m_amplitudeHistogram.13]]/$AI19</f>
        <v>0.11418042815138457</v>
      </c>
      <c r="AY19">
        <f>amplitude_hist[[#This Row],[m_amplitudeHistogram.14]]/$AI19</f>
        <v>5.3406116500758459E-2</v>
      </c>
      <c r="AZ19">
        <f>amplitude_hist[[#This Row],[m_amplitudeHistogram.15]]/$AI19</f>
        <v>5.5247706724922546E-2</v>
      </c>
      <c r="BA19">
        <f>amplitude_hist[[#This Row],[m_amplitudeHistogram.16]]/$AI19</f>
        <v>5.1564526276594379E-2</v>
      </c>
      <c r="BB19">
        <f>amplitude_hist[[#This Row],[m_amplitudeHistogram.17]]/$AI19</f>
        <v>3.3148624034953528E-2</v>
      </c>
      <c r="BC19">
        <f>amplitude_hist[[#This Row],[m_amplitudeHistogram.18]]/$AI19</f>
        <v>6.6299082323118375E-2</v>
      </c>
      <c r="BD19">
        <f>amplitude_hist[[#This Row],[m_amplitudeHistogram.19]]/$AI19</f>
        <v>9.2079511208204238E-3</v>
      </c>
      <c r="BE19">
        <f>amplitude_hist[[#This Row],[m_amplitudeHistogram.20]]/$AI19</f>
        <v>0</v>
      </c>
      <c r="BF19">
        <f>amplitude_hist[[#This Row],[m_amplitudeHistogram.21]]/$AI19</f>
        <v>0</v>
      </c>
      <c r="BG19">
        <f>amplitude_hist[[#This Row],[m_amplitudeHistogram.22]]/$AI19</f>
        <v>0</v>
      </c>
      <c r="BH19">
        <f>amplitude_hist[[#This Row],[m_amplitudeHistogram.23]]/$AI19</f>
        <v>0</v>
      </c>
      <c r="BI19">
        <f>amplitude_hist[[#This Row],[m_amplitudeHistogram.24]]/$AI19</f>
        <v>0</v>
      </c>
      <c r="BJ19">
        <f>amplitude_hist[[#This Row],[m_amplitudeHistogram.25]]/$AI19</f>
        <v>0</v>
      </c>
      <c r="BK19">
        <f>amplitude_hist[[#This Row],[m_amplitudeHistogram.26]]/$AI19</f>
        <v>0</v>
      </c>
      <c r="BL19">
        <f>amplitude_hist[[#This Row],[m_amplitudeHistogram.27]]/$AI19</f>
        <v>0</v>
      </c>
      <c r="BM19">
        <f>amplitude_hist[[#This Row],[m_amplitudeHistogram.28]]/$AI19</f>
        <v>0</v>
      </c>
      <c r="BN19">
        <f>amplitude_hist[[#This Row],[m_amplitudeHistogram.29]]/$AI19</f>
        <v>0</v>
      </c>
    </row>
    <row r="20" spans="1:66" x14ac:dyDescent="0.3">
      <c r="A20" s="1" t="s">
        <v>270</v>
      </c>
      <c r="B20" s="1" t="s">
        <v>270</v>
      </c>
      <c r="C20" s="1">
        <v>0.9</v>
      </c>
      <c r="D20">
        <v>205</v>
      </c>
      <c r="E20" s="1">
        <v>7.3292999999999997E-2</v>
      </c>
      <c r="F20" s="1">
        <v>2.0079999999999998E-3</v>
      </c>
      <c r="G20" s="1">
        <v>0</v>
      </c>
      <c r="H20" s="1">
        <v>4.0159999999999996E-3</v>
      </c>
      <c r="I20" s="1">
        <v>1.004E-2</v>
      </c>
      <c r="J20" s="1">
        <v>3.0119999999999999E-3</v>
      </c>
      <c r="K20" s="1">
        <v>6.4256999999999995E-2</v>
      </c>
      <c r="L20" s="1">
        <v>1.6063999999999998E-2</v>
      </c>
      <c r="M20" s="1">
        <v>2.2088E-2</v>
      </c>
      <c r="N20" s="1">
        <v>1.9075999999999999E-2</v>
      </c>
      <c r="O20" s="1">
        <v>5.0200000000000002E-3</v>
      </c>
      <c r="P20" s="1">
        <v>5.0200000000000002E-3</v>
      </c>
      <c r="Q20" s="1">
        <v>2.1083999999999999E-2</v>
      </c>
      <c r="R20" s="1">
        <v>3.6144999999999997E-2</v>
      </c>
      <c r="S20" s="1">
        <v>4.8193E-2</v>
      </c>
      <c r="T20" s="1">
        <v>0.125502</v>
      </c>
      <c r="U20" s="1">
        <v>5.7229000000000002E-2</v>
      </c>
      <c r="V20" s="1">
        <v>2.3092000000000001E-2</v>
      </c>
      <c r="W20" s="1">
        <v>0.25200800000000001</v>
      </c>
      <c r="X20" s="1">
        <v>0.209839</v>
      </c>
      <c r="Y20" s="1">
        <v>3.0119999999999999E-3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f>MAX(amplitude_hist[[#This Row],[m_amplitudeHistogram.0]:[m_amplitudeHistogram.29]])</f>
        <v>0.25200800000000001</v>
      </c>
      <c r="AK20">
        <f>amplitude_hist[[#This Row],[m_amplitudeHistogram.0]]/$AI20</f>
        <v>0.29083600520618391</v>
      </c>
      <c r="AL20">
        <f>amplitude_hist[[#This Row],[m_amplitudeHistogram.1]]/$AI20</f>
        <v>7.9680010158407651E-3</v>
      </c>
      <c r="AM20">
        <f>amplitude_hist[[#This Row],[m_amplitudeHistogram.2]]/$AI20</f>
        <v>0</v>
      </c>
      <c r="AN20">
        <f>amplitude_hist[[#This Row],[m_amplitudeHistogram.3]]/$AI20</f>
        <v>1.593600203168153E-2</v>
      </c>
      <c r="AO20">
        <f>amplitude_hist[[#This Row],[m_amplitudeHistogram.4]]/$AI20</f>
        <v>3.9840005079203836E-2</v>
      </c>
      <c r="AP20">
        <f>amplitude_hist[[#This Row],[m_amplitudeHistogram.5]]/$AI20</f>
        <v>1.1952001523761149E-2</v>
      </c>
      <c r="AQ20">
        <f>amplitude_hist[[#This Row],[m_amplitudeHistogram.6]]/$AI20</f>
        <v>0.25498000063490045</v>
      </c>
      <c r="AR20">
        <f>amplitude_hist[[#This Row],[m_amplitudeHistogram.7]]/$AI20</f>
        <v>6.374400812672612E-2</v>
      </c>
      <c r="AS20">
        <f>amplitude_hist[[#This Row],[m_amplitudeHistogram.8]]/$AI20</f>
        <v>8.7648011174248433E-2</v>
      </c>
      <c r="AT20">
        <f>amplitude_hist[[#This Row],[m_amplitudeHistogram.9]]/$AI20</f>
        <v>7.5696009650487284E-2</v>
      </c>
      <c r="AU20">
        <f>amplitude_hist[[#This Row],[m_amplitudeHistogram.10]]/$AI20</f>
        <v>1.9920002539601918E-2</v>
      </c>
      <c r="AV20">
        <f>amplitude_hist[[#This Row],[m_amplitudeHistogram.11]]/$AI20</f>
        <v>1.9920002539601918E-2</v>
      </c>
      <c r="AW20">
        <f>amplitude_hist[[#This Row],[m_amplitudeHistogram.12]]/$AI20</f>
        <v>8.3664010666328045E-2</v>
      </c>
      <c r="AX20">
        <f>amplitude_hist[[#This Row],[m_amplitudeHistogram.13]]/$AI20</f>
        <v>0.14342798641312973</v>
      </c>
      <c r="AY20">
        <f>amplitude_hist[[#This Row],[m_amplitudeHistogram.14]]/$AI20</f>
        <v>0.19123599250817433</v>
      </c>
      <c r="AZ20">
        <f>amplitude_hist[[#This Row],[m_amplitudeHistogram.15]]/$AI20</f>
        <v>0.49800799974603982</v>
      </c>
      <c r="BA20">
        <f>amplitude_hist[[#This Row],[m_amplitudeHistogram.16]]/$AI20</f>
        <v>0.22709199707945779</v>
      </c>
      <c r="BB20">
        <f>amplitude_hist[[#This Row],[m_amplitudeHistogram.17]]/$AI20</f>
        <v>9.1632011682168821E-2</v>
      </c>
      <c r="BC20">
        <f>amplitude_hist[[#This Row],[m_amplitudeHistogram.18]]/$AI20</f>
        <v>1</v>
      </c>
      <c r="BD20">
        <f>amplitude_hist[[#This Row],[m_amplitudeHistogram.19]]/$AI20</f>
        <v>0.83266801053934791</v>
      </c>
      <c r="BE20">
        <f>amplitude_hist[[#This Row],[m_amplitudeHistogram.20]]/$AI20</f>
        <v>1.1952001523761149E-2</v>
      </c>
      <c r="BF20">
        <f>amplitude_hist[[#This Row],[m_amplitudeHistogram.21]]/$AI20</f>
        <v>0</v>
      </c>
      <c r="BG20">
        <f>amplitude_hist[[#This Row],[m_amplitudeHistogram.22]]/$AI20</f>
        <v>0</v>
      </c>
      <c r="BH20">
        <f>amplitude_hist[[#This Row],[m_amplitudeHistogram.23]]/$AI20</f>
        <v>0</v>
      </c>
      <c r="BI20">
        <f>amplitude_hist[[#This Row],[m_amplitudeHistogram.24]]/$AI20</f>
        <v>0</v>
      </c>
      <c r="BJ20">
        <f>amplitude_hist[[#This Row],[m_amplitudeHistogram.25]]/$AI20</f>
        <v>0</v>
      </c>
      <c r="BK20">
        <f>amplitude_hist[[#This Row],[m_amplitudeHistogram.26]]/$AI20</f>
        <v>0</v>
      </c>
      <c r="BL20">
        <f>amplitude_hist[[#This Row],[m_amplitudeHistogram.27]]/$AI20</f>
        <v>0</v>
      </c>
      <c r="BM20">
        <f>amplitude_hist[[#This Row],[m_amplitudeHistogram.28]]/$AI20</f>
        <v>0</v>
      </c>
      <c r="BN20">
        <f>amplitude_hist[[#This Row],[m_amplitudeHistogram.29]]/$AI20</f>
        <v>0</v>
      </c>
    </row>
    <row r="21" spans="1:66" x14ac:dyDescent="0.3">
      <c r="A21" s="1" t="s">
        <v>270</v>
      </c>
      <c r="B21" s="1" t="s">
        <v>270</v>
      </c>
      <c r="C21" s="1">
        <v>0.90982099999999999</v>
      </c>
      <c r="D21">
        <v>205</v>
      </c>
      <c r="E21" s="1">
        <v>0.19678699999999999</v>
      </c>
      <c r="F21" s="1">
        <v>1.1044E-2</v>
      </c>
      <c r="G21" s="1">
        <v>0</v>
      </c>
      <c r="H21" s="1">
        <v>5.0200000000000002E-3</v>
      </c>
      <c r="I21" s="1">
        <v>5.0200000000000002E-3</v>
      </c>
      <c r="J21" s="1">
        <v>3.0119999999999999E-3</v>
      </c>
      <c r="K21" s="1">
        <v>0.34638600000000003</v>
      </c>
      <c r="L21" s="1">
        <v>4.2168999999999998E-2</v>
      </c>
      <c r="M21" s="1">
        <v>7.9316999999999999E-2</v>
      </c>
      <c r="N21" s="1">
        <v>0.111446</v>
      </c>
      <c r="O21" s="1">
        <v>7.7309000000000003E-2</v>
      </c>
      <c r="P21" s="1">
        <v>2.8112000000000002E-2</v>
      </c>
      <c r="Q21" s="1">
        <v>1.4056000000000001E-2</v>
      </c>
      <c r="R21" s="1">
        <v>1.6063999999999998E-2</v>
      </c>
      <c r="S21" s="1">
        <v>2.0079999999999998E-3</v>
      </c>
      <c r="T21" s="1">
        <v>1.004E-2</v>
      </c>
      <c r="U21" s="1">
        <v>3.1123999999999999E-2</v>
      </c>
      <c r="V21" s="1">
        <v>2.1083999999999999E-2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f>MAX(amplitude_hist[[#This Row],[m_amplitudeHistogram.0]:[m_amplitudeHistogram.29]])</f>
        <v>0.34638600000000003</v>
      </c>
      <c r="AK21">
        <f>amplitude_hist[[#This Row],[m_amplitudeHistogram.0]]/$AI21</f>
        <v>0.5681147621439665</v>
      </c>
      <c r="AL21">
        <f>amplitude_hist[[#This Row],[m_amplitudeHistogram.1]]/$AI21</f>
        <v>3.1883505684409875E-2</v>
      </c>
      <c r="AM21">
        <f>amplitude_hist[[#This Row],[m_amplitudeHistogram.2]]/$AI21</f>
        <v>0</v>
      </c>
      <c r="AN21">
        <f>amplitude_hist[[#This Row],[m_amplitudeHistogram.3]]/$AI21</f>
        <v>1.4492502583822672E-2</v>
      </c>
      <c r="AO21">
        <f>amplitude_hist[[#This Row],[m_amplitudeHistogram.4]]/$AI21</f>
        <v>1.4492502583822672E-2</v>
      </c>
      <c r="AP21">
        <f>amplitude_hist[[#This Row],[m_amplitudeHistogram.5]]/$AI21</f>
        <v>8.6955015502936019E-3</v>
      </c>
      <c r="AQ21">
        <f>amplitude_hist[[#This Row],[m_amplitudeHistogram.6]]/$AI21</f>
        <v>1</v>
      </c>
      <c r="AR21">
        <f>amplitude_hist[[#This Row],[m_amplitudeHistogram.7]]/$AI21</f>
        <v>0.12173990865681637</v>
      </c>
      <c r="AS21">
        <f>amplitude_hist[[#This Row],[m_amplitudeHistogram.8]]/$AI21</f>
        <v>0.22898442777710412</v>
      </c>
      <c r="AT21">
        <f>amplitude_hist[[#This Row],[m_amplitudeHistogram.9]]/$AI21</f>
        <v>0.32173933126627519</v>
      </c>
      <c r="AU21">
        <f>amplitude_hist[[#This Row],[m_amplitudeHistogram.10]]/$AI21</f>
        <v>0.22318742674357508</v>
      </c>
      <c r="AV21">
        <f>amplitude_hist[[#This Row],[m_amplitudeHistogram.11]]/$AI21</f>
        <v>8.1158014469406958E-2</v>
      </c>
      <c r="AW21">
        <f>amplitude_hist[[#This Row],[m_amplitudeHistogram.12]]/$AI21</f>
        <v>4.0579007234703479E-2</v>
      </c>
      <c r="AX21">
        <f>amplitude_hist[[#This Row],[m_amplitudeHistogram.13]]/$AI21</f>
        <v>4.6376008268232544E-2</v>
      </c>
      <c r="AY21">
        <f>amplitude_hist[[#This Row],[m_amplitudeHistogram.14]]/$AI21</f>
        <v>5.797001033529068E-3</v>
      </c>
      <c r="AZ21">
        <f>amplitude_hist[[#This Row],[m_amplitudeHistogram.15]]/$AI21</f>
        <v>2.8985005167645343E-2</v>
      </c>
      <c r="BA21">
        <f>amplitude_hist[[#This Row],[m_amplitudeHistogram.16]]/$AI21</f>
        <v>8.9853516019700555E-2</v>
      </c>
      <c r="BB21">
        <f>amplitude_hist[[#This Row],[m_amplitudeHistogram.17]]/$AI21</f>
        <v>6.0868510852055212E-2</v>
      </c>
      <c r="BC21">
        <f>amplitude_hist[[#This Row],[m_amplitudeHistogram.18]]/$AI21</f>
        <v>0</v>
      </c>
      <c r="BD21">
        <f>amplitude_hist[[#This Row],[m_amplitudeHistogram.19]]/$AI21</f>
        <v>0</v>
      </c>
      <c r="BE21">
        <f>amplitude_hist[[#This Row],[m_amplitudeHistogram.20]]/$AI21</f>
        <v>0</v>
      </c>
      <c r="BF21">
        <f>amplitude_hist[[#This Row],[m_amplitudeHistogram.21]]/$AI21</f>
        <v>0</v>
      </c>
      <c r="BG21">
        <f>amplitude_hist[[#This Row],[m_amplitudeHistogram.22]]/$AI21</f>
        <v>0</v>
      </c>
      <c r="BH21">
        <f>amplitude_hist[[#This Row],[m_amplitudeHistogram.23]]/$AI21</f>
        <v>0</v>
      </c>
      <c r="BI21">
        <f>amplitude_hist[[#This Row],[m_amplitudeHistogram.24]]/$AI21</f>
        <v>0</v>
      </c>
      <c r="BJ21">
        <f>amplitude_hist[[#This Row],[m_amplitudeHistogram.25]]/$AI21</f>
        <v>0</v>
      </c>
      <c r="BK21">
        <f>amplitude_hist[[#This Row],[m_amplitudeHistogram.26]]/$AI21</f>
        <v>0</v>
      </c>
      <c r="BL21">
        <f>amplitude_hist[[#This Row],[m_amplitudeHistogram.27]]/$AI21</f>
        <v>0</v>
      </c>
      <c r="BM21">
        <f>amplitude_hist[[#This Row],[m_amplitudeHistogram.28]]/$AI21</f>
        <v>0</v>
      </c>
      <c r="BN21">
        <f>amplitude_hist[[#This Row],[m_amplitudeHistogram.29]]/$AI21</f>
        <v>0</v>
      </c>
    </row>
    <row r="22" spans="1:66" x14ac:dyDescent="0.3">
      <c r="A22" s="1" t="s">
        <v>270</v>
      </c>
      <c r="B22" s="1" t="s">
        <v>270</v>
      </c>
      <c r="C22" s="1">
        <v>0.9</v>
      </c>
      <c r="D22">
        <v>205</v>
      </c>
      <c r="E22" s="1">
        <v>8.0321000000000004E-2</v>
      </c>
      <c r="F22" s="1">
        <v>0</v>
      </c>
      <c r="G22" s="1">
        <v>0</v>
      </c>
      <c r="H22" s="1">
        <v>8.0319999999999992E-3</v>
      </c>
      <c r="I22" s="1">
        <v>8.0319999999999992E-3</v>
      </c>
      <c r="J22" s="1">
        <v>0</v>
      </c>
      <c r="K22" s="1">
        <v>6.4256999999999995E-2</v>
      </c>
      <c r="L22" s="1">
        <v>3.0120000000000001E-2</v>
      </c>
      <c r="M22" s="1">
        <v>8.2328999999999999E-2</v>
      </c>
      <c r="N22" s="1">
        <v>9.4378000000000004E-2</v>
      </c>
      <c r="O22" s="1">
        <v>3.8152999999999999E-2</v>
      </c>
      <c r="P22" s="1">
        <v>4.2168999999999998E-2</v>
      </c>
      <c r="Q22" s="1">
        <v>6.9277000000000005E-2</v>
      </c>
      <c r="R22" s="1">
        <v>0.110442</v>
      </c>
      <c r="S22" s="1">
        <v>7.4297000000000002E-2</v>
      </c>
      <c r="T22" s="1">
        <v>6.7268999999999995E-2</v>
      </c>
      <c r="U22" s="1">
        <v>5.2208999999999998E-2</v>
      </c>
      <c r="V22" s="1">
        <v>5.4217000000000001E-2</v>
      </c>
      <c r="W22" s="1">
        <v>0.10642600000000001</v>
      </c>
      <c r="X22" s="1">
        <v>1.8072000000000001E-2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f>MAX(amplitude_hist[[#This Row],[m_amplitudeHistogram.0]:[m_amplitudeHistogram.29]])</f>
        <v>0.110442</v>
      </c>
      <c r="AK22">
        <f>amplitude_hist[[#This Row],[m_amplitudeHistogram.0]]/$AI22</f>
        <v>0.7272686115789283</v>
      </c>
      <c r="AL22">
        <f>amplitude_hist[[#This Row],[m_amplitudeHistogram.1]]/$AI22</f>
        <v>0</v>
      </c>
      <c r="AM22">
        <f>amplitude_hist[[#This Row],[m_amplitudeHistogram.2]]/$AI22</f>
        <v>0</v>
      </c>
      <c r="AN22">
        <f>amplitude_hist[[#This Row],[m_amplitudeHistogram.3]]/$AI22</f>
        <v>7.2725955705257056E-2</v>
      </c>
      <c r="AO22">
        <f>amplitude_hist[[#This Row],[m_amplitudeHistogram.4]]/$AI22</f>
        <v>7.2725955705257056E-2</v>
      </c>
      <c r="AP22">
        <f>amplitude_hist[[#This Row],[m_amplitudeHistogram.5]]/$AI22</f>
        <v>0</v>
      </c>
      <c r="AQ22">
        <f>amplitude_hist[[#This Row],[m_amplitudeHistogram.6]]/$AI22</f>
        <v>0.58181670016841414</v>
      </c>
      <c r="AR22">
        <f>amplitude_hist[[#This Row],[m_amplitudeHistogram.7]]/$AI22</f>
        <v>0.27272233389471395</v>
      </c>
      <c r="AS22">
        <f>amplitude_hist[[#This Row],[m_amplitudeHistogram.8]]/$AI22</f>
        <v>0.74545010050524263</v>
      </c>
      <c r="AT22">
        <f>amplitude_hist[[#This Row],[m_amplitudeHistogram.9]]/$AI22</f>
        <v>0.85454808858948594</v>
      </c>
      <c r="AU22">
        <f>amplitude_hist[[#This Row],[m_amplitudeHistogram.10]]/$AI22</f>
        <v>0.34545734412632872</v>
      </c>
      <c r="AV22">
        <f>amplitude_hist[[#This Row],[m_amplitudeHistogram.11]]/$AI22</f>
        <v>0.38182032197895727</v>
      </c>
      <c r="AW22">
        <f>amplitude_hist[[#This Row],[m_amplitudeHistogram.12]]/$AI22</f>
        <v>0.62727042248419995</v>
      </c>
      <c r="AX22">
        <f>amplitude_hist[[#This Row],[m_amplitudeHistogram.13]]/$AI22</f>
        <v>1</v>
      </c>
      <c r="AY22">
        <f>amplitude_hist[[#This Row],[m_amplitudeHistogram.14]]/$AI22</f>
        <v>0.67272414479998555</v>
      </c>
      <c r="AZ22">
        <f>amplitude_hist[[#This Row],[m_amplitudeHistogram.15]]/$AI22</f>
        <v>0.60908893355788551</v>
      </c>
      <c r="BA22">
        <f>amplitude_hist[[#This Row],[m_amplitudeHistogram.16]]/$AI22</f>
        <v>0.47272776661052862</v>
      </c>
      <c r="BB22">
        <f>amplitude_hist[[#This Row],[m_amplitudeHistogram.17]]/$AI22</f>
        <v>0.49090925553684289</v>
      </c>
      <c r="BC22">
        <f>amplitude_hist[[#This Row],[m_amplitudeHistogram.18]]/$AI22</f>
        <v>0.96363702214737157</v>
      </c>
      <c r="BD22">
        <f>amplitude_hist[[#This Row],[m_amplitudeHistogram.19]]/$AI22</f>
        <v>0.16363340033682838</v>
      </c>
      <c r="BE22">
        <f>amplitude_hist[[#This Row],[m_amplitudeHistogram.20]]/$AI22</f>
        <v>0</v>
      </c>
      <c r="BF22">
        <f>amplitude_hist[[#This Row],[m_amplitudeHistogram.21]]/$AI22</f>
        <v>0</v>
      </c>
      <c r="BG22">
        <f>amplitude_hist[[#This Row],[m_amplitudeHistogram.22]]/$AI22</f>
        <v>0</v>
      </c>
      <c r="BH22">
        <f>amplitude_hist[[#This Row],[m_amplitudeHistogram.23]]/$AI22</f>
        <v>0</v>
      </c>
      <c r="BI22">
        <f>amplitude_hist[[#This Row],[m_amplitudeHistogram.24]]/$AI22</f>
        <v>0</v>
      </c>
      <c r="BJ22">
        <f>amplitude_hist[[#This Row],[m_amplitudeHistogram.25]]/$AI22</f>
        <v>0</v>
      </c>
      <c r="BK22">
        <f>amplitude_hist[[#This Row],[m_amplitudeHistogram.26]]/$AI22</f>
        <v>0</v>
      </c>
      <c r="BL22">
        <f>amplitude_hist[[#This Row],[m_amplitudeHistogram.27]]/$AI22</f>
        <v>0</v>
      </c>
      <c r="BM22">
        <f>amplitude_hist[[#This Row],[m_amplitudeHistogram.28]]/$AI22</f>
        <v>0</v>
      </c>
      <c r="BN22">
        <f>amplitude_hist[[#This Row],[m_amplitudeHistogram.29]]/$AI22</f>
        <v>0</v>
      </c>
    </row>
    <row r="23" spans="1:66" x14ac:dyDescent="0.3">
      <c r="A23" s="1" t="s">
        <v>270</v>
      </c>
      <c r="B23" s="1" t="s">
        <v>270</v>
      </c>
      <c r="C23" s="1">
        <v>0.2</v>
      </c>
      <c r="D23">
        <v>68</v>
      </c>
      <c r="E23" s="1">
        <v>6.0241000000000003E-2</v>
      </c>
      <c r="F23" s="1">
        <v>0</v>
      </c>
      <c r="G23" s="1">
        <v>1.506E-2</v>
      </c>
      <c r="H23" s="1">
        <v>1.3051999999999999E-2</v>
      </c>
      <c r="I23" s="1">
        <v>2.0079999999999998E-3</v>
      </c>
      <c r="J23" s="1">
        <v>4.0159999999999996E-3</v>
      </c>
      <c r="K23" s="1">
        <v>7.7309000000000003E-2</v>
      </c>
      <c r="L23" s="1">
        <v>1.2048E-2</v>
      </c>
      <c r="M23" s="1">
        <v>1.3051999999999999E-2</v>
      </c>
      <c r="N23" s="1">
        <v>2.2088E-2</v>
      </c>
      <c r="O23" s="1">
        <v>6.0239999999999998E-3</v>
      </c>
      <c r="P23" s="1">
        <v>6.0239999999999998E-3</v>
      </c>
      <c r="Q23" s="1">
        <v>2.2088E-2</v>
      </c>
      <c r="R23" s="1">
        <v>5.8233E-2</v>
      </c>
      <c r="S23" s="1">
        <v>5.8233E-2</v>
      </c>
      <c r="T23" s="1">
        <v>9.1365000000000002E-2</v>
      </c>
      <c r="U23" s="1">
        <v>0.110442</v>
      </c>
      <c r="V23" s="1">
        <v>6.3253000000000004E-2</v>
      </c>
      <c r="W23" s="1">
        <v>0.21285100000000001</v>
      </c>
      <c r="X23" s="1">
        <v>0.15160599999999999</v>
      </c>
      <c r="Y23" s="1">
        <v>1.0039999999999999E-3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f>MAX(amplitude_hist[[#This Row],[m_amplitudeHistogram.0]:[m_amplitudeHistogram.29]])</f>
        <v>0.21285100000000001</v>
      </c>
      <c r="AK23">
        <f>amplitude_hist[[#This Row],[m_amplitudeHistogram.0]]/$AI23</f>
        <v>0.28301957707504311</v>
      </c>
      <c r="AL23">
        <f>amplitude_hist[[#This Row],[m_amplitudeHistogram.1]]/$AI23</f>
        <v>0</v>
      </c>
      <c r="AM23">
        <f>amplitude_hist[[#This Row],[m_amplitudeHistogram.2]]/$AI23</f>
        <v>7.075371973822063E-2</v>
      </c>
      <c r="AN23">
        <f>amplitude_hist[[#This Row],[m_amplitudeHistogram.3]]/$AI23</f>
        <v>6.1319890439791212E-2</v>
      </c>
      <c r="AO23">
        <f>amplitude_hist[[#This Row],[m_amplitudeHistogram.4]]/$AI23</f>
        <v>9.4338292984294161E-3</v>
      </c>
      <c r="AP23">
        <f>amplitude_hist[[#This Row],[m_amplitudeHistogram.5]]/$AI23</f>
        <v>1.8867658596858832E-2</v>
      </c>
      <c r="AQ23">
        <f>amplitude_hist[[#This Row],[m_amplitudeHistogram.6]]/$AI23</f>
        <v>0.36320712611169315</v>
      </c>
      <c r="AR23">
        <f>amplitude_hist[[#This Row],[m_amplitudeHistogram.7]]/$AI23</f>
        <v>5.66029757905765E-2</v>
      </c>
      <c r="AS23">
        <f>amplitude_hist[[#This Row],[m_amplitudeHistogram.8]]/$AI23</f>
        <v>6.1319890439791212E-2</v>
      </c>
      <c r="AT23">
        <f>amplitude_hist[[#This Row],[m_amplitudeHistogram.9]]/$AI23</f>
        <v>0.10377212228272359</v>
      </c>
      <c r="AU23">
        <f>amplitude_hist[[#This Row],[m_amplitudeHistogram.10]]/$AI23</f>
        <v>2.830148789528825E-2</v>
      </c>
      <c r="AV23">
        <f>amplitude_hist[[#This Row],[m_amplitudeHistogram.11]]/$AI23</f>
        <v>2.830148789528825E-2</v>
      </c>
      <c r="AW23">
        <f>amplitude_hist[[#This Row],[m_amplitudeHistogram.12]]/$AI23</f>
        <v>0.10377212228272359</v>
      </c>
      <c r="AX23">
        <f>amplitude_hist[[#This Row],[m_amplitudeHistogram.13]]/$AI23</f>
        <v>0.27358574777661365</v>
      </c>
      <c r="AY23">
        <f>amplitude_hist[[#This Row],[m_amplitudeHistogram.14]]/$AI23</f>
        <v>0.27358574777661365</v>
      </c>
      <c r="AZ23">
        <f>amplitude_hist[[#This Row],[m_amplitudeHistogram.15]]/$AI23</f>
        <v>0.42924393120069909</v>
      </c>
      <c r="BA23">
        <f>amplitude_hist[[#This Row],[m_amplitudeHistogram.16]]/$AI23</f>
        <v>0.51887000765793911</v>
      </c>
      <c r="BB23">
        <f>amplitude_hist[[#This Row],[m_amplitudeHistogram.17]]/$AI23</f>
        <v>0.29717032102268726</v>
      </c>
      <c r="BC23">
        <f>amplitude_hist[[#This Row],[m_amplitudeHistogram.18]]/$AI23</f>
        <v>1</v>
      </c>
      <c r="BD23">
        <f>amplitude_hist[[#This Row],[m_amplitudeHistogram.19]]/$AI23</f>
        <v>0.71226350827574214</v>
      </c>
      <c r="BE23">
        <f>amplitude_hist[[#This Row],[m_amplitudeHistogram.20]]/$AI23</f>
        <v>4.716914649214708E-3</v>
      </c>
      <c r="BF23">
        <f>amplitude_hist[[#This Row],[m_amplitudeHistogram.21]]/$AI23</f>
        <v>0</v>
      </c>
      <c r="BG23">
        <f>amplitude_hist[[#This Row],[m_amplitudeHistogram.22]]/$AI23</f>
        <v>0</v>
      </c>
      <c r="BH23">
        <f>amplitude_hist[[#This Row],[m_amplitudeHistogram.23]]/$AI23</f>
        <v>0</v>
      </c>
      <c r="BI23">
        <f>amplitude_hist[[#This Row],[m_amplitudeHistogram.24]]/$AI23</f>
        <v>0</v>
      </c>
      <c r="BJ23">
        <f>amplitude_hist[[#This Row],[m_amplitudeHistogram.25]]/$AI23</f>
        <v>0</v>
      </c>
      <c r="BK23">
        <f>amplitude_hist[[#This Row],[m_amplitudeHistogram.26]]/$AI23</f>
        <v>0</v>
      </c>
      <c r="BL23">
        <f>amplitude_hist[[#This Row],[m_amplitudeHistogram.27]]/$AI23</f>
        <v>0</v>
      </c>
      <c r="BM23">
        <f>amplitude_hist[[#This Row],[m_amplitudeHistogram.28]]/$AI23</f>
        <v>0</v>
      </c>
      <c r="BN23">
        <f>amplitude_hist[[#This Row],[m_amplitudeHistogram.29]]/$AI23</f>
        <v>0</v>
      </c>
    </row>
    <row r="24" spans="1:66" x14ac:dyDescent="0.3">
      <c r="A24" s="1" t="s">
        <v>270</v>
      </c>
      <c r="B24" s="1" t="s">
        <v>270</v>
      </c>
      <c r="C24" s="1">
        <v>0.7</v>
      </c>
      <c r="D24">
        <v>205</v>
      </c>
      <c r="E24" s="1">
        <v>5.9236999999999998E-2</v>
      </c>
      <c r="F24" s="1">
        <v>1.0039999999999999E-3</v>
      </c>
      <c r="G24" s="1">
        <v>0</v>
      </c>
      <c r="H24" s="1">
        <v>1.1044E-2</v>
      </c>
      <c r="I24" s="1">
        <v>1.004E-2</v>
      </c>
      <c r="J24" s="1">
        <v>1.7068E-2</v>
      </c>
      <c r="K24" s="1">
        <v>0.87951800000000002</v>
      </c>
      <c r="L24" s="1">
        <v>3.0119999999999999E-3</v>
      </c>
      <c r="M24" s="1">
        <v>6.0239999999999998E-3</v>
      </c>
      <c r="N24" s="1">
        <v>1.3051999999999999E-2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f>MAX(amplitude_hist[[#This Row],[m_amplitudeHistogram.0]:[m_amplitudeHistogram.29]])</f>
        <v>0.87951800000000002</v>
      </c>
      <c r="AK24">
        <f>amplitude_hist[[#This Row],[m_amplitudeHistogram.0]]/$AI24</f>
        <v>6.7351663069999707E-2</v>
      </c>
      <c r="AL24">
        <f>amplitude_hist[[#This Row],[m_amplitudeHistogram.1]]/$AI24</f>
        <v>1.1415343404000827E-3</v>
      </c>
      <c r="AM24">
        <f>amplitude_hist[[#This Row],[m_amplitudeHistogram.2]]/$AI24</f>
        <v>0</v>
      </c>
      <c r="AN24">
        <f>amplitude_hist[[#This Row],[m_amplitudeHistogram.3]]/$AI24</f>
        <v>1.255687774440091E-2</v>
      </c>
      <c r="AO24">
        <f>amplitude_hist[[#This Row],[m_amplitudeHistogram.4]]/$AI24</f>
        <v>1.1415343404000827E-2</v>
      </c>
      <c r="AP24">
        <f>amplitude_hist[[#This Row],[m_amplitudeHistogram.5]]/$AI24</f>
        <v>1.9406083786801406E-2</v>
      </c>
      <c r="AQ24">
        <f>amplitude_hist[[#This Row],[m_amplitudeHistogram.6]]/$AI24</f>
        <v>1</v>
      </c>
      <c r="AR24">
        <f>amplitude_hist[[#This Row],[m_amplitudeHistogram.7]]/$AI24</f>
        <v>3.4246030212002482E-3</v>
      </c>
      <c r="AS24">
        <f>amplitude_hist[[#This Row],[m_amplitudeHistogram.8]]/$AI24</f>
        <v>6.8492060424004964E-3</v>
      </c>
      <c r="AT24">
        <f>amplitude_hist[[#This Row],[m_amplitudeHistogram.9]]/$AI24</f>
        <v>1.4839946425201075E-2</v>
      </c>
      <c r="AU24">
        <f>amplitude_hist[[#This Row],[m_amplitudeHistogram.10]]/$AI24</f>
        <v>0</v>
      </c>
      <c r="AV24">
        <f>amplitude_hist[[#This Row],[m_amplitudeHistogram.11]]/$AI24</f>
        <v>0</v>
      </c>
      <c r="AW24">
        <f>amplitude_hist[[#This Row],[m_amplitudeHistogram.12]]/$AI24</f>
        <v>0</v>
      </c>
      <c r="AX24">
        <f>amplitude_hist[[#This Row],[m_amplitudeHistogram.13]]/$AI24</f>
        <v>0</v>
      </c>
      <c r="AY24">
        <f>amplitude_hist[[#This Row],[m_amplitudeHistogram.14]]/$AI24</f>
        <v>0</v>
      </c>
      <c r="AZ24">
        <f>amplitude_hist[[#This Row],[m_amplitudeHistogram.15]]/$AI24</f>
        <v>0</v>
      </c>
      <c r="BA24">
        <f>amplitude_hist[[#This Row],[m_amplitudeHistogram.16]]/$AI24</f>
        <v>0</v>
      </c>
      <c r="BB24">
        <f>amplitude_hist[[#This Row],[m_amplitudeHistogram.17]]/$AI24</f>
        <v>0</v>
      </c>
      <c r="BC24">
        <f>amplitude_hist[[#This Row],[m_amplitudeHistogram.18]]/$AI24</f>
        <v>0</v>
      </c>
      <c r="BD24">
        <f>amplitude_hist[[#This Row],[m_amplitudeHistogram.19]]/$AI24</f>
        <v>0</v>
      </c>
      <c r="BE24">
        <f>amplitude_hist[[#This Row],[m_amplitudeHistogram.20]]/$AI24</f>
        <v>0</v>
      </c>
      <c r="BF24">
        <f>amplitude_hist[[#This Row],[m_amplitudeHistogram.21]]/$AI24</f>
        <v>0</v>
      </c>
      <c r="BG24">
        <f>amplitude_hist[[#This Row],[m_amplitudeHistogram.22]]/$AI24</f>
        <v>0</v>
      </c>
      <c r="BH24">
        <f>amplitude_hist[[#This Row],[m_amplitudeHistogram.23]]/$AI24</f>
        <v>0</v>
      </c>
      <c r="BI24">
        <f>amplitude_hist[[#This Row],[m_amplitudeHistogram.24]]/$AI24</f>
        <v>0</v>
      </c>
      <c r="BJ24">
        <f>amplitude_hist[[#This Row],[m_amplitudeHistogram.25]]/$AI24</f>
        <v>0</v>
      </c>
      <c r="BK24">
        <f>amplitude_hist[[#This Row],[m_amplitudeHistogram.26]]/$AI24</f>
        <v>0</v>
      </c>
      <c r="BL24">
        <f>amplitude_hist[[#This Row],[m_amplitudeHistogram.27]]/$AI24</f>
        <v>0</v>
      </c>
      <c r="BM24">
        <f>amplitude_hist[[#This Row],[m_amplitudeHistogram.28]]/$AI24</f>
        <v>0</v>
      </c>
      <c r="BN24">
        <f>amplitude_hist[[#This Row],[m_amplitudeHistogram.29]]/$AI24</f>
        <v>0</v>
      </c>
    </row>
    <row r="25" spans="1:66" x14ac:dyDescent="0.3">
      <c r="A25" s="1" t="s">
        <v>270</v>
      </c>
      <c r="B25" s="1" t="s">
        <v>270</v>
      </c>
      <c r="C25" s="1">
        <v>0.7</v>
      </c>
      <c r="D25">
        <v>205</v>
      </c>
      <c r="E25" s="1">
        <v>6.4256999999999995E-2</v>
      </c>
      <c r="F25" s="1">
        <v>0</v>
      </c>
      <c r="G25" s="1">
        <v>0</v>
      </c>
      <c r="H25" s="1">
        <v>1.7068E-2</v>
      </c>
      <c r="I25" s="1">
        <v>7.0280000000000004E-3</v>
      </c>
      <c r="J25" s="1">
        <v>1.004E-2</v>
      </c>
      <c r="K25" s="1">
        <v>7.6304999999999998E-2</v>
      </c>
      <c r="L25" s="1">
        <v>3.1123999999999999E-2</v>
      </c>
      <c r="M25" s="1">
        <v>7.4297000000000002E-2</v>
      </c>
      <c r="N25" s="1">
        <v>5.7229000000000002E-2</v>
      </c>
      <c r="O25" s="1">
        <v>2.9116E-2</v>
      </c>
      <c r="P25" s="1">
        <v>2.0080000000000001E-2</v>
      </c>
      <c r="Q25" s="1">
        <v>3.0120000000000001E-2</v>
      </c>
      <c r="R25" s="1">
        <v>8.1324999999999995E-2</v>
      </c>
      <c r="S25" s="1">
        <v>0.118474</v>
      </c>
      <c r="T25" s="1">
        <v>0.12751000000000001</v>
      </c>
      <c r="U25" s="1">
        <v>9.2369000000000007E-2</v>
      </c>
      <c r="V25" s="1">
        <v>6.0241000000000003E-2</v>
      </c>
      <c r="W25" s="1">
        <v>0.10241</v>
      </c>
      <c r="X25" s="1">
        <v>1.0039999999999999E-3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f>MAX(amplitude_hist[[#This Row],[m_amplitudeHistogram.0]:[m_amplitudeHistogram.29]])</f>
        <v>0.12751000000000001</v>
      </c>
      <c r="AK25">
        <f>amplitude_hist[[#This Row],[m_amplitudeHistogram.0]]/$AI25</f>
        <v>0.50393694612187268</v>
      </c>
      <c r="AL25">
        <f>amplitude_hist[[#This Row],[m_amplitudeHistogram.1]]/$AI25</f>
        <v>0</v>
      </c>
      <c r="AM25">
        <f>amplitude_hist[[#This Row],[m_amplitudeHistogram.2]]/$AI25</f>
        <v>0</v>
      </c>
      <c r="AN25">
        <f>amplitude_hist[[#This Row],[m_amplitudeHistogram.3]]/$AI25</f>
        <v>0.13385616814367499</v>
      </c>
      <c r="AO25">
        <f>amplitude_hist[[#This Row],[m_amplitudeHistogram.4]]/$AI25</f>
        <v>5.511724570621912E-2</v>
      </c>
      <c r="AP25">
        <f>amplitude_hist[[#This Row],[m_amplitudeHistogram.5]]/$AI25</f>
        <v>7.873892243745588E-2</v>
      </c>
      <c r="AQ25">
        <f>amplitude_hist[[#This Row],[m_amplitudeHistogram.6]]/$AI25</f>
        <v>0.59842365304681977</v>
      </c>
      <c r="AR25">
        <f>amplitude_hist[[#This Row],[m_amplitudeHistogram.7]]/$AI25</f>
        <v>0.24409065955611323</v>
      </c>
      <c r="AS25">
        <f>amplitude_hist[[#This Row],[m_amplitudeHistogram.8]]/$AI25</f>
        <v>0.58267586855932862</v>
      </c>
      <c r="AT25">
        <f>amplitude_hist[[#This Row],[m_amplitudeHistogram.9]]/$AI25</f>
        <v>0.44881970041565367</v>
      </c>
      <c r="AU25">
        <f>amplitude_hist[[#This Row],[m_amplitudeHistogram.10]]/$AI25</f>
        <v>0.22834287506862205</v>
      </c>
      <c r="AV25">
        <f>amplitude_hist[[#This Row],[m_amplitudeHistogram.11]]/$AI25</f>
        <v>0.15747784487491176</v>
      </c>
      <c r="AW25">
        <f>amplitude_hist[[#This Row],[m_amplitudeHistogram.12]]/$AI25</f>
        <v>0.23621676731236765</v>
      </c>
      <c r="AX25">
        <f>amplitude_hist[[#This Row],[m_amplitudeHistogram.13]]/$AI25</f>
        <v>0.63779311426554774</v>
      </c>
      <c r="AY25">
        <f>amplitude_hist[[#This Row],[m_amplitudeHistogram.14]]/$AI25</f>
        <v>0.92913496980628962</v>
      </c>
      <c r="AZ25">
        <f>amplitude_hist[[#This Row],[m_amplitudeHistogram.15]]/$AI25</f>
        <v>1</v>
      </c>
      <c r="BA25">
        <f>amplitude_hist[[#This Row],[m_amplitudeHistogram.16]]/$AI25</f>
        <v>0.72440592894674927</v>
      </c>
      <c r="BB25">
        <f>amplitude_hist[[#This Row],[m_amplitudeHistogram.17]]/$AI25</f>
        <v>0.47244137714689044</v>
      </c>
      <c r="BC25">
        <f>amplitude_hist[[#This Row],[m_amplitudeHistogram.18]]/$AI25</f>
        <v>0.80315269390636024</v>
      </c>
      <c r="BD25">
        <f>amplitude_hist[[#This Row],[m_amplitudeHistogram.19]]/$AI25</f>
        <v>7.8738922437455866E-3</v>
      </c>
      <c r="BE25">
        <f>amplitude_hist[[#This Row],[m_amplitudeHistogram.20]]/$AI25</f>
        <v>0</v>
      </c>
      <c r="BF25">
        <f>amplitude_hist[[#This Row],[m_amplitudeHistogram.21]]/$AI25</f>
        <v>0</v>
      </c>
      <c r="BG25">
        <f>amplitude_hist[[#This Row],[m_amplitudeHistogram.22]]/$AI25</f>
        <v>0</v>
      </c>
      <c r="BH25">
        <f>amplitude_hist[[#This Row],[m_amplitudeHistogram.23]]/$AI25</f>
        <v>0</v>
      </c>
      <c r="BI25">
        <f>amplitude_hist[[#This Row],[m_amplitudeHistogram.24]]/$AI25</f>
        <v>0</v>
      </c>
      <c r="BJ25">
        <f>amplitude_hist[[#This Row],[m_amplitudeHistogram.25]]/$AI25</f>
        <v>0</v>
      </c>
      <c r="BK25">
        <f>amplitude_hist[[#This Row],[m_amplitudeHistogram.26]]/$AI25</f>
        <v>0</v>
      </c>
      <c r="BL25">
        <f>amplitude_hist[[#This Row],[m_amplitudeHistogram.27]]/$AI25</f>
        <v>0</v>
      </c>
      <c r="BM25">
        <f>amplitude_hist[[#This Row],[m_amplitudeHistogram.28]]/$AI25</f>
        <v>0</v>
      </c>
      <c r="BN25">
        <f>amplitude_hist[[#This Row],[m_amplitudeHistogram.29]]/$AI25</f>
        <v>0</v>
      </c>
    </row>
    <row r="26" spans="1:66" x14ac:dyDescent="0.3">
      <c r="A26" s="1" t="s">
        <v>270</v>
      </c>
      <c r="B26" s="1" t="s">
        <v>270</v>
      </c>
      <c r="C26" s="1">
        <v>0.7</v>
      </c>
      <c r="D26">
        <v>205</v>
      </c>
      <c r="E26" s="1">
        <v>6.3253000000000004E-2</v>
      </c>
      <c r="F26" s="1">
        <v>1.0039999999999999E-3</v>
      </c>
      <c r="G26" s="1">
        <v>0</v>
      </c>
      <c r="H26" s="1">
        <v>3.0119999999999999E-3</v>
      </c>
      <c r="I26" s="1">
        <v>1.004E-2</v>
      </c>
      <c r="J26" s="1">
        <v>2.4095999999999999E-2</v>
      </c>
      <c r="K26" s="1">
        <v>8.6345000000000005E-2</v>
      </c>
      <c r="L26" s="1">
        <v>1.3051999999999999E-2</v>
      </c>
      <c r="M26" s="1">
        <v>1.4056000000000001E-2</v>
      </c>
      <c r="N26" s="1">
        <v>2.2088E-2</v>
      </c>
      <c r="O26" s="1">
        <v>1.9075999999999999E-2</v>
      </c>
      <c r="P26" s="1">
        <v>2.8112000000000002E-2</v>
      </c>
      <c r="Q26" s="1">
        <v>4.4177000000000001E-2</v>
      </c>
      <c r="R26" s="1">
        <v>9.4378000000000004E-2</v>
      </c>
      <c r="S26" s="1">
        <v>8.3333000000000004E-2</v>
      </c>
      <c r="T26" s="1">
        <v>0.131526</v>
      </c>
      <c r="U26" s="1">
        <v>9.5381999999999995E-2</v>
      </c>
      <c r="V26" s="1">
        <v>6.9277000000000005E-2</v>
      </c>
      <c r="W26" s="1">
        <v>9.5381999999999995E-2</v>
      </c>
      <c r="X26" s="1">
        <v>9.7390000000000004E-2</v>
      </c>
      <c r="Y26" s="1">
        <v>4.0159999999999996E-3</v>
      </c>
      <c r="Z26" s="1">
        <v>1.0039999999999999E-3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f>MAX(amplitude_hist[[#This Row],[m_amplitudeHistogram.0]:[m_amplitudeHistogram.29]])</f>
        <v>0.131526</v>
      </c>
      <c r="AK26">
        <f>amplitude_hist[[#This Row],[m_amplitudeHistogram.0]]/$AI26</f>
        <v>0.48091632072746077</v>
      </c>
      <c r="AL26">
        <f>amplitude_hist[[#This Row],[m_amplitudeHistogram.1]]/$AI26</f>
        <v>7.6334717090157066E-3</v>
      </c>
      <c r="AM26">
        <f>amplitude_hist[[#This Row],[m_amplitudeHistogram.2]]/$AI26</f>
        <v>0</v>
      </c>
      <c r="AN26">
        <f>amplitude_hist[[#This Row],[m_amplitudeHistogram.3]]/$AI26</f>
        <v>2.2900415127047123E-2</v>
      </c>
      <c r="AO26">
        <f>amplitude_hist[[#This Row],[m_amplitudeHistogram.4]]/$AI26</f>
        <v>7.6334717090157073E-2</v>
      </c>
      <c r="AP26">
        <f>amplitude_hist[[#This Row],[m_amplitudeHistogram.5]]/$AI26</f>
        <v>0.18320332101637699</v>
      </c>
      <c r="AQ26">
        <f>amplitude_hist[[#This Row],[m_amplitudeHistogram.6]]/$AI26</f>
        <v>0.65648617003482201</v>
      </c>
      <c r="AR26">
        <f>amplitude_hist[[#This Row],[m_amplitudeHistogram.7]]/$AI26</f>
        <v>9.9235132217204189E-2</v>
      </c>
      <c r="AS26">
        <f>amplitude_hist[[#This Row],[m_amplitudeHistogram.8]]/$AI26</f>
        <v>0.10686860392621991</v>
      </c>
      <c r="AT26">
        <f>amplitude_hist[[#This Row],[m_amplitudeHistogram.9]]/$AI26</f>
        <v>0.16793637759834557</v>
      </c>
      <c r="AU26">
        <f>amplitude_hist[[#This Row],[m_amplitudeHistogram.10]]/$AI26</f>
        <v>0.14503596247129844</v>
      </c>
      <c r="AV26">
        <f>amplitude_hist[[#This Row],[m_amplitudeHistogram.11]]/$AI26</f>
        <v>0.21373720785243983</v>
      </c>
      <c r="AW26">
        <f>amplitude_hist[[#This Row],[m_amplitudeHistogram.12]]/$AI26</f>
        <v>0.3358803582561623</v>
      </c>
      <c r="AX26">
        <f>amplitude_hist[[#This Row],[m_amplitudeHistogram.13]]/$AI26</f>
        <v>0.71756154676641881</v>
      </c>
      <c r="AY26">
        <f>amplitude_hist[[#This Row],[m_amplitudeHistogram.14]]/$AI26</f>
        <v>0.63358575490777491</v>
      </c>
      <c r="AZ26">
        <f>amplitude_hist[[#This Row],[m_amplitudeHistogram.15]]/$AI26</f>
        <v>1</v>
      </c>
      <c r="BA26">
        <f>amplitude_hist[[#This Row],[m_amplitudeHistogram.16]]/$AI26</f>
        <v>0.72519501847543444</v>
      </c>
      <c r="BB26">
        <f>amplitude_hist[[#This Row],[m_amplitudeHistogram.17]]/$AI26</f>
        <v>0.52671715098155503</v>
      </c>
      <c r="BC26">
        <f>amplitude_hist[[#This Row],[m_amplitudeHistogram.18]]/$AI26</f>
        <v>0.72519501847543444</v>
      </c>
      <c r="BD26">
        <f>amplitude_hist[[#This Row],[m_amplitudeHistogram.19]]/$AI26</f>
        <v>0.74046196189346591</v>
      </c>
      <c r="BE26">
        <f>amplitude_hist[[#This Row],[m_amplitudeHistogram.20]]/$AI26</f>
        <v>3.0533886836062826E-2</v>
      </c>
      <c r="BF26">
        <f>amplitude_hist[[#This Row],[m_amplitudeHistogram.21]]/$AI26</f>
        <v>7.6334717090157066E-3</v>
      </c>
      <c r="BG26">
        <f>amplitude_hist[[#This Row],[m_amplitudeHistogram.22]]/$AI26</f>
        <v>0</v>
      </c>
      <c r="BH26">
        <f>amplitude_hist[[#This Row],[m_amplitudeHistogram.23]]/$AI26</f>
        <v>0</v>
      </c>
      <c r="BI26">
        <f>amplitude_hist[[#This Row],[m_amplitudeHistogram.24]]/$AI26</f>
        <v>0</v>
      </c>
      <c r="BJ26">
        <f>amplitude_hist[[#This Row],[m_amplitudeHistogram.25]]/$AI26</f>
        <v>0</v>
      </c>
      <c r="BK26">
        <f>amplitude_hist[[#This Row],[m_amplitudeHistogram.26]]/$AI26</f>
        <v>0</v>
      </c>
      <c r="BL26">
        <f>amplitude_hist[[#This Row],[m_amplitudeHistogram.27]]/$AI26</f>
        <v>0</v>
      </c>
      <c r="BM26">
        <f>amplitude_hist[[#This Row],[m_amplitudeHistogram.28]]/$AI26</f>
        <v>0</v>
      </c>
      <c r="BN26">
        <f>amplitude_hist[[#This Row],[m_amplitudeHistogram.29]]/$AI26</f>
        <v>0</v>
      </c>
    </row>
    <row r="27" spans="1:66" x14ac:dyDescent="0.3">
      <c r="A27" s="1" t="s">
        <v>270</v>
      </c>
      <c r="B27" s="1" t="s">
        <v>270</v>
      </c>
      <c r="C27" s="1">
        <v>0.9</v>
      </c>
      <c r="D27">
        <v>205</v>
      </c>
      <c r="E27" s="1">
        <v>6.7268999999999995E-2</v>
      </c>
      <c r="F27" s="1">
        <v>8.0319999999999992E-3</v>
      </c>
      <c r="G27" s="1">
        <v>0</v>
      </c>
      <c r="H27" s="1">
        <v>0</v>
      </c>
      <c r="I27" s="1">
        <v>5.0200000000000002E-3</v>
      </c>
      <c r="J27" s="1">
        <v>1.6063999999999998E-2</v>
      </c>
      <c r="K27" s="1">
        <v>6.0241000000000003E-2</v>
      </c>
      <c r="L27" s="1">
        <v>3.0120000000000001E-2</v>
      </c>
      <c r="M27" s="1">
        <v>5.0200000000000002E-3</v>
      </c>
      <c r="N27" s="1">
        <v>8.0319999999999992E-3</v>
      </c>
      <c r="O27" s="1">
        <v>1.1044E-2</v>
      </c>
      <c r="P27" s="1">
        <v>2.7108E-2</v>
      </c>
      <c r="Q27" s="1">
        <v>2.0080000000000001E-2</v>
      </c>
      <c r="R27" s="1">
        <v>2.1083999999999999E-2</v>
      </c>
      <c r="S27" s="1">
        <v>1.6063999999999998E-2</v>
      </c>
      <c r="T27" s="1">
        <v>2.9116E-2</v>
      </c>
      <c r="U27" s="1">
        <v>4.9196999999999998E-2</v>
      </c>
      <c r="V27" s="1">
        <v>0.16365499999999999</v>
      </c>
      <c r="W27" s="1">
        <v>0.437751</v>
      </c>
      <c r="X27" s="1">
        <v>1.6063999999999998E-2</v>
      </c>
      <c r="Y27" s="1">
        <v>7.0280000000000004E-3</v>
      </c>
      <c r="Z27" s="1">
        <v>1.0039999999999999E-3</v>
      </c>
      <c r="AA27" s="1">
        <v>1.0039999999999999E-3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f>MAX(amplitude_hist[[#This Row],[m_amplitudeHistogram.0]:[m_amplitudeHistogram.29]])</f>
        <v>0.437751</v>
      </c>
      <c r="AK27">
        <f>amplitude_hist[[#This Row],[m_amplitudeHistogram.0]]/$AI27</f>
        <v>0.15366955186852799</v>
      </c>
      <c r="AL27">
        <f>amplitude_hist[[#This Row],[m_amplitudeHistogram.1]]/$AI27</f>
        <v>1.8348330443562662E-2</v>
      </c>
      <c r="AM27">
        <f>amplitude_hist[[#This Row],[m_amplitudeHistogram.2]]/$AI27</f>
        <v>0</v>
      </c>
      <c r="AN27">
        <f>amplitude_hist[[#This Row],[m_amplitudeHistogram.3]]/$AI27</f>
        <v>0</v>
      </c>
      <c r="AO27">
        <f>amplitude_hist[[#This Row],[m_amplitudeHistogram.4]]/$AI27</f>
        <v>1.1467706527226666E-2</v>
      </c>
      <c r="AP27">
        <f>amplitude_hist[[#This Row],[m_amplitudeHistogram.5]]/$AI27</f>
        <v>3.6696660887125324E-2</v>
      </c>
      <c r="AQ27">
        <f>amplitude_hist[[#This Row],[m_amplitudeHistogram.6]]/$AI27</f>
        <v>0.13761476273041068</v>
      </c>
      <c r="AR27">
        <f>amplitude_hist[[#This Row],[m_amplitudeHistogram.7]]/$AI27</f>
        <v>6.8806239163359997E-2</v>
      </c>
      <c r="AS27">
        <f>amplitude_hist[[#This Row],[m_amplitudeHistogram.8]]/$AI27</f>
        <v>1.1467706527226666E-2</v>
      </c>
      <c r="AT27">
        <f>amplitude_hist[[#This Row],[m_amplitudeHistogram.9]]/$AI27</f>
        <v>1.8348330443562662E-2</v>
      </c>
      <c r="AU27">
        <f>amplitude_hist[[#This Row],[m_amplitudeHistogram.10]]/$AI27</f>
        <v>2.5228954359898664E-2</v>
      </c>
      <c r="AV27">
        <f>amplitude_hist[[#This Row],[m_amplitudeHistogram.11]]/$AI27</f>
        <v>6.1925615247023995E-2</v>
      </c>
      <c r="AW27">
        <f>amplitude_hist[[#This Row],[m_amplitudeHistogram.12]]/$AI27</f>
        <v>4.5870826108906665E-2</v>
      </c>
      <c r="AX27">
        <f>amplitude_hist[[#This Row],[m_amplitudeHistogram.13]]/$AI27</f>
        <v>4.816436741435199E-2</v>
      </c>
      <c r="AY27">
        <f>amplitude_hist[[#This Row],[m_amplitudeHistogram.14]]/$AI27</f>
        <v>3.6696660887125324E-2</v>
      </c>
      <c r="AZ27">
        <f>amplitude_hist[[#This Row],[m_amplitudeHistogram.15]]/$AI27</f>
        <v>6.6512697857914652E-2</v>
      </c>
      <c r="BA27">
        <f>amplitude_hist[[#This Row],[m_amplitudeHistogram.16]]/$AI27</f>
        <v>0.112385808370512</v>
      </c>
      <c r="BB27">
        <f>amplitude_hist[[#This Row],[m_amplitudeHistogram.17]]/$AI27</f>
        <v>0.37385408599866132</v>
      </c>
      <c r="BC27">
        <f>amplitude_hist[[#This Row],[m_amplitudeHistogram.18]]/$AI27</f>
        <v>1</v>
      </c>
      <c r="BD27">
        <f>amplitude_hist[[#This Row],[m_amplitudeHistogram.19]]/$AI27</f>
        <v>3.6696660887125324E-2</v>
      </c>
      <c r="BE27">
        <f>amplitude_hist[[#This Row],[m_amplitudeHistogram.20]]/$AI27</f>
        <v>1.6054789138117333E-2</v>
      </c>
      <c r="BF27">
        <f>amplitude_hist[[#This Row],[m_amplitudeHistogram.21]]/$AI27</f>
        <v>2.2935413054453327E-3</v>
      </c>
      <c r="BG27">
        <f>amplitude_hist[[#This Row],[m_amplitudeHistogram.22]]/$AI27</f>
        <v>2.2935413054453327E-3</v>
      </c>
      <c r="BH27">
        <f>amplitude_hist[[#This Row],[m_amplitudeHistogram.23]]/$AI27</f>
        <v>0</v>
      </c>
      <c r="BI27">
        <f>amplitude_hist[[#This Row],[m_amplitudeHistogram.24]]/$AI27</f>
        <v>0</v>
      </c>
      <c r="BJ27">
        <f>amplitude_hist[[#This Row],[m_amplitudeHistogram.25]]/$AI27</f>
        <v>0</v>
      </c>
      <c r="BK27">
        <f>amplitude_hist[[#This Row],[m_amplitudeHistogram.26]]/$AI27</f>
        <v>0</v>
      </c>
      <c r="BL27">
        <f>amplitude_hist[[#This Row],[m_amplitudeHistogram.27]]/$AI27</f>
        <v>0</v>
      </c>
      <c r="BM27">
        <f>amplitude_hist[[#This Row],[m_amplitudeHistogram.28]]/$AI27</f>
        <v>0</v>
      </c>
      <c r="BN27">
        <f>amplitude_hist[[#This Row],[m_amplitudeHistogram.29]]/$AI27</f>
        <v>0</v>
      </c>
    </row>
    <row r="28" spans="1:66" x14ac:dyDescent="0.3">
      <c r="A28" s="1" t="s">
        <v>270</v>
      </c>
      <c r="B28" s="1" t="s">
        <v>270</v>
      </c>
      <c r="C28" s="1">
        <v>0.9</v>
      </c>
      <c r="D28">
        <v>205</v>
      </c>
      <c r="E28" s="1">
        <v>7.3292999999999997E-2</v>
      </c>
      <c r="F28" s="1">
        <v>2.0079999999999998E-3</v>
      </c>
      <c r="G28" s="1">
        <v>0</v>
      </c>
      <c r="H28" s="1">
        <v>6.0239999999999998E-3</v>
      </c>
      <c r="I28" s="1">
        <v>8.0319999999999992E-3</v>
      </c>
      <c r="J28" s="1">
        <v>9.0360000000000006E-3</v>
      </c>
      <c r="K28" s="1">
        <v>4.5180999999999999E-2</v>
      </c>
      <c r="L28" s="1">
        <v>3.2128999999999998E-2</v>
      </c>
      <c r="M28" s="1">
        <v>3.8152999999999999E-2</v>
      </c>
      <c r="N28" s="1">
        <v>4.7189000000000002E-2</v>
      </c>
      <c r="O28" s="1">
        <v>3.1123999999999999E-2</v>
      </c>
      <c r="P28" s="1">
        <v>2.0080000000000001E-2</v>
      </c>
      <c r="Q28" s="1">
        <v>1.3051999999999999E-2</v>
      </c>
      <c r="R28" s="1">
        <v>2.5100000000000001E-2</v>
      </c>
      <c r="S28" s="1">
        <v>8.0321000000000004E-2</v>
      </c>
      <c r="T28" s="1">
        <v>0.18473899999999999</v>
      </c>
      <c r="U28" s="1">
        <v>0.116466</v>
      </c>
      <c r="V28" s="1">
        <v>8.8353000000000001E-2</v>
      </c>
      <c r="W28" s="1">
        <v>0.15562200000000001</v>
      </c>
      <c r="X28" s="1">
        <v>2.3092000000000001E-2</v>
      </c>
      <c r="Y28" s="1">
        <v>1.0039999999999999E-3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f>MAX(amplitude_hist[[#This Row],[m_amplitudeHistogram.0]:[m_amplitudeHistogram.29]])</f>
        <v>0.18473899999999999</v>
      </c>
      <c r="AK28">
        <f>amplitude_hist[[#This Row],[m_amplitudeHistogram.0]]/$AI28</f>
        <v>0.39673810078001936</v>
      </c>
      <c r="AL28">
        <f>amplitude_hist[[#This Row],[m_amplitudeHistogram.1]]/$AI28</f>
        <v>1.0869388705146178E-2</v>
      </c>
      <c r="AM28">
        <f>amplitude_hist[[#This Row],[m_amplitudeHistogram.2]]/$AI28</f>
        <v>0</v>
      </c>
      <c r="AN28">
        <f>amplitude_hist[[#This Row],[m_amplitudeHistogram.3]]/$AI28</f>
        <v>3.2608166115438542E-2</v>
      </c>
      <c r="AO28">
        <f>amplitude_hist[[#This Row],[m_amplitudeHistogram.4]]/$AI28</f>
        <v>4.3477554820584713E-2</v>
      </c>
      <c r="AP28">
        <f>amplitude_hist[[#This Row],[m_amplitudeHistogram.5]]/$AI28</f>
        <v>4.8912249173157812E-2</v>
      </c>
      <c r="AQ28">
        <f>amplitude_hist[[#This Row],[m_amplitudeHistogram.6]]/$AI28</f>
        <v>0.24456665890797288</v>
      </c>
      <c r="AR28">
        <f>amplitude_hist[[#This Row],[m_amplitudeHistogram.7]]/$AI28</f>
        <v>0.1739156323245227</v>
      </c>
      <c r="AS28">
        <f>amplitude_hist[[#This Row],[m_amplitudeHistogram.8]]/$AI28</f>
        <v>0.20652379843996124</v>
      </c>
      <c r="AT28">
        <f>amplitude_hist[[#This Row],[m_amplitudeHistogram.9]]/$AI28</f>
        <v>0.25543604761311905</v>
      </c>
      <c r="AU28">
        <f>amplitude_hist[[#This Row],[m_amplitudeHistogram.10]]/$AI28</f>
        <v>0.16847552492976578</v>
      </c>
      <c r="AV28">
        <f>amplitude_hist[[#This Row],[m_amplitudeHistogram.11]]/$AI28</f>
        <v>0.10869388705146181</v>
      </c>
      <c r="AW28">
        <f>amplitude_hist[[#This Row],[m_amplitudeHistogram.12]]/$AI28</f>
        <v>7.0651026583450169E-2</v>
      </c>
      <c r="AX28">
        <f>amplitude_hist[[#This Row],[m_amplitudeHistogram.13]]/$AI28</f>
        <v>0.13586735881432727</v>
      </c>
      <c r="AY28">
        <f>amplitude_hist[[#This Row],[m_amplitudeHistogram.14]]/$AI28</f>
        <v>0.43478096124803106</v>
      </c>
      <c r="AZ28">
        <f>amplitude_hist[[#This Row],[m_amplitudeHistogram.15]]/$AI28</f>
        <v>1</v>
      </c>
      <c r="BA28">
        <f>amplitude_hist[[#This Row],[m_amplitudeHistogram.16]]/$AI28</f>
        <v>0.63043537098284608</v>
      </c>
      <c r="BB28">
        <f>amplitude_hist[[#This Row],[m_amplitudeHistogram.17]]/$AI28</f>
        <v>0.47825851606861575</v>
      </c>
      <c r="BC28">
        <f>amplitude_hist[[#This Row],[m_amplitudeHistogram.18]]/$AI28</f>
        <v>0.84238845073319668</v>
      </c>
      <c r="BD28">
        <f>amplitude_hist[[#This Row],[m_amplitudeHistogram.19]]/$AI28</f>
        <v>0.12499797010918108</v>
      </c>
      <c r="BE28">
        <f>amplitude_hist[[#This Row],[m_amplitudeHistogram.20]]/$AI28</f>
        <v>5.4346943525730891E-3</v>
      </c>
      <c r="BF28">
        <f>amplitude_hist[[#This Row],[m_amplitudeHistogram.21]]/$AI28</f>
        <v>0</v>
      </c>
      <c r="BG28">
        <f>amplitude_hist[[#This Row],[m_amplitudeHistogram.22]]/$AI28</f>
        <v>0</v>
      </c>
      <c r="BH28">
        <f>amplitude_hist[[#This Row],[m_amplitudeHistogram.23]]/$AI28</f>
        <v>0</v>
      </c>
      <c r="BI28">
        <f>amplitude_hist[[#This Row],[m_amplitudeHistogram.24]]/$AI28</f>
        <v>0</v>
      </c>
      <c r="BJ28">
        <f>amplitude_hist[[#This Row],[m_amplitudeHistogram.25]]/$AI28</f>
        <v>0</v>
      </c>
      <c r="BK28">
        <f>amplitude_hist[[#This Row],[m_amplitudeHistogram.26]]/$AI28</f>
        <v>0</v>
      </c>
      <c r="BL28">
        <f>amplitude_hist[[#This Row],[m_amplitudeHistogram.27]]/$AI28</f>
        <v>0</v>
      </c>
      <c r="BM28">
        <f>amplitude_hist[[#This Row],[m_amplitudeHistogram.28]]/$AI28</f>
        <v>0</v>
      </c>
      <c r="BN28">
        <f>amplitude_hist[[#This Row],[m_amplitudeHistogram.29]]/$AI28</f>
        <v>0</v>
      </c>
    </row>
    <row r="29" spans="1:66" x14ac:dyDescent="0.3">
      <c r="A29" s="1" t="s">
        <v>270</v>
      </c>
      <c r="B29" s="1" t="s">
        <v>270</v>
      </c>
      <c r="C29" s="1">
        <v>0.9</v>
      </c>
      <c r="D29">
        <v>205</v>
      </c>
      <c r="E29" s="1">
        <v>7.8312999999999994E-2</v>
      </c>
      <c r="F29" s="1">
        <v>2.0079999999999998E-3</v>
      </c>
      <c r="G29" s="1">
        <v>0</v>
      </c>
      <c r="H29" s="1">
        <v>8.0319999999999992E-3</v>
      </c>
      <c r="I29" s="1">
        <v>7.0280000000000004E-3</v>
      </c>
      <c r="J29" s="1">
        <v>1.0039999999999999E-3</v>
      </c>
      <c r="K29" s="1">
        <v>0.136546</v>
      </c>
      <c r="L29" s="1">
        <v>5.0200000000000002E-3</v>
      </c>
      <c r="M29" s="1">
        <v>2.5100000000000001E-2</v>
      </c>
      <c r="N29" s="1">
        <v>4.4177000000000001E-2</v>
      </c>
      <c r="O29" s="1">
        <v>3.7149000000000001E-2</v>
      </c>
      <c r="P29" s="1">
        <v>4.2168999999999998E-2</v>
      </c>
      <c r="Q29" s="1">
        <v>5.9236999999999998E-2</v>
      </c>
      <c r="R29" s="1">
        <v>0.14357400000000001</v>
      </c>
      <c r="S29" s="1">
        <v>0.11244999999999999</v>
      </c>
      <c r="T29" s="1">
        <v>0.12951799999999999</v>
      </c>
      <c r="U29" s="1">
        <v>8.4336999999999995E-2</v>
      </c>
      <c r="V29" s="1">
        <v>2.6103999999999999E-2</v>
      </c>
      <c r="W29" s="1">
        <v>2.8112000000000002E-2</v>
      </c>
      <c r="X29" s="1">
        <v>2.5100000000000001E-2</v>
      </c>
      <c r="Y29" s="1">
        <v>5.0200000000000002E-3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f>MAX(amplitude_hist[[#This Row],[m_amplitudeHistogram.0]:[m_amplitudeHistogram.29]])</f>
        <v>0.14357400000000001</v>
      </c>
      <c r="AK29">
        <f>amplitude_hist[[#This Row],[m_amplitudeHistogram.0]]/$AI29</f>
        <v>0.54545391226823792</v>
      </c>
      <c r="AL29">
        <f>amplitude_hist[[#This Row],[m_amplitudeHistogram.1]]/$AI29</f>
        <v>1.3985819159457839E-2</v>
      </c>
      <c r="AM29">
        <f>amplitude_hist[[#This Row],[m_amplitudeHistogram.2]]/$AI29</f>
        <v>0</v>
      </c>
      <c r="AN29">
        <f>amplitude_hist[[#This Row],[m_amplitudeHistogram.3]]/$AI29</f>
        <v>5.5943276637831357E-2</v>
      </c>
      <c r="AO29">
        <f>amplitude_hist[[#This Row],[m_amplitudeHistogram.4]]/$AI29</f>
        <v>4.8950367058102441E-2</v>
      </c>
      <c r="AP29">
        <f>amplitude_hist[[#This Row],[m_amplitudeHistogram.5]]/$AI29</f>
        <v>6.9929095797289197E-3</v>
      </c>
      <c r="AQ29">
        <f>amplitude_hist[[#This Row],[m_amplitudeHistogram.6]]/$AI29</f>
        <v>0.95104963294189748</v>
      </c>
      <c r="AR29">
        <f>amplitude_hist[[#This Row],[m_amplitudeHistogram.7]]/$AI29</f>
        <v>3.4964547898644602E-2</v>
      </c>
      <c r="AS29">
        <f>amplitude_hist[[#This Row],[m_amplitudeHistogram.8]]/$AI29</f>
        <v>0.17482273949322299</v>
      </c>
      <c r="AT29">
        <f>amplitude_hist[[#This Row],[m_amplitudeHistogram.9]]/$AI29</f>
        <v>0.3076949865574547</v>
      </c>
      <c r="AU29">
        <f>amplitude_hist[[#This Row],[m_amplitudeHistogram.10]]/$AI29</f>
        <v>0.25874461949935224</v>
      </c>
      <c r="AV29">
        <f>amplitude_hist[[#This Row],[m_amplitudeHistogram.11]]/$AI29</f>
        <v>0.29370916739799685</v>
      </c>
      <c r="AW29">
        <f>amplitude_hist[[#This Row],[m_amplitudeHistogram.12]]/$AI29</f>
        <v>0.41258863025338849</v>
      </c>
      <c r="AX29">
        <f>amplitude_hist[[#This Row],[m_amplitudeHistogram.13]]/$AI29</f>
        <v>1</v>
      </c>
      <c r="AY29">
        <f>amplitude_hist[[#This Row],[m_amplitudeHistogram.14]]/$AI29</f>
        <v>0.78321980302840344</v>
      </c>
      <c r="AZ29">
        <f>amplitude_hist[[#This Row],[m_amplitudeHistogram.15]]/$AI29</f>
        <v>0.90209926588379508</v>
      </c>
      <c r="BA29">
        <f>amplitude_hist[[#This Row],[m_amplitudeHistogram.16]]/$AI29</f>
        <v>0.58741136974661146</v>
      </c>
      <c r="BB29">
        <f>amplitude_hist[[#This Row],[m_amplitudeHistogram.17]]/$AI29</f>
        <v>0.18181564907295192</v>
      </c>
      <c r="BC29">
        <f>amplitude_hist[[#This Row],[m_amplitudeHistogram.18]]/$AI29</f>
        <v>0.19580146823240976</v>
      </c>
      <c r="BD29">
        <f>amplitude_hist[[#This Row],[m_amplitudeHistogram.19]]/$AI29</f>
        <v>0.17482273949322299</v>
      </c>
      <c r="BE29">
        <f>amplitude_hist[[#This Row],[m_amplitudeHistogram.20]]/$AI29</f>
        <v>3.4964547898644602E-2</v>
      </c>
      <c r="BF29">
        <f>amplitude_hist[[#This Row],[m_amplitudeHistogram.21]]/$AI29</f>
        <v>0</v>
      </c>
      <c r="BG29">
        <f>amplitude_hist[[#This Row],[m_amplitudeHistogram.22]]/$AI29</f>
        <v>0</v>
      </c>
      <c r="BH29">
        <f>amplitude_hist[[#This Row],[m_amplitudeHistogram.23]]/$AI29</f>
        <v>0</v>
      </c>
      <c r="BI29">
        <f>amplitude_hist[[#This Row],[m_amplitudeHistogram.24]]/$AI29</f>
        <v>0</v>
      </c>
      <c r="BJ29">
        <f>amplitude_hist[[#This Row],[m_amplitudeHistogram.25]]/$AI29</f>
        <v>0</v>
      </c>
      <c r="BK29">
        <f>amplitude_hist[[#This Row],[m_amplitudeHistogram.26]]/$AI29</f>
        <v>0</v>
      </c>
      <c r="BL29">
        <f>amplitude_hist[[#This Row],[m_amplitudeHistogram.27]]/$AI29</f>
        <v>0</v>
      </c>
      <c r="BM29">
        <f>amplitude_hist[[#This Row],[m_amplitudeHistogram.28]]/$AI29</f>
        <v>0</v>
      </c>
      <c r="BN29">
        <f>amplitude_hist[[#This Row],[m_amplitudeHistogram.29]]/$AI29</f>
        <v>0</v>
      </c>
    </row>
    <row r="30" spans="1:66" x14ac:dyDescent="0.3">
      <c r="A30" s="1" t="s">
        <v>270</v>
      </c>
      <c r="B30" s="1" t="s">
        <v>270</v>
      </c>
      <c r="C30" s="1">
        <v>0.9</v>
      </c>
      <c r="D30">
        <v>205</v>
      </c>
      <c r="E30" s="1">
        <v>6.4256999999999995E-2</v>
      </c>
      <c r="F30" s="1">
        <v>1.6063999999999998E-2</v>
      </c>
      <c r="G30" s="1">
        <v>0</v>
      </c>
      <c r="H30" s="1">
        <v>1.3051999999999999E-2</v>
      </c>
      <c r="I30" s="1">
        <v>3.0119999999999999E-3</v>
      </c>
      <c r="J30" s="1">
        <v>0</v>
      </c>
      <c r="K30" s="1">
        <v>7.9316999999999999E-2</v>
      </c>
      <c r="L30" s="1">
        <v>1.0039999999999999E-3</v>
      </c>
      <c r="M30" s="1">
        <v>8.0319999999999992E-3</v>
      </c>
      <c r="N30" s="1">
        <v>2.4095999999999999E-2</v>
      </c>
      <c r="O30" s="1">
        <v>4.5180999999999999E-2</v>
      </c>
      <c r="P30" s="1">
        <v>0.17269100000000001</v>
      </c>
      <c r="Q30" s="1">
        <v>0.12349400000000001</v>
      </c>
      <c r="R30" s="1">
        <v>0.22891600000000001</v>
      </c>
      <c r="S30" s="1">
        <v>0.148594</v>
      </c>
      <c r="T30" s="1">
        <v>2.0079999999999998E-3</v>
      </c>
      <c r="U30" s="1">
        <v>1.004E-2</v>
      </c>
      <c r="V30" s="1">
        <v>1.506E-2</v>
      </c>
      <c r="W30" s="1">
        <v>4.5180999999999999E-2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f>MAX(amplitude_hist[[#This Row],[m_amplitudeHistogram.0]:[m_amplitudeHistogram.29]])</f>
        <v>0.22891600000000001</v>
      </c>
      <c r="AK30">
        <f>amplitude_hist[[#This Row],[m_amplitudeHistogram.0]]/$AI30</f>
        <v>0.28070121791399461</v>
      </c>
      <c r="AL30">
        <f>amplitude_hist[[#This Row],[m_amplitudeHistogram.1]]/$AI30</f>
        <v>7.0174212374844919E-2</v>
      </c>
      <c r="AM30">
        <f>amplitude_hist[[#This Row],[m_amplitudeHistogram.2]]/$AI30</f>
        <v>0</v>
      </c>
      <c r="AN30">
        <f>amplitude_hist[[#This Row],[m_amplitudeHistogram.3]]/$AI30</f>
        <v>5.7016547554561495E-2</v>
      </c>
      <c r="AO30">
        <f>amplitude_hist[[#This Row],[m_amplitudeHistogram.4]]/$AI30</f>
        <v>1.3157664820283422E-2</v>
      </c>
      <c r="AP30">
        <f>amplitude_hist[[#This Row],[m_amplitudeHistogram.5]]/$AI30</f>
        <v>0</v>
      </c>
      <c r="AQ30">
        <f>amplitude_hist[[#This Row],[m_amplitudeHistogram.6]]/$AI30</f>
        <v>0.34648954201541177</v>
      </c>
      <c r="AR30">
        <f>amplitude_hist[[#This Row],[m_amplitudeHistogram.7]]/$AI30</f>
        <v>4.3858882734278074E-3</v>
      </c>
      <c r="AS30">
        <f>amplitude_hist[[#This Row],[m_amplitudeHistogram.8]]/$AI30</f>
        <v>3.5087106187422459E-2</v>
      </c>
      <c r="AT30">
        <f>amplitude_hist[[#This Row],[m_amplitudeHistogram.9]]/$AI30</f>
        <v>0.10526131856226738</v>
      </c>
      <c r="AU30">
        <f>amplitude_hist[[#This Row],[m_amplitudeHistogram.10]]/$AI30</f>
        <v>0.1973693407188663</v>
      </c>
      <c r="AV30">
        <f>amplitude_hist[[#This Row],[m_amplitudeHistogram.11]]/$AI30</f>
        <v>0.75438588827342778</v>
      </c>
      <c r="AW30">
        <f>amplitude_hist[[#This Row],[m_amplitudeHistogram.12]]/$AI30</f>
        <v>0.53947299446085029</v>
      </c>
      <c r="AX30">
        <f>amplitude_hist[[#This Row],[m_amplitudeHistogram.13]]/$AI30</f>
        <v>1</v>
      </c>
      <c r="AY30">
        <f>amplitude_hist[[#This Row],[m_amplitudeHistogram.14]]/$AI30</f>
        <v>0.64912020129654546</v>
      </c>
      <c r="AZ30">
        <f>amplitude_hist[[#This Row],[m_amplitudeHistogram.15]]/$AI30</f>
        <v>8.7717765468556148E-3</v>
      </c>
      <c r="BA30">
        <f>amplitude_hist[[#This Row],[m_amplitudeHistogram.16]]/$AI30</f>
        <v>4.3858882734278078E-2</v>
      </c>
      <c r="BB30">
        <f>amplitude_hist[[#This Row],[m_amplitudeHistogram.17]]/$AI30</f>
        <v>6.578832410141712E-2</v>
      </c>
      <c r="BC30">
        <f>amplitude_hist[[#This Row],[m_amplitudeHistogram.18]]/$AI30</f>
        <v>0.1973693407188663</v>
      </c>
      <c r="BD30">
        <f>amplitude_hist[[#This Row],[m_amplitudeHistogram.19]]/$AI30</f>
        <v>0</v>
      </c>
      <c r="BE30">
        <f>amplitude_hist[[#This Row],[m_amplitudeHistogram.20]]/$AI30</f>
        <v>0</v>
      </c>
      <c r="BF30">
        <f>amplitude_hist[[#This Row],[m_amplitudeHistogram.21]]/$AI30</f>
        <v>0</v>
      </c>
      <c r="BG30">
        <f>amplitude_hist[[#This Row],[m_amplitudeHistogram.22]]/$AI30</f>
        <v>0</v>
      </c>
      <c r="BH30">
        <f>amplitude_hist[[#This Row],[m_amplitudeHistogram.23]]/$AI30</f>
        <v>0</v>
      </c>
      <c r="BI30">
        <f>amplitude_hist[[#This Row],[m_amplitudeHistogram.24]]/$AI30</f>
        <v>0</v>
      </c>
      <c r="BJ30">
        <f>amplitude_hist[[#This Row],[m_amplitudeHistogram.25]]/$AI30</f>
        <v>0</v>
      </c>
      <c r="BK30">
        <f>amplitude_hist[[#This Row],[m_amplitudeHistogram.26]]/$AI30</f>
        <v>0</v>
      </c>
      <c r="BL30">
        <f>amplitude_hist[[#This Row],[m_amplitudeHistogram.27]]/$AI30</f>
        <v>0</v>
      </c>
      <c r="BM30">
        <f>amplitude_hist[[#This Row],[m_amplitudeHistogram.28]]/$AI30</f>
        <v>0</v>
      </c>
      <c r="BN30">
        <f>amplitude_hist[[#This Row],[m_amplitudeHistogram.29]]/$AI30</f>
        <v>0</v>
      </c>
    </row>
    <row r="31" spans="1:66" x14ac:dyDescent="0.3">
      <c r="A31" s="1" t="s">
        <v>270</v>
      </c>
      <c r="B31" s="1" t="s">
        <v>270</v>
      </c>
      <c r="C31" s="1">
        <v>0.7</v>
      </c>
      <c r="D31">
        <v>205</v>
      </c>
      <c r="E31" s="1">
        <v>6.0241000000000003E-2</v>
      </c>
      <c r="F31" s="1">
        <v>0</v>
      </c>
      <c r="G31" s="1">
        <v>0</v>
      </c>
      <c r="H31" s="1">
        <v>1.506E-2</v>
      </c>
      <c r="I31" s="1">
        <v>5.0200000000000002E-3</v>
      </c>
      <c r="J31" s="1">
        <v>1.506E-2</v>
      </c>
      <c r="K31" s="1">
        <v>6.8273E-2</v>
      </c>
      <c r="L31" s="1">
        <v>1.9075999999999999E-2</v>
      </c>
      <c r="M31" s="1">
        <v>2.7108E-2</v>
      </c>
      <c r="N31" s="1">
        <v>5.1205000000000001E-2</v>
      </c>
      <c r="O31" s="1">
        <v>4.1165E-2</v>
      </c>
      <c r="P31" s="1">
        <v>3.9156999999999997E-2</v>
      </c>
      <c r="Q31" s="1">
        <v>2.8112000000000002E-2</v>
      </c>
      <c r="R31" s="1">
        <v>4.0161000000000002E-2</v>
      </c>
      <c r="S31" s="1">
        <v>2.8112000000000002E-2</v>
      </c>
      <c r="T31" s="1">
        <v>0.13353400000000001</v>
      </c>
      <c r="U31" s="1">
        <v>0.14658599999999999</v>
      </c>
      <c r="V31" s="1">
        <v>9.1365000000000002E-2</v>
      </c>
      <c r="W31" s="1">
        <v>0.15160599999999999</v>
      </c>
      <c r="X31" s="1">
        <v>3.8152999999999999E-2</v>
      </c>
      <c r="Y31" s="1">
        <v>1.0039999999999999E-3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f>MAX(amplitude_hist[[#This Row],[m_amplitudeHistogram.0]:[m_amplitudeHistogram.29]])</f>
        <v>0.15160599999999999</v>
      </c>
      <c r="AK31">
        <f>amplitude_hist[[#This Row],[m_amplitudeHistogram.0]]/$AI31</f>
        <v>0.3973523475324196</v>
      </c>
      <c r="AL31">
        <f>amplitude_hist[[#This Row],[m_amplitudeHistogram.1]]/$AI31</f>
        <v>0</v>
      </c>
      <c r="AM31">
        <f>amplitude_hist[[#This Row],[m_amplitudeHistogram.2]]/$AI31</f>
        <v>0</v>
      </c>
      <c r="AN31">
        <f>amplitude_hist[[#This Row],[m_amplitudeHistogram.3]]/$AI31</f>
        <v>9.9336437871852049E-2</v>
      </c>
      <c r="AO31">
        <f>amplitude_hist[[#This Row],[m_amplitudeHistogram.4]]/$AI31</f>
        <v>3.3112145957284018E-2</v>
      </c>
      <c r="AP31">
        <f>amplitude_hist[[#This Row],[m_amplitudeHistogram.5]]/$AI31</f>
        <v>9.9336437871852049E-2</v>
      </c>
      <c r="AQ31">
        <f>amplitude_hist[[#This Row],[m_amplitudeHistogram.6]]/$AI31</f>
        <v>0.45033178106407401</v>
      </c>
      <c r="AR31">
        <f>amplitude_hist[[#This Row],[m_amplitudeHistogram.7]]/$AI31</f>
        <v>0.12582615463767924</v>
      </c>
      <c r="AS31">
        <f>amplitude_hist[[#This Row],[m_amplitudeHistogram.8]]/$AI31</f>
        <v>0.17880558816933367</v>
      </c>
      <c r="AT31">
        <f>amplitude_hist[[#This Row],[m_amplitudeHistogram.9]]/$AI31</f>
        <v>0.33775048480930836</v>
      </c>
      <c r="AU31">
        <f>amplitude_hist[[#This Row],[m_amplitudeHistogram.10]]/$AI31</f>
        <v>0.27152619289474034</v>
      </c>
      <c r="AV31">
        <f>amplitude_hist[[#This Row],[m_amplitudeHistogram.11]]/$AI31</f>
        <v>0.25828133451182672</v>
      </c>
      <c r="AW31">
        <f>amplitude_hist[[#This Row],[m_amplitudeHistogram.12]]/$AI31</f>
        <v>0.18542801736079048</v>
      </c>
      <c r="AX31">
        <f>amplitude_hist[[#This Row],[m_amplitudeHistogram.13]]/$AI31</f>
        <v>0.26490376370328356</v>
      </c>
      <c r="AY31">
        <f>amplitude_hist[[#This Row],[m_amplitudeHistogram.14]]/$AI31</f>
        <v>0.18542801736079048</v>
      </c>
      <c r="AZ31">
        <f>amplitude_hist[[#This Row],[m_amplitudeHistogram.15]]/$AI31</f>
        <v>0.88079627455377774</v>
      </c>
      <c r="BA31">
        <f>amplitude_hist[[#This Row],[m_amplitudeHistogram.16]]/$AI31</f>
        <v>0.96688785404271604</v>
      </c>
      <c r="BB31">
        <f>amplitude_hist[[#This Row],[m_amplitudeHistogram.17]]/$AI31</f>
        <v>0.60264765246758045</v>
      </c>
      <c r="BC31">
        <f>amplitude_hist[[#This Row],[m_amplitudeHistogram.18]]/$AI31</f>
        <v>1</v>
      </c>
      <c r="BD31">
        <f>amplitude_hist[[#This Row],[m_amplitudeHistogram.19]]/$AI31</f>
        <v>0.25165890532036994</v>
      </c>
      <c r="BE31">
        <f>amplitude_hist[[#This Row],[m_amplitudeHistogram.20]]/$AI31</f>
        <v>6.6224291914568027E-3</v>
      </c>
      <c r="BF31">
        <f>amplitude_hist[[#This Row],[m_amplitudeHistogram.21]]/$AI31</f>
        <v>0</v>
      </c>
      <c r="BG31">
        <f>amplitude_hist[[#This Row],[m_amplitudeHistogram.22]]/$AI31</f>
        <v>0</v>
      </c>
      <c r="BH31">
        <f>amplitude_hist[[#This Row],[m_amplitudeHistogram.23]]/$AI31</f>
        <v>0</v>
      </c>
      <c r="BI31">
        <f>amplitude_hist[[#This Row],[m_amplitudeHistogram.24]]/$AI31</f>
        <v>0</v>
      </c>
      <c r="BJ31">
        <f>amplitude_hist[[#This Row],[m_amplitudeHistogram.25]]/$AI31</f>
        <v>0</v>
      </c>
      <c r="BK31">
        <f>amplitude_hist[[#This Row],[m_amplitudeHistogram.26]]/$AI31</f>
        <v>0</v>
      </c>
      <c r="BL31">
        <f>amplitude_hist[[#This Row],[m_amplitudeHistogram.27]]/$AI31</f>
        <v>0</v>
      </c>
      <c r="BM31">
        <f>amplitude_hist[[#This Row],[m_amplitudeHistogram.28]]/$AI31</f>
        <v>0</v>
      </c>
      <c r="BN31">
        <f>amplitude_hist[[#This Row],[m_amplitudeHistogram.29]]/$AI31</f>
        <v>0</v>
      </c>
    </row>
    <row r="32" spans="1:66" x14ac:dyDescent="0.3">
      <c r="A32" s="1" t="s">
        <v>270</v>
      </c>
      <c r="B32" s="1" t="s">
        <v>270</v>
      </c>
      <c r="C32" s="1">
        <v>0.2</v>
      </c>
      <c r="D32">
        <v>68</v>
      </c>
      <c r="E32" s="1">
        <v>6.0241000000000003E-2</v>
      </c>
      <c r="F32" s="1">
        <v>0</v>
      </c>
      <c r="G32" s="1">
        <v>1.506E-2</v>
      </c>
      <c r="H32" s="1">
        <v>2.0079999999999998E-3</v>
      </c>
      <c r="I32" s="1">
        <v>7.0280000000000004E-3</v>
      </c>
      <c r="J32" s="1">
        <v>5.0200000000000002E-3</v>
      </c>
      <c r="K32" s="1">
        <v>0.232932</v>
      </c>
      <c r="L32" s="1">
        <v>1.506E-2</v>
      </c>
      <c r="M32" s="1">
        <v>4.9196999999999998E-2</v>
      </c>
      <c r="N32" s="1">
        <v>5.9236999999999998E-2</v>
      </c>
      <c r="O32" s="1">
        <v>8.1324999999999995E-2</v>
      </c>
      <c r="P32" s="1">
        <v>8.1324999999999995E-2</v>
      </c>
      <c r="Q32" s="1">
        <v>9.0360999999999997E-2</v>
      </c>
      <c r="R32" s="1">
        <v>0.10040200000000001</v>
      </c>
      <c r="S32" s="1">
        <v>5.9236999999999998E-2</v>
      </c>
      <c r="T32" s="1">
        <v>7.4297000000000002E-2</v>
      </c>
      <c r="U32" s="1">
        <v>3.6144999999999997E-2</v>
      </c>
      <c r="V32" s="1">
        <v>9.0360000000000006E-3</v>
      </c>
      <c r="W32" s="1">
        <v>1.3051999999999999E-2</v>
      </c>
      <c r="X32" s="1">
        <v>9.0360000000000006E-3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f>MAX(amplitude_hist[[#This Row],[m_amplitudeHistogram.0]:[m_amplitudeHistogram.29]])</f>
        <v>0.232932</v>
      </c>
      <c r="AK32">
        <f>amplitude_hist[[#This Row],[m_amplitudeHistogram.0]]/$AI32</f>
        <v>0.25862054161729603</v>
      </c>
      <c r="AL32">
        <f>amplitude_hist[[#This Row],[m_amplitudeHistogram.1]]/$AI32</f>
        <v>0</v>
      </c>
      <c r="AM32">
        <f>amplitude_hist[[#This Row],[m_amplitudeHistogram.2]]/$AI32</f>
        <v>6.4654062129720261E-2</v>
      </c>
      <c r="AN32">
        <f>amplitude_hist[[#This Row],[m_amplitudeHistogram.3]]/$AI32</f>
        <v>8.6205416172960344E-3</v>
      </c>
      <c r="AO32">
        <f>amplitude_hist[[#This Row],[m_amplitudeHistogram.4]]/$AI32</f>
        <v>3.0171895660536123E-2</v>
      </c>
      <c r="AP32">
        <f>amplitude_hist[[#This Row],[m_amplitudeHistogram.5]]/$AI32</f>
        <v>2.1551354043240087E-2</v>
      </c>
      <c r="AQ32">
        <f>amplitude_hist[[#This Row],[m_amplitudeHistogram.6]]/$AI32</f>
        <v>1</v>
      </c>
      <c r="AR32">
        <f>amplitude_hist[[#This Row],[m_amplitudeHistogram.7]]/$AI32</f>
        <v>6.4654062129720261E-2</v>
      </c>
      <c r="AS32">
        <f>amplitude_hist[[#This Row],[m_amplitudeHistogram.8]]/$AI32</f>
        <v>0.21120756272216784</v>
      </c>
      <c r="AT32">
        <f>amplitude_hist[[#This Row],[m_amplitudeHistogram.9]]/$AI32</f>
        <v>0.25431027080864799</v>
      </c>
      <c r="AU32">
        <f>amplitude_hist[[#This Row],[m_amplitudeHistogram.10]]/$AI32</f>
        <v>0.34913622859890436</v>
      </c>
      <c r="AV32">
        <f>amplitude_hist[[#This Row],[m_amplitudeHistogram.11]]/$AI32</f>
        <v>0.34913622859890436</v>
      </c>
      <c r="AW32">
        <f>amplitude_hist[[#This Row],[m_amplitudeHistogram.12]]/$AI32</f>
        <v>0.38792866587673652</v>
      </c>
      <c r="AX32">
        <f>amplitude_hist[[#This Row],[m_amplitudeHistogram.13]]/$AI32</f>
        <v>0.43103566706163177</v>
      </c>
      <c r="AY32">
        <f>amplitude_hist[[#This Row],[m_amplitudeHistogram.14]]/$AI32</f>
        <v>0.25431027080864799</v>
      </c>
      <c r="AZ32">
        <f>amplitude_hist[[#This Row],[m_amplitudeHistogram.15]]/$AI32</f>
        <v>0.31896433293836829</v>
      </c>
      <c r="BA32">
        <f>amplitude_hist[[#This Row],[m_amplitudeHistogram.16]]/$AI32</f>
        <v>0.1551740422097436</v>
      </c>
      <c r="BB32">
        <f>amplitude_hist[[#This Row],[m_amplitudeHistogram.17]]/$AI32</f>
        <v>3.8792437277832159E-2</v>
      </c>
      <c r="BC32">
        <f>amplitude_hist[[#This Row],[m_amplitudeHistogram.18]]/$AI32</f>
        <v>5.6033520512424224E-2</v>
      </c>
      <c r="BD32">
        <f>amplitude_hist[[#This Row],[m_amplitudeHistogram.19]]/$AI32</f>
        <v>3.8792437277832159E-2</v>
      </c>
      <c r="BE32">
        <f>amplitude_hist[[#This Row],[m_amplitudeHistogram.20]]/$AI32</f>
        <v>0</v>
      </c>
      <c r="BF32">
        <f>amplitude_hist[[#This Row],[m_amplitudeHistogram.21]]/$AI32</f>
        <v>0</v>
      </c>
      <c r="BG32">
        <f>amplitude_hist[[#This Row],[m_amplitudeHistogram.22]]/$AI32</f>
        <v>0</v>
      </c>
      <c r="BH32">
        <f>amplitude_hist[[#This Row],[m_amplitudeHistogram.23]]/$AI32</f>
        <v>0</v>
      </c>
      <c r="BI32">
        <f>amplitude_hist[[#This Row],[m_amplitudeHistogram.24]]/$AI32</f>
        <v>0</v>
      </c>
      <c r="BJ32">
        <f>amplitude_hist[[#This Row],[m_amplitudeHistogram.25]]/$AI32</f>
        <v>0</v>
      </c>
      <c r="BK32">
        <f>amplitude_hist[[#This Row],[m_amplitudeHistogram.26]]/$AI32</f>
        <v>0</v>
      </c>
      <c r="BL32">
        <f>amplitude_hist[[#This Row],[m_amplitudeHistogram.27]]/$AI32</f>
        <v>0</v>
      </c>
      <c r="BM32">
        <f>amplitude_hist[[#This Row],[m_amplitudeHistogram.28]]/$AI32</f>
        <v>0</v>
      </c>
      <c r="BN32">
        <f>amplitude_hist[[#This Row],[m_amplitudeHistogram.29]]/$AI32</f>
        <v>0</v>
      </c>
    </row>
    <row r="33" spans="1:66" x14ac:dyDescent="0.3">
      <c r="A33" s="1" t="s">
        <v>270</v>
      </c>
      <c r="B33" s="1" t="s">
        <v>270</v>
      </c>
      <c r="C33" s="1">
        <v>0.7</v>
      </c>
      <c r="D33">
        <v>205</v>
      </c>
      <c r="E33" s="1">
        <v>6.4256999999999995E-2</v>
      </c>
      <c r="F33" s="1">
        <v>0</v>
      </c>
      <c r="G33" s="1">
        <v>0</v>
      </c>
      <c r="H33" s="1">
        <v>1.2048E-2</v>
      </c>
      <c r="I33" s="1">
        <v>1.8072000000000001E-2</v>
      </c>
      <c r="J33" s="1">
        <v>9.0360000000000006E-3</v>
      </c>
      <c r="K33" s="1">
        <v>0.53413699999999997</v>
      </c>
      <c r="L33" s="1">
        <v>4.0159999999999996E-3</v>
      </c>
      <c r="M33" s="1">
        <v>7.0280000000000004E-3</v>
      </c>
      <c r="N33" s="1">
        <v>1.3051999999999999E-2</v>
      </c>
      <c r="O33" s="1">
        <v>2.0079999999999998E-3</v>
      </c>
      <c r="P33" s="1">
        <v>3.1123999999999999E-2</v>
      </c>
      <c r="Q33" s="1">
        <v>1.9075999999999999E-2</v>
      </c>
      <c r="R33" s="1">
        <v>0.16365499999999999</v>
      </c>
      <c r="S33" s="1">
        <v>9.4378000000000004E-2</v>
      </c>
      <c r="T33" s="1">
        <v>5.0200000000000002E-3</v>
      </c>
      <c r="U33" s="1">
        <v>5.0200000000000002E-3</v>
      </c>
      <c r="V33" s="1">
        <v>4.0159999999999996E-3</v>
      </c>
      <c r="W33" s="1">
        <v>4.0159999999999996E-3</v>
      </c>
      <c r="X33" s="1">
        <v>3.0119999999999999E-3</v>
      </c>
      <c r="Y33" s="1">
        <v>7.0280000000000004E-3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f>MAX(amplitude_hist[[#This Row],[m_amplitudeHistogram.0]:[m_amplitudeHistogram.29]])</f>
        <v>0.53413699999999997</v>
      </c>
      <c r="AK33">
        <f>amplitude_hist[[#This Row],[m_amplitudeHistogram.0]]/$AI33</f>
        <v>0.1203005970378386</v>
      </c>
      <c r="AL33">
        <f>amplitude_hist[[#This Row],[m_amplitudeHistogram.1]]/$AI33</f>
        <v>0</v>
      </c>
      <c r="AM33">
        <f>amplitude_hist[[#This Row],[m_amplitudeHistogram.2]]/$AI33</f>
        <v>0</v>
      </c>
      <c r="AN33">
        <f>amplitude_hist[[#This Row],[m_amplitudeHistogram.3]]/$AI33</f>
        <v>2.25560109110584E-2</v>
      </c>
      <c r="AO33">
        <f>amplitude_hist[[#This Row],[m_amplitudeHistogram.4]]/$AI33</f>
        <v>3.3834016366587602E-2</v>
      </c>
      <c r="AP33">
        <f>amplitude_hist[[#This Row],[m_amplitudeHistogram.5]]/$AI33</f>
        <v>1.6917008183293801E-2</v>
      </c>
      <c r="AQ33">
        <f>amplitude_hist[[#This Row],[m_amplitudeHistogram.6]]/$AI33</f>
        <v>1</v>
      </c>
      <c r="AR33">
        <f>amplitude_hist[[#This Row],[m_amplitudeHistogram.7]]/$AI33</f>
        <v>7.5186703036861325E-3</v>
      </c>
      <c r="AS33">
        <f>amplitude_hist[[#This Row],[m_amplitudeHistogram.8]]/$AI33</f>
        <v>1.3157673031450734E-2</v>
      </c>
      <c r="AT33">
        <f>amplitude_hist[[#This Row],[m_amplitudeHistogram.9]]/$AI33</f>
        <v>2.4435678486979931E-2</v>
      </c>
      <c r="AU33">
        <f>amplitude_hist[[#This Row],[m_amplitudeHistogram.10]]/$AI33</f>
        <v>3.7593351518430663E-3</v>
      </c>
      <c r="AV33">
        <f>amplitude_hist[[#This Row],[m_amplitudeHistogram.11]]/$AI33</f>
        <v>5.8269694853567533E-2</v>
      </c>
      <c r="AW33">
        <f>amplitude_hist[[#This Row],[m_amplitudeHistogram.12]]/$AI33</f>
        <v>3.5713683942509129E-2</v>
      </c>
      <c r="AX33">
        <f>amplitude_hist[[#This Row],[m_amplitudeHistogram.13]]/$AI33</f>
        <v>0.30639143141179137</v>
      </c>
      <c r="AY33">
        <f>amplitude_hist[[#This Row],[m_amplitudeHistogram.14]]/$AI33</f>
        <v>0.1766924964943451</v>
      </c>
      <c r="AZ33">
        <f>amplitude_hist[[#This Row],[m_amplitudeHistogram.15]]/$AI33</f>
        <v>9.3983378796076676E-3</v>
      </c>
      <c r="BA33">
        <f>amplitude_hist[[#This Row],[m_amplitudeHistogram.16]]/$AI33</f>
        <v>9.3983378796076676E-3</v>
      </c>
      <c r="BB33">
        <f>amplitude_hist[[#This Row],[m_amplitudeHistogram.17]]/$AI33</f>
        <v>7.5186703036861325E-3</v>
      </c>
      <c r="BC33">
        <f>amplitude_hist[[#This Row],[m_amplitudeHistogram.18]]/$AI33</f>
        <v>7.5186703036861325E-3</v>
      </c>
      <c r="BD33">
        <f>amplitude_hist[[#This Row],[m_amplitudeHistogram.19]]/$AI33</f>
        <v>5.6390027277646E-3</v>
      </c>
      <c r="BE33">
        <f>amplitude_hist[[#This Row],[m_amplitudeHistogram.20]]/$AI33</f>
        <v>1.3157673031450734E-2</v>
      </c>
      <c r="BF33">
        <f>amplitude_hist[[#This Row],[m_amplitudeHistogram.21]]/$AI33</f>
        <v>0</v>
      </c>
      <c r="BG33">
        <f>amplitude_hist[[#This Row],[m_amplitudeHistogram.22]]/$AI33</f>
        <v>0</v>
      </c>
      <c r="BH33">
        <f>amplitude_hist[[#This Row],[m_amplitudeHistogram.23]]/$AI33</f>
        <v>0</v>
      </c>
      <c r="BI33">
        <f>amplitude_hist[[#This Row],[m_amplitudeHistogram.24]]/$AI33</f>
        <v>0</v>
      </c>
      <c r="BJ33">
        <f>amplitude_hist[[#This Row],[m_amplitudeHistogram.25]]/$AI33</f>
        <v>0</v>
      </c>
      <c r="BK33">
        <f>amplitude_hist[[#This Row],[m_amplitudeHistogram.26]]/$AI33</f>
        <v>0</v>
      </c>
      <c r="BL33">
        <f>amplitude_hist[[#This Row],[m_amplitudeHistogram.27]]/$AI33</f>
        <v>0</v>
      </c>
      <c r="BM33">
        <f>amplitude_hist[[#This Row],[m_amplitudeHistogram.28]]/$AI33</f>
        <v>0</v>
      </c>
      <c r="BN33">
        <f>amplitude_hist[[#This Row],[m_amplitudeHistogram.29]]/$AI33</f>
        <v>0</v>
      </c>
    </row>
    <row r="34" spans="1:66" x14ac:dyDescent="0.3">
      <c r="A34" s="1" t="s">
        <v>270</v>
      </c>
      <c r="B34" s="1" t="s">
        <v>270</v>
      </c>
      <c r="C34" s="1">
        <v>0.7</v>
      </c>
      <c r="D34">
        <v>205</v>
      </c>
      <c r="E34" s="1">
        <v>6.4256999999999995E-2</v>
      </c>
      <c r="F34" s="1">
        <v>0</v>
      </c>
      <c r="G34" s="1">
        <v>0</v>
      </c>
      <c r="H34" s="1">
        <v>8.0319999999999992E-3</v>
      </c>
      <c r="I34" s="1">
        <v>1.6063999999999998E-2</v>
      </c>
      <c r="J34" s="1">
        <v>5.0200000000000002E-3</v>
      </c>
      <c r="K34" s="1">
        <v>7.5301000000000007E-2</v>
      </c>
      <c r="L34" s="1">
        <v>2.0079999999999998E-3</v>
      </c>
      <c r="M34" s="1">
        <v>4.3173000000000003E-2</v>
      </c>
      <c r="N34" s="1">
        <v>3.3133000000000003E-2</v>
      </c>
      <c r="O34" s="1">
        <v>1.2048E-2</v>
      </c>
      <c r="P34" s="1">
        <v>1.004E-2</v>
      </c>
      <c r="Q34" s="1">
        <v>1.7068E-2</v>
      </c>
      <c r="R34" s="1">
        <v>2.2088E-2</v>
      </c>
      <c r="S34" s="1">
        <v>1.7068E-2</v>
      </c>
      <c r="T34" s="1">
        <v>2.8112000000000002E-2</v>
      </c>
      <c r="U34" s="1">
        <v>0.101406</v>
      </c>
      <c r="V34" s="1">
        <v>0.158635</v>
      </c>
      <c r="W34" s="1">
        <v>0.27911599999999998</v>
      </c>
      <c r="X34" s="1">
        <v>0.10341400000000001</v>
      </c>
      <c r="Y34" s="1">
        <v>4.0159999999999996E-3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f>MAX(amplitude_hist[[#This Row],[m_amplitudeHistogram.0]:[m_amplitudeHistogram.29]])</f>
        <v>0.27911599999999998</v>
      </c>
      <c r="AK34">
        <f>amplitude_hist[[#This Row],[m_amplitudeHistogram.0]]/$AI34</f>
        <v>0.23021611086430016</v>
      </c>
      <c r="AL34">
        <f>amplitude_hist[[#This Row],[m_amplitudeHistogram.1]]/$AI34</f>
        <v>0</v>
      </c>
      <c r="AM34">
        <f>amplitude_hist[[#This Row],[m_amplitudeHistogram.2]]/$AI34</f>
        <v>0</v>
      </c>
      <c r="AN34">
        <f>amplitude_hist[[#This Row],[m_amplitudeHistogram.3]]/$AI34</f>
        <v>2.8776566015563422E-2</v>
      </c>
      <c r="AO34">
        <f>amplitude_hist[[#This Row],[m_amplitudeHistogram.4]]/$AI34</f>
        <v>5.7553132031126844E-2</v>
      </c>
      <c r="AP34">
        <f>amplitude_hist[[#This Row],[m_amplitudeHistogram.5]]/$AI34</f>
        <v>1.7985353759727141E-2</v>
      </c>
      <c r="AQ34">
        <f>amplitude_hist[[#This Row],[m_amplitudeHistogram.6]]/$AI34</f>
        <v>0.26978388913569989</v>
      </c>
      <c r="AR34">
        <f>amplitude_hist[[#This Row],[m_amplitudeHistogram.7]]/$AI34</f>
        <v>7.1941415038908555E-3</v>
      </c>
      <c r="AS34">
        <f>amplitude_hist[[#This Row],[m_amplitudeHistogram.8]]/$AI34</f>
        <v>0.15467762507344618</v>
      </c>
      <c r="AT34">
        <f>amplitude_hist[[#This Row],[m_amplitudeHistogram.9]]/$AI34</f>
        <v>0.1187069175539919</v>
      </c>
      <c r="AU34">
        <f>amplitude_hist[[#This Row],[m_amplitudeHistogram.10]]/$AI34</f>
        <v>4.3164849023345137E-2</v>
      </c>
      <c r="AV34">
        <f>amplitude_hist[[#This Row],[m_amplitudeHistogram.11]]/$AI34</f>
        <v>3.5970707519454283E-2</v>
      </c>
      <c r="AW34">
        <f>amplitude_hist[[#This Row],[m_amplitudeHistogram.12]]/$AI34</f>
        <v>6.1150202783072274E-2</v>
      </c>
      <c r="AX34">
        <f>amplitude_hist[[#This Row],[m_amplitudeHistogram.13]]/$AI34</f>
        <v>7.9135556542799412E-2</v>
      </c>
      <c r="AY34">
        <f>amplitude_hist[[#This Row],[m_amplitudeHistogram.14]]/$AI34</f>
        <v>6.1150202783072274E-2</v>
      </c>
      <c r="AZ34">
        <f>amplitude_hist[[#This Row],[m_amplitudeHistogram.15]]/$AI34</f>
        <v>0.10071798105447199</v>
      </c>
      <c r="BA34">
        <f>amplitude_hist[[#This Row],[m_amplitudeHistogram.16]]/$AI34</f>
        <v>0.36331131142607376</v>
      </c>
      <c r="BB34">
        <f>amplitude_hist[[#This Row],[m_amplitudeHistogram.17]]/$AI34</f>
        <v>0.56834792702675596</v>
      </c>
      <c r="BC34">
        <f>amplitude_hist[[#This Row],[m_amplitudeHistogram.18]]/$AI34</f>
        <v>1</v>
      </c>
      <c r="BD34">
        <f>amplitude_hist[[#This Row],[m_amplitudeHistogram.19]]/$AI34</f>
        <v>0.37050545292996467</v>
      </c>
      <c r="BE34">
        <f>amplitude_hist[[#This Row],[m_amplitudeHistogram.20]]/$AI34</f>
        <v>1.4388283007781711E-2</v>
      </c>
      <c r="BF34">
        <f>amplitude_hist[[#This Row],[m_amplitudeHistogram.21]]/$AI34</f>
        <v>0</v>
      </c>
      <c r="BG34">
        <f>amplitude_hist[[#This Row],[m_amplitudeHistogram.22]]/$AI34</f>
        <v>0</v>
      </c>
      <c r="BH34">
        <f>amplitude_hist[[#This Row],[m_amplitudeHistogram.23]]/$AI34</f>
        <v>0</v>
      </c>
      <c r="BI34">
        <f>amplitude_hist[[#This Row],[m_amplitudeHistogram.24]]/$AI34</f>
        <v>0</v>
      </c>
      <c r="BJ34">
        <f>amplitude_hist[[#This Row],[m_amplitudeHistogram.25]]/$AI34</f>
        <v>0</v>
      </c>
      <c r="BK34">
        <f>amplitude_hist[[#This Row],[m_amplitudeHistogram.26]]/$AI34</f>
        <v>0</v>
      </c>
      <c r="BL34">
        <f>amplitude_hist[[#This Row],[m_amplitudeHistogram.27]]/$AI34</f>
        <v>0</v>
      </c>
      <c r="BM34">
        <f>amplitude_hist[[#This Row],[m_amplitudeHistogram.28]]/$AI34</f>
        <v>0</v>
      </c>
      <c r="BN34">
        <f>amplitude_hist[[#This Row],[m_amplitudeHistogram.29]]/$AI34</f>
        <v>0</v>
      </c>
    </row>
    <row r="35" spans="1:66" x14ac:dyDescent="0.3">
      <c r="A35" s="1" t="s">
        <v>270</v>
      </c>
      <c r="B35" s="1" t="s">
        <v>270</v>
      </c>
      <c r="C35" s="1">
        <v>0.54193499999999994</v>
      </c>
      <c r="D35">
        <v>205</v>
      </c>
      <c r="E35" s="1">
        <v>6.0241000000000003E-2</v>
      </c>
      <c r="F35" s="1">
        <v>1.506E-2</v>
      </c>
      <c r="G35" s="1">
        <v>0</v>
      </c>
      <c r="H35" s="1">
        <v>9.0360000000000006E-3</v>
      </c>
      <c r="I35" s="1">
        <v>7.0280000000000004E-3</v>
      </c>
      <c r="J35" s="1">
        <v>1.4056000000000001E-2</v>
      </c>
      <c r="K35" s="1">
        <v>0.81024099999999999</v>
      </c>
      <c r="L35" s="1">
        <v>6.0239999999999998E-3</v>
      </c>
      <c r="M35" s="1">
        <v>1.004E-2</v>
      </c>
      <c r="N35" s="1">
        <v>1.9075999999999999E-2</v>
      </c>
      <c r="O35" s="1">
        <v>1.8072000000000001E-2</v>
      </c>
      <c r="P35" s="1">
        <v>1.9075999999999999E-2</v>
      </c>
      <c r="Q35" s="1">
        <v>1.1044E-2</v>
      </c>
      <c r="R35" s="1">
        <v>1.0039999999999999E-3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f>MAX(amplitude_hist[[#This Row],[m_amplitudeHistogram.0]:[m_amplitudeHistogram.29]])</f>
        <v>0.81024099999999999</v>
      </c>
      <c r="AK35">
        <f>amplitude_hist[[#This Row],[m_amplitudeHistogram.0]]/$AI35</f>
        <v>7.4349483672142003E-2</v>
      </c>
      <c r="AL35">
        <f>amplitude_hist[[#This Row],[m_amplitudeHistogram.1]]/$AI35</f>
        <v>1.858706236786339E-2</v>
      </c>
      <c r="AM35">
        <f>amplitude_hist[[#This Row],[m_amplitudeHistogram.2]]/$AI35</f>
        <v>0</v>
      </c>
      <c r="AN35">
        <f>amplitude_hist[[#This Row],[m_amplitudeHistogram.3]]/$AI35</f>
        <v>1.1152237420718034E-2</v>
      </c>
      <c r="AO35">
        <f>amplitude_hist[[#This Row],[m_amplitudeHistogram.4]]/$AI35</f>
        <v>8.6739624383362478E-3</v>
      </c>
      <c r="AP35">
        <f>amplitude_hist[[#This Row],[m_amplitudeHistogram.5]]/$AI35</f>
        <v>1.7347924876672496E-2</v>
      </c>
      <c r="AQ35">
        <f>amplitude_hist[[#This Row],[m_amplitudeHistogram.6]]/$AI35</f>
        <v>1</v>
      </c>
      <c r="AR35">
        <f>amplitude_hist[[#This Row],[m_amplitudeHistogram.7]]/$AI35</f>
        <v>7.4348249471453557E-3</v>
      </c>
      <c r="AS35">
        <f>amplitude_hist[[#This Row],[m_amplitudeHistogram.8]]/$AI35</f>
        <v>1.2391374911908927E-2</v>
      </c>
      <c r="AT35">
        <f>amplitude_hist[[#This Row],[m_amplitudeHistogram.9]]/$AI35</f>
        <v>2.3543612332626959E-2</v>
      </c>
      <c r="AU35">
        <f>amplitude_hist[[#This Row],[m_amplitudeHistogram.10]]/$AI35</f>
        <v>2.2304474841436068E-2</v>
      </c>
      <c r="AV35">
        <f>amplitude_hist[[#This Row],[m_amplitudeHistogram.11]]/$AI35</f>
        <v>2.3543612332626959E-2</v>
      </c>
      <c r="AW35">
        <f>amplitude_hist[[#This Row],[m_amplitudeHistogram.12]]/$AI35</f>
        <v>1.3630512403099818E-2</v>
      </c>
      <c r="AX35">
        <f>amplitude_hist[[#This Row],[m_amplitudeHistogram.13]]/$AI35</f>
        <v>1.2391374911908924E-3</v>
      </c>
      <c r="AY35">
        <f>amplitude_hist[[#This Row],[m_amplitudeHistogram.14]]/$AI35</f>
        <v>0</v>
      </c>
      <c r="AZ35">
        <f>amplitude_hist[[#This Row],[m_amplitudeHistogram.15]]/$AI35</f>
        <v>0</v>
      </c>
      <c r="BA35">
        <f>amplitude_hist[[#This Row],[m_amplitudeHistogram.16]]/$AI35</f>
        <v>0</v>
      </c>
      <c r="BB35">
        <f>amplitude_hist[[#This Row],[m_amplitudeHistogram.17]]/$AI35</f>
        <v>0</v>
      </c>
      <c r="BC35">
        <f>amplitude_hist[[#This Row],[m_amplitudeHistogram.18]]/$AI35</f>
        <v>0</v>
      </c>
      <c r="BD35">
        <f>amplitude_hist[[#This Row],[m_amplitudeHistogram.19]]/$AI35</f>
        <v>0</v>
      </c>
      <c r="BE35">
        <f>amplitude_hist[[#This Row],[m_amplitudeHistogram.20]]/$AI35</f>
        <v>0</v>
      </c>
      <c r="BF35">
        <f>amplitude_hist[[#This Row],[m_amplitudeHistogram.21]]/$AI35</f>
        <v>0</v>
      </c>
      <c r="BG35">
        <f>amplitude_hist[[#This Row],[m_amplitudeHistogram.22]]/$AI35</f>
        <v>0</v>
      </c>
      <c r="BH35">
        <f>amplitude_hist[[#This Row],[m_amplitudeHistogram.23]]/$AI35</f>
        <v>0</v>
      </c>
      <c r="BI35">
        <f>amplitude_hist[[#This Row],[m_amplitudeHistogram.24]]/$AI35</f>
        <v>0</v>
      </c>
      <c r="BJ35">
        <f>amplitude_hist[[#This Row],[m_amplitudeHistogram.25]]/$AI35</f>
        <v>0</v>
      </c>
      <c r="BK35">
        <f>amplitude_hist[[#This Row],[m_amplitudeHistogram.26]]/$AI35</f>
        <v>0</v>
      </c>
      <c r="BL35">
        <f>amplitude_hist[[#This Row],[m_amplitudeHistogram.27]]/$AI35</f>
        <v>0</v>
      </c>
      <c r="BM35">
        <f>amplitude_hist[[#This Row],[m_amplitudeHistogram.28]]/$AI35</f>
        <v>0</v>
      </c>
      <c r="BN35">
        <f>amplitude_hist[[#This Row],[m_amplitudeHistogram.29]]/$AI35</f>
        <v>0</v>
      </c>
    </row>
    <row r="36" spans="1:66" x14ac:dyDescent="0.3">
      <c r="A36" s="1" t="s">
        <v>270</v>
      </c>
      <c r="B36" s="1" t="s">
        <v>270</v>
      </c>
      <c r="C36" s="1">
        <v>0.2</v>
      </c>
      <c r="D36">
        <v>68</v>
      </c>
      <c r="E36" s="1">
        <v>6.0241000000000003E-2</v>
      </c>
      <c r="F36" s="1">
        <v>1.0039999999999999E-3</v>
      </c>
      <c r="G36" s="1">
        <v>1.4056000000000001E-2</v>
      </c>
      <c r="H36" s="1">
        <v>1.0039999999999999E-3</v>
      </c>
      <c r="I36" s="1">
        <v>1.4056000000000001E-2</v>
      </c>
      <c r="J36" s="1">
        <v>2.3092000000000001E-2</v>
      </c>
      <c r="K36" s="1">
        <v>0.80321299999999995</v>
      </c>
      <c r="L36" s="1">
        <v>7.0280000000000004E-3</v>
      </c>
      <c r="M36" s="1">
        <v>1.2048E-2</v>
      </c>
      <c r="N36" s="1">
        <v>2.0079999999999998E-3</v>
      </c>
      <c r="O36" s="1">
        <v>0</v>
      </c>
      <c r="P36" s="1">
        <v>6.0239999999999998E-3</v>
      </c>
      <c r="Q36" s="1">
        <v>3.1123999999999999E-2</v>
      </c>
      <c r="R36" s="1">
        <v>1.6063999999999998E-2</v>
      </c>
      <c r="S36" s="1">
        <v>5.0200000000000002E-3</v>
      </c>
      <c r="T36" s="1">
        <v>0</v>
      </c>
      <c r="U36" s="1">
        <v>3.0119999999999999E-3</v>
      </c>
      <c r="V36" s="1">
        <v>1.0039999999999999E-3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f>MAX(amplitude_hist[[#This Row],[m_amplitudeHistogram.0]:[m_amplitudeHistogram.29]])</f>
        <v>0.80321299999999995</v>
      </c>
      <c r="AK36">
        <f>amplitude_hist[[#This Row],[m_amplitudeHistogram.0]]/$AI36</f>
        <v>7.5000031124994246E-2</v>
      </c>
      <c r="AL36">
        <f>amplitude_hist[[#This Row],[m_amplitudeHistogram.1]]/$AI36</f>
        <v>1.2499797687537428E-3</v>
      </c>
      <c r="AM36">
        <f>amplitude_hist[[#This Row],[m_amplitudeHistogram.2]]/$AI36</f>
        <v>1.7499716762552402E-2</v>
      </c>
      <c r="AN36">
        <f>amplitude_hist[[#This Row],[m_amplitudeHistogram.3]]/$AI36</f>
        <v>1.2499797687537428E-3</v>
      </c>
      <c r="AO36">
        <f>amplitude_hist[[#This Row],[m_amplitudeHistogram.4]]/$AI36</f>
        <v>1.7499716762552402E-2</v>
      </c>
      <c r="AP36">
        <f>amplitude_hist[[#This Row],[m_amplitudeHistogram.5]]/$AI36</f>
        <v>2.8749534681336088E-2</v>
      </c>
      <c r="AQ36">
        <f>amplitude_hist[[#This Row],[m_amplitudeHistogram.6]]/$AI36</f>
        <v>1</v>
      </c>
      <c r="AR36">
        <f>amplitude_hist[[#This Row],[m_amplitudeHistogram.7]]/$AI36</f>
        <v>8.7498583812762008E-3</v>
      </c>
      <c r="AS36">
        <f>amplitude_hist[[#This Row],[m_amplitudeHistogram.8]]/$AI36</f>
        <v>1.4999757225044914E-2</v>
      </c>
      <c r="AT36">
        <f>amplitude_hist[[#This Row],[m_amplitudeHistogram.9]]/$AI36</f>
        <v>2.4999595375074855E-3</v>
      </c>
      <c r="AU36">
        <f>amplitude_hist[[#This Row],[m_amplitudeHistogram.10]]/$AI36</f>
        <v>0</v>
      </c>
      <c r="AV36">
        <f>amplitude_hist[[#This Row],[m_amplitudeHistogram.11]]/$AI36</f>
        <v>7.499878612522457E-3</v>
      </c>
      <c r="AW36">
        <f>amplitude_hist[[#This Row],[m_amplitudeHistogram.12]]/$AI36</f>
        <v>3.8749372831366029E-2</v>
      </c>
      <c r="AX36">
        <f>amplitude_hist[[#This Row],[m_amplitudeHistogram.13]]/$AI36</f>
        <v>1.9999676300059884E-2</v>
      </c>
      <c r="AY36">
        <f>amplitude_hist[[#This Row],[m_amplitudeHistogram.14]]/$AI36</f>
        <v>6.2498988437687149E-3</v>
      </c>
      <c r="AZ36">
        <f>amplitude_hist[[#This Row],[m_amplitudeHistogram.15]]/$AI36</f>
        <v>0</v>
      </c>
      <c r="BA36">
        <f>amplitude_hist[[#This Row],[m_amplitudeHistogram.16]]/$AI36</f>
        <v>3.7499393062612285E-3</v>
      </c>
      <c r="BB36">
        <f>amplitude_hist[[#This Row],[m_amplitudeHistogram.17]]/$AI36</f>
        <v>1.2499797687537428E-3</v>
      </c>
      <c r="BC36">
        <f>amplitude_hist[[#This Row],[m_amplitudeHistogram.18]]/$AI36</f>
        <v>0</v>
      </c>
      <c r="BD36">
        <f>amplitude_hist[[#This Row],[m_amplitudeHistogram.19]]/$AI36</f>
        <v>0</v>
      </c>
      <c r="BE36">
        <f>amplitude_hist[[#This Row],[m_amplitudeHistogram.20]]/$AI36</f>
        <v>0</v>
      </c>
      <c r="BF36">
        <f>amplitude_hist[[#This Row],[m_amplitudeHistogram.21]]/$AI36</f>
        <v>0</v>
      </c>
      <c r="BG36">
        <f>amplitude_hist[[#This Row],[m_amplitudeHistogram.22]]/$AI36</f>
        <v>0</v>
      </c>
      <c r="BH36">
        <f>amplitude_hist[[#This Row],[m_amplitudeHistogram.23]]/$AI36</f>
        <v>0</v>
      </c>
      <c r="BI36">
        <f>amplitude_hist[[#This Row],[m_amplitudeHistogram.24]]/$AI36</f>
        <v>0</v>
      </c>
      <c r="BJ36">
        <f>amplitude_hist[[#This Row],[m_amplitudeHistogram.25]]/$AI36</f>
        <v>0</v>
      </c>
      <c r="BK36">
        <f>amplitude_hist[[#This Row],[m_amplitudeHistogram.26]]/$AI36</f>
        <v>0</v>
      </c>
      <c r="BL36">
        <f>amplitude_hist[[#This Row],[m_amplitudeHistogram.27]]/$AI36</f>
        <v>0</v>
      </c>
      <c r="BM36">
        <f>amplitude_hist[[#This Row],[m_amplitudeHistogram.28]]/$AI36</f>
        <v>0</v>
      </c>
      <c r="BN36">
        <f>amplitude_hist[[#This Row],[m_amplitudeHistogram.29]]/$AI36</f>
        <v>0</v>
      </c>
    </row>
    <row r="37" spans="1:66" x14ac:dyDescent="0.3">
      <c r="A37" s="1" t="s">
        <v>270</v>
      </c>
      <c r="B37" s="1" t="s">
        <v>270</v>
      </c>
      <c r="C37" s="1">
        <v>0.9</v>
      </c>
      <c r="D37">
        <v>205</v>
      </c>
      <c r="E37" s="1">
        <v>8.0321000000000004E-2</v>
      </c>
      <c r="F37" s="1">
        <v>0</v>
      </c>
      <c r="G37" s="1">
        <v>0</v>
      </c>
      <c r="H37" s="1">
        <v>8.0319999999999992E-3</v>
      </c>
      <c r="I37" s="1">
        <v>7.0280000000000004E-3</v>
      </c>
      <c r="J37" s="1">
        <v>1.0039999999999999E-3</v>
      </c>
      <c r="K37" s="1">
        <v>6.3253000000000004E-2</v>
      </c>
      <c r="L37" s="1">
        <v>2.7108E-2</v>
      </c>
      <c r="M37" s="1">
        <v>2.5100000000000001E-2</v>
      </c>
      <c r="N37" s="1">
        <v>2.2088E-2</v>
      </c>
      <c r="O37" s="1">
        <v>2.0079999999999998E-3</v>
      </c>
      <c r="P37" s="1">
        <v>6.0239999999999998E-3</v>
      </c>
      <c r="Q37" s="1">
        <v>2.0080000000000001E-2</v>
      </c>
      <c r="R37" s="1">
        <v>2.7108E-2</v>
      </c>
      <c r="S37" s="1">
        <v>3.3133000000000003E-2</v>
      </c>
      <c r="T37" s="1">
        <v>8.1324999999999995E-2</v>
      </c>
      <c r="U37" s="1">
        <v>5.9236999999999998E-2</v>
      </c>
      <c r="V37" s="1">
        <v>7.5301000000000007E-2</v>
      </c>
      <c r="W37" s="1">
        <v>0.25903599999999999</v>
      </c>
      <c r="X37" s="1">
        <v>0.20180699999999999</v>
      </c>
      <c r="Y37" s="1">
        <v>1.0039999999999999E-3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f>MAX(amplitude_hist[[#This Row],[m_amplitudeHistogram.0]:[m_amplitudeHistogram.29]])</f>
        <v>0.25903599999999999</v>
      </c>
      <c r="AK37">
        <f>amplitude_hist[[#This Row],[m_amplitudeHistogram.0]]/$AI37</f>
        <v>0.31007659167065582</v>
      </c>
      <c r="AL37">
        <f>amplitude_hist[[#This Row],[m_amplitudeHistogram.1]]/$AI37</f>
        <v>0</v>
      </c>
      <c r="AM37">
        <f>amplitude_hist[[#This Row],[m_amplitudeHistogram.2]]/$AI37</f>
        <v>0</v>
      </c>
      <c r="AN37">
        <f>amplitude_hist[[#This Row],[m_amplitudeHistogram.3]]/$AI37</f>
        <v>3.1007273120338484E-2</v>
      </c>
      <c r="AO37">
        <f>amplitude_hist[[#This Row],[m_amplitudeHistogram.4]]/$AI37</f>
        <v>2.7131363980296176E-2</v>
      </c>
      <c r="AP37">
        <f>amplitude_hist[[#This Row],[m_amplitudeHistogram.5]]/$AI37</f>
        <v>3.8759091400423105E-3</v>
      </c>
      <c r="AQ37">
        <f>amplitude_hist[[#This Row],[m_amplitudeHistogram.6]]/$AI37</f>
        <v>0.24418613628993655</v>
      </c>
      <c r="AR37">
        <f>amplitude_hist[[#This Row],[m_amplitudeHistogram.7]]/$AI37</f>
        <v>0.1046495467811424</v>
      </c>
      <c r="AS37">
        <f>amplitude_hist[[#This Row],[m_amplitudeHistogram.8]]/$AI37</f>
        <v>9.6897728501057781E-2</v>
      </c>
      <c r="AT37">
        <f>amplitude_hist[[#This Row],[m_amplitudeHistogram.9]]/$AI37</f>
        <v>8.5270001080930843E-2</v>
      </c>
      <c r="AU37">
        <f>amplitude_hist[[#This Row],[m_amplitudeHistogram.10]]/$AI37</f>
        <v>7.751818280084621E-3</v>
      </c>
      <c r="AV37">
        <f>amplitude_hist[[#This Row],[m_amplitudeHistogram.11]]/$AI37</f>
        <v>2.3255454840253865E-2</v>
      </c>
      <c r="AW37">
        <f>amplitude_hist[[#This Row],[m_amplitudeHistogram.12]]/$AI37</f>
        <v>7.7518182800846214E-2</v>
      </c>
      <c r="AX37">
        <f>amplitude_hist[[#This Row],[m_amplitudeHistogram.13]]/$AI37</f>
        <v>0.1046495467811424</v>
      </c>
      <c r="AY37">
        <f>amplitude_hist[[#This Row],[m_amplitudeHistogram.14]]/$AI37</f>
        <v>0.12790886208866722</v>
      </c>
      <c r="AZ37">
        <f>amplitude_hist[[#This Row],[m_amplitudeHistogram.15]]/$AI37</f>
        <v>0.31395250081069814</v>
      </c>
      <c r="BA37">
        <f>amplitude_hist[[#This Row],[m_amplitudeHistogram.16]]/$AI37</f>
        <v>0.22868249972976729</v>
      </c>
      <c r="BB37">
        <f>amplitude_hist[[#This Row],[m_amplitudeHistogram.17]]/$AI37</f>
        <v>0.29069704597044432</v>
      </c>
      <c r="BC37">
        <f>amplitude_hist[[#This Row],[m_amplitudeHistogram.18]]/$AI37</f>
        <v>1</v>
      </c>
      <c r="BD37">
        <f>amplitude_hist[[#This Row],[m_amplitudeHistogram.19]]/$AI37</f>
        <v>0.77906931855031736</v>
      </c>
      <c r="BE37">
        <f>amplitude_hist[[#This Row],[m_amplitudeHistogram.20]]/$AI37</f>
        <v>3.8759091400423105E-3</v>
      </c>
      <c r="BF37">
        <f>amplitude_hist[[#This Row],[m_amplitudeHistogram.21]]/$AI37</f>
        <v>0</v>
      </c>
      <c r="BG37">
        <f>amplitude_hist[[#This Row],[m_amplitudeHistogram.22]]/$AI37</f>
        <v>0</v>
      </c>
      <c r="BH37">
        <f>amplitude_hist[[#This Row],[m_amplitudeHistogram.23]]/$AI37</f>
        <v>0</v>
      </c>
      <c r="BI37">
        <f>amplitude_hist[[#This Row],[m_amplitudeHistogram.24]]/$AI37</f>
        <v>0</v>
      </c>
      <c r="BJ37">
        <f>amplitude_hist[[#This Row],[m_amplitudeHistogram.25]]/$AI37</f>
        <v>0</v>
      </c>
      <c r="BK37">
        <f>amplitude_hist[[#This Row],[m_amplitudeHistogram.26]]/$AI37</f>
        <v>0</v>
      </c>
      <c r="BL37">
        <f>amplitude_hist[[#This Row],[m_amplitudeHistogram.27]]/$AI37</f>
        <v>0</v>
      </c>
      <c r="BM37">
        <f>amplitude_hist[[#This Row],[m_amplitudeHistogram.28]]/$AI37</f>
        <v>0</v>
      </c>
      <c r="BN37">
        <f>amplitude_hist[[#This Row],[m_amplitudeHistogram.29]]/$AI37</f>
        <v>0</v>
      </c>
    </row>
    <row r="38" spans="1:66" x14ac:dyDescent="0.3">
      <c r="A38" s="1" t="s">
        <v>270</v>
      </c>
      <c r="B38" s="1" t="s">
        <v>270</v>
      </c>
      <c r="C38" s="1">
        <v>0.9</v>
      </c>
      <c r="D38">
        <v>205</v>
      </c>
      <c r="E38" s="1">
        <v>8.0321000000000004E-2</v>
      </c>
      <c r="F38" s="1">
        <v>0</v>
      </c>
      <c r="G38" s="1">
        <v>0</v>
      </c>
      <c r="H38" s="1">
        <v>5.0200000000000002E-3</v>
      </c>
      <c r="I38" s="1">
        <v>1.1044E-2</v>
      </c>
      <c r="J38" s="1">
        <v>9.0360000000000006E-3</v>
      </c>
      <c r="K38" s="1">
        <v>0.49096400000000001</v>
      </c>
      <c r="L38" s="1">
        <v>2.8112000000000002E-2</v>
      </c>
      <c r="M38" s="1">
        <v>5.6224999999999997E-2</v>
      </c>
      <c r="N38" s="1">
        <v>0.10743</v>
      </c>
      <c r="O38" s="1">
        <v>7.5301000000000007E-2</v>
      </c>
      <c r="P38" s="1">
        <v>3.6144999999999997E-2</v>
      </c>
      <c r="Q38" s="1">
        <v>2.0080000000000001E-2</v>
      </c>
      <c r="R38" s="1">
        <v>1.1044E-2</v>
      </c>
      <c r="S38" s="1">
        <v>7.0280000000000004E-3</v>
      </c>
      <c r="T38" s="1">
        <v>1.004E-2</v>
      </c>
      <c r="U38" s="1">
        <v>4.0159999999999996E-3</v>
      </c>
      <c r="V38" s="1">
        <v>0</v>
      </c>
      <c r="W38" s="1">
        <v>4.8193E-2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f>MAX(amplitude_hist[[#This Row],[m_amplitudeHistogram.0]:[m_amplitudeHistogram.29]])</f>
        <v>0.49096400000000001</v>
      </c>
      <c r="AK38">
        <f>amplitude_hist[[#This Row],[m_amplitudeHistogram.0]]/$AI38</f>
        <v>0.16359855305073284</v>
      </c>
      <c r="AL38">
        <f>amplitude_hist[[#This Row],[m_amplitudeHistogram.1]]/$AI38</f>
        <v>0</v>
      </c>
      <c r="AM38">
        <f>amplitude_hist[[#This Row],[m_amplitudeHistogram.2]]/$AI38</f>
        <v>0</v>
      </c>
      <c r="AN38">
        <f>amplitude_hist[[#This Row],[m_amplitudeHistogram.3]]/$AI38</f>
        <v>1.0224782265094793E-2</v>
      </c>
      <c r="AO38">
        <f>amplitude_hist[[#This Row],[m_amplitudeHistogram.4]]/$AI38</f>
        <v>2.2494520983208543E-2</v>
      </c>
      <c r="AP38">
        <f>amplitude_hist[[#This Row],[m_amplitudeHistogram.5]]/$AI38</f>
        <v>1.8404608077170627E-2</v>
      </c>
      <c r="AQ38">
        <f>amplitude_hist[[#This Row],[m_amplitudeHistogram.6]]/$AI38</f>
        <v>1</v>
      </c>
      <c r="AR38">
        <f>amplitude_hist[[#This Row],[m_amplitudeHistogram.7]]/$AI38</f>
        <v>5.7258780684530844E-2</v>
      </c>
      <c r="AS38">
        <f>amplitude_hist[[#This Row],[m_amplitudeHistogram.8]]/$AI38</f>
        <v>0.11451959817827782</v>
      </c>
      <c r="AT38">
        <f>amplitude_hist[[#This Row],[m_amplitudeHistogram.9]]/$AI38</f>
        <v>0.21881441409146088</v>
      </c>
      <c r="AU38">
        <f>amplitude_hist[[#This Row],[m_amplitudeHistogram.10]]/$AI38</f>
        <v>0.15337377078563807</v>
      </c>
      <c r="AV38">
        <f>amplitude_hist[[#This Row],[m_amplitudeHistogram.11]]/$AI38</f>
        <v>7.3620469117898657E-2</v>
      </c>
      <c r="AW38">
        <f>amplitude_hist[[#This Row],[m_amplitudeHistogram.12]]/$AI38</f>
        <v>4.0899129060379173E-2</v>
      </c>
      <c r="AX38">
        <f>amplitude_hist[[#This Row],[m_amplitudeHistogram.13]]/$AI38</f>
        <v>2.2494520983208543E-2</v>
      </c>
      <c r="AY38">
        <f>amplitude_hist[[#This Row],[m_amplitudeHistogram.14]]/$AI38</f>
        <v>1.4314695171132711E-2</v>
      </c>
      <c r="AZ38">
        <f>amplitude_hist[[#This Row],[m_amplitudeHistogram.15]]/$AI38</f>
        <v>2.0449564530189587E-2</v>
      </c>
      <c r="BA38">
        <f>amplitude_hist[[#This Row],[m_amplitudeHistogram.16]]/$AI38</f>
        <v>8.1798258120758336E-3</v>
      </c>
      <c r="BB38">
        <f>amplitude_hist[[#This Row],[m_amplitudeHistogram.17]]/$AI38</f>
        <v>0</v>
      </c>
      <c r="BC38">
        <f>amplitude_hist[[#This Row],[m_amplitudeHistogram.18]]/$AI38</f>
        <v>9.815994655412616E-2</v>
      </c>
      <c r="BD38">
        <f>amplitude_hist[[#This Row],[m_amplitudeHistogram.19]]/$AI38</f>
        <v>0</v>
      </c>
      <c r="BE38">
        <f>amplitude_hist[[#This Row],[m_amplitudeHistogram.20]]/$AI38</f>
        <v>0</v>
      </c>
      <c r="BF38">
        <f>amplitude_hist[[#This Row],[m_amplitudeHistogram.21]]/$AI38</f>
        <v>0</v>
      </c>
      <c r="BG38">
        <f>amplitude_hist[[#This Row],[m_amplitudeHistogram.22]]/$AI38</f>
        <v>0</v>
      </c>
      <c r="BH38">
        <f>amplitude_hist[[#This Row],[m_amplitudeHistogram.23]]/$AI38</f>
        <v>0</v>
      </c>
      <c r="BI38">
        <f>amplitude_hist[[#This Row],[m_amplitudeHistogram.24]]/$AI38</f>
        <v>0</v>
      </c>
      <c r="BJ38">
        <f>amplitude_hist[[#This Row],[m_amplitudeHistogram.25]]/$AI38</f>
        <v>0</v>
      </c>
      <c r="BK38">
        <f>amplitude_hist[[#This Row],[m_amplitudeHistogram.26]]/$AI38</f>
        <v>0</v>
      </c>
      <c r="BL38">
        <f>amplitude_hist[[#This Row],[m_amplitudeHistogram.27]]/$AI38</f>
        <v>0</v>
      </c>
      <c r="BM38">
        <f>amplitude_hist[[#This Row],[m_amplitudeHistogram.28]]/$AI38</f>
        <v>0</v>
      </c>
      <c r="BN38">
        <f>amplitude_hist[[#This Row],[m_amplitudeHistogram.29]]/$AI38</f>
        <v>0</v>
      </c>
    </row>
    <row r="39" spans="1:66" x14ac:dyDescent="0.3">
      <c r="A39" s="1" t="s">
        <v>270</v>
      </c>
      <c r="B39" s="1" t="s">
        <v>270</v>
      </c>
      <c r="C39" s="1">
        <v>0.9</v>
      </c>
      <c r="D39">
        <v>205</v>
      </c>
      <c r="E39" s="1">
        <v>6.0241000000000003E-2</v>
      </c>
      <c r="F39" s="1">
        <v>1.506E-2</v>
      </c>
      <c r="G39" s="1">
        <v>0</v>
      </c>
      <c r="H39" s="1">
        <v>1.1044E-2</v>
      </c>
      <c r="I39" s="1">
        <v>5.0200000000000002E-3</v>
      </c>
      <c r="J39" s="1">
        <v>0</v>
      </c>
      <c r="K39" s="1">
        <v>0.17469899999999999</v>
      </c>
      <c r="L39" s="1">
        <v>2.0080000000000001E-2</v>
      </c>
      <c r="M39" s="1">
        <v>6.4256999999999995E-2</v>
      </c>
      <c r="N39" s="1">
        <v>7.6304999999999998E-2</v>
      </c>
      <c r="O39" s="1">
        <v>3.7149000000000001E-2</v>
      </c>
      <c r="P39" s="1">
        <v>4.9196999999999998E-2</v>
      </c>
      <c r="Q39" s="1">
        <v>6.1245000000000001E-2</v>
      </c>
      <c r="R39" s="1">
        <v>0.10743</v>
      </c>
      <c r="S39" s="1">
        <v>6.7268999999999995E-2</v>
      </c>
      <c r="T39" s="1">
        <v>5.8233E-2</v>
      </c>
      <c r="U39" s="1">
        <v>5.8233E-2</v>
      </c>
      <c r="V39" s="1">
        <v>4.5180999999999999E-2</v>
      </c>
      <c r="W39" s="1">
        <v>8.1324999999999995E-2</v>
      </c>
      <c r="X39" s="1">
        <v>8.0319999999999992E-3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f>MAX(amplitude_hist[[#This Row],[m_amplitudeHistogram.0]:[m_amplitudeHistogram.29]])</f>
        <v>0.17469899999999999</v>
      </c>
      <c r="AK39">
        <f>amplitude_hist[[#This Row],[m_amplitudeHistogram.0]]/$AI39</f>
        <v>0.34482738882306141</v>
      </c>
      <c r="AL39">
        <f>amplitude_hist[[#This Row],[m_amplitudeHistogram.1]]/$AI39</f>
        <v>8.6205416172960361E-2</v>
      </c>
      <c r="AM39">
        <f>amplitude_hist[[#This Row],[m_amplitudeHistogram.2]]/$AI39</f>
        <v>0</v>
      </c>
      <c r="AN39">
        <f>amplitude_hist[[#This Row],[m_amplitudeHistogram.3]]/$AI39</f>
        <v>6.3217305193504256E-2</v>
      </c>
      <c r="AO39">
        <f>amplitude_hist[[#This Row],[m_amplitudeHistogram.4]]/$AI39</f>
        <v>2.8735138724320118E-2</v>
      </c>
      <c r="AP39">
        <f>amplitude_hist[[#This Row],[m_amplitudeHistogram.5]]/$AI39</f>
        <v>0</v>
      </c>
      <c r="AQ39">
        <f>amplitude_hist[[#This Row],[m_amplitudeHistogram.6]]/$AI39</f>
        <v>1</v>
      </c>
      <c r="AR39">
        <f>amplitude_hist[[#This Row],[m_amplitudeHistogram.7]]/$AI39</f>
        <v>0.11494055489728047</v>
      </c>
      <c r="AS39">
        <f>amplitude_hist[[#This Row],[m_amplitudeHistogram.8]]/$AI39</f>
        <v>0.36781549980251743</v>
      </c>
      <c r="AT39">
        <f>amplitude_hist[[#This Row],[m_amplitudeHistogram.9]]/$AI39</f>
        <v>0.43677983274088578</v>
      </c>
      <c r="AU39">
        <f>amplitude_hist[[#This Row],[m_amplitudeHistogram.10]]/$AI39</f>
        <v>0.21264575069118885</v>
      </c>
      <c r="AV39">
        <f>amplitude_hist[[#This Row],[m_amplitudeHistogram.11]]/$AI39</f>
        <v>0.28161008362955714</v>
      </c>
      <c r="AW39">
        <f>amplitude_hist[[#This Row],[m_amplitudeHistogram.12]]/$AI39</f>
        <v>0.35057441656792543</v>
      </c>
      <c r="AX39">
        <f>amplitude_hist[[#This Row],[m_amplitudeHistogram.13]]/$AI39</f>
        <v>0.61494341696289045</v>
      </c>
      <c r="AY39">
        <f>amplitude_hist[[#This Row],[m_amplitudeHistogram.14]]/$AI39</f>
        <v>0.38505658303710955</v>
      </c>
      <c r="AZ39">
        <f>amplitude_hist[[#This Row],[m_amplitudeHistogram.15]]/$AI39</f>
        <v>0.33333333333333337</v>
      </c>
      <c r="BA39">
        <f>amplitude_hist[[#This Row],[m_amplitudeHistogram.16]]/$AI39</f>
        <v>0.33333333333333337</v>
      </c>
      <c r="BB39">
        <f>amplitude_hist[[#This Row],[m_amplitudeHistogram.17]]/$AI39</f>
        <v>0.25862197265010106</v>
      </c>
      <c r="BC39">
        <f>amplitude_hist[[#This Row],[m_amplitudeHistogram.18]]/$AI39</f>
        <v>0.46551497146520587</v>
      </c>
      <c r="BD39">
        <f>amplitude_hist[[#This Row],[m_amplitudeHistogram.19]]/$AI39</f>
        <v>4.5976221958912183E-2</v>
      </c>
      <c r="BE39">
        <f>amplitude_hist[[#This Row],[m_amplitudeHistogram.20]]/$AI39</f>
        <v>0</v>
      </c>
      <c r="BF39">
        <f>amplitude_hist[[#This Row],[m_amplitudeHistogram.21]]/$AI39</f>
        <v>0</v>
      </c>
      <c r="BG39">
        <f>amplitude_hist[[#This Row],[m_amplitudeHistogram.22]]/$AI39</f>
        <v>0</v>
      </c>
      <c r="BH39">
        <f>amplitude_hist[[#This Row],[m_amplitudeHistogram.23]]/$AI39</f>
        <v>0</v>
      </c>
      <c r="BI39">
        <f>amplitude_hist[[#This Row],[m_amplitudeHistogram.24]]/$AI39</f>
        <v>0</v>
      </c>
      <c r="BJ39">
        <f>amplitude_hist[[#This Row],[m_amplitudeHistogram.25]]/$AI39</f>
        <v>0</v>
      </c>
      <c r="BK39">
        <f>amplitude_hist[[#This Row],[m_amplitudeHistogram.26]]/$AI39</f>
        <v>0</v>
      </c>
      <c r="BL39">
        <f>amplitude_hist[[#This Row],[m_amplitudeHistogram.27]]/$AI39</f>
        <v>0</v>
      </c>
      <c r="BM39">
        <f>amplitude_hist[[#This Row],[m_amplitudeHistogram.28]]/$AI39</f>
        <v>0</v>
      </c>
      <c r="BN39">
        <f>amplitude_hist[[#This Row],[m_amplitudeHistogram.29]]/$AI39</f>
        <v>0</v>
      </c>
    </row>
    <row r="40" spans="1:66" x14ac:dyDescent="0.3">
      <c r="A40" s="1" t="s">
        <v>270</v>
      </c>
      <c r="B40" s="1" t="s">
        <v>270</v>
      </c>
      <c r="C40" s="1">
        <v>0.84666699999999995</v>
      </c>
      <c r="D40">
        <v>205</v>
      </c>
      <c r="E40" s="1">
        <v>6.0241000000000003E-2</v>
      </c>
      <c r="F40" s="1">
        <v>1.004E-2</v>
      </c>
      <c r="G40" s="1">
        <v>5.0200000000000002E-3</v>
      </c>
      <c r="H40" s="1">
        <v>3.0119999999999999E-3</v>
      </c>
      <c r="I40" s="1">
        <v>1.004E-2</v>
      </c>
      <c r="J40" s="1">
        <v>2.0079999999999998E-3</v>
      </c>
      <c r="K40" s="1">
        <v>7.7309000000000003E-2</v>
      </c>
      <c r="L40" s="1">
        <v>1.6063999999999998E-2</v>
      </c>
      <c r="M40" s="1">
        <v>2.1083999999999999E-2</v>
      </c>
      <c r="N40" s="1">
        <v>9.0360000000000006E-3</v>
      </c>
      <c r="O40" s="1">
        <v>5.0200000000000002E-3</v>
      </c>
      <c r="P40" s="1">
        <v>8.0319999999999992E-3</v>
      </c>
      <c r="Q40" s="1">
        <v>2.4095999999999999E-2</v>
      </c>
      <c r="R40" s="1">
        <v>4.6184999999999997E-2</v>
      </c>
      <c r="S40" s="1">
        <v>5.1205000000000001E-2</v>
      </c>
      <c r="T40" s="1">
        <v>0.11244999999999999</v>
      </c>
      <c r="U40" s="1">
        <v>7.7309000000000003E-2</v>
      </c>
      <c r="V40" s="1">
        <v>4.7189000000000002E-2</v>
      </c>
      <c r="W40" s="1">
        <v>0.24196799999999999</v>
      </c>
      <c r="X40" s="1">
        <v>0.17168700000000001</v>
      </c>
      <c r="Y40" s="1">
        <v>1.0039999999999999E-3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f>MAX(amplitude_hist[[#This Row],[m_amplitudeHistogram.0]:[m_amplitudeHistogram.29]])</f>
        <v>0.24196799999999999</v>
      </c>
      <c r="AK40">
        <f>amplitude_hist[[#This Row],[m_amplitudeHistogram.0]]/$AI40</f>
        <v>0.24896267275011574</v>
      </c>
      <c r="AL40">
        <f>amplitude_hist[[#This Row],[m_amplitudeHistogram.1]]/$AI40</f>
        <v>4.1493089995371289E-2</v>
      </c>
      <c r="AM40">
        <f>amplitude_hist[[#This Row],[m_amplitudeHistogram.2]]/$AI40</f>
        <v>2.0746544997685645E-2</v>
      </c>
      <c r="AN40">
        <f>amplitude_hist[[#This Row],[m_amplitudeHistogram.3]]/$AI40</f>
        <v>1.2447926998611386E-2</v>
      </c>
      <c r="AO40">
        <f>amplitude_hist[[#This Row],[m_amplitudeHistogram.4]]/$AI40</f>
        <v>4.1493089995371289E-2</v>
      </c>
      <c r="AP40">
        <f>amplitude_hist[[#This Row],[m_amplitudeHistogram.5]]/$AI40</f>
        <v>8.2986179990742568E-3</v>
      </c>
      <c r="AQ40">
        <f>amplitude_hist[[#This Row],[m_amplitudeHistogram.6]]/$AI40</f>
        <v>0.31950092574224692</v>
      </c>
      <c r="AR40">
        <f>amplitude_hist[[#This Row],[m_amplitudeHistogram.7]]/$AI40</f>
        <v>6.6388943992594054E-2</v>
      </c>
      <c r="AS40">
        <f>amplitude_hist[[#This Row],[m_amplitudeHistogram.8]]/$AI40</f>
        <v>8.7135488990279703E-2</v>
      </c>
      <c r="AT40">
        <f>amplitude_hist[[#This Row],[m_amplitudeHistogram.9]]/$AI40</f>
        <v>3.7343780995834165E-2</v>
      </c>
      <c r="AU40">
        <f>amplitude_hist[[#This Row],[m_amplitudeHistogram.10]]/$AI40</f>
        <v>2.0746544997685645E-2</v>
      </c>
      <c r="AV40">
        <f>amplitude_hist[[#This Row],[m_amplitudeHistogram.11]]/$AI40</f>
        <v>3.3194471996297027E-2</v>
      </c>
      <c r="AW40">
        <f>amplitude_hist[[#This Row],[m_amplitudeHistogram.12]]/$AI40</f>
        <v>9.9583415988891089E-2</v>
      </c>
      <c r="AX40">
        <f>amplitude_hist[[#This Row],[m_amplitudeHistogram.13]]/$AI40</f>
        <v>0.19087234675659592</v>
      </c>
      <c r="AY40">
        <f>amplitude_hist[[#This Row],[m_amplitudeHistogram.14]]/$AI40</f>
        <v>0.21161889175428156</v>
      </c>
      <c r="AZ40">
        <f>amplitude_hist[[#This Row],[m_amplitudeHistogram.15]]/$AI40</f>
        <v>0.46473087350393438</v>
      </c>
      <c r="BA40">
        <f>amplitude_hist[[#This Row],[m_amplitudeHistogram.16]]/$AI40</f>
        <v>0.31950092574224692</v>
      </c>
      <c r="BB40">
        <f>amplitude_hist[[#This Row],[m_amplitudeHistogram.17]]/$AI40</f>
        <v>0.19502165575613306</v>
      </c>
      <c r="BC40">
        <f>amplitude_hist[[#This Row],[m_amplitudeHistogram.18]]/$AI40</f>
        <v>1</v>
      </c>
      <c r="BD40">
        <f>amplitude_hist[[#This Row],[m_amplitudeHistogram.19]]/$AI40</f>
        <v>0.7095442372545131</v>
      </c>
      <c r="BE40">
        <f>amplitude_hist[[#This Row],[m_amplitudeHistogram.20]]/$AI40</f>
        <v>4.1493089995371284E-3</v>
      </c>
      <c r="BF40">
        <f>amplitude_hist[[#This Row],[m_amplitudeHistogram.21]]/$AI40</f>
        <v>0</v>
      </c>
      <c r="BG40">
        <f>amplitude_hist[[#This Row],[m_amplitudeHistogram.22]]/$AI40</f>
        <v>0</v>
      </c>
      <c r="BH40">
        <f>amplitude_hist[[#This Row],[m_amplitudeHistogram.23]]/$AI40</f>
        <v>0</v>
      </c>
      <c r="BI40">
        <f>amplitude_hist[[#This Row],[m_amplitudeHistogram.24]]/$AI40</f>
        <v>0</v>
      </c>
      <c r="BJ40">
        <f>amplitude_hist[[#This Row],[m_amplitudeHistogram.25]]/$AI40</f>
        <v>0</v>
      </c>
      <c r="BK40">
        <f>amplitude_hist[[#This Row],[m_amplitudeHistogram.26]]/$AI40</f>
        <v>0</v>
      </c>
      <c r="BL40">
        <f>amplitude_hist[[#This Row],[m_amplitudeHistogram.27]]/$AI40</f>
        <v>0</v>
      </c>
      <c r="BM40">
        <f>amplitude_hist[[#This Row],[m_amplitudeHistogram.28]]/$AI40</f>
        <v>0</v>
      </c>
      <c r="BN40">
        <f>amplitude_hist[[#This Row],[m_amplitudeHistogram.29]]/$AI40</f>
        <v>0</v>
      </c>
    </row>
    <row r="41" spans="1:66" x14ac:dyDescent="0.3">
      <c r="A41" s="1"/>
      <c r="B41" s="1"/>
      <c r="C41" s="1"/>
      <c r="E41" s="1">
        <f>4095/30*E42</f>
        <v>0</v>
      </c>
      <c r="F41" s="1">
        <f t="shared" ref="F41:AH41" si="0">4095/30*F42</f>
        <v>136.5</v>
      </c>
      <c r="G41" s="1">
        <f t="shared" si="0"/>
        <v>273</v>
      </c>
      <c r="H41" s="1">
        <f t="shared" si="0"/>
        <v>409.5</v>
      </c>
      <c r="I41" s="1">
        <f t="shared" si="0"/>
        <v>546</v>
      </c>
      <c r="J41" s="1">
        <f t="shared" si="0"/>
        <v>682.5</v>
      </c>
      <c r="K41" s="1">
        <f t="shared" si="0"/>
        <v>819</v>
      </c>
      <c r="L41" s="1">
        <f t="shared" si="0"/>
        <v>955.5</v>
      </c>
      <c r="M41" s="1">
        <f t="shared" si="0"/>
        <v>1092</v>
      </c>
      <c r="N41" s="1">
        <f t="shared" si="0"/>
        <v>1228.5</v>
      </c>
      <c r="O41" s="1">
        <f t="shared" si="0"/>
        <v>1365</v>
      </c>
      <c r="P41" s="1">
        <f t="shared" si="0"/>
        <v>1501.5</v>
      </c>
      <c r="Q41" s="1">
        <f t="shared" si="0"/>
        <v>1638</v>
      </c>
      <c r="R41" s="1">
        <f t="shared" si="0"/>
        <v>1774.5</v>
      </c>
      <c r="S41" s="1">
        <f t="shared" si="0"/>
        <v>1911</v>
      </c>
      <c r="T41" s="1">
        <f t="shared" si="0"/>
        <v>2047.5</v>
      </c>
      <c r="U41" s="1">
        <f t="shared" si="0"/>
        <v>2184</v>
      </c>
      <c r="V41" s="1">
        <f t="shared" si="0"/>
        <v>2320.5</v>
      </c>
      <c r="W41" s="1">
        <f t="shared" si="0"/>
        <v>2457</v>
      </c>
      <c r="X41" s="1">
        <f t="shared" si="0"/>
        <v>2593.5</v>
      </c>
      <c r="Y41" s="1">
        <f t="shared" si="0"/>
        <v>2730</v>
      </c>
      <c r="Z41" s="1">
        <f t="shared" si="0"/>
        <v>2866.5</v>
      </c>
      <c r="AA41" s="1">
        <f t="shared" si="0"/>
        <v>3003</v>
      </c>
      <c r="AB41" s="1">
        <f t="shared" si="0"/>
        <v>3139.5</v>
      </c>
      <c r="AC41" s="1">
        <f t="shared" si="0"/>
        <v>3276</v>
      </c>
      <c r="AD41" s="1">
        <f t="shared" si="0"/>
        <v>3412.5</v>
      </c>
      <c r="AE41" s="1">
        <f t="shared" si="0"/>
        <v>3549</v>
      </c>
      <c r="AF41" s="1">
        <f t="shared" si="0"/>
        <v>3685.5</v>
      </c>
      <c r="AG41" s="1">
        <f t="shared" si="0"/>
        <v>3822</v>
      </c>
      <c r="AH41" s="1">
        <f t="shared" si="0"/>
        <v>3958.5</v>
      </c>
    </row>
    <row r="42" spans="1:66" x14ac:dyDescent="0.3"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>
        <v>23</v>
      </c>
      <c r="AC42">
        <v>24</v>
      </c>
      <c r="AD42">
        <v>25</v>
      </c>
      <c r="AE42">
        <v>26</v>
      </c>
      <c r="AF42">
        <v>27</v>
      </c>
      <c r="AG42">
        <v>28</v>
      </c>
      <c r="AH42">
        <v>29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75916-62BE-493F-9604-D9277405173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O A A B Q S w M E F A A C A A g A 9 w H B W q U r L e O k A A A A 9 g A A A B I A H A B D b 2 5 m a W c v U G F j a 2 F n Z S 5 4 b W w g o h g A K K A U A A A A A A A A A A A A A A A A A A A A A A A A A A A A h Y 9 B D o I w F E S v Q r q n h a q J I Z 8 S 4 1 Y S E 6 N x 2 5 Q K D V A M b S 1 3 c + G R v I I Y R d 2 5 n D d v M X O / 3 i A b 2 i a 4 y N 6 o T q c o x h E K p B Z d o X S Z I m d P 4 R J l D L Z c 1 L y U w S h r k w y m S F F l 7 T k h x H u P / Q x 3 f U l o F M X k m G 9 2 o p I t R x 9 Z / Z d D p Y 3 l W k j E 4 P A a w y i O 5 x T T x b g J y A Q h V / o r 0 L F 7 t j 8 Q 1 q 6 x r p f M 1 e F + B W S K Q N 4 f 2 A N Q S w M E F A A C A A g A 9 w H B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B w V o V x O 8 e u Q s A A B T v A A A T A B w A R m 9 y b X V s Y X M v U 2 V j d G l v b j E u b S C i G A A o o B Q A A A A A A A A A A A A A A A A A A A A A A A A A A A D t n V 9 v 2 1 Y S x d 8 D 5 D s I 7 o s D O I a G f 0 R p F 3 7 w 2 i 1 q o B h 0 I z e 7 Q L 0 g G I m x h U h k l q S c p k G / + 1 K m Y 1 u + 5 0 h X d R d r d C c v T S / n U v f M 0 N L v e s 6 N 6 n z S z M q i N + 7 + K 3 9 9 + e L l i / o q q / J p L 1 t 8 n M + a 5 T R P r 2 Z 1 0 z v q z f P m 5 Y t e + 2 d c L q t J 3 o 6 c 1 N e H p + V k u c i L Z v + 7 2 T w / P C m L p v 2 f e n / v 9 C 8 X / y i r D / X F j 1 V 5 W W W L x a y 4 D P p B f P H 2 z T 9 f V / l 1 X t X 5 6 / d l 9 f q n 4 4 t J 2 b 7 K y f W 7 + r j I 5 p 9 / z a s 0 r z + G w c U 0 a 7 I 6 b 9 J 5 e V l f r K / n c F J f 7 7 0 6 + P k 0 n 8 8 W s y a v j v Y O 9 g 5 6 J + V 8 u S j q o y D p H / S + L d o b t y 9 7 J E E s B 7 2 / L 8 s m H z e f 5 / n R / V 8 P t S z y f 7 0 6 6 J R 9 s 9 e u d t F e m / a + z 7 N p u 8 a 9 V u Z 5 9 q 4 N v L 1 y O 7 7 f J e G g 9 / P t + P F 8 P p 5 k 8 6 y q j 5 p q + f C W J 1 d Z c d n e 8 f z z x / z + d u d V V t S t / k W 3 5 N X F e h + 8 / s G X L 3 v p S b l Y 5 b g V 2 L R x v S b / p f n t o N d e O K v f z q Z 5 + U O e V U W r 1 A n o P f i z S G d F m / b m t M 3 q y b K q 2 h u + z e b L v J 1 0 V j S D 6 H C 1 B m f W w 7 K M m 6 z Z E r 5 I r 1 c L G k / K K j 9 s X 7 F b 3 5 Z 1 P Z p y d r P M f O o z t V 4 9 F n n 9 p s 3 W e d l k 8 8 2 r + 3 A b / 8 Z D R / 2 5 m J x X e X 1 V z q c + s e P 8 3 8 u 8 m O Q / 5 M V l c / V 9 + 4 z e P P e t o n e z o n 6 z e g Y O 2 x + C P + x W 2 S 9 P u d W H m 1 u d l M u b p + o J K 7 o t w J P v t F p O + i m f X V 4 1 t V P z s b h D g T s U u k O R O x S 7 Q w N 3 K H G H h u 7 Q C C y 1 D 8 b A + g U I E K B A g A Q B G g S I E K B C g A w B O g K g I 0 B 1 A D o C o C M A O g K g I w A 6 A q A j A D o C o C M E O k K g I 0 Q P F N A R A h 0 h 0 B E C H S H Q E Q I d I d A R A R 0 R 0 B E B H R H 6 y Q A 6 I q A j A j o i o C M C O i K g I w Y 6 Y q A j B j p i o C N G P + J A R w x 0 x E B H D H T E Q M c A 6 B g A H Q O g Y w B 0 D I C O A X q v A j o G Q M c A 6 B g A H Q n Q k Q A d C d C R A B 0 J 0 J E A H Q l 6 0 w U 6 E q A j A T q G Q M c Q 6 B g C H U O g Y w h 0 D I G O I d A x R J 8 e Q M c Q 6 B g B H S O g Y w R 0 j I C O E d A x A j p G Q M c I 6 B i h j 0 H 4 O e g K W a R F 2 Y z / O F j a 5 W 7 b e W n L 3 X Z A p q 3 r 2 o W a t t x s I z i p + + C o + 9 y o + 9 i o + 9 S o + 9 C o + 8 y o + 8 i o + 8 S o + 8 A o A C c F 4 K Q A n B S A k w J w U g B O C s B J A T g p A C c F 4 K Q A n B S A k w J w U g B O C s B J A T g p A C c F 4 K Q A n B S A k w J w U g B O C s B J A T g p A C c F 4 K Q A n B S A k w J w U g B O C s B J A T g p A C c F 4 K Q A n B S A k w J w U g B O C s B J A T g p A C c F 4 K Q A n B S A k w J w U g B O C s B J A T g p A C c F 4 K Q A n B S A k w J w U g B O C s B J A T g p A C c F 4 K Q A n B S A k w J w U g B O C s B J A T g p A C c F 4 K Q A n B S A k w J w U g B O C s B J A T g p A C c F 4 K Q A n B S A k w J w U g B O C s B J A T g p A C c F 4 K Q A n B S A k w J w U g B O C s B J A T g p A C c F 4 K Q Y n O 5 + / X n / y e 8 Z 5 q Y A h r l Z g W F u o m C Y m z s Y 5 q Y T h r k Z h m F u 0 m G Y W w c Y 5 p Y G p 9 e 3 D J 5 1 A H i D 4 z w r A T A I x 3 n W A u A S j v O s B s A q H O d Z D 4 B f O M 7 3 5 8 K z H g D d c J x n P Q D i 4 T j P e g A U x H G e 9 Q D I 2 O 5 r V h 2 C H 6 v y / W y e V 3 W 7 Z X q f t X + b / i 2 b k t 4 B n f J d V j f H p y d n x a y Z Z f P Z r 9 m q Q b X D / P H N k m 9 a I r 5 T j r + K 3 O V l 2 p 1 Z G 5 t X 1 9 m 8 3 m H e 2 7 u W x + 4 5 G T f l x x 1 m / V R 8 K M p P x b d V V V Z e 0 5 p V I + W 2 5 3 M + W / i t s N 2 l 3 t U q B w 0 T M G X 2 N d 6 3 T L P 7 F z g u p m f T u d / S 7 h 7 e n Z 6 J u 1 k n 2 X y y n P s / f / X D R 2 K n l 1 y b u e v L 3 j f R d p 1 Z 5 e 1 Q 1 X x t u / k t t X 0 G 2 0 f R 7 z F s 6 1 Z f o R u v v Y P 8 9 u r l i 1 k B u 6 a 8 L 5 0 G / X 7 / 9 r c p z 6 1 H / X B t 1 q 9 e 1 d v 6 1 d a v t n 7 1 3 Z D 1 q x + P W b / a + t X W r + 7 G r F 9 t / W r r V 3 d j 1 q / e / W 7 W r 3 a H r F 8 N 8 m v 9 a u t X W 7 + 6 G 7 N + t f W r r V / d j V m / 2 v r V H n H W r 7 Z + t f W r r V 9 t / W r r V 1 u / e h W 7 1 q / + Z m 9 D x 3 o / e L V n b W t r W 1 v b 2 t r W 1 r b u h q x t b W 1 r a 1 v 3 r G 3 d v W d Y 2 9 r a 1 t a 2 7 s a s b b 3 b u q x t D Z Z q b W t r W 1 v b u h u z t r W 1 r a 1 t 3 Y 1 Z 2 9 r a 1 l 5 h 1 r a 2 t r W 1 r a 1 t b W 1 r a 1 t b 2 / p P 2 r b O p p O 0 y j 6 l l 2 U 5 7 U Q / g z 6 1 s 6 Z t / e m + / L 7 + 9 A 7 N 5 N s O 9 Z c v e 9 2 o u P n v L g T s Q s g u R O x C z C 4 M 2 I W E X R i y C y N 2 4 Y b E 8 B W q X a h 4 o e q F y h e q X 2 g C h G Z A a A q E 5 i C g O Q h 4 / W k O A p q D g O Y g o D k I a A 4 C m o O A 5 i C g O Q h p D k K a g 5 D / E N A c h D Q H I c 1 B S H M Q 0 h y E N A c h z U F E c x D R H E Q 0 B x F / J 6 A 5 i G g O I p q D i O Y g o j m I a A 5 i m o O Y 5 i C m O Y h p D m L + d k h z E N M c x D Q H M c 1 B T H M w o D k Y 0 B w M a A 4 G N A c D m o M B / 0 y g O R j Q H A x o D g Y 0 B w n N Q U J z k N A c J D Q H C c 1 B Q n O Q 8 A 9 G m o O E 5 i C h O R j S H A x p D o Y 0 B 0 O a g y H N w Z D m Y E h z M O R 0 Q H M w p D k Y 0 R y M a A 5 G N A c j m o M R z c G I 5 m B E c z C i O R h x R N r A S B y S + p y S + h y T + p y T + h y U + p y U + h y V + p y V + h y W + j w b m 5 C R Z 2 M D N G 6 g x g 3 Y u I E b N 4 D j B n L c g I 6 c H Y X D o 3 B 6 F I 6 P w v l R O E A K J 0 j h C C m c I Y V D p H C K F I 6 R w j l S O E g K J 0 n h K C m c J Y X D p H C a F I 6 T w n l S O F A K J 0 r h S C m c K Y V D p X C q F I 6 V w r l S O F g K J 0 v h a C m c L Y X D p X C 6 F I 6 X w v l S O G A K J 0 z h i C m c M Y V D p n D K F I 6 Z w j l T O G g K J 0 3 h q C m c N Y X D p n D a F I 6 b w n l T O H A K J 0 7 h y C m c O Y V D p 3 D q F I 6 d w r l T O H g K J 0 / h 6 C m c P Y X D p 3 D 6 F I 6 f w v l T O I A K J 1 D h C C q c Q Y V D q H A K F Y 6 h w j l U O I g K J 1 H h K C q c R Q P O o k F / v T u 3 w z / B 2 R 0 V a j l 3 Z Y x 7 B r 8 a f r y k L b 8 Z D i M 7 u b Q K W P d A 2 s k l O 7 l k J 5 f s 5 J I 7 Z i e X 7 O S S n V z q x u z k k p 1 c s p N L 3 Z i d X L K T S 3 d D d n L J H b O T S 3 Z y y U 4 u d W N 2 c s l O L t n J p W 7 M T i 5 5 h d n J J T u 5 Z C e X / j w n l 9 A b h m c 9 A F r i O N 8 3 K s 9 6 A C z F c Z 7 1 A P i K 4 z z r A T A X x 3 n W A + A w j v O s B 8 B m H O f 7 y e F Z D 4 D c O M 6 z H g D N c Z x n P Q D C 4 4 9 A z 3 o A 1 M d x n v U A W w I c 5 / t R 7 l k P s J 3 A c Z 7 1 A N s O H O d Z D 7 A 9 w X G e 9 Q D b G B z n W Q + w 3 c F x v m z l W Q + w V c J x n v U A W y o M d Z 7 1 A F s v H O d Z D 7 B F w 3 G e 9 Q B b O R z n C 7 u e 9 Q D b Q B z n W Q + w X c R x n v U A 2 0 o c 5 1 k P s P 3 E c Z 7 1 A N t U H O e 7 + / C s B 9 j i 4 m 2 K Z z 3 A V h j H e d Y D b J l x n G c 9 w N Y a x 3 n W A 2 z B c Z z v d t B O 6 t t J f T u p b y f 1 t z + G / 4 V / Y H 7 d j / l 8 / l 1 5 M 2 U 6 n w p m y j R T p p k y 7 4 b M l P l 4 z E y Z Z s o 0 U 2 Y 3 Z q Z M M 2 W a K b M b M 1 P m 7 n c z U 6 Y 7 Z K Z M k F 8 z Z Z o p 0 0 y Z 3 Z i Z M s 2 U a a b M b s x M m W b K 9 I g z U 6 a Z M s 2 U y e P M l G m m T D N l 8 j g z Z Z o p 0 0 y Z P M 5 M m W b K N F M m j z N T p p k y z Z R p p k w z Z T 4 L U + b V p 1 v f X v v 3 / 7 k P 8 8 F i t j o w Y 3 N g 9 s y B 2 T M H 5 n N 2 Y J p d 0 e y K 3 Z j Z F c 2 u a H b F b s z s i m Z X 7 P 0 u u + I m U t r Z r f i E m 6 3 T x Z N W 9 Y g v n n A v s y q a V b E b M 6 u i W R X N q t i N m V X R r I p m V T S r o l k V z a p o V k W z K m 6 I M 6 u i W R X N q s j j z K p o V k W z K v I 4 s y q a V d G s i j z u / 9 u q 6 D m D O R U 9 p z 9 w i H n O e O h T 9 H 2 R R z Z F z 2 l r L s X d 0 n F r U v S c 9 M i j u H U W s C h u n e M 4 F L f O e G R Q 9 I 9 / 6 E / c O g v Z E / 0 n r Z v 9 t s 5 j 5 s T d J u 7 4 o s y a u H W i 6 0 z c v s 4 7 Y + L 2 R + / e l 7 g e 6 w y k 7 h t w 6 r 7 X p u 7 b a u q + g 6 b g q 8 t T 8 J 3 l K f i y 8 h R 8 S 3 k K v p 4 8 F f D F 5 K m A L 2 h P B X w 1 e y r g S 9 l T A V / H n s o j N Z t M n P 8 B U E s B A i 0 A F A A C A A g A 9 w H B W q U r L e O k A A A A 9 g A A A B I A A A A A A A A A A A A A A A A A A A A A A E N v b m Z p Z y 9 Q Y W N r Y W d l L n h t b F B L A Q I t A B Q A A g A I A P c B w V o P y u m r p A A A A O k A A A A T A A A A A A A A A A A A A A A A A P A A A A B b Q 2 9 u d G V u d F 9 U e X B l c 1 0 u e G 1 s U E s B A i 0 A F A A C A A g A 9 w H B W h X E 7 x 6 5 C w A A F O 8 A A B M A A A A A A A A A A A A A A A A A 4 Q E A A E Z v c m 1 1 b G F z L 1 N l Y 3 R p b 2 4 x L m 1 Q S w U G A A A A A A M A A w D C A A A A 5 w 0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e s F A A A A A A A f 6 w U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c G x p d H V k Z V 9 o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V m O W I 4 M z k t M G Q 0 N y 0 0 Z j M 0 L W F k Z m I t N D Q 4 N W R m M T M 5 O T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t c G x p d H V k Z V 9 o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x V D E 5 O j A 5 O j M 3 L j E 5 M z E 4 O T F a I i A v P j x F b n R y e S B U e X B l P S J G a W x s Q 2 9 s d W 1 u V H l w Z X M i I F Z h b H V l P S J z Q m d Z R E F 3 W U d B d 0 1 E Q X d N R E F 3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B d 0 1 E Q X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B d 0 1 E Q X d N R E F 3 T U R B d 0 1 E Q X d N R E F 3 T U R B d 0 1 H I i A v P j x F b n R y e S B U e X B l P S J G a W x s Q 2 9 s d W 1 u T m F t Z X M i I F Z h b H V l P S J z W y Z x d W 9 0 O 1 9 D b 2 1 t Z W 5 0 J n F 1 b 3 Q 7 L C Z x d W 9 0 O 1 9 J c 1 Z p Z G V v T G V h c m 5 p b m c m c X V v d D s s J n F 1 b 3 Q 7 I C A g I C A g I C A g I C A g b V 9 p b n Z l c n R E Y X R h Q 3 V y c m V u d F Z h b H V l J n F 1 b 3 Q 7 L C Z x d W 9 0 O y A g I C A g I C A g I C A g I E N 2 Y n N B b m F s e X p l c l N 0 Y X R l J n F 1 b 3 Q 7 L C Z x d W 9 0 O y A g I C A g I C A g I C A g I G 1 f d m l k Z W 9 T Y 2 9 y Z S 5 t X 2 l z V m l k Z W 8 m c X V v d D s s J n F 1 b 3 Q 7 I C A g I C A g I C A g I C A g b V 9 2 a W R l b 1 N j b 3 J l L m 1 f a X N J b n Z l c n R l Z F Z p Z G V v J n F 1 b 3 Q 7 L C Z x d W 9 0 O y A g I C A g I C A g I C A g I G 1 f c 2 F t c G x l c 1 J l Y W R U b 3 R h b C Z x d W 9 0 O y w m c X V v d D s g I C A g I C A g I C A g I C B r X 3 N h b X B s Z V J h d G U m c X V v d D s s J n F 1 b 3 Q 7 I C A g I C A g I C A g I C A g b V 9 z e W 5 j V H J l c 2 h v b G Q m c X V v d D s s J n F 1 b 3 Q 7 I C A g I C A g I C A g I C A g b V 9 z e W 5 j U 2 V x d W V u Y 2 V M Z W 5 n d G h I a X N 0 b 2 d y Y W 0 u b V 9 i a W 5 z U m F u Z 2 U u b W l u J n F 1 b 3 Q 7 L C Z x d W 9 0 O y A g I C A g I C A g I C A g I G 1 f c 3 l u Y 1 N l c X V l b m N l T G V u Z 3 R o S G l z d G 9 n c m F t L m 1 f Y m l u c 1 J h b m d l L m 1 h e C Z x d W 9 0 O y w m c X V v d D s g I C A g I C A g I C A g I C B t X 3 N 5 b m N T Z X F 1 Z W 5 j Z U x l b m d 0 a E h p c 3 R v Z 3 J h b S 5 r X 2 J p b n N D b 3 V u d C Z x d W 9 0 O y w m c X V v d D s g I C A g I C A g I C A g I C B t X 3 N 5 b m N T Z X F 1 Z W 5 j Z U x l b m d 0 a E h p c 3 R v Z 3 J h b S 5 t X 3 N h b X B s Z X N D b 3 V u d C Z x d W 9 0 O y w m c X V v d D s g I C A g I C A g I C A g I C B t X 3 N 5 b m N T Z X F 1 Z W 5 j Z U x l b m d 0 a E h p c 3 R v Z 3 J h b S 5 i a W 5 z X 3 d l a W d o d H M m c X V v d D s s J n F 1 b 3 Q 7 U z E m c X V v d D s s J n F 1 b 3 Q 7 U z I m c X V v d D s s J n F 1 b 3 Q 7 U z M m c X V v d D s s J n F 1 b 3 Q 7 U z Q m c X V v d D s s J n F 1 b 3 Q 7 U z U m c X V v d D s s J n F 1 b 3 Q 7 U z Y m c X V v d D s s J n F 1 b 3 Q 7 U z c m c X V v d D s s J n F 1 b 3 Q 7 U z g m c X V v d D s s J n F 1 b 3 Q 7 U z k m c X V v d D s s J n F 1 b 3 Q 7 U z E w J n F 1 b 3 Q 7 L C Z x d W 9 0 O 1 M x M S Z x d W 9 0 O y w m c X V v d D t T M T I m c X V v d D s s J n F 1 b 3 Q 7 U z E z J n F 1 b 3 Q 7 L C Z x d W 9 0 O 1 M x N C Z x d W 9 0 O y w m c X V v d D t T M T U m c X V v d D s s J n F 1 b 3 Q 7 U z E 2 J n F 1 b 3 Q 7 L C Z x d W 9 0 O 1 M x N y Z x d W 9 0 O y w m c X V v d D t T M T g m c X V v d D s s J n F 1 b 3 Q 7 U z E 5 J n F 1 b 3 Q 7 L C Z x d W 9 0 O 1 M y M C Z x d W 9 0 O y w m c X V v d D t T M j E m c X V v d D s s J n F 1 b 3 Q 7 U z I y J n F 1 b 3 Q 7 L C Z x d W 9 0 O 1 M y M y Z x d W 9 0 O y w m c X V v d D t T M j Q m c X V v d D s s J n F 1 b 3 Q 7 U z I 1 J n F 1 b 3 Q 7 L C Z x d W 9 0 O 1 M y N i Z x d W 9 0 O y w m c X V v d D t T M j c m c X V v d D s s J n F 1 b 3 Q 7 U z I 4 J n F 1 b 3 Q 7 L C Z x d W 9 0 O 1 M y O S Z x d W 9 0 O y w m c X V v d D t T M z A m c X V v d D s s J n F 1 b 3 Q 7 U z M x J n F 1 b 3 Q 7 L C Z x d W 9 0 O 1 M z M i Z x d W 9 0 O y w m c X V v d D t T M z M m c X V v d D s s J n F 1 b 3 Q 7 U z M 0 J n F 1 b 3 Q 7 L C Z x d W 9 0 O 1 M z N S Z x d W 9 0 O y w m c X V v d D t T M z Y m c X V v d D s s J n F 1 b 3 Q 7 U z M 3 J n F 1 b 3 Q 7 L C Z x d W 9 0 O 1 M z O C Z x d W 9 0 O y w m c X V v d D t T M z k m c X V v d D s s J n F 1 b 3 Q 7 U z Q w J n F 1 b 3 Q 7 L C Z x d W 9 0 O 1 M 0 M S Z x d W 9 0 O y w m c X V v d D t T N D I m c X V v d D s s J n F 1 b 3 Q 7 U z Q z J n F 1 b 3 Q 7 L C Z x d W 9 0 O 1 M 0 N C Z x d W 9 0 O y w m c X V v d D t T N D U m c X V v d D s s J n F 1 b 3 Q 7 U z Q 2 J n F 1 b 3 Q 7 L C Z x d W 9 0 O 1 M 0 N y Z x d W 9 0 O y w m c X V v d D t T N D g m c X V v d D s s J n F 1 b 3 Q 7 U z Q 5 J n F 1 b 3 Q 7 L C Z x d W 9 0 O 1 M 1 M C Z x d W 9 0 O y w m c X V v d D t T N T E m c X V v d D s s J n F 1 b 3 Q 7 U z U y J n F 1 b 3 Q 7 L C Z x d W 9 0 O 1 M 1 M y Z x d W 9 0 O y w m c X V v d D t T N T Q m c X V v d D s s J n F 1 b 3 Q 7 U z U 1 J n F 1 b 3 Q 7 L C Z x d W 9 0 O 1 M 1 N i Z x d W 9 0 O y w m c X V v d D t T N T c m c X V v d D s s J n F 1 b 3 Q 7 U z U 4 J n F 1 b 3 Q 7 L C Z x d W 9 0 O 1 M 1 O S Z x d W 9 0 O y w m c X V v d D t T N j A m c X V v d D s s J n F 1 b 3 Q 7 U z Y x J n F 1 b 3 Q 7 L C Z x d W 9 0 O 1 M 2 M i Z x d W 9 0 O y w m c X V v d D t T N j M m c X V v d D s s J n F 1 b 3 Q 7 U z Y 0 J n F 1 b 3 Q 7 L C Z x d W 9 0 O 1 M 2 N S Z x d W 9 0 O y w m c X V v d D t T N j Y m c X V v d D s s J n F 1 b 3 Q 7 U z Y 3 J n F 1 b 3 Q 7 L C Z x d W 9 0 O 1 M 2 O C Z x d W 9 0 O y w m c X V v d D t T N j k m c X V v d D s s J n F 1 b 3 Q 7 U z c w J n F 1 b 3 Q 7 L C Z x d W 9 0 O 1 M 3 M S Z x d W 9 0 O y w m c X V v d D t T N z I m c X V v d D s s J n F 1 b 3 Q 7 U z c z J n F 1 b 3 Q 7 L C Z x d W 9 0 O 1 M 3 N C Z x d W 9 0 O y w m c X V v d D t T N z U m c X V v d D s s J n F 1 b 3 Q 7 U z c 2 J n F 1 b 3 Q 7 L C Z x d W 9 0 O 1 M 3 N y Z x d W 9 0 O y w m c X V v d D t T N z g m c X V v d D s s J n F 1 b 3 Q 7 U z c 5 J n F 1 b 3 Q 7 L C Z x d W 9 0 O 1 M 4 M C Z x d W 9 0 O y w m c X V v d D t T O D E m c X V v d D s s J n F 1 b 3 Q 7 U z g y J n F 1 b 3 Q 7 L C Z x d W 9 0 O 1 M 4 M y Z x d W 9 0 O y w m c X V v d D t T O D Q m c X V v d D s s J n F 1 b 3 Q 7 U z g 1 J n F 1 b 3 Q 7 L C Z x d W 9 0 O 1 M 4 N i Z x d W 9 0 O y w m c X V v d D t T O D c m c X V v d D s s J n F 1 b 3 Q 7 U z g 4 J n F 1 b 3 Q 7 L C Z x d W 9 0 O 1 M 4 O S Z x d W 9 0 O y w m c X V v d D t T O T A m c X V v d D s s J n F 1 b 3 Q 7 U z k x J n F 1 b 3 Q 7 L C Z x d W 9 0 O 1 M 5 M i Z x d W 9 0 O y w m c X V v d D t T O T M m c X V v d D s s J n F 1 b 3 Q 7 U z k 0 J n F 1 b 3 Q 7 L C Z x d W 9 0 O 1 M 5 N S Z x d W 9 0 O y w m c X V v d D t T O T Y m c X V v d D s s J n F 1 b 3 Q 7 U z k 3 J n F 1 b 3 Q 7 L C Z x d W 9 0 O 1 M 5 O C Z x d W 9 0 O y w m c X V v d D t T O T k m c X V v d D s s J n F 1 b 3 Q 7 U z E w M C Z x d W 9 0 O y w m c X V v d D t t X 2 5 v d F N 5 b m N T Z X F 1 Z W 5 j Z U x l b m d 0 a E h p c 3 R v Z 3 J h b S 5 t X 2 J p b n N S Y W 5 n Z S 5 t a W 4 m c X V v d D s s J n F 1 b 3 Q 7 I C A g I C A g I C A g I C A g b V 9 u b 3 R T e W 5 j U 2 V x d W V u Y 2 V M Z W 5 n d G h I a X N 0 b 2 d y Y W 0 u b V 9 i a W 5 z U m F u Z 2 U u b W F 4 J n F 1 b 3 Q 7 L C Z x d W 9 0 O y A g I C A g I C A g I C A g I G 1 f b m 9 0 U 3 l u Y 1 N l c X V l b m N l T G V u Z 3 R o S G l z d G 9 n c m F t L m t f Y m l u c 0 N v d W 5 0 J n F 1 b 3 Q 7 L C Z x d W 9 0 O y A g I C A g I C A g I C A g I G 1 f b m 9 0 U 3 l u Y 1 N l c X V l b m N l T G V u Z 3 R o S G l z d G 9 n c m F t L m 1 f c 2 F t c G x l c 0 N v d W 5 0 J n F 1 b 3 Q 7 L C Z x d W 9 0 O y A g I C A g I C A g I C A g I G 1 f b m 9 0 U 3 l u Y 1 N l c X V l b m N l T G V u Z 3 R o S G l z d G 9 n c m F t L m J p b n N f d 2 V p Z 2 h 0 c y Z x d W 9 0 O y w m c X V v d D t O M S Z x d W 9 0 O y w m c X V v d D t O M i Z x d W 9 0 O y w m c X V v d D t O M y Z x d W 9 0 O y w m c X V v d D t O N C Z x d W 9 0 O y w m c X V v d D t O N S Z x d W 9 0 O y w m c X V v d D t O N i Z x d W 9 0 O y w m c X V v d D t O N y Z x d W 9 0 O y w m c X V v d D t O O C Z x d W 9 0 O y w m c X V v d D t O O S Z x d W 9 0 O y w m c X V v d D t O M T A m c X V v d D s s J n F 1 b 3 Q 7 T j E x J n F 1 b 3 Q 7 L C Z x d W 9 0 O 0 4 x M i Z x d W 9 0 O y w m c X V v d D t O M T M m c X V v d D s s J n F 1 b 3 Q 7 T j E 0 J n F 1 b 3 Q 7 L C Z x d W 9 0 O 0 4 x N S Z x d W 9 0 O y w m c X V v d D t O M T Y m c X V v d D s s J n F 1 b 3 Q 7 T j E 3 J n F 1 b 3 Q 7 L C Z x d W 9 0 O 0 4 x O C Z x d W 9 0 O y w m c X V v d D t O M T k m c X V v d D s s J n F 1 b 3 Q 7 T j I w J n F 1 b 3 Q 7 L C Z x d W 9 0 O 0 4 y M S Z x d W 9 0 O y w m c X V v d D t O M j I m c X V v d D s s J n F 1 b 3 Q 7 T j I z J n F 1 b 3 Q 7 L C Z x d W 9 0 O 0 4 y N C Z x d W 9 0 O y w m c X V v d D t O M j U m c X V v d D s s J n F 1 b 3 Q 7 T j I 2 J n F 1 b 3 Q 7 L C Z x d W 9 0 O 0 4 y N y Z x d W 9 0 O y w m c X V v d D t O M j g m c X V v d D s s J n F 1 b 3 Q 7 T j I 5 J n F 1 b 3 Q 7 L C Z x d W 9 0 O 0 4 z M C Z x d W 9 0 O y w m c X V v d D t O M z E m c X V v d D s s J n F 1 b 3 Q 7 T j M y J n F 1 b 3 Q 7 L C Z x d W 9 0 O 0 4 z M y Z x d W 9 0 O y w m c X V v d D t O M z Q m c X V v d D s s J n F 1 b 3 Q 7 T j M 1 J n F 1 b 3 Q 7 L C Z x d W 9 0 O 0 4 z N i Z x d W 9 0 O y w m c X V v d D t O M z c m c X V v d D s s J n F 1 b 3 Q 7 T j M 4 J n F 1 b 3 Q 7 L C Z x d W 9 0 O 0 4 z O S Z x d W 9 0 O y w m c X V v d D t O N D A m c X V v d D s s J n F 1 b 3 Q 7 T j Q x J n F 1 b 3 Q 7 L C Z x d W 9 0 O 0 4 0 M i Z x d W 9 0 O y w m c X V v d D t O N D M m c X V v d D s s J n F 1 b 3 Q 7 T j Q 0 J n F 1 b 3 Q 7 L C Z x d W 9 0 O 0 4 0 N S Z x d W 9 0 O y w m c X V v d D t O N D Y m c X V v d D s s J n F 1 b 3 Q 7 T j Q 3 J n F 1 b 3 Q 7 L C Z x d W 9 0 O 0 4 0 O C Z x d W 9 0 O y w m c X V v d D t O N D k m c X V v d D s s J n F 1 b 3 Q 7 T j U w J n F 1 b 3 Q 7 L C Z x d W 9 0 O 0 4 1 M S Z x d W 9 0 O y w m c X V v d D t O N T I m c X V v d D s s J n F 1 b 3 Q 7 T j U z J n F 1 b 3 Q 7 L C Z x d W 9 0 O 0 4 1 N C Z x d W 9 0 O y w m c X V v d D t O N T U m c X V v d D s s J n F 1 b 3 Q 7 T j U 2 J n F 1 b 3 Q 7 L C Z x d W 9 0 O 0 4 1 N y Z x d W 9 0 O y w m c X V v d D t O N T g m c X V v d D s s J n F 1 b 3 Q 7 T j U 5 J n F 1 b 3 Q 7 L C Z x d W 9 0 O 0 4 2 M C Z x d W 9 0 O y w m c X V v d D t O N j E m c X V v d D s s J n F 1 b 3 Q 7 T j Y y J n F 1 b 3 Q 7 L C Z x d W 9 0 O 0 4 2 M y Z x d W 9 0 O y w m c X V v d D t O N j Q m c X V v d D s s J n F 1 b 3 Q 7 T j Y 1 J n F 1 b 3 Q 7 L C Z x d W 9 0 O 0 4 2 N i Z x d W 9 0 O y w m c X V v d D t O N j c m c X V v d D s s J n F 1 b 3 Q 7 T j Y 4 J n F 1 b 3 Q 7 L C Z x d W 9 0 O 0 4 2 O S Z x d W 9 0 O y w m c X V v d D t O N z A m c X V v d D s s J n F 1 b 3 Q 7 T j c x J n F 1 b 3 Q 7 L C Z x d W 9 0 O 0 4 3 M i Z x d W 9 0 O y w m c X V v d D t O N z M m c X V v d D s s J n F 1 b 3 Q 7 T j c 0 J n F 1 b 3 Q 7 L C Z x d W 9 0 O 0 4 3 N S Z x d W 9 0 O y w m c X V v d D t O N z Y m c X V v d D s s J n F 1 b 3 Q 7 T j c 3 J n F 1 b 3 Q 7 L C Z x d W 9 0 O 0 4 3 O C Z x d W 9 0 O y w m c X V v d D t O N z k m c X V v d D s s J n F 1 b 3 Q 7 T j g w J n F 1 b 3 Q 7 L C Z x d W 9 0 O 0 4 4 M S Z x d W 9 0 O y w m c X V v d D t O O D I m c X V v d D s s J n F 1 b 3 Q 7 T j g z J n F 1 b 3 Q 7 L C Z x d W 9 0 O 0 4 4 N C Z x d W 9 0 O y w m c X V v d D t O O D U m c X V v d D s s J n F 1 b 3 Q 7 T j g 2 J n F 1 b 3 Q 7 L C Z x d W 9 0 O 0 4 4 N y Z x d W 9 0 O y w m c X V v d D t O O D g m c X V v d D s s J n F 1 b 3 Q 7 T j g 5 J n F 1 b 3 Q 7 L C Z x d W 9 0 O 0 4 5 M C Z x d W 9 0 O y w m c X V v d D t O O T E m c X V v d D s s J n F 1 b 3 Q 7 T j k y J n F 1 b 3 Q 7 L C Z x d W 9 0 O 0 4 5 M y Z x d W 9 0 O y w m c X V v d D t O O T Q m c X V v d D s s J n F 1 b 3 Q 7 T j k 1 J n F 1 b 3 Q 7 L C Z x d W 9 0 O 0 4 5 N i Z x d W 9 0 O y w m c X V v d D t O O T c m c X V v d D s s J n F 1 b 3 Q 7 T j k 4 J n F 1 b 3 Q 7 L C Z x d W 9 0 O 0 4 5 O S Z x d W 9 0 O y w m c X V v d D t O M T A w J n F 1 b 3 Q 7 L C Z x d W 9 0 O 2 1 f Y W 1 w b G l 0 d W R l S G l z d G 9 n c m F t L j A m c X V v d D s s J n F 1 b 3 Q 7 b V 9 h b X B s a X R 1 Z G V I a X N 0 b 2 d y Y W 0 u M S Z x d W 9 0 O y w m c X V v d D t t X 2 F t c G x p d H V k Z U h p c 3 R v Z 3 J h b S 4 y J n F 1 b 3 Q 7 L C Z x d W 9 0 O 2 1 f Y W 1 w b G l 0 d W R l S G l z d G 9 n c m F t L j M m c X V v d D s s J n F 1 b 3 Q 7 b V 9 h b X B s a X R 1 Z G V I a X N 0 b 2 d y Y W 0 u N C Z x d W 9 0 O y w m c X V v d D t t X 2 F t c G x p d H V k Z U h p c 3 R v Z 3 J h b S 4 1 J n F 1 b 3 Q 7 L C Z x d W 9 0 O 2 1 f Y W 1 w b G l 0 d W R l S G l z d G 9 n c m F t L j Y m c X V v d D s s J n F 1 b 3 Q 7 b V 9 h b X B s a X R 1 Z G V I a X N 0 b 2 d y Y W 0 u N y Z x d W 9 0 O y w m c X V v d D t t X 2 F t c G x p d H V k Z U h p c 3 R v Z 3 J h b S 4 4 J n F 1 b 3 Q 7 L C Z x d W 9 0 O 2 1 f Y W 1 w b G l 0 d W R l S G l z d G 9 n c m F t L j k m c X V v d D s s J n F 1 b 3 Q 7 b V 9 h b X B s a X R 1 Z G V I a X N 0 b 2 d y Y W 0 u M T A m c X V v d D s s J n F 1 b 3 Q 7 b V 9 h b X B s a X R 1 Z G V I a X N 0 b 2 d y Y W 0 u M T E m c X V v d D s s J n F 1 b 3 Q 7 b V 9 h b X B s a X R 1 Z G V I a X N 0 b 2 d y Y W 0 u M T I m c X V v d D s s J n F 1 b 3 Q 7 b V 9 h b X B s a X R 1 Z G V I a X N 0 b 2 d y Y W 0 u M T M m c X V v d D s s J n F 1 b 3 Q 7 b V 9 h b X B s a X R 1 Z G V I a X N 0 b 2 d y Y W 0 u M T Q m c X V v d D s s J n F 1 b 3 Q 7 b V 9 h b X B s a X R 1 Z G V I a X N 0 b 2 d y Y W 0 u M T U m c X V v d D s s J n F 1 b 3 Q 7 b V 9 h b X B s a X R 1 Z G V I a X N 0 b 2 d y Y W 0 u M T Y m c X V v d D s s J n F 1 b 3 Q 7 b V 9 h b X B s a X R 1 Z G V I a X N 0 b 2 d y Y W 0 u M T c m c X V v d D s s J n F 1 b 3 Q 7 b V 9 h b X B s a X R 1 Z G V I a X N 0 b 2 d y Y W 0 u M T g m c X V v d D s s J n F 1 b 3 Q 7 b V 9 h b X B s a X R 1 Z G V I a X N 0 b 2 d y Y W 0 u M T k m c X V v d D s s J n F 1 b 3 Q 7 b V 9 h b X B s a X R 1 Z G V I a X N 0 b 2 d y Y W 0 u M j A m c X V v d D s s J n F 1 b 3 Q 7 b V 9 h b X B s a X R 1 Z G V I a X N 0 b 2 d y Y W 0 u M j E m c X V v d D s s J n F 1 b 3 Q 7 b V 9 h b X B s a X R 1 Z G V I a X N 0 b 2 d y Y W 0 u M j I m c X V v d D s s J n F 1 b 3 Q 7 b V 9 h b X B s a X R 1 Z G V I a X N 0 b 2 d y Y W 0 u M j M m c X V v d D s s J n F 1 b 3 Q 7 b V 9 h b X B s a X R 1 Z G V I a X N 0 b 2 d y Y W 0 u M j Q m c X V v d D s s J n F 1 b 3 Q 7 b V 9 h b X B s a X R 1 Z G V I a X N 0 b 2 d y Y W 0 u M j U m c X V v d D s s J n F 1 b 3 Q 7 b V 9 h b X B s a X R 1 Z G V I a X N 0 b 2 d y Y W 0 u M j Y m c X V v d D s s J n F 1 b 3 Q 7 b V 9 h b X B s a X R 1 Z G V I a X N 0 b 2 d y Y W 0 u M j c m c X V v d D s s J n F 1 b 3 Q 7 b V 9 h b X B s a X R 1 Z G V I a X N 0 b 2 d y Y W 0 u M j g m c X V v d D s s J n F 1 b 3 Q 7 b V 9 h b X B s a X R 1 Z G V I a X N 0 b 2 d y Y W 0 u M j k m c X V v d D s s J n F 1 b 3 Q 7 b V 9 z d G F 0 Z V B y b 2 Z p b G V y c y 5 r X 2 Z h a W x l Z E J h Z F N 0 Y X R l J n F 1 b 3 Q 7 L C Z x d W 9 0 O 2 1 f c 3 R h d G V Q c m 9 m a W x l c n M u a 1 9 m Y W l s Z W R G Y X N 0 Q U R D S W 5 p d G l h b G l 6 Y X R p b 2 4 m c X V v d D s s J n F 1 b 3 Q 7 b V 9 z d G F 0 Z V B y b 2 Z p b G V y c y 5 r X 2 Z h a W x l Z F N h b X B s a W 5 n J n F 1 b 3 Q 7 L C Z x d W 9 0 O 2 1 f c 3 R h d G V Q c m 9 m a W x l c n M u a 1 9 m Y W l s Z W R B b X B s a X R 1 Z G U m c X V v d D s s J n F 1 b 3 Q 7 b V 9 z d G F 0 Z V B y b 2 Z p b G V y c y 5 r X 2 Z h a W x l Z F N 5 b m N J b n R l c n Z h b H M m c X V v d D s s J n F 1 b 3 Q 7 b V 9 z d G F 0 Z V B y b 2 Z p b G V y c y 5 r X 2 Z h a W x l Z F Z p Z G V v U 2 N v c m U m c X V v d D s s J n F 1 b 3 Q 7 b V 9 z d G F 0 Z V B y b 2 Z p b G V y c y 5 r X 2 Z h a W x l Z E Z h c 3 R B R E N T d G 9 w J n F 1 b 3 Q 7 L C Z x d W 9 0 O 2 1 f c 3 R h d G V Q c m 9 m a W x l c n M u a 1 9 m Y W l s Z W R V b m t u b 3 d u R X J y b 3 I m c X V v d D s s J n F 1 b 3 Q 7 b V 9 z d G F 0 Z V B y b 2 Z p b G V y c y 5 r X 3 R v d G F s Q W 5 h b H l 6 Z V R p b W U m c X V v d D s s J n F 1 b 3 Q 7 b V 9 z d G F 0 Z V B y b 2 Z p b G V y c y 5 r X 2 5 v d E l u a X R p Y W x p e m V k J n F 1 b 3 Q 7 L C Z x d W 9 0 O 2 1 f c 3 R h d G V Q c m 9 m a W x l c n M u a 1 9 p b m l 0 a W F s a X p p b m c m c X V v d D s s J n F 1 b 3 Q 7 b V 9 z d G F 0 Z V B y b 2 Z p b G V y c y 5 r X 2 l u a X R p Y W x p e m V k Q W 5 k S W R s Z S Z x d W 9 0 O y w m c X V v d D t t X 3 N 0 Y X R l U H J v Z m l s Z X J z L m t f Y W 1 w b G l 0 d W R l U 2 F t c G x p b m c m c X V v d D s s J n F 1 b 3 Q 7 b V 9 z d G F 0 Z V B y b 2 Z p b G V y c y 5 r X 2 F t c G x p d H V k Z U N h b G N 1 b G F 0 a W 9 u J n F 1 b 3 Q 7 L C Z x d W 9 0 O 2 1 f c 3 R h d G V Q c m 9 m a W x l c n M u a 1 9 z e W 5 j S W 5 0 Z X J 2 Y W x z U 2 F t c G x p b m c m c X V v d D s s J n F 1 b 3 Q 7 b V 9 z d G F 0 Z V B y b 2 Z p b G V y c y 5 r X 3 N 5 b m N J b n R l c n Z h b H N D Y W x j d W x h d G l v b i Z x d W 9 0 O y w m c X V v d D t t X 3 N 0 Y X R l U H J v Z m l s Z X J z L m t f d m l k Z W 9 T Y 2 9 y Z U N h b G N 1 b G F 0 a W 9 u J n F 1 b 3 Q 7 L C Z x d W 9 0 O 2 1 f c 3 R h d G V Q c m 9 m a W x l c n M u a 1 9 y Z X N 0 Y X J 0 S W 5 2 Z X J 0 Z W Q m c X V v d D s s J n F 1 b 3 Q 7 b V 9 z d G F 0 Z V B y b 2 Z p b G V y c y 5 r X 3 N 0 b 3 B B R E M m c X V v d D s s J n F 1 b 3 Q 7 b V 9 z d G F 0 Z V B y b 2 Z p b G V y c y 5 r X 2 Z p b m l z a G V k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t c G x p d H V k Z V 9 o a X N 0 L 0 F 1 d G 9 S Z W 1 v d m V k Q 2 9 s d W 1 u c z E u e 1 9 D b 2 1 t Z W 5 0 L D B 9 J n F 1 b 3 Q 7 L C Z x d W 9 0 O 1 N l Y 3 R p b 2 4 x L 2 F t c G x p d H V k Z V 9 o a X N 0 L 0 F 1 d G 9 S Z W 1 v d m V k Q 2 9 s d W 1 u c z E u e 1 9 J c 1 Z p Z G V v T G V h c m 5 p b m c s M X 0 m c X V v d D s s J n F 1 b 3 Q 7 U 2 V j d G l v b j E v Y W 1 w b G l 0 d W R l X 2 h p c 3 Q v Q X V 0 b 1 J l b W 9 2 Z W R D b 2 x 1 b W 5 z M S 5 7 I C A g I C A g I C A g I C A g b V 9 p b n Z l c n R E Y X R h Q 3 V y c m V u d F Z h b H V l L D J 9 J n F 1 b 3 Q 7 L C Z x d W 9 0 O 1 N l Y 3 R p b 2 4 x L 2 F t c G x p d H V k Z V 9 o a X N 0 L 0 F 1 d G 9 S Z W 1 v d m V k Q 2 9 s d W 1 u c z E u e y A g I C A g I C A g I C A g I E N 2 Y n N B b m F s e X p l c l N 0 Y X R l L D N 9 J n F 1 b 3 Q 7 L C Z x d W 9 0 O 1 N l Y 3 R p b 2 4 x L 2 F t c G x p d H V k Z V 9 o a X N 0 L 0 F 1 d G 9 S Z W 1 v d m V k Q 2 9 s d W 1 u c z E u e y A g I C A g I C A g I C A g I G 1 f d m l k Z W 9 T Y 2 9 y Z S 5 t X 2 l z V m l k Z W 8 s N H 0 m c X V v d D s s J n F 1 b 3 Q 7 U 2 V j d G l v b j E v Y W 1 w b G l 0 d W R l X 2 h p c 3 Q v Q X V 0 b 1 J l b W 9 2 Z W R D b 2 x 1 b W 5 z M S 5 7 I C A g I C A g I C A g I C A g b V 9 2 a W R l b 1 N j b 3 J l L m 1 f a X N J b n Z l c n R l Z F Z p Z G V v L D V 9 J n F 1 b 3 Q 7 L C Z x d W 9 0 O 1 N l Y 3 R p b 2 4 x L 2 F t c G x p d H V k Z V 9 o a X N 0 L 0 F 1 d G 9 S Z W 1 v d m V k Q 2 9 s d W 1 u c z E u e y A g I C A g I C A g I C A g I G 1 f c 2 F t c G x l c 1 J l Y W R U b 3 R h b C w 2 f S Z x d W 9 0 O y w m c X V v d D t T Z W N 0 a W 9 u M S 9 h b X B s a X R 1 Z G V f a G l z d C 9 B d X R v U m V t b 3 Z l Z E N v b H V t b n M x L n s g I C A g I C A g I C A g I C B r X 3 N h b X B s Z V J h d G U s N 3 0 m c X V v d D s s J n F 1 b 3 Q 7 U 2 V j d G l v b j E v Y W 1 w b G l 0 d W R l X 2 h p c 3 Q v Q X V 0 b 1 J l b W 9 2 Z W R D b 2 x 1 b W 5 z M S 5 7 I C A g I C A g I C A g I C A g b V 9 z e W 5 j V H J l c 2 h v b G Q s O H 0 m c X V v d D s s J n F 1 b 3 Q 7 U 2 V j d G l v b j E v Y W 1 w b G l 0 d W R l X 2 h p c 3 Q v Q X V 0 b 1 J l b W 9 2 Z W R D b 2 x 1 b W 5 z M S 5 7 I C A g I C A g I C A g I C A g b V 9 z e W 5 j U 2 V x d W V u Y 2 V M Z W 5 n d G h I a X N 0 b 2 d y Y W 0 u b V 9 i a W 5 z U m F u Z 2 U u b W l u L D l 9 J n F 1 b 3 Q 7 L C Z x d W 9 0 O 1 N l Y 3 R p b 2 4 x L 2 F t c G x p d H V k Z V 9 o a X N 0 L 0 F 1 d G 9 S Z W 1 v d m V k Q 2 9 s d W 1 u c z E u e y A g I C A g I C A g I C A g I G 1 f c 3 l u Y 1 N l c X V l b m N l T G V u Z 3 R o S G l z d G 9 n c m F t L m 1 f Y m l u c 1 J h b m d l L m 1 h e C w x M H 0 m c X V v d D s s J n F 1 b 3 Q 7 U 2 V j d G l v b j E v Y W 1 w b G l 0 d W R l X 2 h p c 3 Q v Q X V 0 b 1 J l b W 9 2 Z W R D b 2 x 1 b W 5 z M S 5 7 I C A g I C A g I C A g I C A g b V 9 z e W 5 j U 2 V x d W V u Y 2 V M Z W 5 n d G h I a X N 0 b 2 d y Y W 0 u a 1 9 i a W 5 z Q 2 9 1 b n Q s M T F 9 J n F 1 b 3 Q 7 L C Z x d W 9 0 O 1 N l Y 3 R p b 2 4 x L 2 F t c G x p d H V k Z V 9 o a X N 0 L 0 F 1 d G 9 S Z W 1 v d m V k Q 2 9 s d W 1 u c z E u e y A g I C A g I C A g I C A g I G 1 f c 3 l u Y 1 N l c X V l b m N l T G V u Z 3 R o S G l z d G 9 n c m F t L m 1 f c 2 F t c G x l c 0 N v d W 5 0 L D E y f S Z x d W 9 0 O y w m c X V v d D t T Z W N 0 a W 9 u M S 9 h b X B s a X R 1 Z G V f a G l z d C 9 B d X R v U m V t b 3 Z l Z E N v b H V t b n M x L n s g I C A g I C A g I C A g I C B t X 3 N 5 b m N T Z X F 1 Z W 5 j Z U x l b m d 0 a E h p c 3 R v Z 3 J h b S 5 i a W 5 z X 3 d l a W d o d H M s M T N 9 J n F 1 b 3 Q 7 L C Z x d W 9 0 O 1 N l Y 3 R p b 2 4 x L 2 F t c G x p d H V k Z V 9 o a X N 0 L 0 F 1 d G 9 S Z W 1 v d m V k Q 2 9 s d W 1 u c z E u e 1 M x L D E 0 f S Z x d W 9 0 O y w m c X V v d D t T Z W N 0 a W 9 u M S 9 h b X B s a X R 1 Z G V f a G l z d C 9 B d X R v U m V t b 3 Z l Z E N v b H V t b n M x L n t T M i w x N X 0 m c X V v d D s s J n F 1 b 3 Q 7 U 2 V j d G l v b j E v Y W 1 w b G l 0 d W R l X 2 h p c 3 Q v Q X V 0 b 1 J l b W 9 2 Z W R D b 2 x 1 b W 5 z M S 5 7 U z M s M T Z 9 J n F 1 b 3 Q 7 L C Z x d W 9 0 O 1 N l Y 3 R p b 2 4 x L 2 F t c G x p d H V k Z V 9 o a X N 0 L 0 F 1 d G 9 S Z W 1 v d m V k Q 2 9 s d W 1 u c z E u e 1 M 0 L D E 3 f S Z x d W 9 0 O y w m c X V v d D t T Z W N 0 a W 9 u M S 9 h b X B s a X R 1 Z G V f a G l z d C 9 B d X R v U m V t b 3 Z l Z E N v b H V t b n M x L n t T N S w x O H 0 m c X V v d D s s J n F 1 b 3 Q 7 U 2 V j d G l v b j E v Y W 1 w b G l 0 d W R l X 2 h p c 3 Q v Q X V 0 b 1 J l b W 9 2 Z W R D b 2 x 1 b W 5 z M S 5 7 U z Y s M T l 9 J n F 1 b 3 Q 7 L C Z x d W 9 0 O 1 N l Y 3 R p b 2 4 x L 2 F t c G x p d H V k Z V 9 o a X N 0 L 0 F 1 d G 9 S Z W 1 v d m V k Q 2 9 s d W 1 u c z E u e 1 M 3 L D I w f S Z x d W 9 0 O y w m c X V v d D t T Z W N 0 a W 9 u M S 9 h b X B s a X R 1 Z G V f a G l z d C 9 B d X R v U m V t b 3 Z l Z E N v b H V t b n M x L n t T O C w y M X 0 m c X V v d D s s J n F 1 b 3 Q 7 U 2 V j d G l v b j E v Y W 1 w b G l 0 d W R l X 2 h p c 3 Q v Q X V 0 b 1 J l b W 9 2 Z W R D b 2 x 1 b W 5 z M S 5 7 U z k s M j J 9 J n F 1 b 3 Q 7 L C Z x d W 9 0 O 1 N l Y 3 R p b 2 4 x L 2 F t c G x p d H V k Z V 9 o a X N 0 L 0 F 1 d G 9 S Z W 1 v d m V k Q 2 9 s d W 1 u c z E u e 1 M x M C w y M 3 0 m c X V v d D s s J n F 1 b 3 Q 7 U 2 V j d G l v b j E v Y W 1 w b G l 0 d W R l X 2 h p c 3 Q v Q X V 0 b 1 J l b W 9 2 Z W R D b 2 x 1 b W 5 z M S 5 7 U z E x L D I 0 f S Z x d W 9 0 O y w m c X V v d D t T Z W N 0 a W 9 u M S 9 h b X B s a X R 1 Z G V f a G l z d C 9 B d X R v U m V t b 3 Z l Z E N v b H V t b n M x L n t T M T I s M j V 9 J n F 1 b 3 Q 7 L C Z x d W 9 0 O 1 N l Y 3 R p b 2 4 x L 2 F t c G x p d H V k Z V 9 o a X N 0 L 0 F 1 d G 9 S Z W 1 v d m V k Q 2 9 s d W 1 u c z E u e 1 M x M y w y N n 0 m c X V v d D s s J n F 1 b 3 Q 7 U 2 V j d G l v b j E v Y W 1 w b G l 0 d W R l X 2 h p c 3 Q v Q X V 0 b 1 J l b W 9 2 Z W R D b 2 x 1 b W 5 z M S 5 7 U z E 0 L D I 3 f S Z x d W 9 0 O y w m c X V v d D t T Z W N 0 a W 9 u M S 9 h b X B s a X R 1 Z G V f a G l z d C 9 B d X R v U m V t b 3 Z l Z E N v b H V t b n M x L n t T M T U s M j h 9 J n F 1 b 3 Q 7 L C Z x d W 9 0 O 1 N l Y 3 R p b 2 4 x L 2 F t c G x p d H V k Z V 9 o a X N 0 L 0 F 1 d G 9 S Z W 1 v d m V k Q 2 9 s d W 1 u c z E u e 1 M x N i w y O X 0 m c X V v d D s s J n F 1 b 3 Q 7 U 2 V j d G l v b j E v Y W 1 w b G l 0 d W R l X 2 h p c 3 Q v Q X V 0 b 1 J l b W 9 2 Z W R D b 2 x 1 b W 5 z M S 5 7 U z E 3 L D M w f S Z x d W 9 0 O y w m c X V v d D t T Z W N 0 a W 9 u M S 9 h b X B s a X R 1 Z G V f a G l z d C 9 B d X R v U m V t b 3 Z l Z E N v b H V t b n M x L n t T M T g s M z F 9 J n F 1 b 3 Q 7 L C Z x d W 9 0 O 1 N l Y 3 R p b 2 4 x L 2 F t c G x p d H V k Z V 9 o a X N 0 L 0 F 1 d G 9 S Z W 1 v d m V k Q 2 9 s d W 1 u c z E u e 1 M x O S w z M n 0 m c X V v d D s s J n F 1 b 3 Q 7 U 2 V j d G l v b j E v Y W 1 w b G l 0 d W R l X 2 h p c 3 Q v Q X V 0 b 1 J l b W 9 2 Z W R D b 2 x 1 b W 5 z M S 5 7 U z I w L D M z f S Z x d W 9 0 O y w m c X V v d D t T Z W N 0 a W 9 u M S 9 h b X B s a X R 1 Z G V f a G l z d C 9 B d X R v U m V t b 3 Z l Z E N v b H V t b n M x L n t T M j E s M z R 9 J n F 1 b 3 Q 7 L C Z x d W 9 0 O 1 N l Y 3 R p b 2 4 x L 2 F t c G x p d H V k Z V 9 o a X N 0 L 0 F 1 d G 9 S Z W 1 v d m V k Q 2 9 s d W 1 u c z E u e 1 M y M i w z N X 0 m c X V v d D s s J n F 1 b 3 Q 7 U 2 V j d G l v b j E v Y W 1 w b G l 0 d W R l X 2 h p c 3 Q v Q X V 0 b 1 J l b W 9 2 Z W R D b 2 x 1 b W 5 z M S 5 7 U z I z L D M 2 f S Z x d W 9 0 O y w m c X V v d D t T Z W N 0 a W 9 u M S 9 h b X B s a X R 1 Z G V f a G l z d C 9 B d X R v U m V t b 3 Z l Z E N v b H V t b n M x L n t T M j Q s M z d 9 J n F 1 b 3 Q 7 L C Z x d W 9 0 O 1 N l Y 3 R p b 2 4 x L 2 F t c G x p d H V k Z V 9 o a X N 0 L 0 F 1 d G 9 S Z W 1 v d m V k Q 2 9 s d W 1 u c z E u e 1 M y N S w z O H 0 m c X V v d D s s J n F 1 b 3 Q 7 U 2 V j d G l v b j E v Y W 1 w b G l 0 d W R l X 2 h p c 3 Q v Q X V 0 b 1 J l b W 9 2 Z W R D b 2 x 1 b W 5 z M S 5 7 U z I 2 L D M 5 f S Z x d W 9 0 O y w m c X V v d D t T Z W N 0 a W 9 u M S 9 h b X B s a X R 1 Z G V f a G l z d C 9 B d X R v U m V t b 3 Z l Z E N v b H V t b n M x L n t T M j c s N D B 9 J n F 1 b 3 Q 7 L C Z x d W 9 0 O 1 N l Y 3 R p b 2 4 x L 2 F t c G x p d H V k Z V 9 o a X N 0 L 0 F 1 d G 9 S Z W 1 v d m V k Q 2 9 s d W 1 u c z E u e 1 M y O C w 0 M X 0 m c X V v d D s s J n F 1 b 3 Q 7 U 2 V j d G l v b j E v Y W 1 w b G l 0 d W R l X 2 h p c 3 Q v Q X V 0 b 1 J l b W 9 2 Z W R D b 2 x 1 b W 5 z M S 5 7 U z I 5 L D Q y f S Z x d W 9 0 O y w m c X V v d D t T Z W N 0 a W 9 u M S 9 h b X B s a X R 1 Z G V f a G l z d C 9 B d X R v U m V t b 3 Z l Z E N v b H V t b n M x L n t T M z A s N D N 9 J n F 1 b 3 Q 7 L C Z x d W 9 0 O 1 N l Y 3 R p b 2 4 x L 2 F t c G x p d H V k Z V 9 o a X N 0 L 0 F 1 d G 9 S Z W 1 v d m V k Q 2 9 s d W 1 u c z E u e 1 M z M S w 0 N H 0 m c X V v d D s s J n F 1 b 3 Q 7 U 2 V j d G l v b j E v Y W 1 w b G l 0 d W R l X 2 h p c 3 Q v Q X V 0 b 1 J l b W 9 2 Z W R D b 2 x 1 b W 5 z M S 5 7 U z M y L D Q 1 f S Z x d W 9 0 O y w m c X V v d D t T Z W N 0 a W 9 u M S 9 h b X B s a X R 1 Z G V f a G l z d C 9 B d X R v U m V t b 3 Z l Z E N v b H V t b n M x L n t T M z M s N D Z 9 J n F 1 b 3 Q 7 L C Z x d W 9 0 O 1 N l Y 3 R p b 2 4 x L 2 F t c G x p d H V k Z V 9 o a X N 0 L 0 F 1 d G 9 S Z W 1 v d m V k Q 2 9 s d W 1 u c z E u e 1 M z N C w 0 N 3 0 m c X V v d D s s J n F 1 b 3 Q 7 U 2 V j d G l v b j E v Y W 1 w b G l 0 d W R l X 2 h p c 3 Q v Q X V 0 b 1 J l b W 9 2 Z W R D b 2 x 1 b W 5 z M S 5 7 U z M 1 L D Q 4 f S Z x d W 9 0 O y w m c X V v d D t T Z W N 0 a W 9 u M S 9 h b X B s a X R 1 Z G V f a G l z d C 9 B d X R v U m V t b 3 Z l Z E N v b H V t b n M x L n t T M z Y s N D l 9 J n F 1 b 3 Q 7 L C Z x d W 9 0 O 1 N l Y 3 R p b 2 4 x L 2 F t c G x p d H V k Z V 9 o a X N 0 L 0 F 1 d G 9 S Z W 1 v d m V k Q 2 9 s d W 1 u c z E u e 1 M z N y w 1 M H 0 m c X V v d D s s J n F 1 b 3 Q 7 U 2 V j d G l v b j E v Y W 1 w b G l 0 d W R l X 2 h p c 3 Q v Q X V 0 b 1 J l b W 9 2 Z W R D b 2 x 1 b W 5 z M S 5 7 U z M 4 L D U x f S Z x d W 9 0 O y w m c X V v d D t T Z W N 0 a W 9 u M S 9 h b X B s a X R 1 Z G V f a G l z d C 9 B d X R v U m V t b 3 Z l Z E N v b H V t b n M x L n t T M z k s N T J 9 J n F 1 b 3 Q 7 L C Z x d W 9 0 O 1 N l Y 3 R p b 2 4 x L 2 F t c G x p d H V k Z V 9 o a X N 0 L 0 F 1 d G 9 S Z W 1 v d m V k Q 2 9 s d W 1 u c z E u e 1 M 0 M C w 1 M 3 0 m c X V v d D s s J n F 1 b 3 Q 7 U 2 V j d G l v b j E v Y W 1 w b G l 0 d W R l X 2 h p c 3 Q v Q X V 0 b 1 J l b W 9 2 Z W R D b 2 x 1 b W 5 z M S 5 7 U z Q x L D U 0 f S Z x d W 9 0 O y w m c X V v d D t T Z W N 0 a W 9 u M S 9 h b X B s a X R 1 Z G V f a G l z d C 9 B d X R v U m V t b 3 Z l Z E N v b H V t b n M x L n t T N D I s N T V 9 J n F 1 b 3 Q 7 L C Z x d W 9 0 O 1 N l Y 3 R p b 2 4 x L 2 F t c G x p d H V k Z V 9 o a X N 0 L 0 F 1 d G 9 S Z W 1 v d m V k Q 2 9 s d W 1 u c z E u e 1 M 0 M y w 1 N n 0 m c X V v d D s s J n F 1 b 3 Q 7 U 2 V j d G l v b j E v Y W 1 w b G l 0 d W R l X 2 h p c 3 Q v Q X V 0 b 1 J l b W 9 2 Z W R D b 2 x 1 b W 5 z M S 5 7 U z Q 0 L D U 3 f S Z x d W 9 0 O y w m c X V v d D t T Z W N 0 a W 9 u M S 9 h b X B s a X R 1 Z G V f a G l z d C 9 B d X R v U m V t b 3 Z l Z E N v b H V t b n M x L n t T N D U s N T h 9 J n F 1 b 3 Q 7 L C Z x d W 9 0 O 1 N l Y 3 R p b 2 4 x L 2 F t c G x p d H V k Z V 9 o a X N 0 L 0 F 1 d G 9 S Z W 1 v d m V k Q 2 9 s d W 1 u c z E u e 1 M 0 N i w 1 O X 0 m c X V v d D s s J n F 1 b 3 Q 7 U 2 V j d G l v b j E v Y W 1 w b G l 0 d W R l X 2 h p c 3 Q v Q X V 0 b 1 J l b W 9 2 Z W R D b 2 x 1 b W 5 z M S 5 7 U z Q 3 L D Y w f S Z x d W 9 0 O y w m c X V v d D t T Z W N 0 a W 9 u M S 9 h b X B s a X R 1 Z G V f a G l z d C 9 B d X R v U m V t b 3 Z l Z E N v b H V t b n M x L n t T N D g s N j F 9 J n F 1 b 3 Q 7 L C Z x d W 9 0 O 1 N l Y 3 R p b 2 4 x L 2 F t c G x p d H V k Z V 9 o a X N 0 L 0 F 1 d G 9 S Z W 1 v d m V k Q 2 9 s d W 1 u c z E u e 1 M 0 O S w 2 M n 0 m c X V v d D s s J n F 1 b 3 Q 7 U 2 V j d G l v b j E v Y W 1 w b G l 0 d W R l X 2 h p c 3 Q v Q X V 0 b 1 J l b W 9 2 Z W R D b 2 x 1 b W 5 z M S 5 7 U z U w L D Y z f S Z x d W 9 0 O y w m c X V v d D t T Z W N 0 a W 9 u M S 9 h b X B s a X R 1 Z G V f a G l z d C 9 B d X R v U m V t b 3 Z l Z E N v b H V t b n M x L n t T N T E s N j R 9 J n F 1 b 3 Q 7 L C Z x d W 9 0 O 1 N l Y 3 R p b 2 4 x L 2 F t c G x p d H V k Z V 9 o a X N 0 L 0 F 1 d G 9 S Z W 1 v d m V k Q 2 9 s d W 1 u c z E u e 1 M 1 M i w 2 N X 0 m c X V v d D s s J n F 1 b 3 Q 7 U 2 V j d G l v b j E v Y W 1 w b G l 0 d W R l X 2 h p c 3 Q v Q X V 0 b 1 J l b W 9 2 Z W R D b 2 x 1 b W 5 z M S 5 7 U z U z L D Y 2 f S Z x d W 9 0 O y w m c X V v d D t T Z W N 0 a W 9 u M S 9 h b X B s a X R 1 Z G V f a G l z d C 9 B d X R v U m V t b 3 Z l Z E N v b H V t b n M x L n t T N T Q s N j d 9 J n F 1 b 3 Q 7 L C Z x d W 9 0 O 1 N l Y 3 R p b 2 4 x L 2 F t c G x p d H V k Z V 9 o a X N 0 L 0 F 1 d G 9 S Z W 1 v d m V k Q 2 9 s d W 1 u c z E u e 1 M 1 N S w 2 O H 0 m c X V v d D s s J n F 1 b 3 Q 7 U 2 V j d G l v b j E v Y W 1 w b G l 0 d W R l X 2 h p c 3 Q v Q X V 0 b 1 J l b W 9 2 Z W R D b 2 x 1 b W 5 z M S 5 7 U z U 2 L D Y 5 f S Z x d W 9 0 O y w m c X V v d D t T Z W N 0 a W 9 u M S 9 h b X B s a X R 1 Z G V f a G l z d C 9 B d X R v U m V t b 3 Z l Z E N v b H V t b n M x L n t T N T c s N z B 9 J n F 1 b 3 Q 7 L C Z x d W 9 0 O 1 N l Y 3 R p b 2 4 x L 2 F t c G x p d H V k Z V 9 o a X N 0 L 0 F 1 d G 9 S Z W 1 v d m V k Q 2 9 s d W 1 u c z E u e 1 M 1 O C w 3 M X 0 m c X V v d D s s J n F 1 b 3 Q 7 U 2 V j d G l v b j E v Y W 1 w b G l 0 d W R l X 2 h p c 3 Q v Q X V 0 b 1 J l b W 9 2 Z W R D b 2 x 1 b W 5 z M S 5 7 U z U 5 L D c y f S Z x d W 9 0 O y w m c X V v d D t T Z W N 0 a W 9 u M S 9 h b X B s a X R 1 Z G V f a G l z d C 9 B d X R v U m V t b 3 Z l Z E N v b H V t b n M x L n t T N j A s N z N 9 J n F 1 b 3 Q 7 L C Z x d W 9 0 O 1 N l Y 3 R p b 2 4 x L 2 F t c G x p d H V k Z V 9 o a X N 0 L 0 F 1 d G 9 S Z W 1 v d m V k Q 2 9 s d W 1 u c z E u e 1 M 2 M S w 3 N H 0 m c X V v d D s s J n F 1 b 3 Q 7 U 2 V j d G l v b j E v Y W 1 w b G l 0 d W R l X 2 h p c 3 Q v Q X V 0 b 1 J l b W 9 2 Z W R D b 2 x 1 b W 5 z M S 5 7 U z Y y L D c 1 f S Z x d W 9 0 O y w m c X V v d D t T Z W N 0 a W 9 u M S 9 h b X B s a X R 1 Z G V f a G l z d C 9 B d X R v U m V t b 3 Z l Z E N v b H V t b n M x L n t T N j M s N z Z 9 J n F 1 b 3 Q 7 L C Z x d W 9 0 O 1 N l Y 3 R p b 2 4 x L 2 F t c G x p d H V k Z V 9 o a X N 0 L 0 F 1 d G 9 S Z W 1 v d m V k Q 2 9 s d W 1 u c z E u e 1 M 2 N C w 3 N 3 0 m c X V v d D s s J n F 1 b 3 Q 7 U 2 V j d G l v b j E v Y W 1 w b G l 0 d W R l X 2 h p c 3 Q v Q X V 0 b 1 J l b W 9 2 Z W R D b 2 x 1 b W 5 z M S 5 7 U z Y 1 L D c 4 f S Z x d W 9 0 O y w m c X V v d D t T Z W N 0 a W 9 u M S 9 h b X B s a X R 1 Z G V f a G l z d C 9 B d X R v U m V t b 3 Z l Z E N v b H V t b n M x L n t T N j Y s N z l 9 J n F 1 b 3 Q 7 L C Z x d W 9 0 O 1 N l Y 3 R p b 2 4 x L 2 F t c G x p d H V k Z V 9 o a X N 0 L 0 F 1 d G 9 S Z W 1 v d m V k Q 2 9 s d W 1 u c z E u e 1 M 2 N y w 4 M H 0 m c X V v d D s s J n F 1 b 3 Q 7 U 2 V j d G l v b j E v Y W 1 w b G l 0 d W R l X 2 h p c 3 Q v Q X V 0 b 1 J l b W 9 2 Z W R D b 2 x 1 b W 5 z M S 5 7 U z Y 4 L D g x f S Z x d W 9 0 O y w m c X V v d D t T Z W N 0 a W 9 u M S 9 h b X B s a X R 1 Z G V f a G l z d C 9 B d X R v U m V t b 3 Z l Z E N v b H V t b n M x L n t T N j k s O D J 9 J n F 1 b 3 Q 7 L C Z x d W 9 0 O 1 N l Y 3 R p b 2 4 x L 2 F t c G x p d H V k Z V 9 o a X N 0 L 0 F 1 d G 9 S Z W 1 v d m V k Q 2 9 s d W 1 u c z E u e 1 M 3 M C w 4 M 3 0 m c X V v d D s s J n F 1 b 3 Q 7 U 2 V j d G l v b j E v Y W 1 w b G l 0 d W R l X 2 h p c 3 Q v Q X V 0 b 1 J l b W 9 2 Z W R D b 2 x 1 b W 5 z M S 5 7 U z c x L D g 0 f S Z x d W 9 0 O y w m c X V v d D t T Z W N 0 a W 9 u M S 9 h b X B s a X R 1 Z G V f a G l z d C 9 B d X R v U m V t b 3 Z l Z E N v b H V t b n M x L n t T N z I s O D V 9 J n F 1 b 3 Q 7 L C Z x d W 9 0 O 1 N l Y 3 R p b 2 4 x L 2 F t c G x p d H V k Z V 9 o a X N 0 L 0 F 1 d G 9 S Z W 1 v d m V k Q 2 9 s d W 1 u c z E u e 1 M 3 M y w 4 N n 0 m c X V v d D s s J n F 1 b 3 Q 7 U 2 V j d G l v b j E v Y W 1 w b G l 0 d W R l X 2 h p c 3 Q v Q X V 0 b 1 J l b W 9 2 Z W R D b 2 x 1 b W 5 z M S 5 7 U z c 0 L D g 3 f S Z x d W 9 0 O y w m c X V v d D t T Z W N 0 a W 9 u M S 9 h b X B s a X R 1 Z G V f a G l z d C 9 B d X R v U m V t b 3 Z l Z E N v b H V t b n M x L n t T N z U s O D h 9 J n F 1 b 3 Q 7 L C Z x d W 9 0 O 1 N l Y 3 R p b 2 4 x L 2 F t c G x p d H V k Z V 9 o a X N 0 L 0 F 1 d G 9 S Z W 1 v d m V k Q 2 9 s d W 1 u c z E u e 1 M 3 N i w 4 O X 0 m c X V v d D s s J n F 1 b 3 Q 7 U 2 V j d G l v b j E v Y W 1 w b G l 0 d W R l X 2 h p c 3 Q v Q X V 0 b 1 J l b W 9 2 Z W R D b 2 x 1 b W 5 z M S 5 7 U z c 3 L D k w f S Z x d W 9 0 O y w m c X V v d D t T Z W N 0 a W 9 u M S 9 h b X B s a X R 1 Z G V f a G l z d C 9 B d X R v U m V t b 3 Z l Z E N v b H V t b n M x L n t T N z g s O T F 9 J n F 1 b 3 Q 7 L C Z x d W 9 0 O 1 N l Y 3 R p b 2 4 x L 2 F t c G x p d H V k Z V 9 o a X N 0 L 0 F 1 d G 9 S Z W 1 v d m V k Q 2 9 s d W 1 u c z E u e 1 M 3 O S w 5 M n 0 m c X V v d D s s J n F 1 b 3 Q 7 U 2 V j d G l v b j E v Y W 1 w b G l 0 d W R l X 2 h p c 3 Q v Q X V 0 b 1 J l b W 9 2 Z W R D b 2 x 1 b W 5 z M S 5 7 U z g w L D k z f S Z x d W 9 0 O y w m c X V v d D t T Z W N 0 a W 9 u M S 9 h b X B s a X R 1 Z G V f a G l z d C 9 B d X R v U m V t b 3 Z l Z E N v b H V t b n M x L n t T O D E s O T R 9 J n F 1 b 3 Q 7 L C Z x d W 9 0 O 1 N l Y 3 R p b 2 4 x L 2 F t c G x p d H V k Z V 9 o a X N 0 L 0 F 1 d G 9 S Z W 1 v d m V k Q 2 9 s d W 1 u c z E u e 1 M 4 M i w 5 N X 0 m c X V v d D s s J n F 1 b 3 Q 7 U 2 V j d G l v b j E v Y W 1 w b G l 0 d W R l X 2 h p c 3 Q v Q X V 0 b 1 J l b W 9 2 Z W R D b 2 x 1 b W 5 z M S 5 7 U z g z L D k 2 f S Z x d W 9 0 O y w m c X V v d D t T Z W N 0 a W 9 u M S 9 h b X B s a X R 1 Z G V f a G l z d C 9 B d X R v U m V t b 3 Z l Z E N v b H V t b n M x L n t T O D Q s O T d 9 J n F 1 b 3 Q 7 L C Z x d W 9 0 O 1 N l Y 3 R p b 2 4 x L 2 F t c G x p d H V k Z V 9 o a X N 0 L 0 F 1 d G 9 S Z W 1 v d m V k Q 2 9 s d W 1 u c z E u e 1 M 4 N S w 5 O H 0 m c X V v d D s s J n F 1 b 3 Q 7 U 2 V j d G l v b j E v Y W 1 w b G l 0 d W R l X 2 h p c 3 Q v Q X V 0 b 1 J l b W 9 2 Z W R D b 2 x 1 b W 5 z M S 5 7 U z g 2 L D k 5 f S Z x d W 9 0 O y w m c X V v d D t T Z W N 0 a W 9 u M S 9 h b X B s a X R 1 Z G V f a G l z d C 9 B d X R v U m V t b 3 Z l Z E N v b H V t b n M x L n t T O D c s M T A w f S Z x d W 9 0 O y w m c X V v d D t T Z W N 0 a W 9 u M S 9 h b X B s a X R 1 Z G V f a G l z d C 9 B d X R v U m V t b 3 Z l Z E N v b H V t b n M x L n t T O D g s M T A x f S Z x d W 9 0 O y w m c X V v d D t T Z W N 0 a W 9 u M S 9 h b X B s a X R 1 Z G V f a G l z d C 9 B d X R v U m V t b 3 Z l Z E N v b H V t b n M x L n t T O D k s M T A y f S Z x d W 9 0 O y w m c X V v d D t T Z W N 0 a W 9 u M S 9 h b X B s a X R 1 Z G V f a G l z d C 9 B d X R v U m V t b 3 Z l Z E N v b H V t b n M x L n t T O T A s M T A z f S Z x d W 9 0 O y w m c X V v d D t T Z W N 0 a W 9 u M S 9 h b X B s a X R 1 Z G V f a G l z d C 9 B d X R v U m V t b 3 Z l Z E N v b H V t b n M x L n t T O T E s M T A 0 f S Z x d W 9 0 O y w m c X V v d D t T Z W N 0 a W 9 u M S 9 h b X B s a X R 1 Z G V f a G l z d C 9 B d X R v U m V t b 3 Z l Z E N v b H V t b n M x L n t T O T I s M T A 1 f S Z x d W 9 0 O y w m c X V v d D t T Z W N 0 a W 9 u M S 9 h b X B s a X R 1 Z G V f a G l z d C 9 B d X R v U m V t b 3 Z l Z E N v b H V t b n M x L n t T O T M s M T A 2 f S Z x d W 9 0 O y w m c X V v d D t T Z W N 0 a W 9 u M S 9 h b X B s a X R 1 Z G V f a G l z d C 9 B d X R v U m V t b 3 Z l Z E N v b H V t b n M x L n t T O T Q s M T A 3 f S Z x d W 9 0 O y w m c X V v d D t T Z W N 0 a W 9 u M S 9 h b X B s a X R 1 Z G V f a G l z d C 9 B d X R v U m V t b 3 Z l Z E N v b H V t b n M x L n t T O T U s M T A 4 f S Z x d W 9 0 O y w m c X V v d D t T Z W N 0 a W 9 u M S 9 h b X B s a X R 1 Z G V f a G l z d C 9 B d X R v U m V t b 3 Z l Z E N v b H V t b n M x L n t T O T Y s M T A 5 f S Z x d W 9 0 O y w m c X V v d D t T Z W N 0 a W 9 u M S 9 h b X B s a X R 1 Z G V f a G l z d C 9 B d X R v U m V t b 3 Z l Z E N v b H V t b n M x L n t T O T c s M T E w f S Z x d W 9 0 O y w m c X V v d D t T Z W N 0 a W 9 u M S 9 h b X B s a X R 1 Z G V f a G l z d C 9 B d X R v U m V t b 3 Z l Z E N v b H V t b n M x L n t T O T g s M T E x f S Z x d W 9 0 O y w m c X V v d D t T Z W N 0 a W 9 u M S 9 h b X B s a X R 1 Z G V f a G l z d C 9 B d X R v U m V t b 3 Z l Z E N v b H V t b n M x L n t T O T k s M T E y f S Z x d W 9 0 O y w m c X V v d D t T Z W N 0 a W 9 u M S 9 h b X B s a X R 1 Z G V f a G l z d C 9 B d X R v U m V t b 3 Z l Z E N v b H V t b n M x L n t T M T A w L D E x M 3 0 m c X V v d D s s J n F 1 b 3 Q 7 U 2 V j d G l v b j E v Y W 1 w b G l 0 d W R l X 2 h p c 3 Q v Q X V 0 b 1 J l b W 9 2 Z W R D b 2 x 1 b W 5 z M S 5 7 b V 9 u b 3 R T e W 5 j U 2 V x d W V u Y 2 V M Z W 5 n d G h I a X N 0 b 2 d y Y W 0 u b V 9 i a W 5 z U m F u Z 2 U u b W l u L D E x N H 0 m c X V v d D s s J n F 1 b 3 Q 7 U 2 V j d G l v b j E v Y W 1 w b G l 0 d W R l X 2 h p c 3 Q v Q X V 0 b 1 J l b W 9 2 Z W R D b 2 x 1 b W 5 z M S 5 7 I C A g I C A g I C A g I C A g b V 9 u b 3 R T e W 5 j U 2 V x d W V u Y 2 V M Z W 5 n d G h I a X N 0 b 2 d y Y W 0 u b V 9 i a W 5 z U m F u Z 2 U u b W F 4 L D E x N X 0 m c X V v d D s s J n F 1 b 3 Q 7 U 2 V j d G l v b j E v Y W 1 w b G l 0 d W R l X 2 h p c 3 Q v Q X V 0 b 1 J l b W 9 2 Z W R D b 2 x 1 b W 5 z M S 5 7 I C A g I C A g I C A g I C A g b V 9 u b 3 R T e W 5 j U 2 V x d W V u Y 2 V M Z W 5 n d G h I a X N 0 b 2 d y Y W 0 u a 1 9 i a W 5 z Q 2 9 1 b n Q s M T E 2 f S Z x d W 9 0 O y w m c X V v d D t T Z W N 0 a W 9 u M S 9 h b X B s a X R 1 Z G V f a G l z d C 9 B d X R v U m V t b 3 Z l Z E N v b H V t b n M x L n s g I C A g I C A g I C A g I C B t X 2 5 v d F N 5 b m N T Z X F 1 Z W 5 j Z U x l b m d 0 a E h p c 3 R v Z 3 J h b S 5 t X 3 N h b X B s Z X N D b 3 V u d C w x M T d 9 J n F 1 b 3 Q 7 L C Z x d W 9 0 O 1 N l Y 3 R p b 2 4 x L 2 F t c G x p d H V k Z V 9 o a X N 0 L 0 F 1 d G 9 S Z W 1 v d m V k Q 2 9 s d W 1 u c z E u e y A g I C A g I C A g I C A g I G 1 f b m 9 0 U 3 l u Y 1 N l c X V l b m N l T G V u Z 3 R o S G l z d G 9 n c m F t L m J p b n N f d 2 V p Z 2 h 0 c y w x M T h 9 J n F 1 b 3 Q 7 L C Z x d W 9 0 O 1 N l Y 3 R p b 2 4 x L 2 F t c G x p d H V k Z V 9 o a X N 0 L 0 F 1 d G 9 S Z W 1 v d m V k Q 2 9 s d W 1 u c z E u e 0 4 x L D E x O X 0 m c X V v d D s s J n F 1 b 3 Q 7 U 2 V j d G l v b j E v Y W 1 w b G l 0 d W R l X 2 h p c 3 Q v Q X V 0 b 1 J l b W 9 2 Z W R D b 2 x 1 b W 5 z M S 5 7 T j I s M T I w f S Z x d W 9 0 O y w m c X V v d D t T Z W N 0 a W 9 u M S 9 h b X B s a X R 1 Z G V f a G l z d C 9 B d X R v U m V t b 3 Z l Z E N v b H V t b n M x L n t O M y w x M j F 9 J n F 1 b 3 Q 7 L C Z x d W 9 0 O 1 N l Y 3 R p b 2 4 x L 2 F t c G x p d H V k Z V 9 o a X N 0 L 0 F 1 d G 9 S Z W 1 v d m V k Q 2 9 s d W 1 u c z E u e 0 4 0 L D E y M n 0 m c X V v d D s s J n F 1 b 3 Q 7 U 2 V j d G l v b j E v Y W 1 w b G l 0 d W R l X 2 h p c 3 Q v Q X V 0 b 1 J l b W 9 2 Z W R D b 2 x 1 b W 5 z M S 5 7 T j U s M T I z f S Z x d W 9 0 O y w m c X V v d D t T Z W N 0 a W 9 u M S 9 h b X B s a X R 1 Z G V f a G l z d C 9 B d X R v U m V t b 3 Z l Z E N v b H V t b n M x L n t O N i w x M j R 9 J n F 1 b 3 Q 7 L C Z x d W 9 0 O 1 N l Y 3 R p b 2 4 x L 2 F t c G x p d H V k Z V 9 o a X N 0 L 0 F 1 d G 9 S Z W 1 v d m V k Q 2 9 s d W 1 u c z E u e 0 4 3 L D E y N X 0 m c X V v d D s s J n F 1 b 3 Q 7 U 2 V j d G l v b j E v Y W 1 w b G l 0 d W R l X 2 h p c 3 Q v Q X V 0 b 1 J l b W 9 2 Z W R D b 2 x 1 b W 5 z M S 5 7 T j g s M T I 2 f S Z x d W 9 0 O y w m c X V v d D t T Z W N 0 a W 9 u M S 9 h b X B s a X R 1 Z G V f a G l z d C 9 B d X R v U m V t b 3 Z l Z E N v b H V t b n M x L n t O O S w x M j d 9 J n F 1 b 3 Q 7 L C Z x d W 9 0 O 1 N l Y 3 R p b 2 4 x L 2 F t c G x p d H V k Z V 9 o a X N 0 L 0 F 1 d G 9 S Z W 1 v d m V k Q 2 9 s d W 1 u c z E u e 0 4 x M C w x M j h 9 J n F 1 b 3 Q 7 L C Z x d W 9 0 O 1 N l Y 3 R p b 2 4 x L 2 F t c G x p d H V k Z V 9 o a X N 0 L 0 F 1 d G 9 S Z W 1 v d m V k Q 2 9 s d W 1 u c z E u e 0 4 x M S w x M j l 9 J n F 1 b 3 Q 7 L C Z x d W 9 0 O 1 N l Y 3 R p b 2 4 x L 2 F t c G x p d H V k Z V 9 o a X N 0 L 0 F 1 d G 9 S Z W 1 v d m V k Q 2 9 s d W 1 u c z E u e 0 4 x M i w x M z B 9 J n F 1 b 3 Q 7 L C Z x d W 9 0 O 1 N l Y 3 R p b 2 4 x L 2 F t c G x p d H V k Z V 9 o a X N 0 L 0 F 1 d G 9 S Z W 1 v d m V k Q 2 9 s d W 1 u c z E u e 0 4 x M y w x M z F 9 J n F 1 b 3 Q 7 L C Z x d W 9 0 O 1 N l Y 3 R p b 2 4 x L 2 F t c G x p d H V k Z V 9 o a X N 0 L 0 F 1 d G 9 S Z W 1 v d m V k Q 2 9 s d W 1 u c z E u e 0 4 x N C w x M z J 9 J n F 1 b 3 Q 7 L C Z x d W 9 0 O 1 N l Y 3 R p b 2 4 x L 2 F t c G x p d H V k Z V 9 o a X N 0 L 0 F 1 d G 9 S Z W 1 v d m V k Q 2 9 s d W 1 u c z E u e 0 4 x N S w x M z N 9 J n F 1 b 3 Q 7 L C Z x d W 9 0 O 1 N l Y 3 R p b 2 4 x L 2 F t c G x p d H V k Z V 9 o a X N 0 L 0 F 1 d G 9 S Z W 1 v d m V k Q 2 9 s d W 1 u c z E u e 0 4 x N i w x M z R 9 J n F 1 b 3 Q 7 L C Z x d W 9 0 O 1 N l Y 3 R p b 2 4 x L 2 F t c G x p d H V k Z V 9 o a X N 0 L 0 F 1 d G 9 S Z W 1 v d m V k Q 2 9 s d W 1 u c z E u e 0 4 x N y w x M z V 9 J n F 1 b 3 Q 7 L C Z x d W 9 0 O 1 N l Y 3 R p b 2 4 x L 2 F t c G x p d H V k Z V 9 o a X N 0 L 0 F 1 d G 9 S Z W 1 v d m V k Q 2 9 s d W 1 u c z E u e 0 4 x O C w x M z Z 9 J n F 1 b 3 Q 7 L C Z x d W 9 0 O 1 N l Y 3 R p b 2 4 x L 2 F t c G x p d H V k Z V 9 o a X N 0 L 0 F 1 d G 9 S Z W 1 v d m V k Q 2 9 s d W 1 u c z E u e 0 4 x O S w x M z d 9 J n F 1 b 3 Q 7 L C Z x d W 9 0 O 1 N l Y 3 R p b 2 4 x L 2 F t c G x p d H V k Z V 9 o a X N 0 L 0 F 1 d G 9 S Z W 1 v d m V k Q 2 9 s d W 1 u c z E u e 0 4 y M C w x M z h 9 J n F 1 b 3 Q 7 L C Z x d W 9 0 O 1 N l Y 3 R p b 2 4 x L 2 F t c G x p d H V k Z V 9 o a X N 0 L 0 F 1 d G 9 S Z W 1 v d m V k Q 2 9 s d W 1 u c z E u e 0 4 y M S w x M z l 9 J n F 1 b 3 Q 7 L C Z x d W 9 0 O 1 N l Y 3 R p b 2 4 x L 2 F t c G x p d H V k Z V 9 o a X N 0 L 0 F 1 d G 9 S Z W 1 v d m V k Q 2 9 s d W 1 u c z E u e 0 4 y M i w x N D B 9 J n F 1 b 3 Q 7 L C Z x d W 9 0 O 1 N l Y 3 R p b 2 4 x L 2 F t c G x p d H V k Z V 9 o a X N 0 L 0 F 1 d G 9 S Z W 1 v d m V k Q 2 9 s d W 1 u c z E u e 0 4 y M y w x N D F 9 J n F 1 b 3 Q 7 L C Z x d W 9 0 O 1 N l Y 3 R p b 2 4 x L 2 F t c G x p d H V k Z V 9 o a X N 0 L 0 F 1 d G 9 S Z W 1 v d m V k Q 2 9 s d W 1 u c z E u e 0 4 y N C w x N D J 9 J n F 1 b 3 Q 7 L C Z x d W 9 0 O 1 N l Y 3 R p b 2 4 x L 2 F t c G x p d H V k Z V 9 o a X N 0 L 0 F 1 d G 9 S Z W 1 v d m V k Q 2 9 s d W 1 u c z E u e 0 4 y N S w x N D N 9 J n F 1 b 3 Q 7 L C Z x d W 9 0 O 1 N l Y 3 R p b 2 4 x L 2 F t c G x p d H V k Z V 9 o a X N 0 L 0 F 1 d G 9 S Z W 1 v d m V k Q 2 9 s d W 1 u c z E u e 0 4 y N i w x N D R 9 J n F 1 b 3 Q 7 L C Z x d W 9 0 O 1 N l Y 3 R p b 2 4 x L 2 F t c G x p d H V k Z V 9 o a X N 0 L 0 F 1 d G 9 S Z W 1 v d m V k Q 2 9 s d W 1 u c z E u e 0 4 y N y w x N D V 9 J n F 1 b 3 Q 7 L C Z x d W 9 0 O 1 N l Y 3 R p b 2 4 x L 2 F t c G x p d H V k Z V 9 o a X N 0 L 0 F 1 d G 9 S Z W 1 v d m V k Q 2 9 s d W 1 u c z E u e 0 4 y O C w x N D Z 9 J n F 1 b 3 Q 7 L C Z x d W 9 0 O 1 N l Y 3 R p b 2 4 x L 2 F t c G x p d H V k Z V 9 o a X N 0 L 0 F 1 d G 9 S Z W 1 v d m V k Q 2 9 s d W 1 u c z E u e 0 4 y O S w x N D d 9 J n F 1 b 3 Q 7 L C Z x d W 9 0 O 1 N l Y 3 R p b 2 4 x L 2 F t c G x p d H V k Z V 9 o a X N 0 L 0 F 1 d G 9 S Z W 1 v d m V k Q 2 9 s d W 1 u c z E u e 0 4 z M C w x N D h 9 J n F 1 b 3 Q 7 L C Z x d W 9 0 O 1 N l Y 3 R p b 2 4 x L 2 F t c G x p d H V k Z V 9 o a X N 0 L 0 F 1 d G 9 S Z W 1 v d m V k Q 2 9 s d W 1 u c z E u e 0 4 z M S w x N D l 9 J n F 1 b 3 Q 7 L C Z x d W 9 0 O 1 N l Y 3 R p b 2 4 x L 2 F t c G x p d H V k Z V 9 o a X N 0 L 0 F 1 d G 9 S Z W 1 v d m V k Q 2 9 s d W 1 u c z E u e 0 4 z M i w x N T B 9 J n F 1 b 3 Q 7 L C Z x d W 9 0 O 1 N l Y 3 R p b 2 4 x L 2 F t c G x p d H V k Z V 9 o a X N 0 L 0 F 1 d G 9 S Z W 1 v d m V k Q 2 9 s d W 1 u c z E u e 0 4 z M y w x N T F 9 J n F 1 b 3 Q 7 L C Z x d W 9 0 O 1 N l Y 3 R p b 2 4 x L 2 F t c G x p d H V k Z V 9 o a X N 0 L 0 F 1 d G 9 S Z W 1 v d m V k Q 2 9 s d W 1 u c z E u e 0 4 z N C w x N T J 9 J n F 1 b 3 Q 7 L C Z x d W 9 0 O 1 N l Y 3 R p b 2 4 x L 2 F t c G x p d H V k Z V 9 o a X N 0 L 0 F 1 d G 9 S Z W 1 v d m V k Q 2 9 s d W 1 u c z E u e 0 4 z N S w x N T N 9 J n F 1 b 3 Q 7 L C Z x d W 9 0 O 1 N l Y 3 R p b 2 4 x L 2 F t c G x p d H V k Z V 9 o a X N 0 L 0 F 1 d G 9 S Z W 1 v d m V k Q 2 9 s d W 1 u c z E u e 0 4 z N i w x N T R 9 J n F 1 b 3 Q 7 L C Z x d W 9 0 O 1 N l Y 3 R p b 2 4 x L 2 F t c G x p d H V k Z V 9 o a X N 0 L 0 F 1 d G 9 S Z W 1 v d m V k Q 2 9 s d W 1 u c z E u e 0 4 z N y w x N T V 9 J n F 1 b 3 Q 7 L C Z x d W 9 0 O 1 N l Y 3 R p b 2 4 x L 2 F t c G x p d H V k Z V 9 o a X N 0 L 0 F 1 d G 9 S Z W 1 v d m V k Q 2 9 s d W 1 u c z E u e 0 4 z O C w x N T Z 9 J n F 1 b 3 Q 7 L C Z x d W 9 0 O 1 N l Y 3 R p b 2 4 x L 2 F t c G x p d H V k Z V 9 o a X N 0 L 0 F 1 d G 9 S Z W 1 v d m V k Q 2 9 s d W 1 u c z E u e 0 4 z O S w x N T d 9 J n F 1 b 3 Q 7 L C Z x d W 9 0 O 1 N l Y 3 R p b 2 4 x L 2 F t c G x p d H V k Z V 9 o a X N 0 L 0 F 1 d G 9 S Z W 1 v d m V k Q 2 9 s d W 1 u c z E u e 0 4 0 M C w x N T h 9 J n F 1 b 3 Q 7 L C Z x d W 9 0 O 1 N l Y 3 R p b 2 4 x L 2 F t c G x p d H V k Z V 9 o a X N 0 L 0 F 1 d G 9 S Z W 1 v d m V k Q 2 9 s d W 1 u c z E u e 0 4 0 M S w x N T l 9 J n F 1 b 3 Q 7 L C Z x d W 9 0 O 1 N l Y 3 R p b 2 4 x L 2 F t c G x p d H V k Z V 9 o a X N 0 L 0 F 1 d G 9 S Z W 1 v d m V k Q 2 9 s d W 1 u c z E u e 0 4 0 M i w x N j B 9 J n F 1 b 3 Q 7 L C Z x d W 9 0 O 1 N l Y 3 R p b 2 4 x L 2 F t c G x p d H V k Z V 9 o a X N 0 L 0 F 1 d G 9 S Z W 1 v d m V k Q 2 9 s d W 1 u c z E u e 0 4 0 M y w x N j F 9 J n F 1 b 3 Q 7 L C Z x d W 9 0 O 1 N l Y 3 R p b 2 4 x L 2 F t c G x p d H V k Z V 9 o a X N 0 L 0 F 1 d G 9 S Z W 1 v d m V k Q 2 9 s d W 1 u c z E u e 0 4 0 N C w x N j J 9 J n F 1 b 3 Q 7 L C Z x d W 9 0 O 1 N l Y 3 R p b 2 4 x L 2 F t c G x p d H V k Z V 9 o a X N 0 L 0 F 1 d G 9 S Z W 1 v d m V k Q 2 9 s d W 1 u c z E u e 0 4 0 N S w x N j N 9 J n F 1 b 3 Q 7 L C Z x d W 9 0 O 1 N l Y 3 R p b 2 4 x L 2 F t c G x p d H V k Z V 9 o a X N 0 L 0 F 1 d G 9 S Z W 1 v d m V k Q 2 9 s d W 1 u c z E u e 0 4 0 N i w x N j R 9 J n F 1 b 3 Q 7 L C Z x d W 9 0 O 1 N l Y 3 R p b 2 4 x L 2 F t c G x p d H V k Z V 9 o a X N 0 L 0 F 1 d G 9 S Z W 1 v d m V k Q 2 9 s d W 1 u c z E u e 0 4 0 N y w x N j V 9 J n F 1 b 3 Q 7 L C Z x d W 9 0 O 1 N l Y 3 R p b 2 4 x L 2 F t c G x p d H V k Z V 9 o a X N 0 L 0 F 1 d G 9 S Z W 1 v d m V k Q 2 9 s d W 1 u c z E u e 0 4 0 O C w x N j Z 9 J n F 1 b 3 Q 7 L C Z x d W 9 0 O 1 N l Y 3 R p b 2 4 x L 2 F t c G x p d H V k Z V 9 o a X N 0 L 0 F 1 d G 9 S Z W 1 v d m V k Q 2 9 s d W 1 u c z E u e 0 4 0 O S w x N j d 9 J n F 1 b 3 Q 7 L C Z x d W 9 0 O 1 N l Y 3 R p b 2 4 x L 2 F t c G x p d H V k Z V 9 o a X N 0 L 0 F 1 d G 9 S Z W 1 v d m V k Q 2 9 s d W 1 u c z E u e 0 4 1 M C w x N j h 9 J n F 1 b 3 Q 7 L C Z x d W 9 0 O 1 N l Y 3 R p b 2 4 x L 2 F t c G x p d H V k Z V 9 o a X N 0 L 0 F 1 d G 9 S Z W 1 v d m V k Q 2 9 s d W 1 u c z E u e 0 4 1 M S w x N j l 9 J n F 1 b 3 Q 7 L C Z x d W 9 0 O 1 N l Y 3 R p b 2 4 x L 2 F t c G x p d H V k Z V 9 o a X N 0 L 0 F 1 d G 9 S Z W 1 v d m V k Q 2 9 s d W 1 u c z E u e 0 4 1 M i w x N z B 9 J n F 1 b 3 Q 7 L C Z x d W 9 0 O 1 N l Y 3 R p b 2 4 x L 2 F t c G x p d H V k Z V 9 o a X N 0 L 0 F 1 d G 9 S Z W 1 v d m V k Q 2 9 s d W 1 u c z E u e 0 4 1 M y w x N z F 9 J n F 1 b 3 Q 7 L C Z x d W 9 0 O 1 N l Y 3 R p b 2 4 x L 2 F t c G x p d H V k Z V 9 o a X N 0 L 0 F 1 d G 9 S Z W 1 v d m V k Q 2 9 s d W 1 u c z E u e 0 4 1 N C w x N z J 9 J n F 1 b 3 Q 7 L C Z x d W 9 0 O 1 N l Y 3 R p b 2 4 x L 2 F t c G x p d H V k Z V 9 o a X N 0 L 0 F 1 d G 9 S Z W 1 v d m V k Q 2 9 s d W 1 u c z E u e 0 4 1 N S w x N z N 9 J n F 1 b 3 Q 7 L C Z x d W 9 0 O 1 N l Y 3 R p b 2 4 x L 2 F t c G x p d H V k Z V 9 o a X N 0 L 0 F 1 d G 9 S Z W 1 v d m V k Q 2 9 s d W 1 u c z E u e 0 4 1 N i w x N z R 9 J n F 1 b 3 Q 7 L C Z x d W 9 0 O 1 N l Y 3 R p b 2 4 x L 2 F t c G x p d H V k Z V 9 o a X N 0 L 0 F 1 d G 9 S Z W 1 v d m V k Q 2 9 s d W 1 u c z E u e 0 4 1 N y w x N z V 9 J n F 1 b 3 Q 7 L C Z x d W 9 0 O 1 N l Y 3 R p b 2 4 x L 2 F t c G x p d H V k Z V 9 o a X N 0 L 0 F 1 d G 9 S Z W 1 v d m V k Q 2 9 s d W 1 u c z E u e 0 4 1 O C w x N z Z 9 J n F 1 b 3 Q 7 L C Z x d W 9 0 O 1 N l Y 3 R p b 2 4 x L 2 F t c G x p d H V k Z V 9 o a X N 0 L 0 F 1 d G 9 S Z W 1 v d m V k Q 2 9 s d W 1 u c z E u e 0 4 1 O S w x N z d 9 J n F 1 b 3 Q 7 L C Z x d W 9 0 O 1 N l Y 3 R p b 2 4 x L 2 F t c G x p d H V k Z V 9 o a X N 0 L 0 F 1 d G 9 S Z W 1 v d m V k Q 2 9 s d W 1 u c z E u e 0 4 2 M C w x N z h 9 J n F 1 b 3 Q 7 L C Z x d W 9 0 O 1 N l Y 3 R p b 2 4 x L 2 F t c G x p d H V k Z V 9 o a X N 0 L 0 F 1 d G 9 S Z W 1 v d m V k Q 2 9 s d W 1 u c z E u e 0 4 2 M S w x N z l 9 J n F 1 b 3 Q 7 L C Z x d W 9 0 O 1 N l Y 3 R p b 2 4 x L 2 F t c G x p d H V k Z V 9 o a X N 0 L 0 F 1 d G 9 S Z W 1 v d m V k Q 2 9 s d W 1 u c z E u e 0 4 2 M i w x O D B 9 J n F 1 b 3 Q 7 L C Z x d W 9 0 O 1 N l Y 3 R p b 2 4 x L 2 F t c G x p d H V k Z V 9 o a X N 0 L 0 F 1 d G 9 S Z W 1 v d m V k Q 2 9 s d W 1 u c z E u e 0 4 2 M y w x O D F 9 J n F 1 b 3 Q 7 L C Z x d W 9 0 O 1 N l Y 3 R p b 2 4 x L 2 F t c G x p d H V k Z V 9 o a X N 0 L 0 F 1 d G 9 S Z W 1 v d m V k Q 2 9 s d W 1 u c z E u e 0 4 2 N C w x O D J 9 J n F 1 b 3 Q 7 L C Z x d W 9 0 O 1 N l Y 3 R p b 2 4 x L 2 F t c G x p d H V k Z V 9 o a X N 0 L 0 F 1 d G 9 S Z W 1 v d m V k Q 2 9 s d W 1 u c z E u e 0 4 2 N S w x O D N 9 J n F 1 b 3 Q 7 L C Z x d W 9 0 O 1 N l Y 3 R p b 2 4 x L 2 F t c G x p d H V k Z V 9 o a X N 0 L 0 F 1 d G 9 S Z W 1 v d m V k Q 2 9 s d W 1 u c z E u e 0 4 2 N i w x O D R 9 J n F 1 b 3 Q 7 L C Z x d W 9 0 O 1 N l Y 3 R p b 2 4 x L 2 F t c G x p d H V k Z V 9 o a X N 0 L 0 F 1 d G 9 S Z W 1 v d m V k Q 2 9 s d W 1 u c z E u e 0 4 2 N y w x O D V 9 J n F 1 b 3 Q 7 L C Z x d W 9 0 O 1 N l Y 3 R p b 2 4 x L 2 F t c G x p d H V k Z V 9 o a X N 0 L 0 F 1 d G 9 S Z W 1 v d m V k Q 2 9 s d W 1 u c z E u e 0 4 2 O C w x O D Z 9 J n F 1 b 3 Q 7 L C Z x d W 9 0 O 1 N l Y 3 R p b 2 4 x L 2 F t c G x p d H V k Z V 9 o a X N 0 L 0 F 1 d G 9 S Z W 1 v d m V k Q 2 9 s d W 1 u c z E u e 0 4 2 O S w x O D d 9 J n F 1 b 3 Q 7 L C Z x d W 9 0 O 1 N l Y 3 R p b 2 4 x L 2 F t c G x p d H V k Z V 9 o a X N 0 L 0 F 1 d G 9 S Z W 1 v d m V k Q 2 9 s d W 1 u c z E u e 0 4 3 M C w x O D h 9 J n F 1 b 3 Q 7 L C Z x d W 9 0 O 1 N l Y 3 R p b 2 4 x L 2 F t c G x p d H V k Z V 9 o a X N 0 L 0 F 1 d G 9 S Z W 1 v d m V k Q 2 9 s d W 1 u c z E u e 0 4 3 M S w x O D l 9 J n F 1 b 3 Q 7 L C Z x d W 9 0 O 1 N l Y 3 R p b 2 4 x L 2 F t c G x p d H V k Z V 9 o a X N 0 L 0 F 1 d G 9 S Z W 1 v d m V k Q 2 9 s d W 1 u c z E u e 0 4 3 M i w x O T B 9 J n F 1 b 3 Q 7 L C Z x d W 9 0 O 1 N l Y 3 R p b 2 4 x L 2 F t c G x p d H V k Z V 9 o a X N 0 L 0 F 1 d G 9 S Z W 1 v d m V k Q 2 9 s d W 1 u c z E u e 0 4 3 M y w x O T F 9 J n F 1 b 3 Q 7 L C Z x d W 9 0 O 1 N l Y 3 R p b 2 4 x L 2 F t c G x p d H V k Z V 9 o a X N 0 L 0 F 1 d G 9 S Z W 1 v d m V k Q 2 9 s d W 1 u c z E u e 0 4 3 N C w x O T J 9 J n F 1 b 3 Q 7 L C Z x d W 9 0 O 1 N l Y 3 R p b 2 4 x L 2 F t c G x p d H V k Z V 9 o a X N 0 L 0 F 1 d G 9 S Z W 1 v d m V k Q 2 9 s d W 1 u c z E u e 0 4 3 N S w x O T N 9 J n F 1 b 3 Q 7 L C Z x d W 9 0 O 1 N l Y 3 R p b 2 4 x L 2 F t c G x p d H V k Z V 9 o a X N 0 L 0 F 1 d G 9 S Z W 1 v d m V k Q 2 9 s d W 1 u c z E u e 0 4 3 N i w x O T R 9 J n F 1 b 3 Q 7 L C Z x d W 9 0 O 1 N l Y 3 R p b 2 4 x L 2 F t c G x p d H V k Z V 9 o a X N 0 L 0 F 1 d G 9 S Z W 1 v d m V k Q 2 9 s d W 1 u c z E u e 0 4 3 N y w x O T V 9 J n F 1 b 3 Q 7 L C Z x d W 9 0 O 1 N l Y 3 R p b 2 4 x L 2 F t c G x p d H V k Z V 9 o a X N 0 L 0 F 1 d G 9 S Z W 1 v d m V k Q 2 9 s d W 1 u c z E u e 0 4 3 O C w x O T Z 9 J n F 1 b 3 Q 7 L C Z x d W 9 0 O 1 N l Y 3 R p b 2 4 x L 2 F t c G x p d H V k Z V 9 o a X N 0 L 0 F 1 d G 9 S Z W 1 v d m V k Q 2 9 s d W 1 u c z E u e 0 4 3 O S w x O T d 9 J n F 1 b 3 Q 7 L C Z x d W 9 0 O 1 N l Y 3 R p b 2 4 x L 2 F t c G x p d H V k Z V 9 o a X N 0 L 0 F 1 d G 9 S Z W 1 v d m V k Q 2 9 s d W 1 u c z E u e 0 4 4 M C w x O T h 9 J n F 1 b 3 Q 7 L C Z x d W 9 0 O 1 N l Y 3 R p b 2 4 x L 2 F t c G x p d H V k Z V 9 o a X N 0 L 0 F 1 d G 9 S Z W 1 v d m V k Q 2 9 s d W 1 u c z E u e 0 4 4 M S w x O T l 9 J n F 1 b 3 Q 7 L C Z x d W 9 0 O 1 N l Y 3 R p b 2 4 x L 2 F t c G x p d H V k Z V 9 o a X N 0 L 0 F 1 d G 9 S Z W 1 v d m V k Q 2 9 s d W 1 u c z E u e 0 4 4 M i w y M D B 9 J n F 1 b 3 Q 7 L C Z x d W 9 0 O 1 N l Y 3 R p b 2 4 x L 2 F t c G x p d H V k Z V 9 o a X N 0 L 0 F 1 d G 9 S Z W 1 v d m V k Q 2 9 s d W 1 u c z E u e 0 4 4 M y w y M D F 9 J n F 1 b 3 Q 7 L C Z x d W 9 0 O 1 N l Y 3 R p b 2 4 x L 2 F t c G x p d H V k Z V 9 o a X N 0 L 0 F 1 d G 9 S Z W 1 v d m V k Q 2 9 s d W 1 u c z E u e 0 4 4 N C w y M D J 9 J n F 1 b 3 Q 7 L C Z x d W 9 0 O 1 N l Y 3 R p b 2 4 x L 2 F t c G x p d H V k Z V 9 o a X N 0 L 0 F 1 d G 9 S Z W 1 v d m V k Q 2 9 s d W 1 u c z E u e 0 4 4 N S w y M D N 9 J n F 1 b 3 Q 7 L C Z x d W 9 0 O 1 N l Y 3 R p b 2 4 x L 2 F t c G x p d H V k Z V 9 o a X N 0 L 0 F 1 d G 9 S Z W 1 v d m V k Q 2 9 s d W 1 u c z E u e 0 4 4 N i w y M D R 9 J n F 1 b 3 Q 7 L C Z x d W 9 0 O 1 N l Y 3 R p b 2 4 x L 2 F t c G x p d H V k Z V 9 o a X N 0 L 0 F 1 d G 9 S Z W 1 v d m V k Q 2 9 s d W 1 u c z E u e 0 4 4 N y w y M D V 9 J n F 1 b 3 Q 7 L C Z x d W 9 0 O 1 N l Y 3 R p b 2 4 x L 2 F t c G x p d H V k Z V 9 o a X N 0 L 0 F 1 d G 9 S Z W 1 v d m V k Q 2 9 s d W 1 u c z E u e 0 4 4 O C w y M D Z 9 J n F 1 b 3 Q 7 L C Z x d W 9 0 O 1 N l Y 3 R p b 2 4 x L 2 F t c G x p d H V k Z V 9 o a X N 0 L 0 F 1 d G 9 S Z W 1 v d m V k Q 2 9 s d W 1 u c z E u e 0 4 4 O S w y M D d 9 J n F 1 b 3 Q 7 L C Z x d W 9 0 O 1 N l Y 3 R p b 2 4 x L 2 F t c G x p d H V k Z V 9 o a X N 0 L 0 F 1 d G 9 S Z W 1 v d m V k Q 2 9 s d W 1 u c z E u e 0 4 5 M C w y M D h 9 J n F 1 b 3 Q 7 L C Z x d W 9 0 O 1 N l Y 3 R p b 2 4 x L 2 F t c G x p d H V k Z V 9 o a X N 0 L 0 F 1 d G 9 S Z W 1 v d m V k Q 2 9 s d W 1 u c z E u e 0 4 5 M S w y M D l 9 J n F 1 b 3 Q 7 L C Z x d W 9 0 O 1 N l Y 3 R p b 2 4 x L 2 F t c G x p d H V k Z V 9 o a X N 0 L 0 F 1 d G 9 S Z W 1 v d m V k Q 2 9 s d W 1 u c z E u e 0 4 5 M i w y M T B 9 J n F 1 b 3 Q 7 L C Z x d W 9 0 O 1 N l Y 3 R p b 2 4 x L 2 F t c G x p d H V k Z V 9 o a X N 0 L 0 F 1 d G 9 S Z W 1 v d m V k Q 2 9 s d W 1 u c z E u e 0 4 5 M y w y M T F 9 J n F 1 b 3 Q 7 L C Z x d W 9 0 O 1 N l Y 3 R p b 2 4 x L 2 F t c G x p d H V k Z V 9 o a X N 0 L 0 F 1 d G 9 S Z W 1 v d m V k Q 2 9 s d W 1 u c z E u e 0 4 5 N C w y M T J 9 J n F 1 b 3 Q 7 L C Z x d W 9 0 O 1 N l Y 3 R p b 2 4 x L 2 F t c G x p d H V k Z V 9 o a X N 0 L 0 F 1 d G 9 S Z W 1 v d m V k Q 2 9 s d W 1 u c z E u e 0 4 5 N S w y M T N 9 J n F 1 b 3 Q 7 L C Z x d W 9 0 O 1 N l Y 3 R p b 2 4 x L 2 F t c G x p d H V k Z V 9 o a X N 0 L 0 F 1 d G 9 S Z W 1 v d m V k Q 2 9 s d W 1 u c z E u e 0 4 5 N i w y M T R 9 J n F 1 b 3 Q 7 L C Z x d W 9 0 O 1 N l Y 3 R p b 2 4 x L 2 F t c G x p d H V k Z V 9 o a X N 0 L 0 F 1 d G 9 S Z W 1 v d m V k Q 2 9 s d W 1 u c z E u e 0 4 5 N y w y M T V 9 J n F 1 b 3 Q 7 L C Z x d W 9 0 O 1 N l Y 3 R p b 2 4 x L 2 F t c G x p d H V k Z V 9 o a X N 0 L 0 F 1 d G 9 S Z W 1 v d m V k Q 2 9 s d W 1 u c z E u e 0 4 5 O C w y M T Z 9 J n F 1 b 3 Q 7 L C Z x d W 9 0 O 1 N l Y 3 R p b 2 4 x L 2 F t c G x p d H V k Z V 9 o a X N 0 L 0 F 1 d G 9 S Z W 1 v d m V k Q 2 9 s d W 1 u c z E u e 0 4 5 O S w y M T d 9 J n F 1 b 3 Q 7 L C Z x d W 9 0 O 1 N l Y 3 R p b 2 4 x L 2 F t c G x p d H V k Z V 9 o a X N 0 L 0 F 1 d G 9 S Z W 1 v d m V k Q 2 9 s d W 1 u c z E u e 0 4 x M D A s M j E 4 f S Z x d W 9 0 O y w m c X V v d D t T Z W N 0 a W 9 u M S 9 h b X B s a X R 1 Z G V f a G l z d C 9 B d X R v U m V t b 3 Z l Z E N v b H V t b n M x L n t t X 2 F t c G x p d H V k Z U h p c 3 R v Z 3 J h b S 4 w L D I x O X 0 m c X V v d D s s J n F 1 b 3 Q 7 U 2 V j d G l v b j E v Y W 1 w b G l 0 d W R l X 2 h p c 3 Q v Q X V 0 b 1 J l b W 9 2 Z W R D b 2 x 1 b W 5 z M S 5 7 b V 9 h b X B s a X R 1 Z G V I a X N 0 b 2 d y Y W 0 u M S w y M j B 9 J n F 1 b 3 Q 7 L C Z x d W 9 0 O 1 N l Y 3 R p b 2 4 x L 2 F t c G x p d H V k Z V 9 o a X N 0 L 0 F 1 d G 9 S Z W 1 v d m V k Q 2 9 s d W 1 u c z E u e 2 1 f Y W 1 w b G l 0 d W R l S G l z d G 9 n c m F t L j I s M j I x f S Z x d W 9 0 O y w m c X V v d D t T Z W N 0 a W 9 u M S 9 h b X B s a X R 1 Z G V f a G l z d C 9 B d X R v U m V t b 3 Z l Z E N v b H V t b n M x L n t t X 2 F t c G x p d H V k Z U h p c 3 R v Z 3 J h b S 4 z L D I y M n 0 m c X V v d D s s J n F 1 b 3 Q 7 U 2 V j d G l v b j E v Y W 1 w b G l 0 d W R l X 2 h p c 3 Q v Q X V 0 b 1 J l b W 9 2 Z W R D b 2 x 1 b W 5 z M S 5 7 b V 9 h b X B s a X R 1 Z G V I a X N 0 b 2 d y Y W 0 u N C w y M j N 9 J n F 1 b 3 Q 7 L C Z x d W 9 0 O 1 N l Y 3 R p b 2 4 x L 2 F t c G x p d H V k Z V 9 o a X N 0 L 0 F 1 d G 9 S Z W 1 v d m V k Q 2 9 s d W 1 u c z E u e 2 1 f Y W 1 w b G l 0 d W R l S G l z d G 9 n c m F t L j U s M j I 0 f S Z x d W 9 0 O y w m c X V v d D t T Z W N 0 a W 9 u M S 9 h b X B s a X R 1 Z G V f a G l z d C 9 B d X R v U m V t b 3 Z l Z E N v b H V t b n M x L n t t X 2 F t c G x p d H V k Z U h p c 3 R v Z 3 J h b S 4 2 L D I y N X 0 m c X V v d D s s J n F 1 b 3 Q 7 U 2 V j d G l v b j E v Y W 1 w b G l 0 d W R l X 2 h p c 3 Q v Q X V 0 b 1 J l b W 9 2 Z W R D b 2 x 1 b W 5 z M S 5 7 b V 9 h b X B s a X R 1 Z G V I a X N 0 b 2 d y Y W 0 u N y w y M j Z 9 J n F 1 b 3 Q 7 L C Z x d W 9 0 O 1 N l Y 3 R p b 2 4 x L 2 F t c G x p d H V k Z V 9 o a X N 0 L 0 F 1 d G 9 S Z W 1 v d m V k Q 2 9 s d W 1 u c z E u e 2 1 f Y W 1 w b G l 0 d W R l S G l z d G 9 n c m F t L j g s M j I 3 f S Z x d W 9 0 O y w m c X V v d D t T Z W N 0 a W 9 u M S 9 h b X B s a X R 1 Z G V f a G l z d C 9 B d X R v U m V t b 3 Z l Z E N v b H V t b n M x L n t t X 2 F t c G x p d H V k Z U h p c 3 R v Z 3 J h b S 4 5 L D I y O H 0 m c X V v d D s s J n F 1 b 3 Q 7 U 2 V j d G l v b j E v Y W 1 w b G l 0 d W R l X 2 h p c 3 Q v Q X V 0 b 1 J l b W 9 2 Z W R D b 2 x 1 b W 5 z M S 5 7 b V 9 h b X B s a X R 1 Z G V I a X N 0 b 2 d y Y W 0 u M T A s M j I 5 f S Z x d W 9 0 O y w m c X V v d D t T Z W N 0 a W 9 u M S 9 h b X B s a X R 1 Z G V f a G l z d C 9 B d X R v U m V t b 3 Z l Z E N v b H V t b n M x L n t t X 2 F t c G x p d H V k Z U h p c 3 R v Z 3 J h b S 4 x M S w y M z B 9 J n F 1 b 3 Q 7 L C Z x d W 9 0 O 1 N l Y 3 R p b 2 4 x L 2 F t c G x p d H V k Z V 9 o a X N 0 L 0 F 1 d G 9 S Z W 1 v d m V k Q 2 9 s d W 1 u c z E u e 2 1 f Y W 1 w b G l 0 d W R l S G l z d G 9 n c m F t L j E y L D I z M X 0 m c X V v d D s s J n F 1 b 3 Q 7 U 2 V j d G l v b j E v Y W 1 w b G l 0 d W R l X 2 h p c 3 Q v Q X V 0 b 1 J l b W 9 2 Z W R D b 2 x 1 b W 5 z M S 5 7 b V 9 h b X B s a X R 1 Z G V I a X N 0 b 2 d y Y W 0 u M T M s M j M y f S Z x d W 9 0 O y w m c X V v d D t T Z W N 0 a W 9 u M S 9 h b X B s a X R 1 Z G V f a G l z d C 9 B d X R v U m V t b 3 Z l Z E N v b H V t b n M x L n t t X 2 F t c G x p d H V k Z U h p c 3 R v Z 3 J h b S 4 x N C w y M z N 9 J n F 1 b 3 Q 7 L C Z x d W 9 0 O 1 N l Y 3 R p b 2 4 x L 2 F t c G x p d H V k Z V 9 o a X N 0 L 0 F 1 d G 9 S Z W 1 v d m V k Q 2 9 s d W 1 u c z E u e 2 1 f Y W 1 w b G l 0 d W R l S G l z d G 9 n c m F t L j E 1 L D I z N H 0 m c X V v d D s s J n F 1 b 3 Q 7 U 2 V j d G l v b j E v Y W 1 w b G l 0 d W R l X 2 h p c 3 Q v Q X V 0 b 1 J l b W 9 2 Z W R D b 2 x 1 b W 5 z M S 5 7 b V 9 h b X B s a X R 1 Z G V I a X N 0 b 2 d y Y W 0 u M T Y s M j M 1 f S Z x d W 9 0 O y w m c X V v d D t T Z W N 0 a W 9 u M S 9 h b X B s a X R 1 Z G V f a G l z d C 9 B d X R v U m V t b 3 Z l Z E N v b H V t b n M x L n t t X 2 F t c G x p d H V k Z U h p c 3 R v Z 3 J h b S 4 x N y w y M z Z 9 J n F 1 b 3 Q 7 L C Z x d W 9 0 O 1 N l Y 3 R p b 2 4 x L 2 F t c G x p d H V k Z V 9 o a X N 0 L 0 F 1 d G 9 S Z W 1 v d m V k Q 2 9 s d W 1 u c z E u e 2 1 f Y W 1 w b G l 0 d W R l S G l z d G 9 n c m F t L j E 4 L D I z N 3 0 m c X V v d D s s J n F 1 b 3 Q 7 U 2 V j d G l v b j E v Y W 1 w b G l 0 d W R l X 2 h p c 3 Q v Q X V 0 b 1 J l b W 9 2 Z W R D b 2 x 1 b W 5 z M S 5 7 b V 9 h b X B s a X R 1 Z G V I a X N 0 b 2 d y Y W 0 u M T k s M j M 4 f S Z x d W 9 0 O y w m c X V v d D t T Z W N 0 a W 9 u M S 9 h b X B s a X R 1 Z G V f a G l z d C 9 B d X R v U m V t b 3 Z l Z E N v b H V t b n M x L n t t X 2 F t c G x p d H V k Z U h p c 3 R v Z 3 J h b S 4 y M C w y M z l 9 J n F 1 b 3 Q 7 L C Z x d W 9 0 O 1 N l Y 3 R p b 2 4 x L 2 F t c G x p d H V k Z V 9 o a X N 0 L 0 F 1 d G 9 S Z W 1 v d m V k Q 2 9 s d W 1 u c z E u e 2 1 f Y W 1 w b G l 0 d W R l S G l z d G 9 n c m F t L j I x L D I 0 M H 0 m c X V v d D s s J n F 1 b 3 Q 7 U 2 V j d G l v b j E v Y W 1 w b G l 0 d W R l X 2 h p c 3 Q v Q X V 0 b 1 J l b W 9 2 Z W R D b 2 x 1 b W 5 z M S 5 7 b V 9 h b X B s a X R 1 Z G V I a X N 0 b 2 d y Y W 0 u M j I s M j Q x f S Z x d W 9 0 O y w m c X V v d D t T Z W N 0 a W 9 u M S 9 h b X B s a X R 1 Z G V f a G l z d C 9 B d X R v U m V t b 3 Z l Z E N v b H V t b n M x L n t t X 2 F t c G x p d H V k Z U h p c 3 R v Z 3 J h b S 4 y M y w y N D J 9 J n F 1 b 3 Q 7 L C Z x d W 9 0 O 1 N l Y 3 R p b 2 4 x L 2 F t c G x p d H V k Z V 9 o a X N 0 L 0 F 1 d G 9 S Z W 1 v d m V k Q 2 9 s d W 1 u c z E u e 2 1 f Y W 1 w b G l 0 d W R l S G l z d G 9 n c m F t L j I 0 L D I 0 M 3 0 m c X V v d D s s J n F 1 b 3 Q 7 U 2 V j d G l v b j E v Y W 1 w b G l 0 d W R l X 2 h p c 3 Q v Q X V 0 b 1 J l b W 9 2 Z W R D b 2 x 1 b W 5 z M S 5 7 b V 9 h b X B s a X R 1 Z G V I a X N 0 b 2 d y Y W 0 u M j U s M j Q 0 f S Z x d W 9 0 O y w m c X V v d D t T Z W N 0 a W 9 u M S 9 h b X B s a X R 1 Z G V f a G l z d C 9 B d X R v U m V t b 3 Z l Z E N v b H V t b n M x L n t t X 2 F t c G x p d H V k Z U h p c 3 R v Z 3 J h b S 4 y N i w y N D V 9 J n F 1 b 3 Q 7 L C Z x d W 9 0 O 1 N l Y 3 R p b 2 4 x L 2 F t c G x p d H V k Z V 9 o a X N 0 L 0 F 1 d G 9 S Z W 1 v d m V k Q 2 9 s d W 1 u c z E u e 2 1 f Y W 1 w b G l 0 d W R l S G l z d G 9 n c m F t L j I 3 L D I 0 N n 0 m c X V v d D s s J n F 1 b 3 Q 7 U 2 V j d G l v b j E v Y W 1 w b G l 0 d W R l X 2 h p c 3 Q v Q X V 0 b 1 J l b W 9 2 Z W R D b 2 x 1 b W 5 z M S 5 7 b V 9 h b X B s a X R 1 Z G V I a X N 0 b 2 d y Y W 0 u M j g s M j Q 3 f S Z x d W 9 0 O y w m c X V v d D t T Z W N 0 a W 9 u M S 9 h b X B s a X R 1 Z G V f a G l z d C 9 B d X R v U m V t b 3 Z l Z E N v b H V t b n M x L n t t X 2 F t c G x p d H V k Z U h p c 3 R v Z 3 J h b S 4 y O S w y N D h 9 J n F 1 b 3 Q 7 L C Z x d W 9 0 O 1 N l Y 3 R p b 2 4 x L 2 F t c G x p d H V k Z V 9 o a X N 0 L 0 F 1 d G 9 S Z W 1 v d m V k Q 2 9 s d W 1 u c z E u e 2 1 f c 3 R h d G V Q c m 9 m a W x l c n M u a 1 9 m Y W l s Z W R C Y W R T d G F 0 Z S w y N D l 9 J n F 1 b 3 Q 7 L C Z x d W 9 0 O 1 N l Y 3 R p b 2 4 x L 2 F t c G x p d H V k Z V 9 o a X N 0 L 0 F 1 d G 9 S Z W 1 v d m V k Q 2 9 s d W 1 u c z E u e 2 1 f c 3 R h d G V Q c m 9 m a W x l c n M u a 1 9 m Y W l s Z W R G Y X N 0 Q U R D S W 5 p d G l h b G l 6 Y X R p b 2 4 s M j U w f S Z x d W 9 0 O y w m c X V v d D t T Z W N 0 a W 9 u M S 9 h b X B s a X R 1 Z G V f a G l z d C 9 B d X R v U m V t b 3 Z l Z E N v b H V t b n M x L n t t X 3 N 0 Y X R l U H J v Z m l s Z X J z L m t f Z m F p b G V k U 2 F t c G x p b m c s M j U x f S Z x d W 9 0 O y w m c X V v d D t T Z W N 0 a W 9 u M S 9 h b X B s a X R 1 Z G V f a G l z d C 9 B d X R v U m V t b 3 Z l Z E N v b H V t b n M x L n t t X 3 N 0 Y X R l U H J v Z m l s Z X J z L m t f Z m F p b G V k Q W 1 w b G l 0 d W R l L D I 1 M n 0 m c X V v d D s s J n F 1 b 3 Q 7 U 2 V j d G l v b j E v Y W 1 w b G l 0 d W R l X 2 h p c 3 Q v Q X V 0 b 1 J l b W 9 2 Z W R D b 2 x 1 b W 5 z M S 5 7 b V 9 z d G F 0 Z V B y b 2 Z p b G V y c y 5 r X 2 Z h a W x l Z F N 5 b m N J b n R l c n Z h b H M s M j U z f S Z x d W 9 0 O y w m c X V v d D t T Z W N 0 a W 9 u M S 9 h b X B s a X R 1 Z G V f a G l z d C 9 B d X R v U m V t b 3 Z l Z E N v b H V t b n M x L n t t X 3 N 0 Y X R l U H J v Z m l s Z X J z L m t f Z m F p b G V k V m l k Z W 9 T Y 2 9 y Z S w y N T R 9 J n F 1 b 3 Q 7 L C Z x d W 9 0 O 1 N l Y 3 R p b 2 4 x L 2 F t c G x p d H V k Z V 9 o a X N 0 L 0 F 1 d G 9 S Z W 1 v d m V k Q 2 9 s d W 1 u c z E u e 2 1 f c 3 R h d G V Q c m 9 m a W x l c n M u a 1 9 m Y W l s Z W R G Y X N 0 Q U R D U 3 R v c C w y N T V 9 J n F 1 b 3 Q 7 L C Z x d W 9 0 O 1 N l Y 3 R p b 2 4 x L 2 F t c G x p d H V k Z V 9 o a X N 0 L 0 F 1 d G 9 S Z W 1 v d m V k Q 2 9 s d W 1 u c z E u e 2 1 f c 3 R h d G V Q c m 9 m a W x l c n M u a 1 9 m Y W l s Z W R V b m t u b 3 d u R X J y b 3 I s M j U 2 f S Z x d W 9 0 O y w m c X V v d D t T Z W N 0 a W 9 u M S 9 h b X B s a X R 1 Z G V f a G l z d C 9 B d X R v U m V t b 3 Z l Z E N v b H V t b n M x L n t t X 3 N 0 Y X R l U H J v Z m l s Z X J z L m t f d G 9 0 Y W x B b m F s e X p l V G l t Z S w y N T d 9 J n F 1 b 3 Q 7 L C Z x d W 9 0 O 1 N l Y 3 R p b 2 4 x L 2 F t c G x p d H V k Z V 9 o a X N 0 L 0 F 1 d G 9 S Z W 1 v d m V k Q 2 9 s d W 1 u c z E u e 2 1 f c 3 R h d G V Q c m 9 m a W x l c n M u a 1 9 u b 3 R J b m l 0 a W F s a X p l Z C w y N T h 9 J n F 1 b 3 Q 7 L C Z x d W 9 0 O 1 N l Y 3 R p b 2 4 x L 2 F t c G x p d H V k Z V 9 o a X N 0 L 0 F 1 d G 9 S Z W 1 v d m V k Q 2 9 s d W 1 u c z E u e 2 1 f c 3 R h d G V Q c m 9 m a W x l c n M u a 1 9 p b m l 0 a W F s a X p p b m c s M j U 5 f S Z x d W 9 0 O y w m c X V v d D t T Z W N 0 a W 9 u M S 9 h b X B s a X R 1 Z G V f a G l z d C 9 B d X R v U m V t b 3 Z l Z E N v b H V t b n M x L n t t X 3 N 0 Y X R l U H J v Z m l s Z X J z L m t f a W 5 p d G l h b G l 6 Z W R B b m R J Z G x l L D I 2 M H 0 m c X V v d D s s J n F 1 b 3 Q 7 U 2 V j d G l v b j E v Y W 1 w b G l 0 d W R l X 2 h p c 3 Q v Q X V 0 b 1 J l b W 9 2 Z W R D b 2 x 1 b W 5 z M S 5 7 b V 9 z d G F 0 Z V B y b 2 Z p b G V y c y 5 r X 2 F t c G x p d H V k Z V N h b X B s a W 5 n L D I 2 M X 0 m c X V v d D s s J n F 1 b 3 Q 7 U 2 V j d G l v b j E v Y W 1 w b G l 0 d W R l X 2 h p c 3 Q v Q X V 0 b 1 J l b W 9 2 Z W R D b 2 x 1 b W 5 z M S 5 7 b V 9 z d G F 0 Z V B y b 2 Z p b G V y c y 5 r X 2 F t c G x p d H V k Z U N h b G N 1 b G F 0 a W 9 u L D I 2 M n 0 m c X V v d D s s J n F 1 b 3 Q 7 U 2 V j d G l v b j E v Y W 1 w b G l 0 d W R l X 2 h p c 3 Q v Q X V 0 b 1 J l b W 9 2 Z W R D b 2 x 1 b W 5 z M S 5 7 b V 9 z d G F 0 Z V B y b 2 Z p b G V y c y 5 r X 3 N 5 b m N J b n R l c n Z h b H N T Y W 1 w b G l u Z y w y N j N 9 J n F 1 b 3 Q 7 L C Z x d W 9 0 O 1 N l Y 3 R p b 2 4 x L 2 F t c G x p d H V k Z V 9 o a X N 0 L 0 F 1 d G 9 S Z W 1 v d m V k Q 2 9 s d W 1 u c z E u e 2 1 f c 3 R h d G V Q c m 9 m a W x l c n M u a 1 9 z e W 5 j S W 5 0 Z X J 2 Y W x z Q 2 F s Y 3 V s Y X R p b 2 4 s M j Y 0 f S Z x d W 9 0 O y w m c X V v d D t T Z W N 0 a W 9 u M S 9 h b X B s a X R 1 Z G V f a G l z d C 9 B d X R v U m V t b 3 Z l Z E N v b H V t b n M x L n t t X 3 N 0 Y X R l U H J v Z m l s Z X J z L m t f d m l k Z W 9 T Y 2 9 y Z U N h b G N 1 b G F 0 a W 9 u L D I 2 N X 0 m c X V v d D s s J n F 1 b 3 Q 7 U 2 V j d G l v b j E v Y W 1 w b G l 0 d W R l X 2 h p c 3 Q v Q X V 0 b 1 J l b W 9 2 Z W R D b 2 x 1 b W 5 z M S 5 7 b V 9 z d G F 0 Z V B y b 2 Z p b G V y c y 5 r X 3 J l c 3 R h c n R J b n Z l c n R l Z C w y N j Z 9 J n F 1 b 3 Q 7 L C Z x d W 9 0 O 1 N l Y 3 R p b 2 4 x L 2 F t c G x p d H V k Z V 9 o a X N 0 L 0 F 1 d G 9 S Z W 1 v d m V k Q 2 9 s d W 1 u c z E u e 2 1 f c 3 R h d G V Q c m 9 m a W x l c n M u a 1 9 z d G 9 w Q U R D L D I 2 N 3 0 m c X V v d D s s J n F 1 b 3 Q 7 U 2 V j d G l v b j E v Y W 1 w b G l 0 d W R l X 2 h p c 3 Q v Q X V 0 b 1 J l b W 9 2 Z W R D b 2 x 1 b W 5 z M S 5 7 b V 9 z d G F 0 Z V B y b 2 Z p b G V y c y 5 r X 2 Z p b m l z a G V k L D I 2 O H 0 m c X V v d D s s J n F 1 b 3 Q 7 U 2 V j d G l v b j E v Y W 1 w b G l 0 d W R l X 2 h p c 3 Q v Q X V 0 b 1 J l b W 9 2 Z W R D b 2 x 1 b W 5 z M S 5 7 Q 2 9 s d W 1 u M S w y N j l 9 J n F 1 b 3 Q 7 X S w m c X V v d D t D b 2 x 1 b W 5 D b 3 V u d C Z x d W 9 0 O z o y N z A s J n F 1 b 3 Q 7 S 2 V 5 Q 2 9 s d W 1 u T m F t Z X M m c X V v d D s 6 W 1 0 s J n F 1 b 3 Q 7 Q 2 9 s d W 1 u S W R l b n R p d G l l c y Z x d W 9 0 O z p b J n F 1 b 3 Q 7 U 2 V j d G l v b j E v Y W 1 w b G l 0 d W R l X 2 h p c 3 Q v Q X V 0 b 1 J l b W 9 2 Z W R D b 2 x 1 b W 5 z M S 5 7 X 0 N v b W 1 l b n Q s M H 0 m c X V v d D s s J n F 1 b 3 Q 7 U 2 V j d G l v b j E v Y W 1 w b G l 0 d W R l X 2 h p c 3 Q v Q X V 0 b 1 J l b W 9 2 Z W R D b 2 x 1 b W 5 z M S 5 7 X 0 l z V m l k Z W 9 M Z W F y b m l u Z y w x f S Z x d W 9 0 O y w m c X V v d D t T Z W N 0 a W 9 u M S 9 h b X B s a X R 1 Z G V f a G l z d C 9 B d X R v U m V t b 3 Z l Z E N v b H V t b n M x L n s g I C A g I C A g I C A g I C B t X 2 l u d m V y d E R h d G F D d X J y Z W 5 0 V m F s d W U s M n 0 m c X V v d D s s J n F 1 b 3 Q 7 U 2 V j d G l v b j E v Y W 1 w b G l 0 d W R l X 2 h p c 3 Q v Q X V 0 b 1 J l b W 9 2 Z W R D b 2 x 1 b W 5 z M S 5 7 I C A g I C A g I C A g I C A g Q 3 Z i c 0 F u Y W x 5 e m V y U 3 R h d G U s M 3 0 m c X V v d D s s J n F 1 b 3 Q 7 U 2 V j d G l v b j E v Y W 1 w b G l 0 d W R l X 2 h p c 3 Q v Q X V 0 b 1 J l b W 9 2 Z W R D b 2 x 1 b W 5 z M S 5 7 I C A g I C A g I C A g I C A g b V 9 2 a W R l b 1 N j b 3 J l L m 1 f a X N W a W R l b y w 0 f S Z x d W 9 0 O y w m c X V v d D t T Z W N 0 a W 9 u M S 9 h b X B s a X R 1 Z G V f a G l z d C 9 B d X R v U m V t b 3 Z l Z E N v b H V t b n M x L n s g I C A g I C A g I C A g I C B t X 3 Z p Z G V v U 2 N v c m U u b V 9 p c 0 l u d m V y d G V k V m l k Z W 8 s N X 0 m c X V v d D s s J n F 1 b 3 Q 7 U 2 V j d G l v b j E v Y W 1 w b G l 0 d W R l X 2 h p c 3 Q v Q X V 0 b 1 J l b W 9 2 Z W R D b 2 x 1 b W 5 z M S 5 7 I C A g I C A g I C A g I C A g b V 9 z Y W 1 w b G V z U m V h Z F R v d G F s L D Z 9 J n F 1 b 3 Q 7 L C Z x d W 9 0 O 1 N l Y 3 R p b 2 4 x L 2 F t c G x p d H V k Z V 9 o a X N 0 L 0 F 1 d G 9 S Z W 1 v d m V k Q 2 9 s d W 1 u c z E u e y A g I C A g I C A g I C A g I G t f c 2 F t c G x l U m F 0 Z S w 3 f S Z x d W 9 0 O y w m c X V v d D t T Z W N 0 a W 9 u M S 9 h b X B s a X R 1 Z G V f a G l z d C 9 B d X R v U m V t b 3 Z l Z E N v b H V t b n M x L n s g I C A g I C A g I C A g I C B t X 3 N 5 b m N U c m V z a G 9 s Z C w 4 f S Z x d W 9 0 O y w m c X V v d D t T Z W N 0 a W 9 u M S 9 h b X B s a X R 1 Z G V f a G l z d C 9 B d X R v U m V t b 3 Z l Z E N v b H V t b n M x L n s g I C A g I C A g I C A g I C B t X 3 N 5 b m N T Z X F 1 Z W 5 j Z U x l b m d 0 a E h p c 3 R v Z 3 J h b S 5 t X 2 J p b n N S Y W 5 n Z S 5 t a W 4 s O X 0 m c X V v d D s s J n F 1 b 3 Q 7 U 2 V j d G l v b j E v Y W 1 w b G l 0 d W R l X 2 h p c 3 Q v Q X V 0 b 1 J l b W 9 2 Z W R D b 2 x 1 b W 5 z M S 5 7 I C A g I C A g I C A g I C A g b V 9 z e W 5 j U 2 V x d W V u Y 2 V M Z W 5 n d G h I a X N 0 b 2 d y Y W 0 u b V 9 i a W 5 z U m F u Z 2 U u b W F 4 L D E w f S Z x d W 9 0 O y w m c X V v d D t T Z W N 0 a W 9 u M S 9 h b X B s a X R 1 Z G V f a G l z d C 9 B d X R v U m V t b 3 Z l Z E N v b H V t b n M x L n s g I C A g I C A g I C A g I C B t X 3 N 5 b m N T Z X F 1 Z W 5 j Z U x l b m d 0 a E h p c 3 R v Z 3 J h b S 5 r X 2 J p b n N D b 3 V u d C w x M X 0 m c X V v d D s s J n F 1 b 3 Q 7 U 2 V j d G l v b j E v Y W 1 w b G l 0 d W R l X 2 h p c 3 Q v Q X V 0 b 1 J l b W 9 2 Z W R D b 2 x 1 b W 5 z M S 5 7 I C A g I C A g I C A g I C A g b V 9 z e W 5 j U 2 V x d W V u Y 2 V M Z W 5 n d G h I a X N 0 b 2 d y Y W 0 u b V 9 z Y W 1 w b G V z Q 2 9 1 b n Q s M T J 9 J n F 1 b 3 Q 7 L C Z x d W 9 0 O 1 N l Y 3 R p b 2 4 x L 2 F t c G x p d H V k Z V 9 o a X N 0 L 0 F 1 d G 9 S Z W 1 v d m V k Q 2 9 s d W 1 u c z E u e y A g I C A g I C A g I C A g I G 1 f c 3 l u Y 1 N l c X V l b m N l T G V u Z 3 R o S G l z d G 9 n c m F t L m J p b n N f d 2 V p Z 2 h 0 c y w x M 3 0 m c X V v d D s s J n F 1 b 3 Q 7 U 2 V j d G l v b j E v Y W 1 w b G l 0 d W R l X 2 h p c 3 Q v Q X V 0 b 1 J l b W 9 2 Z W R D b 2 x 1 b W 5 z M S 5 7 U z E s M T R 9 J n F 1 b 3 Q 7 L C Z x d W 9 0 O 1 N l Y 3 R p b 2 4 x L 2 F t c G x p d H V k Z V 9 o a X N 0 L 0 F 1 d G 9 S Z W 1 v d m V k Q 2 9 s d W 1 u c z E u e 1 M y L D E 1 f S Z x d W 9 0 O y w m c X V v d D t T Z W N 0 a W 9 u M S 9 h b X B s a X R 1 Z G V f a G l z d C 9 B d X R v U m V t b 3 Z l Z E N v b H V t b n M x L n t T M y w x N n 0 m c X V v d D s s J n F 1 b 3 Q 7 U 2 V j d G l v b j E v Y W 1 w b G l 0 d W R l X 2 h p c 3 Q v Q X V 0 b 1 J l b W 9 2 Z W R D b 2 x 1 b W 5 z M S 5 7 U z Q s M T d 9 J n F 1 b 3 Q 7 L C Z x d W 9 0 O 1 N l Y 3 R p b 2 4 x L 2 F t c G x p d H V k Z V 9 o a X N 0 L 0 F 1 d G 9 S Z W 1 v d m V k Q 2 9 s d W 1 u c z E u e 1 M 1 L D E 4 f S Z x d W 9 0 O y w m c X V v d D t T Z W N 0 a W 9 u M S 9 h b X B s a X R 1 Z G V f a G l z d C 9 B d X R v U m V t b 3 Z l Z E N v b H V t b n M x L n t T N i w x O X 0 m c X V v d D s s J n F 1 b 3 Q 7 U 2 V j d G l v b j E v Y W 1 w b G l 0 d W R l X 2 h p c 3 Q v Q X V 0 b 1 J l b W 9 2 Z W R D b 2 x 1 b W 5 z M S 5 7 U z c s M j B 9 J n F 1 b 3 Q 7 L C Z x d W 9 0 O 1 N l Y 3 R p b 2 4 x L 2 F t c G x p d H V k Z V 9 o a X N 0 L 0 F 1 d G 9 S Z W 1 v d m V k Q 2 9 s d W 1 u c z E u e 1 M 4 L D I x f S Z x d W 9 0 O y w m c X V v d D t T Z W N 0 a W 9 u M S 9 h b X B s a X R 1 Z G V f a G l z d C 9 B d X R v U m V t b 3 Z l Z E N v b H V t b n M x L n t T O S w y M n 0 m c X V v d D s s J n F 1 b 3 Q 7 U 2 V j d G l v b j E v Y W 1 w b G l 0 d W R l X 2 h p c 3 Q v Q X V 0 b 1 J l b W 9 2 Z W R D b 2 x 1 b W 5 z M S 5 7 U z E w L D I z f S Z x d W 9 0 O y w m c X V v d D t T Z W N 0 a W 9 u M S 9 h b X B s a X R 1 Z G V f a G l z d C 9 B d X R v U m V t b 3 Z l Z E N v b H V t b n M x L n t T M T E s M j R 9 J n F 1 b 3 Q 7 L C Z x d W 9 0 O 1 N l Y 3 R p b 2 4 x L 2 F t c G x p d H V k Z V 9 o a X N 0 L 0 F 1 d G 9 S Z W 1 v d m V k Q 2 9 s d W 1 u c z E u e 1 M x M i w y N X 0 m c X V v d D s s J n F 1 b 3 Q 7 U 2 V j d G l v b j E v Y W 1 w b G l 0 d W R l X 2 h p c 3 Q v Q X V 0 b 1 J l b W 9 2 Z W R D b 2 x 1 b W 5 z M S 5 7 U z E z L D I 2 f S Z x d W 9 0 O y w m c X V v d D t T Z W N 0 a W 9 u M S 9 h b X B s a X R 1 Z G V f a G l z d C 9 B d X R v U m V t b 3 Z l Z E N v b H V t b n M x L n t T M T Q s M j d 9 J n F 1 b 3 Q 7 L C Z x d W 9 0 O 1 N l Y 3 R p b 2 4 x L 2 F t c G x p d H V k Z V 9 o a X N 0 L 0 F 1 d G 9 S Z W 1 v d m V k Q 2 9 s d W 1 u c z E u e 1 M x N S w y O H 0 m c X V v d D s s J n F 1 b 3 Q 7 U 2 V j d G l v b j E v Y W 1 w b G l 0 d W R l X 2 h p c 3 Q v Q X V 0 b 1 J l b W 9 2 Z W R D b 2 x 1 b W 5 z M S 5 7 U z E 2 L D I 5 f S Z x d W 9 0 O y w m c X V v d D t T Z W N 0 a W 9 u M S 9 h b X B s a X R 1 Z G V f a G l z d C 9 B d X R v U m V t b 3 Z l Z E N v b H V t b n M x L n t T M T c s M z B 9 J n F 1 b 3 Q 7 L C Z x d W 9 0 O 1 N l Y 3 R p b 2 4 x L 2 F t c G x p d H V k Z V 9 o a X N 0 L 0 F 1 d G 9 S Z W 1 v d m V k Q 2 9 s d W 1 u c z E u e 1 M x O C w z M X 0 m c X V v d D s s J n F 1 b 3 Q 7 U 2 V j d G l v b j E v Y W 1 w b G l 0 d W R l X 2 h p c 3 Q v Q X V 0 b 1 J l b W 9 2 Z W R D b 2 x 1 b W 5 z M S 5 7 U z E 5 L D M y f S Z x d W 9 0 O y w m c X V v d D t T Z W N 0 a W 9 u M S 9 h b X B s a X R 1 Z G V f a G l z d C 9 B d X R v U m V t b 3 Z l Z E N v b H V t b n M x L n t T M j A s M z N 9 J n F 1 b 3 Q 7 L C Z x d W 9 0 O 1 N l Y 3 R p b 2 4 x L 2 F t c G x p d H V k Z V 9 o a X N 0 L 0 F 1 d G 9 S Z W 1 v d m V k Q 2 9 s d W 1 u c z E u e 1 M y M S w z N H 0 m c X V v d D s s J n F 1 b 3 Q 7 U 2 V j d G l v b j E v Y W 1 w b G l 0 d W R l X 2 h p c 3 Q v Q X V 0 b 1 J l b W 9 2 Z W R D b 2 x 1 b W 5 z M S 5 7 U z I y L D M 1 f S Z x d W 9 0 O y w m c X V v d D t T Z W N 0 a W 9 u M S 9 h b X B s a X R 1 Z G V f a G l z d C 9 B d X R v U m V t b 3 Z l Z E N v b H V t b n M x L n t T M j M s M z Z 9 J n F 1 b 3 Q 7 L C Z x d W 9 0 O 1 N l Y 3 R p b 2 4 x L 2 F t c G x p d H V k Z V 9 o a X N 0 L 0 F 1 d G 9 S Z W 1 v d m V k Q 2 9 s d W 1 u c z E u e 1 M y N C w z N 3 0 m c X V v d D s s J n F 1 b 3 Q 7 U 2 V j d G l v b j E v Y W 1 w b G l 0 d W R l X 2 h p c 3 Q v Q X V 0 b 1 J l b W 9 2 Z W R D b 2 x 1 b W 5 z M S 5 7 U z I 1 L D M 4 f S Z x d W 9 0 O y w m c X V v d D t T Z W N 0 a W 9 u M S 9 h b X B s a X R 1 Z G V f a G l z d C 9 B d X R v U m V t b 3 Z l Z E N v b H V t b n M x L n t T M j Y s M z l 9 J n F 1 b 3 Q 7 L C Z x d W 9 0 O 1 N l Y 3 R p b 2 4 x L 2 F t c G x p d H V k Z V 9 o a X N 0 L 0 F 1 d G 9 S Z W 1 v d m V k Q 2 9 s d W 1 u c z E u e 1 M y N y w 0 M H 0 m c X V v d D s s J n F 1 b 3 Q 7 U 2 V j d G l v b j E v Y W 1 w b G l 0 d W R l X 2 h p c 3 Q v Q X V 0 b 1 J l b W 9 2 Z W R D b 2 x 1 b W 5 z M S 5 7 U z I 4 L D Q x f S Z x d W 9 0 O y w m c X V v d D t T Z W N 0 a W 9 u M S 9 h b X B s a X R 1 Z G V f a G l z d C 9 B d X R v U m V t b 3 Z l Z E N v b H V t b n M x L n t T M j k s N D J 9 J n F 1 b 3 Q 7 L C Z x d W 9 0 O 1 N l Y 3 R p b 2 4 x L 2 F t c G x p d H V k Z V 9 o a X N 0 L 0 F 1 d G 9 S Z W 1 v d m V k Q 2 9 s d W 1 u c z E u e 1 M z M C w 0 M 3 0 m c X V v d D s s J n F 1 b 3 Q 7 U 2 V j d G l v b j E v Y W 1 w b G l 0 d W R l X 2 h p c 3 Q v Q X V 0 b 1 J l b W 9 2 Z W R D b 2 x 1 b W 5 z M S 5 7 U z M x L D Q 0 f S Z x d W 9 0 O y w m c X V v d D t T Z W N 0 a W 9 u M S 9 h b X B s a X R 1 Z G V f a G l z d C 9 B d X R v U m V t b 3 Z l Z E N v b H V t b n M x L n t T M z I s N D V 9 J n F 1 b 3 Q 7 L C Z x d W 9 0 O 1 N l Y 3 R p b 2 4 x L 2 F t c G x p d H V k Z V 9 o a X N 0 L 0 F 1 d G 9 S Z W 1 v d m V k Q 2 9 s d W 1 u c z E u e 1 M z M y w 0 N n 0 m c X V v d D s s J n F 1 b 3 Q 7 U 2 V j d G l v b j E v Y W 1 w b G l 0 d W R l X 2 h p c 3 Q v Q X V 0 b 1 J l b W 9 2 Z W R D b 2 x 1 b W 5 z M S 5 7 U z M 0 L D Q 3 f S Z x d W 9 0 O y w m c X V v d D t T Z W N 0 a W 9 u M S 9 h b X B s a X R 1 Z G V f a G l z d C 9 B d X R v U m V t b 3 Z l Z E N v b H V t b n M x L n t T M z U s N D h 9 J n F 1 b 3 Q 7 L C Z x d W 9 0 O 1 N l Y 3 R p b 2 4 x L 2 F t c G x p d H V k Z V 9 o a X N 0 L 0 F 1 d G 9 S Z W 1 v d m V k Q 2 9 s d W 1 u c z E u e 1 M z N i w 0 O X 0 m c X V v d D s s J n F 1 b 3 Q 7 U 2 V j d G l v b j E v Y W 1 w b G l 0 d W R l X 2 h p c 3 Q v Q X V 0 b 1 J l b W 9 2 Z W R D b 2 x 1 b W 5 z M S 5 7 U z M 3 L D U w f S Z x d W 9 0 O y w m c X V v d D t T Z W N 0 a W 9 u M S 9 h b X B s a X R 1 Z G V f a G l z d C 9 B d X R v U m V t b 3 Z l Z E N v b H V t b n M x L n t T M z g s N T F 9 J n F 1 b 3 Q 7 L C Z x d W 9 0 O 1 N l Y 3 R p b 2 4 x L 2 F t c G x p d H V k Z V 9 o a X N 0 L 0 F 1 d G 9 S Z W 1 v d m V k Q 2 9 s d W 1 u c z E u e 1 M z O S w 1 M n 0 m c X V v d D s s J n F 1 b 3 Q 7 U 2 V j d G l v b j E v Y W 1 w b G l 0 d W R l X 2 h p c 3 Q v Q X V 0 b 1 J l b W 9 2 Z W R D b 2 x 1 b W 5 z M S 5 7 U z Q w L D U z f S Z x d W 9 0 O y w m c X V v d D t T Z W N 0 a W 9 u M S 9 h b X B s a X R 1 Z G V f a G l z d C 9 B d X R v U m V t b 3 Z l Z E N v b H V t b n M x L n t T N D E s N T R 9 J n F 1 b 3 Q 7 L C Z x d W 9 0 O 1 N l Y 3 R p b 2 4 x L 2 F t c G x p d H V k Z V 9 o a X N 0 L 0 F 1 d G 9 S Z W 1 v d m V k Q 2 9 s d W 1 u c z E u e 1 M 0 M i w 1 N X 0 m c X V v d D s s J n F 1 b 3 Q 7 U 2 V j d G l v b j E v Y W 1 w b G l 0 d W R l X 2 h p c 3 Q v Q X V 0 b 1 J l b W 9 2 Z W R D b 2 x 1 b W 5 z M S 5 7 U z Q z L D U 2 f S Z x d W 9 0 O y w m c X V v d D t T Z W N 0 a W 9 u M S 9 h b X B s a X R 1 Z G V f a G l z d C 9 B d X R v U m V t b 3 Z l Z E N v b H V t b n M x L n t T N D Q s N T d 9 J n F 1 b 3 Q 7 L C Z x d W 9 0 O 1 N l Y 3 R p b 2 4 x L 2 F t c G x p d H V k Z V 9 o a X N 0 L 0 F 1 d G 9 S Z W 1 v d m V k Q 2 9 s d W 1 u c z E u e 1 M 0 N S w 1 O H 0 m c X V v d D s s J n F 1 b 3 Q 7 U 2 V j d G l v b j E v Y W 1 w b G l 0 d W R l X 2 h p c 3 Q v Q X V 0 b 1 J l b W 9 2 Z W R D b 2 x 1 b W 5 z M S 5 7 U z Q 2 L D U 5 f S Z x d W 9 0 O y w m c X V v d D t T Z W N 0 a W 9 u M S 9 h b X B s a X R 1 Z G V f a G l z d C 9 B d X R v U m V t b 3 Z l Z E N v b H V t b n M x L n t T N D c s N j B 9 J n F 1 b 3 Q 7 L C Z x d W 9 0 O 1 N l Y 3 R p b 2 4 x L 2 F t c G x p d H V k Z V 9 o a X N 0 L 0 F 1 d G 9 S Z W 1 v d m V k Q 2 9 s d W 1 u c z E u e 1 M 0 O C w 2 M X 0 m c X V v d D s s J n F 1 b 3 Q 7 U 2 V j d G l v b j E v Y W 1 w b G l 0 d W R l X 2 h p c 3 Q v Q X V 0 b 1 J l b W 9 2 Z W R D b 2 x 1 b W 5 z M S 5 7 U z Q 5 L D Y y f S Z x d W 9 0 O y w m c X V v d D t T Z W N 0 a W 9 u M S 9 h b X B s a X R 1 Z G V f a G l z d C 9 B d X R v U m V t b 3 Z l Z E N v b H V t b n M x L n t T N T A s N j N 9 J n F 1 b 3 Q 7 L C Z x d W 9 0 O 1 N l Y 3 R p b 2 4 x L 2 F t c G x p d H V k Z V 9 o a X N 0 L 0 F 1 d G 9 S Z W 1 v d m V k Q 2 9 s d W 1 u c z E u e 1 M 1 M S w 2 N H 0 m c X V v d D s s J n F 1 b 3 Q 7 U 2 V j d G l v b j E v Y W 1 w b G l 0 d W R l X 2 h p c 3 Q v Q X V 0 b 1 J l b W 9 2 Z W R D b 2 x 1 b W 5 z M S 5 7 U z U y L D Y 1 f S Z x d W 9 0 O y w m c X V v d D t T Z W N 0 a W 9 u M S 9 h b X B s a X R 1 Z G V f a G l z d C 9 B d X R v U m V t b 3 Z l Z E N v b H V t b n M x L n t T N T M s N j Z 9 J n F 1 b 3 Q 7 L C Z x d W 9 0 O 1 N l Y 3 R p b 2 4 x L 2 F t c G x p d H V k Z V 9 o a X N 0 L 0 F 1 d G 9 S Z W 1 v d m V k Q 2 9 s d W 1 u c z E u e 1 M 1 N C w 2 N 3 0 m c X V v d D s s J n F 1 b 3 Q 7 U 2 V j d G l v b j E v Y W 1 w b G l 0 d W R l X 2 h p c 3 Q v Q X V 0 b 1 J l b W 9 2 Z W R D b 2 x 1 b W 5 z M S 5 7 U z U 1 L D Y 4 f S Z x d W 9 0 O y w m c X V v d D t T Z W N 0 a W 9 u M S 9 h b X B s a X R 1 Z G V f a G l z d C 9 B d X R v U m V t b 3 Z l Z E N v b H V t b n M x L n t T N T Y s N j l 9 J n F 1 b 3 Q 7 L C Z x d W 9 0 O 1 N l Y 3 R p b 2 4 x L 2 F t c G x p d H V k Z V 9 o a X N 0 L 0 F 1 d G 9 S Z W 1 v d m V k Q 2 9 s d W 1 u c z E u e 1 M 1 N y w 3 M H 0 m c X V v d D s s J n F 1 b 3 Q 7 U 2 V j d G l v b j E v Y W 1 w b G l 0 d W R l X 2 h p c 3 Q v Q X V 0 b 1 J l b W 9 2 Z W R D b 2 x 1 b W 5 z M S 5 7 U z U 4 L D c x f S Z x d W 9 0 O y w m c X V v d D t T Z W N 0 a W 9 u M S 9 h b X B s a X R 1 Z G V f a G l z d C 9 B d X R v U m V t b 3 Z l Z E N v b H V t b n M x L n t T N T k s N z J 9 J n F 1 b 3 Q 7 L C Z x d W 9 0 O 1 N l Y 3 R p b 2 4 x L 2 F t c G x p d H V k Z V 9 o a X N 0 L 0 F 1 d G 9 S Z W 1 v d m V k Q 2 9 s d W 1 u c z E u e 1 M 2 M C w 3 M 3 0 m c X V v d D s s J n F 1 b 3 Q 7 U 2 V j d G l v b j E v Y W 1 w b G l 0 d W R l X 2 h p c 3 Q v Q X V 0 b 1 J l b W 9 2 Z W R D b 2 x 1 b W 5 z M S 5 7 U z Y x L D c 0 f S Z x d W 9 0 O y w m c X V v d D t T Z W N 0 a W 9 u M S 9 h b X B s a X R 1 Z G V f a G l z d C 9 B d X R v U m V t b 3 Z l Z E N v b H V t b n M x L n t T N j I s N z V 9 J n F 1 b 3 Q 7 L C Z x d W 9 0 O 1 N l Y 3 R p b 2 4 x L 2 F t c G x p d H V k Z V 9 o a X N 0 L 0 F 1 d G 9 S Z W 1 v d m V k Q 2 9 s d W 1 u c z E u e 1 M 2 M y w 3 N n 0 m c X V v d D s s J n F 1 b 3 Q 7 U 2 V j d G l v b j E v Y W 1 w b G l 0 d W R l X 2 h p c 3 Q v Q X V 0 b 1 J l b W 9 2 Z W R D b 2 x 1 b W 5 z M S 5 7 U z Y 0 L D c 3 f S Z x d W 9 0 O y w m c X V v d D t T Z W N 0 a W 9 u M S 9 h b X B s a X R 1 Z G V f a G l z d C 9 B d X R v U m V t b 3 Z l Z E N v b H V t b n M x L n t T N j U s N z h 9 J n F 1 b 3 Q 7 L C Z x d W 9 0 O 1 N l Y 3 R p b 2 4 x L 2 F t c G x p d H V k Z V 9 o a X N 0 L 0 F 1 d G 9 S Z W 1 v d m V k Q 2 9 s d W 1 u c z E u e 1 M 2 N i w 3 O X 0 m c X V v d D s s J n F 1 b 3 Q 7 U 2 V j d G l v b j E v Y W 1 w b G l 0 d W R l X 2 h p c 3 Q v Q X V 0 b 1 J l b W 9 2 Z W R D b 2 x 1 b W 5 z M S 5 7 U z Y 3 L D g w f S Z x d W 9 0 O y w m c X V v d D t T Z W N 0 a W 9 u M S 9 h b X B s a X R 1 Z G V f a G l z d C 9 B d X R v U m V t b 3 Z l Z E N v b H V t b n M x L n t T N j g s O D F 9 J n F 1 b 3 Q 7 L C Z x d W 9 0 O 1 N l Y 3 R p b 2 4 x L 2 F t c G x p d H V k Z V 9 o a X N 0 L 0 F 1 d G 9 S Z W 1 v d m V k Q 2 9 s d W 1 u c z E u e 1 M 2 O S w 4 M n 0 m c X V v d D s s J n F 1 b 3 Q 7 U 2 V j d G l v b j E v Y W 1 w b G l 0 d W R l X 2 h p c 3 Q v Q X V 0 b 1 J l b W 9 2 Z W R D b 2 x 1 b W 5 z M S 5 7 U z c w L D g z f S Z x d W 9 0 O y w m c X V v d D t T Z W N 0 a W 9 u M S 9 h b X B s a X R 1 Z G V f a G l z d C 9 B d X R v U m V t b 3 Z l Z E N v b H V t b n M x L n t T N z E s O D R 9 J n F 1 b 3 Q 7 L C Z x d W 9 0 O 1 N l Y 3 R p b 2 4 x L 2 F t c G x p d H V k Z V 9 o a X N 0 L 0 F 1 d G 9 S Z W 1 v d m V k Q 2 9 s d W 1 u c z E u e 1 M 3 M i w 4 N X 0 m c X V v d D s s J n F 1 b 3 Q 7 U 2 V j d G l v b j E v Y W 1 w b G l 0 d W R l X 2 h p c 3 Q v Q X V 0 b 1 J l b W 9 2 Z W R D b 2 x 1 b W 5 z M S 5 7 U z c z L D g 2 f S Z x d W 9 0 O y w m c X V v d D t T Z W N 0 a W 9 u M S 9 h b X B s a X R 1 Z G V f a G l z d C 9 B d X R v U m V t b 3 Z l Z E N v b H V t b n M x L n t T N z Q s O D d 9 J n F 1 b 3 Q 7 L C Z x d W 9 0 O 1 N l Y 3 R p b 2 4 x L 2 F t c G x p d H V k Z V 9 o a X N 0 L 0 F 1 d G 9 S Z W 1 v d m V k Q 2 9 s d W 1 u c z E u e 1 M 3 N S w 4 O H 0 m c X V v d D s s J n F 1 b 3 Q 7 U 2 V j d G l v b j E v Y W 1 w b G l 0 d W R l X 2 h p c 3 Q v Q X V 0 b 1 J l b W 9 2 Z W R D b 2 x 1 b W 5 z M S 5 7 U z c 2 L D g 5 f S Z x d W 9 0 O y w m c X V v d D t T Z W N 0 a W 9 u M S 9 h b X B s a X R 1 Z G V f a G l z d C 9 B d X R v U m V t b 3 Z l Z E N v b H V t b n M x L n t T N z c s O T B 9 J n F 1 b 3 Q 7 L C Z x d W 9 0 O 1 N l Y 3 R p b 2 4 x L 2 F t c G x p d H V k Z V 9 o a X N 0 L 0 F 1 d G 9 S Z W 1 v d m V k Q 2 9 s d W 1 u c z E u e 1 M 3 O C w 5 M X 0 m c X V v d D s s J n F 1 b 3 Q 7 U 2 V j d G l v b j E v Y W 1 w b G l 0 d W R l X 2 h p c 3 Q v Q X V 0 b 1 J l b W 9 2 Z W R D b 2 x 1 b W 5 z M S 5 7 U z c 5 L D k y f S Z x d W 9 0 O y w m c X V v d D t T Z W N 0 a W 9 u M S 9 h b X B s a X R 1 Z G V f a G l z d C 9 B d X R v U m V t b 3 Z l Z E N v b H V t b n M x L n t T O D A s O T N 9 J n F 1 b 3 Q 7 L C Z x d W 9 0 O 1 N l Y 3 R p b 2 4 x L 2 F t c G x p d H V k Z V 9 o a X N 0 L 0 F 1 d G 9 S Z W 1 v d m V k Q 2 9 s d W 1 u c z E u e 1 M 4 M S w 5 N H 0 m c X V v d D s s J n F 1 b 3 Q 7 U 2 V j d G l v b j E v Y W 1 w b G l 0 d W R l X 2 h p c 3 Q v Q X V 0 b 1 J l b W 9 2 Z W R D b 2 x 1 b W 5 z M S 5 7 U z g y L D k 1 f S Z x d W 9 0 O y w m c X V v d D t T Z W N 0 a W 9 u M S 9 h b X B s a X R 1 Z G V f a G l z d C 9 B d X R v U m V t b 3 Z l Z E N v b H V t b n M x L n t T O D M s O T Z 9 J n F 1 b 3 Q 7 L C Z x d W 9 0 O 1 N l Y 3 R p b 2 4 x L 2 F t c G x p d H V k Z V 9 o a X N 0 L 0 F 1 d G 9 S Z W 1 v d m V k Q 2 9 s d W 1 u c z E u e 1 M 4 N C w 5 N 3 0 m c X V v d D s s J n F 1 b 3 Q 7 U 2 V j d G l v b j E v Y W 1 w b G l 0 d W R l X 2 h p c 3 Q v Q X V 0 b 1 J l b W 9 2 Z W R D b 2 x 1 b W 5 z M S 5 7 U z g 1 L D k 4 f S Z x d W 9 0 O y w m c X V v d D t T Z W N 0 a W 9 u M S 9 h b X B s a X R 1 Z G V f a G l z d C 9 B d X R v U m V t b 3 Z l Z E N v b H V t b n M x L n t T O D Y s O T l 9 J n F 1 b 3 Q 7 L C Z x d W 9 0 O 1 N l Y 3 R p b 2 4 x L 2 F t c G x p d H V k Z V 9 o a X N 0 L 0 F 1 d G 9 S Z W 1 v d m V k Q 2 9 s d W 1 u c z E u e 1 M 4 N y w x M D B 9 J n F 1 b 3 Q 7 L C Z x d W 9 0 O 1 N l Y 3 R p b 2 4 x L 2 F t c G x p d H V k Z V 9 o a X N 0 L 0 F 1 d G 9 S Z W 1 v d m V k Q 2 9 s d W 1 u c z E u e 1 M 4 O C w x M D F 9 J n F 1 b 3 Q 7 L C Z x d W 9 0 O 1 N l Y 3 R p b 2 4 x L 2 F t c G x p d H V k Z V 9 o a X N 0 L 0 F 1 d G 9 S Z W 1 v d m V k Q 2 9 s d W 1 u c z E u e 1 M 4 O S w x M D J 9 J n F 1 b 3 Q 7 L C Z x d W 9 0 O 1 N l Y 3 R p b 2 4 x L 2 F t c G x p d H V k Z V 9 o a X N 0 L 0 F 1 d G 9 S Z W 1 v d m V k Q 2 9 s d W 1 u c z E u e 1 M 5 M C w x M D N 9 J n F 1 b 3 Q 7 L C Z x d W 9 0 O 1 N l Y 3 R p b 2 4 x L 2 F t c G x p d H V k Z V 9 o a X N 0 L 0 F 1 d G 9 S Z W 1 v d m V k Q 2 9 s d W 1 u c z E u e 1 M 5 M S w x M D R 9 J n F 1 b 3 Q 7 L C Z x d W 9 0 O 1 N l Y 3 R p b 2 4 x L 2 F t c G x p d H V k Z V 9 o a X N 0 L 0 F 1 d G 9 S Z W 1 v d m V k Q 2 9 s d W 1 u c z E u e 1 M 5 M i w x M D V 9 J n F 1 b 3 Q 7 L C Z x d W 9 0 O 1 N l Y 3 R p b 2 4 x L 2 F t c G x p d H V k Z V 9 o a X N 0 L 0 F 1 d G 9 S Z W 1 v d m V k Q 2 9 s d W 1 u c z E u e 1 M 5 M y w x M D Z 9 J n F 1 b 3 Q 7 L C Z x d W 9 0 O 1 N l Y 3 R p b 2 4 x L 2 F t c G x p d H V k Z V 9 o a X N 0 L 0 F 1 d G 9 S Z W 1 v d m V k Q 2 9 s d W 1 u c z E u e 1 M 5 N C w x M D d 9 J n F 1 b 3 Q 7 L C Z x d W 9 0 O 1 N l Y 3 R p b 2 4 x L 2 F t c G x p d H V k Z V 9 o a X N 0 L 0 F 1 d G 9 S Z W 1 v d m V k Q 2 9 s d W 1 u c z E u e 1 M 5 N S w x M D h 9 J n F 1 b 3 Q 7 L C Z x d W 9 0 O 1 N l Y 3 R p b 2 4 x L 2 F t c G x p d H V k Z V 9 o a X N 0 L 0 F 1 d G 9 S Z W 1 v d m V k Q 2 9 s d W 1 u c z E u e 1 M 5 N i w x M D l 9 J n F 1 b 3 Q 7 L C Z x d W 9 0 O 1 N l Y 3 R p b 2 4 x L 2 F t c G x p d H V k Z V 9 o a X N 0 L 0 F 1 d G 9 S Z W 1 v d m V k Q 2 9 s d W 1 u c z E u e 1 M 5 N y w x M T B 9 J n F 1 b 3 Q 7 L C Z x d W 9 0 O 1 N l Y 3 R p b 2 4 x L 2 F t c G x p d H V k Z V 9 o a X N 0 L 0 F 1 d G 9 S Z W 1 v d m V k Q 2 9 s d W 1 u c z E u e 1 M 5 O C w x M T F 9 J n F 1 b 3 Q 7 L C Z x d W 9 0 O 1 N l Y 3 R p b 2 4 x L 2 F t c G x p d H V k Z V 9 o a X N 0 L 0 F 1 d G 9 S Z W 1 v d m V k Q 2 9 s d W 1 u c z E u e 1 M 5 O S w x M T J 9 J n F 1 b 3 Q 7 L C Z x d W 9 0 O 1 N l Y 3 R p b 2 4 x L 2 F t c G x p d H V k Z V 9 o a X N 0 L 0 F 1 d G 9 S Z W 1 v d m V k Q 2 9 s d W 1 u c z E u e 1 M x M D A s M T E z f S Z x d W 9 0 O y w m c X V v d D t T Z W N 0 a W 9 u M S 9 h b X B s a X R 1 Z G V f a G l z d C 9 B d X R v U m V t b 3 Z l Z E N v b H V t b n M x L n t t X 2 5 v d F N 5 b m N T Z X F 1 Z W 5 j Z U x l b m d 0 a E h p c 3 R v Z 3 J h b S 5 t X 2 J p b n N S Y W 5 n Z S 5 t a W 4 s M T E 0 f S Z x d W 9 0 O y w m c X V v d D t T Z W N 0 a W 9 u M S 9 h b X B s a X R 1 Z G V f a G l z d C 9 B d X R v U m V t b 3 Z l Z E N v b H V t b n M x L n s g I C A g I C A g I C A g I C B t X 2 5 v d F N 5 b m N T Z X F 1 Z W 5 j Z U x l b m d 0 a E h p c 3 R v Z 3 J h b S 5 t X 2 J p b n N S Y W 5 n Z S 5 t Y X g s M T E 1 f S Z x d W 9 0 O y w m c X V v d D t T Z W N 0 a W 9 u M S 9 h b X B s a X R 1 Z G V f a G l z d C 9 B d X R v U m V t b 3 Z l Z E N v b H V t b n M x L n s g I C A g I C A g I C A g I C B t X 2 5 v d F N 5 b m N T Z X F 1 Z W 5 j Z U x l b m d 0 a E h p c 3 R v Z 3 J h b S 5 r X 2 J p b n N D b 3 V u d C w x M T Z 9 J n F 1 b 3 Q 7 L C Z x d W 9 0 O 1 N l Y 3 R p b 2 4 x L 2 F t c G x p d H V k Z V 9 o a X N 0 L 0 F 1 d G 9 S Z W 1 v d m V k Q 2 9 s d W 1 u c z E u e y A g I C A g I C A g I C A g I G 1 f b m 9 0 U 3 l u Y 1 N l c X V l b m N l T G V u Z 3 R o S G l z d G 9 n c m F t L m 1 f c 2 F t c G x l c 0 N v d W 5 0 L D E x N 3 0 m c X V v d D s s J n F 1 b 3 Q 7 U 2 V j d G l v b j E v Y W 1 w b G l 0 d W R l X 2 h p c 3 Q v Q X V 0 b 1 J l b W 9 2 Z W R D b 2 x 1 b W 5 z M S 5 7 I C A g I C A g I C A g I C A g b V 9 u b 3 R T e W 5 j U 2 V x d W V u Y 2 V M Z W 5 n d G h I a X N 0 b 2 d y Y W 0 u Y m l u c 1 9 3 Z W l n a H R z L D E x O H 0 m c X V v d D s s J n F 1 b 3 Q 7 U 2 V j d G l v b j E v Y W 1 w b G l 0 d W R l X 2 h p c 3 Q v Q X V 0 b 1 J l b W 9 2 Z W R D b 2 x 1 b W 5 z M S 5 7 T j E s M T E 5 f S Z x d W 9 0 O y w m c X V v d D t T Z W N 0 a W 9 u M S 9 h b X B s a X R 1 Z G V f a G l z d C 9 B d X R v U m V t b 3 Z l Z E N v b H V t b n M x L n t O M i w x M j B 9 J n F 1 b 3 Q 7 L C Z x d W 9 0 O 1 N l Y 3 R p b 2 4 x L 2 F t c G x p d H V k Z V 9 o a X N 0 L 0 F 1 d G 9 S Z W 1 v d m V k Q 2 9 s d W 1 u c z E u e 0 4 z L D E y M X 0 m c X V v d D s s J n F 1 b 3 Q 7 U 2 V j d G l v b j E v Y W 1 w b G l 0 d W R l X 2 h p c 3 Q v Q X V 0 b 1 J l b W 9 2 Z W R D b 2 x 1 b W 5 z M S 5 7 T j Q s M T I y f S Z x d W 9 0 O y w m c X V v d D t T Z W N 0 a W 9 u M S 9 h b X B s a X R 1 Z G V f a G l z d C 9 B d X R v U m V t b 3 Z l Z E N v b H V t b n M x L n t O N S w x M j N 9 J n F 1 b 3 Q 7 L C Z x d W 9 0 O 1 N l Y 3 R p b 2 4 x L 2 F t c G x p d H V k Z V 9 o a X N 0 L 0 F 1 d G 9 S Z W 1 v d m V k Q 2 9 s d W 1 u c z E u e 0 4 2 L D E y N H 0 m c X V v d D s s J n F 1 b 3 Q 7 U 2 V j d G l v b j E v Y W 1 w b G l 0 d W R l X 2 h p c 3 Q v Q X V 0 b 1 J l b W 9 2 Z W R D b 2 x 1 b W 5 z M S 5 7 T j c s M T I 1 f S Z x d W 9 0 O y w m c X V v d D t T Z W N 0 a W 9 u M S 9 h b X B s a X R 1 Z G V f a G l z d C 9 B d X R v U m V t b 3 Z l Z E N v b H V t b n M x L n t O O C w x M j Z 9 J n F 1 b 3 Q 7 L C Z x d W 9 0 O 1 N l Y 3 R p b 2 4 x L 2 F t c G x p d H V k Z V 9 o a X N 0 L 0 F 1 d G 9 S Z W 1 v d m V k Q 2 9 s d W 1 u c z E u e 0 4 5 L D E y N 3 0 m c X V v d D s s J n F 1 b 3 Q 7 U 2 V j d G l v b j E v Y W 1 w b G l 0 d W R l X 2 h p c 3 Q v Q X V 0 b 1 J l b W 9 2 Z W R D b 2 x 1 b W 5 z M S 5 7 T j E w L D E y O H 0 m c X V v d D s s J n F 1 b 3 Q 7 U 2 V j d G l v b j E v Y W 1 w b G l 0 d W R l X 2 h p c 3 Q v Q X V 0 b 1 J l b W 9 2 Z W R D b 2 x 1 b W 5 z M S 5 7 T j E x L D E y O X 0 m c X V v d D s s J n F 1 b 3 Q 7 U 2 V j d G l v b j E v Y W 1 w b G l 0 d W R l X 2 h p c 3 Q v Q X V 0 b 1 J l b W 9 2 Z W R D b 2 x 1 b W 5 z M S 5 7 T j E y L D E z M H 0 m c X V v d D s s J n F 1 b 3 Q 7 U 2 V j d G l v b j E v Y W 1 w b G l 0 d W R l X 2 h p c 3 Q v Q X V 0 b 1 J l b W 9 2 Z W R D b 2 x 1 b W 5 z M S 5 7 T j E z L D E z M X 0 m c X V v d D s s J n F 1 b 3 Q 7 U 2 V j d G l v b j E v Y W 1 w b G l 0 d W R l X 2 h p c 3 Q v Q X V 0 b 1 J l b W 9 2 Z W R D b 2 x 1 b W 5 z M S 5 7 T j E 0 L D E z M n 0 m c X V v d D s s J n F 1 b 3 Q 7 U 2 V j d G l v b j E v Y W 1 w b G l 0 d W R l X 2 h p c 3 Q v Q X V 0 b 1 J l b W 9 2 Z W R D b 2 x 1 b W 5 z M S 5 7 T j E 1 L D E z M 3 0 m c X V v d D s s J n F 1 b 3 Q 7 U 2 V j d G l v b j E v Y W 1 w b G l 0 d W R l X 2 h p c 3 Q v Q X V 0 b 1 J l b W 9 2 Z W R D b 2 x 1 b W 5 z M S 5 7 T j E 2 L D E z N H 0 m c X V v d D s s J n F 1 b 3 Q 7 U 2 V j d G l v b j E v Y W 1 w b G l 0 d W R l X 2 h p c 3 Q v Q X V 0 b 1 J l b W 9 2 Z W R D b 2 x 1 b W 5 z M S 5 7 T j E 3 L D E z N X 0 m c X V v d D s s J n F 1 b 3 Q 7 U 2 V j d G l v b j E v Y W 1 w b G l 0 d W R l X 2 h p c 3 Q v Q X V 0 b 1 J l b W 9 2 Z W R D b 2 x 1 b W 5 z M S 5 7 T j E 4 L D E z N n 0 m c X V v d D s s J n F 1 b 3 Q 7 U 2 V j d G l v b j E v Y W 1 w b G l 0 d W R l X 2 h p c 3 Q v Q X V 0 b 1 J l b W 9 2 Z W R D b 2 x 1 b W 5 z M S 5 7 T j E 5 L D E z N 3 0 m c X V v d D s s J n F 1 b 3 Q 7 U 2 V j d G l v b j E v Y W 1 w b G l 0 d W R l X 2 h p c 3 Q v Q X V 0 b 1 J l b W 9 2 Z W R D b 2 x 1 b W 5 z M S 5 7 T j I w L D E z O H 0 m c X V v d D s s J n F 1 b 3 Q 7 U 2 V j d G l v b j E v Y W 1 w b G l 0 d W R l X 2 h p c 3 Q v Q X V 0 b 1 J l b W 9 2 Z W R D b 2 x 1 b W 5 z M S 5 7 T j I x L D E z O X 0 m c X V v d D s s J n F 1 b 3 Q 7 U 2 V j d G l v b j E v Y W 1 w b G l 0 d W R l X 2 h p c 3 Q v Q X V 0 b 1 J l b W 9 2 Z W R D b 2 x 1 b W 5 z M S 5 7 T j I y L D E 0 M H 0 m c X V v d D s s J n F 1 b 3 Q 7 U 2 V j d G l v b j E v Y W 1 w b G l 0 d W R l X 2 h p c 3 Q v Q X V 0 b 1 J l b W 9 2 Z W R D b 2 x 1 b W 5 z M S 5 7 T j I z L D E 0 M X 0 m c X V v d D s s J n F 1 b 3 Q 7 U 2 V j d G l v b j E v Y W 1 w b G l 0 d W R l X 2 h p c 3 Q v Q X V 0 b 1 J l b W 9 2 Z W R D b 2 x 1 b W 5 z M S 5 7 T j I 0 L D E 0 M n 0 m c X V v d D s s J n F 1 b 3 Q 7 U 2 V j d G l v b j E v Y W 1 w b G l 0 d W R l X 2 h p c 3 Q v Q X V 0 b 1 J l b W 9 2 Z W R D b 2 x 1 b W 5 z M S 5 7 T j I 1 L D E 0 M 3 0 m c X V v d D s s J n F 1 b 3 Q 7 U 2 V j d G l v b j E v Y W 1 w b G l 0 d W R l X 2 h p c 3 Q v Q X V 0 b 1 J l b W 9 2 Z W R D b 2 x 1 b W 5 z M S 5 7 T j I 2 L D E 0 N H 0 m c X V v d D s s J n F 1 b 3 Q 7 U 2 V j d G l v b j E v Y W 1 w b G l 0 d W R l X 2 h p c 3 Q v Q X V 0 b 1 J l b W 9 2 Z W R D b 2 x 1 b W 5 z M S 5 7 T j I 3 L D E 0 N X 0 m c X V v d D s s J n F 1 b 3 Q 7 U 2 V j d G l v b j E v Y W 1 w b G l 0 d W R l X 2 h p c 3 Q v Q X V 0 b 1 J l b W 9 2 Z W R D b 2 x 1 b W 5 z M S 5 7 T j I 4 L D E 0 N n 0 m c X V v d D s s J n F 1 b 3 Q 7 U 2 V j d G l v b j E v Y W 1 w b G l 0 d W R l X 2 h p c 3 Q v Q X V 0 b 1 J l b W 9 2 Z W R D b 2 x 1 b W 5 z M S 5 7 T j I 5 L D E 0 N 3 0 m c X V v d D s s J n F 1 b 3 Q 7 U 2 V j d G l v b j E v Y W 1 w b G l 0 d W R l X 2 h p c 3 Q v Q X V 0 b 1 J l b W 9 2 Z W R D b 2 x 1 b W 5 z M S 5 7 T j M w L D E 0 O H 0 m c X V v d D s s J n F 1 b 3 Q 7 U 2 V j d G l v b j E v Y W 1 w b G l 0 d W R l X 2 h p c 3 Q v Q X V 0 b 1 J l b W 9 2 Z W R D b 2 x 1 b W 5 z M S 5 7 T j M x L D E 0 O X 0 m c X V v d D s s J n F 1 b 3 Q 7 U 2 V j d G l v b j E v Y W 1 w b G l 0 d W R l X 2 h p c 3 Q v Q X V 0 b 1 J l b W 9 2 Z W R D b 2 x 1 b W 5 z M S 5 7 T j M y L D E 1 M H 0 m c X V v d D s s J n F 1 b 3 Q 7 U 2 V j d G l v b j E v Y W 1 w b G l 0 d W R l X 2 h p c 3 Q v Q X V 0 b 1 J l b W 9 2 Z W R D b 2 x 1 b W 5 z M S 5 7 T j M z L D E 1 M X 0 m c X V v d D s s J n F 1 b 3 Q 7 U 2 V j d G l v b j E v Y W 1 w b G l 0 d W R l X 2 h p c 3 Q v Q X V 0 b 1 J l b W 9 2 Z W R D b 2 x 1 b W 5 z M S 5 7 T j M 0 L D E 1 M n 0 m c X V v d D s s J n F 1 b 3 Q 7 U 2 V j d G l v b j E v Y W 1 w b G l 0 d W R l X 2 h p c 3 Q v Q X V 0 b 1 J l b W 9 2 Z W R D b 2 x 1 b W 5 z M S 5 7 T j M 1 L D E 1 M 3 0 m c X V v d D s s J n F 1 b 3 Q 7 U 2 V j d G l v b j E v Y W 1 w b G l 0 d W R l X 2 h p c 3 Q v Q X V 0 b 1 J l b W 9 2 Z W R D b 2 x 1 b W 5 z M S 5 7 T j M 2 L D E 1 N H 0 m c X V v d D s s J n F 1 b 3 Q 7 U 2 V j d G l v b j E v Y W 1 w b G l 0 d W R l X 2 h p c 3 Q v Q X V 0 b 1 J l b W 9 2 Z W R D b 2 x 1 b W 5 z M S 5 7 T j M 3 L D E 1 N X 0 m c X V v d D s s J n F 1 b 3 Q 7 U 2 V j d G l v b j E v Y W 1 w b G l 0 d W R l X 2 h p c 3 Q v Q X V 0 b 1 J l b W 9 2 Z W R D b 2 x 1 b W 5 z M S 5 7 T j M 4 L D E 1 N n 0 m c X V v d D s s J n F 1 b 3 Q 7 U 2 V j d G l v b j E v Y W 1 w b G l 0 d W R l X 2 h p c 3 Q v Q X V 0 b 1 J l b W 9 2 Z W R D b 2 x 1 b W 5 z M S 5 7 T j M 5 L D E 1 N 3 0 m c X V v d D s s J n F 1 b 3 Q 7 U 2 V j d G l v b j E v Y W 1 w b G l 0 d W R l X 2 h p c 3 Q v Q X V 0 b 1 J l b W 9 2 Z W R D b 2 x 1 b W 5 z M S 5 7 T j Q w L D E 1 O H 0 m c X V v d D s s J n F 1 b 3 Q 7 U 2 V j d G l v b j E v Y W 1 w b G l 0 d W R l X 2 h p c 3 Q v Q X V 0 b 1 J l b W 9 2 Z W R D b 2 x 1 b W 5 z M S 5 7 T j Q x L D E 1 O X 0 m c X V v d D s s J n F 1 b 3 Q 7 U 2 V j d G l v b j E v Y W 1 w b G l 0 d W R l X 2 h p c 3 Q v Q X V 0 b 1 J l b W 9 2 Z W R D b 2 x 1 b W 5 z M S 5 7 T j Q y L D E 2 M H 0 m c X V v d D s s J n F 1 b 3 Q 7 U 2 V j d G l v b j E v Y W 1 w b G l 0 d W R l X 2 h p c 3 Q v Q X V 0 b 1 J l b W 9 2 Z W R D b 2 x 1 b W 5 z M S 5 7 T j Q z L D E 2 M X 0 m c X V v d D s s J n F 1 b 3 Q 7 U 2 V j d G l v b j E v Y W 1 w b G l 0 d W R l X 2 h p c 3 Q v Q X V 0 b 1 J l b W 9 2 Z W R D b 2 x 1 b W 5 z M S 5 7 T j Q 0 L D E 2 M n 0 m c X V v d D s s J n F 1 b 3 Q 7 U 2 V j d G l v b j E v Y W 1 w b G l 0 d W R l X 2 h p c 3 Q v Q X V 0 b 1 J l b W 9 2 Z W R D b 2 x 1 b W 5 z M S 5 7 T j Q 1 L D E 2 M 3 0 m c X V v d D s s J n F 1 b 3 Q 7 U 2 V j d G l v b j E v Y W 1 w b G l 0 d W R l X 2 h p c 3 Q v Q X V 0 b 1 J l b W 9 2 Z W R D b 2 x 1 b W 5 z M S 5 7 T j Q 2 L D E 2 N H 0 m c X V v d D s s J n F 1 b 3 Q 7 U 2 V j d G l v b j E v Y W 1 w b G l 0 d W R l X 2 h p c 3 Q v Q X V 0 b 1 J l b W 9 2 Z W R D b 2 x 1 b W 5 z M S 5 7 T j Q 3 L D E 2 N X 0 m c X V v d D s s J n F 1 b 3 Q 7 U 2 V j d G l v b j E v Y W 1 w b G l 0 d W R l X 2 h p c 3 Q v Q X V 0 b 1 J l b W 9 2 Z W R D b 2 x 1 b W 5 z M S 5 7 T j Q 4 L D E 2 N n 0 m c X V v d D s s J n F 1 b 3 Q 7 U 2 V j d G l v b j E v Y W 1 w b G l 0 d W R l X 2 h p c 3 Q v Q X V 0 b 1 J l b W 9 2 Z W R D b 2 x 1 b W 5 z M S 5 7 T j Q 5 L D E 2 N 3 0 m c X V v d D s s J n F 1 b 3 Q 7 U 2 V j d G l v b j E v Y W 1 w b G l 0 d W R l X 2 h p c 3 Q v Q X V 0 b 1 J l b W 9 2 Z W R D b 2 x 1 b W 5 z M S 5 7 T j U w L D E 2 O H 0 m c X V v d D s s J n F 1 b 3 Q 7 U 2 V j d G l v b j E v Y W 1 w b G l 0 d W R l X 2 h p c 3 Q v Q X V 0 b 1 J l b W 9 2 Z W R D b 2 x 1 b W 5 z M S 5 7 T j U x L D E 2 O X 0 m c X V v d D s s J n F 1 b 3 Q 7 U 2 V j d G l v b j E v Y W 1 w b G l 0 d W R l X 2 h p c 3 Q v Q X V 0 b 1 J l b W 9 2 Z W R D b 2 x 1 b W 5 z M S 5 7 T j U y L D E 3 M H 0 m c X V v d D s s J n F 1 b 3 Q 7 U 2 V j d G l v b j E v Y W 1 w b G l 0 d W R l X 2 h p c 3 Q v Q X V 0 b 1 J l b W 9 2 Z W R D b 2 x 1 b W 5 z M S 5 7 T j U z L D E 3 M X 0 m c X V v d D s s J n F 1 b 3 Q 7 U 2 V j d G l v b j E v Y W 1 w b G l 0 d W R l X 2 h p c 3 Q v Q X V 0 b 1 J l b W 9 2 Z W R D b 2 x 1 b W 5 z M S 5 7 T j U 0 L D E 3 M n 0 m c X V v d D s s J n F 1 b 3 Q 7 U 2 V j d G l v b j E v Y W 1 w b G l 0 d W R l X 2 h p c 3 Q v Q X V 0 b 1 J l b W 9 2 Z W R D b 2 x 1 b W 5 z M S 5 7 T j U 1 L D E 3 M 3 0 m c X V v d D s s J n F 1 b 3 Q 7 U 2 V j d G l v b j E v Y W 1 w b G l 0 d W R l X 2 h p c 3 Q v Q X V 0 b 1 J l b W 9 2 Z W R D b 2 x 1 b W 5 z M S 5 7 T j U 2 L D E 3 N H 0 m c X V v d D s s J n F 1 b 3 Q 7 U 2 V j d G l v b j E v Y W 1 w b G l 0 d W R l X 2 h p c 3 Q v Q X V 0 b 1 J l b W 9 2 Z W R D b 2 x 1 b W 5 z M S 5 7 T j U 3 L D E 3 N X 0 m c X V v d D s s J n F 1 b 3 Q 7 U 2 V j d G l v b j E v Y W 1 w b G l 0 d W R l X 2 h p c 3 Q v Q X V 0 b 1 J l b W 9 2 Z W R D b 2 x 1 b W 5 z M S 5 7 T j U 4 L D E 3 N n 0 m c X V v d D s s J n F 1 b 3 Q 7 U 2 V j d G l v b j E v Y W 1 w b G l 0 d W R l X 2 h p c 3 Q v Q X V 0 b 1 J l b W 9 2 Z W R D b 2 x 1 b W 5 z M S 5 7 T j U 5 L D E 3 N 3 0 m c X V v d D s s J n F 1 b 3 Q 7 U 2 V j d G l v b j E v Y W 1 w b G l 0 d W R l X 2 h p c 3 Q v Q X V 0 b 1 J l b W 9 2 Z W R D b 2 x 1 b W 5 z M S 5 7 T j Y w L D E 3 O H 0 m c X V v d D s s J n F 1 b 3 Q 7 U 2 V j d G l v b j E v Y W 1 w b G l 0 d W R l X 2 h p c 3 Q v Q X V 0 b 1 J l b W 9 2 Z W R D b 2 x 1 b W 5 z M S 5 7 T j Y x L D E 3 O X 0 m c X V v d D s s J n F 1 b 3 Q 7 U 2 V j d G l v b j E v Y W 1 w b G l 0 d W R l X 2 h p c 3 Q v Q X V 0 b 1 J l b W 9 2 Z W R D b 2 x 1 b W 5 z M S 5 7 T j Y y L D E 4 M H 0 m c X V v d D s s J n F 1 b 3 Q 7 U 2 V j d G l v b j E v Y W 1 w b G l 0 d W R l X 2 h p c 3 Q v Q X V 0 b 1 J l b W 9 2 Z W R D b 2 x 1 b W 5 z M S 5 7 T j Y z L D E 4 M X 0 m c X V v d D s s J n F 1 b 3 Q 7 U 2 V j d G l v b j E v Y W 1 w b G l 0 d W R l X 2 h p c 3 Q v Q X V 0 b 1 J l b W 9 2 Z W R D b 2 x 1 b W 5 z M S 5 7 T j Y 0 L D E 4 M n 0 m c X V v d D s s J n F 1 b 3 Q 7 U 2 V j d G l v b j E v Y W 1 w b G l 0 d W R l X 2 h p c 3 Q v Q X V 0 b 1 J l b W 9 2 Z W R D b 2 x 1 b W 5 z M S 5 7 T j Y 1 L D E 4 M 3 0 m c X V v d D s s J n F 1 b 3 Q 7 U 2 V j d G l v b j E v Y W 1 w b G l 0 d W R l X 2 h p c 3 Q v Q X V 0 b 1 J l b W 9 2 Z W R D b 2 x 1 b W 5 z M S 5 7 T j Y 2 L D E 4 N H 0 m c X V v d D s s J n F 1 b 3 Q 7 U 2 V j d G l v b j E v Y W 1 w b G l 0 d W R l X 2 h p c 3 Q v Q X V 0 b 1 J l b W 9 2 Z W R D b 2 x 1 b W 5 z M S 5 7 T j Y 3 L D E 4 N X 0 m c X V v d D s s J n F 1 b 3 Q 7 U 2 V j d G l v b j E v Y W 1 w b G l 0 d W R l X 2 h p c 3 Q v Q X V 0 b 1 J l b W 9 2 Z W R D b 2 x 1 b W 5 z M S 5 7 T j Y 4 L D E 4 N n 0 m c X V v d D s s J n F 1 b 3 Q 7 U 2 V j d G l v b j E v Y W 1 w b G l 0 d W R l X 2 h p c 3 Q v Q X V 0 b 1 J l b W 9 2 Z W R D b 2 x 1 b W 5 z M S 5 7 T j Y 5 L D E 4 N 3 0 m c X V v d D s s J n F 1 b 3 Q 7 U 2 V j d G l v b j E v Y W 1 w b G l 0 d W R l X 2 h p c 3 Q v Q X V 0 b 1 J l b W 9 2 Z W R D b 2 x 1 b W 5 z M S 5 7 T j c w L D E 4 O H 0 m c X V v d D s s J n F 1 b 3 Q 7 U 2 V j d G l v b j E v Y W 1 w b G l 0 d W R l X 2 h p c 3 Q v Q X V 0 b 1 J l b W 9 2 Z W R D b 2 x 1 b W 5 z M S 5 7 T j c x L D E 4 O X 0 m c X V v d D s s J n F 1 b 3 Q 7 U 2 V j d G l v b j E v Y W 1 w b G l 0 d W R l X 2 h p c 3 Q v Q X V 0 b 1 J l b W 9 2 Z W R D b 2 x 1 b W 5 z M S 5 7 T j c y L D E 5 M H 0 m c X V v d D s s J n F 1 b 3 Q 7 U 2 V j d G l v b j E v Y W 1 w b G l 0 d W R l X 2 h p c 3 Q v Q X V 0 b 1 J l b W 9 2 Z W R D b 2 x 1 b W 5 z M S 5 7 T j c z L D E 5 M X 0 m c X V v d D s s J n F 1 b 3 Q 7 U 2 V j d G l v b j E v Y W 1 w b G l 0 d W R l X 2 h p c 3 Q v Q X V 0 b 1 J l b W 9 2 Z W R D b 2 x 1 b W 5 z M S 5 7 T j c 0 L D E 5 M n 0 m c X V v d D s s J n F 1 b 3 Q 7 U 2 V j d G l v b j E v Y W 1 w b G l 0 d W R l X 2 h p c 3 Q v Q X V 0 b 1 J l b W 9 2 Z W R D b 2 x 1 b W 5 z M S 5 7 T j c 1 L D E 5 M 3 0 m c X V v d D s s J n F 1 b 3 Q 7 U 2 V j d G l v b j E v Y W 1 w b G l 0 d W R l X 2 h p c 3 Q v Q X V 0 b 1 J l b W 9 2 Z W R D b 2 x 1 b W 5 z M S 5 7 T j c 2 L D E 5 N H 0 m c X V v d D s s J n F 1 b 3 Q 7 U 2 V j d G l v b j E v Y W 1 w b G l 0 d W R l X 2 h p c 3 Q v Q X V 0 b 1 J l b W 9 2 Z W R D b 2 x 1 b W 5 z M S 5 7 T j c 3 L D E 5 N X 0 m c X V v d D s s J n F 1 b 3 Q 7 U 2 V j d G l v b j E v Y W 1 w b G l 0 d W R l X 2 h p c 3 Q v Q X V 0 b 1 J l b W 9 2 Z W R D b 2 x 1 b W 5 z M S 5 7 T j c 4 L D E 5 N n 0 m c X V v d D s s J n F 1 b 3 Q 7 U 2 V j d G l v b j E v Y W 1 w b G l 0 d W R l X 2 h p c 3 Q v Q X V 0 b 1 J l b W 9 2 Z W R D b 2 x 1 b W 5 z M S 5 7 T j c 5 L D E 5 N 3 0 m c X V v d D s s J n F 1 b 3 Q 7 U 2 V j d G l v b j E v Y W 1 w b G l 0 d W R l X 2 h p c 3 Q v Q X V 0 b 1 J l b W 9 2 Z W R D b 2 x 1 b W 5 z M S 5 7 T j g w L D E 5 O H 0 m c X V v d D s s J n F 1 b 3 Q 7 U 2 V j d G l v b j E v Y W 1 w b G l 0 d W R l X 2 h p c 3 Q v Q X V 0 b 1 J l b W 9 2 Z W R D b 2 x 1 b W 5 z M S 5 7 T j g x L D E 5 O X 0 m c X V v d D s s J n F 1 b 3 Q 7 U 2 V j d G l v b j E v Y W 1 w b G l 0 d W R l X 2 h p c 3 Q v Q X V 0 b 1 J l b W 9 2 Z W R D b 2 x 1 b W 5 z M S 5 7 T j g y L D I w M H 0 m c X V v d D s s J n F 1 b 3 Q 7 U 2 V j d G l v b j E v Y W 1 w b G l 0 d W R l X 2 h p c 3 Q v Q X V 0 b 1 J l b W 9 2 Z W R D b 2 x 1 b W 5 z M S 5 7 T j g z L D I w M X 0 m c X V v d D s s J n F 1 b 3 Q 7 U 2 V j d G l v b j E v Y W 1 w b G l 0 d W R l X 2 h p c 3 Q v Q X V 0 b 1 J l b W 9 2 Z W R D b 2 x 1 b W 5 z M S 5 7 T j g 0 L D I w M n 0 m c X V v d D s s J n F 1 b 3 Q 7 U 2 V j d G l v b j E v Y W 1 w b G l 0 d W R l X 2 h p c 3 Q v Q X V 0 b 1 J l b W 9 2 Z W R D b 2 x 1 b W 5 z M S 5 7 T j g 1 L D I w M 3 0 m c X V v d D s s J n F 1 b 3 Q 7 U 2 V j d G l v b j E v Y W 1 w b G l 0 d W R l X 2 h p c 3 Q v Q X V 0 b 1 J l b W 9 2 Z W R D b 2 x 1 b W 5 z M S 5 7 T j g 2 L D I w N H 0 m c X V v d D s s J n F 1 b 3 Q 7 U 2 V j d G l v b j E v Y W 1 w b G l 0 d W R l X 2 h p c 3 Q v Q X V 0 b 1 J l b W 9 2 Z W R D b 2 x 1 b W 5 z M S 5 7 T j g 3 L D I w N X 0 m c X V v d D s s J n F 1 b 3 Q 7 U 2 V j d G l v b j E v Y W 1 w b G l 0 d W R l X 2 h p c 3 Q v Q X V 0 b 1 J l b W 9 2 Z W R D b 2 x 1 b W 5 z M S 5 7 T j g 4 L D I w N n 0 m c X V v d D s s J n F 1 b 3 Q 7 U 2 V j d G l v b j E v Y W 1 w b G l 0 d W R l X 2 h p c 3 Q v Q X V 0 b 1 J l b W 9 2 Z W R D b 2 x 1 b W 5 z M S 5 7 T j g 5 L D I w N 3 0 m c X V v d D s s J n F 1 b 3 Q 7 U 2 V j d G l v b j E v Y W 1 w b G l 0 d W R l X 2 h p c 3 Q v Q X V 0 b 1 J l b W 9 2 Z W R D b 2 x 1 b W 5 z M S 5 7 T j k w L D I w O H 0 m c X V v d D s s J n F 1 b 3 Q 7 U 2 V j d G l v b j E v Y W 1 w b G l 0 d W R l X 2 h p c 3 Q v Q X V 0 b 1 J l b W 9 2 Z W R D b 2 x 1 b W 5 z M S 5 7 T j k x L D I w O X 0 m c X V v d D s s J n F 1 b 3 Q 7 U 2 V j d G l v b j E v Y W 1 w b G l 0 d W R l X 2 h p c 3 Q v Q X V 0 b 1 J l b W 9 2 Z W R D b 2 x 1 b W 5 z M S 5 7 T j k y L D I x M H 0 m c X V v d D s s J n F 1 b 3 Q 7 U 2 V j d G l v b j E v Y W 1 w b G l 0 d W R l X 2 h p c 3 Q v Q X V 0 b 1 J l b W 9 2 Z W R D b 2 x 1 b W 5 z M S 5 7 T j k z L D I x M X 0 m c X V v d D s s J n F 1 b 3 Q 7 U 2 V j d G l v b j E v Y W 1 w b G l 0 d W R l X 2 h p c 3 Q v Q X V 0 b 1 J l b W 9 2 Z W R D b 2 x 1 b W 5 z M S 5 7 T j k 0 L D I x M n 0 m c X V v d D s s J n F 1 b 3 Q 7 U 2 V j d G l v b j E v Y W 1 w b G l 0 d W R l X 2 h p c 3 Q v Q X V 0 b 1 J l b W 9 2 Z W R D b 2 x 1 b W 5 z M S 5 7 T j k 1 L D I x M 3 0 m c X V v d D s s J n F 1 b 3 Q 7 U 2 V j d G l v b j E v Y W 1 w b G l 0 d W R l X 2 h p c 3 Q v Q X V 0 b 1 J l b W 9 2 Z W R D b 2 x 1 b W 5 z M S 5 7 T j k 2 L D I x N H 0 m c X V v d D s s J n F 1 b 3 Q 7 U 2 V j d G l v b j E v Y W 1 w b G l 0 d W R l X 2 h p c 3 Q v Q X V 0 b 1 J l b W 9 2 Z W R D b 2 x 1 b W 5 z M S 5 7 T j k 3 L D I x N X 0 m c X V v d D s s J n F 1 b 3 Q 7 U 2 V j d G l v b j E v Y W 1 w b G l 0 d W R l X 2 h p c 3 Q v Q X V 0 b 1 J l b W 9 2 Z W R D b 2 x 1 b W 5 z M S 5 7 T j k 4 L D I x N n 0 m c X V v d D s s J n F 1 b 3 Q 7 U 2 V j d G l v b j E v Y W 1 w b G l 0 d W R l X 2 h p c 3 Q v Q X V 0 b 1 J l b W 9 2 Z W R D b 2 x 1 b W 5 z M S 5 7 T j k 5 L D I x N 3 0 m c X V v d D s s J n F 1 b 3 Q 7 U 2 V j d G l v b j E v Y W 1 w b G l 0 d W R l X 2 h p c 3 Q v Q X V 0 b 1 J l b W 9 2 Z W R D b 2 x 1 b W 5 z M S 5 7 T j E w M C w y M T h 9 J n F 1 b 3 Q 7 L C Z x d W 9 0 O 1 N l Y 3 R p b 2 4 x L 2 F t c G x p d H V k Z V 9 o a X N 0 L 0 F 1 d G 9 S Z W 1 v d m V k Q 2 9 s d W 1 u c z E u e 2 1 f Y W 1 w b G l 0 d W R l S G l z d G 9 n c m F t L j A s M j E 5 f S Z x d W 9 0 O y w m c X V v d D t T Z W N 0 a W 9 u M S 9 h b X B s a X R 1 Z G V f a G l z d C 9 B d X R v U m V t b 3 Z l Z E N v b H V t b n M x L n t t X 2 F t c G x p d H V k Z U h p c 3 R v Z 3 J h b S 4 x L D I y M H 0 m c X V v d D s s J n F 1 b 3 Q 7 U 2 V j d G l v b j E v Y W 1 w b G l 0 d W R l X 2 h p c 3 Q v Q X V 0 b 1 J l b W 9 2 Z W R D b 2 x 1 b W 5 z M S 5 7 b V 9 h b X B s a X R 1 Z G V I a X N 0 b 2 d y Y W 0 u M i w y M j F 9 J n F 1 b 3 Q 7 L C Z x d W 9 0 O 1 N l Y 3 R p b 2 4 x L 2 F t c G x p d H V k Z V 9 o a X N 0 L 0 F 1 d G 9 S Z W 1 v d m V k Q 2 9 s d W 1 u c z E u e 2 1 f Y W 1 w b G l 0 d W R l S G l z d G 9 n c m F t L j M s M j I y f S Z x d W 9 0 O y w m c X V v d D t T Z W N 0 a W 9 u M S 9 h b X B s a X R 1 Z G V f a G l z d C 9 B d X R v U m V t b 3 Z l Z E N v b H V t b n M x L n t t X 2 F t c G x p d H V k Z U h p c 3 R v Z 3 J h b S 4 0 L D I y M 3 0 m c X V v d D s s J n F 1 b 3 Q 7 U 2 V j d G l v b j E v Y W 1 w b G l 0 d W R l X 2 h p c 3 Q v Q X V 0 b 1 J l b W 9 2 Z W R D b 2 x 1 b W 5 z M S 5 7 b V 9 h b X B s a X R 1 Z G V I a X N 0 b 2 d y Y W 0 u N S w y M j R 9 J n F 1 b 3 Q 7 L C Z x d W 9 0 O 1 N l Y 3 R p b 2 4 x L 2 F t c G x p d H V k Z V 9 o a X N 0 L 0 F 1 d G 9 S Z W 1 v d m V k Q 2 9 s d W 1 u c z E u e 2 1 f Y W 1 w b G l 0 d W R l S G l z d G 9 n c m F t L j Y s M j I 1 f S Z x d W 9 0 O y w m c X V v d D t T Z W N 0 a W 9 u M S 9 h b X B s a X R 1 Z G V f a G l z d C 9 B d X R v U m V t b 3 Z l Z E N v b H V t b n M x L n t t X 2 F t c G x p d H V k Z U h p c 3 R v Z 3 J h b S 4 3 L D I y N n 0 m c X V v d D s s J n F 1 b 3 Q 7 U 2 V j d G l v b j E v Y W 1 w b G l 0 d W R l X 2 h p c 3 Q v Q X V 0 b 1 J l b W 9 2 Z W R D b 2 x 1 b W 5 z M S 5 7 b V 9 h b X B s a X R 1 Z G V I a X N 0 b 2 d y Y W 0 u O C w y M j d 9 J n F 1 b 3 Q 7 L C Z x d W 9 0 O 1 N l Y 3 R p b 2 4 x L 2 F t c G x p d H V k Z V 9 o a X N 0 L 0 F 1 d G 9 S Z W 1 v d m V k Q 2 9 s d W 1 u c z E u e 2 1 f Y W 1 w b G l 0 d W R l S G l z d G 9 n c m F t L j k s M j I 4 f S Z x d W 9 0 O y w m c X V v d D t T Z W N 0 a W 9 u M S 9 h b X B s a X R 1 Z G V f a G l z d C 9 B d X R v U m V t b 3 Z l Z E N v b H V t b n M x L n t t X 2 F t c G x p d H V k Z U h p c 3 R v Z 3 J h b S 4 x M C w y M j l 9 J n F 1 b 3 Q 7 L C Z x d W 9 0 O 1 N l Y 3 R p b 2 4 x L 2 F t c G x p d H V k Z V 9 o a X N 0 L 0 F 1 d G 9 S Z W 1 v d m V k Q 2 9 s d W 1 u c z E u e 2 1 f Y W 1 w b G l 0 d W R l S G l z d G 9 n c m F t L j E x L D I z M H 0 m c X V v d D s s J n F 1 b 3 Q 7 U 2 V j d G l v b j E v Y W 1 w b G l 0 d W R l X 2 h p c 3 Q v Q X V 0 b 1 J l b W 9 2 Z W R D b 2 x 1 b W 5 z M S 5 7 b V 9 h b X B s a X R 1 Z G V I a X N 0 b 2 d y Y W 0 u M T I s M j M x f S Z x d W 9 0 O y w m c X V v d D t T Z W N 0 a W 9 u M S 9 h b X B s a X R 1 Z G V f a G l z d C 9 B d X R v U m V t b 3 Z l Z E N v b H V t b n M x L n t t X 2 F t c G x p d H V k Z U h p c 3 R v Z 3 J h b S 4 x M y w y M z J 9 J n F 1 b 3 Q 7 L C Z x d W 9 0 O 1 N l Y 3 R p b 2 4 x L 2 F t c G x p d H V k Z V 9 o a X N 0 L 0 F 1 d G 9 S Z W 1 v d m V k Q 2 9 s d W 1 u c z E u e 2 1 f Y W 1 w b G l 0 d W R l S G l z d G 9 n c m F t L j E 0 L D I z M 3 0 m c X V v d D s s J n F 1 b 3 Q 7 U 2 V j d G l v b j E v Y W 1 w b G l 0 d W R l X 2 h p c 3 Q v Q X V 0 b 1 J l b W 9 2 Z W R D b 2 x 1 b W 5 z M S 5 7 b V 9 h b X B s a X R 1 Z G V I a X N 0 b 2 d y Y W 0 u M T U s M j M 0 f S Z x d W 9 0 O y w m c X V v d D t T Z W N 0 a W 9 u M S 9 h b X B s a X R 1 Z G V f a G l z d C 9 B d X R v U m V t b 3 Z l Z E N v b H V t b n M x L n t t X 2 F t c G x p d H V k Z U h p c 3 R v Z 3 J h b S 4 x N i w y M z V 9 J n F 1 b 3 Q 7 L C Z x d W 9 0 O 1 N l Y 3 R p b 2 4 x L 2 F t c G x p d H V k Z V 9 o a X N 0 L 0 F 1 d G 9 S Z W 1 v d m V k Q 2 9 s d W 1 u c z E u e 2 1 f Y W 1 w b G l 0 d W R l S G l z d G 9 n c m F t L j E 3 L D I z N n 0 m c X V v d D s s J n F 1 b 3 Q 7 U 2 V j d G l v b j E v Y W 1 w b G l 0 d W R l X 2 h p c 3 Q v Q X V 0 b 1 J l b W 9 2 Z W R D b 2 x 1 b W 5 z M S 5 7 b V 9 h b X B s a X R 1 Z G V I a X N 0 b 2 d y Y W 0 u M T g s M j M 3 f S Z x d W 9 0 O y w m c X V v d D t T Z W N 0 a W 9 u M S 9 h b X B s a X R 1 Z G V f a G l z d C 9 B d X R v U m V t b 3 Z l Z E N v b H V t b n M x L n t t X 2 F t c G x p d H V k Z U h p c 3 R v Z 3 J h b S 4 x O S w y M z h 9 J n F 1 b 3 Q 7 L C Z x d W 9 0 O 1 N l Y 3 R p b 2 4 x L 2 F t c G x p d H V k Z V 9 o a X N 0 L 0 F 1 d G 9 S Z W 1 v d m V k Q 2 9 s d W 1 u c z E u e 2 1 f Y W 1 w b G l 0 d W R l S G l z d G 9 n c m F t L j I w L D I z O X 0 m c X V v d D s s J n F 1 b 3 Q 7 U 2 V j d G l v b j E v Y W 1 w b G l 0 d W R l X 2 h p c 3 Q v Q X V 0 b 1 J l b W 9 2 Z W R D b 2 x 1 b W 5 z M S 5 7 b V 9 h b X B s a X R 1 Z G V I a X N 0 b 2 d y Y W 0 u M j E s M j Q w f S Z x d W 9 0 O y w m c X V v d D t T Z W N 0 a W 9 u M S 9 h b X B s a X R 1 Z G V f a G l z d C 9 B d X R v U m V t b 3 Z l Z E N v b H V t b n M x L n t t X 2 F t c G x p d H V k Z U h p c 3 R v Z 3 J h b S 4 y M i w y N D F 9 J n F 1 b 3 Q 7 L C Z x d W 9 0 O 1 N l Y 3 R p b 2 4 x L 2 F t c G x p d H V k Z V 9 o a X N 0 L 0 F 1 d G 9 S Z W 1 v d m V k Q 2 9 s d W 1 u c z E u e 2 1 f Y W 1 w b G l 0 d W R l S G l z d G 9 n c m F t L j I z L D I 0 M n 0 m c X V v d D s s J n F 1 b 3 Q 7 U 2 V j d G l v b j E v Y W 1 w b G l 0 d W R l X 2 h p c 3 Q v Q X V 0 b 1 J l b W 9 2 Z W R D b 2 x 1 b W 5 z M S 5 7 b V 9 h b X B s a X R 1 Z G V I a X N 0 b 2 d y Y W 0 u M j Q s M j Q z f S Z x d W 9 0 O y w m c X V v d D t T Z W N 0 a W 9 u M S 9 h b X B s a X R 1 Z G V f a G l z d C 9 B d X R v U m V t b 3 Z l Z E N v b H V t b n M x L n t t X 2 F t c G x p d H V k Z U h p c 3 R v Z 3 J h b S 4 y N S w y N D R 9 J n F 1 b 3 Q 7 L C Z x d W 9 0 O 1 N l Y 3 R p b 2 4 x L 2 F t c G x p d H V k Z V 9 o a X N 0 L 0 F 1 d G 9 S Z W 1 v d m V k Q 2 9 s d W 1 u c z E u e 2 1 f Y W 1 w b G l 0 d W R l S G l z d G 9 n c m F t L j I 2 L D I 0 N X 0 m c X V v d D s s J n F 1 b 3 Q 7 U 2 V j d G l v b j E v Y W 1 w b G l 0 d W R l X 2 h p c 3 Q v Q X V 0 b 1 J l b W 9 2 Z W R D b 2 x 1 b W 5 z M S 5 7 b V 9 h b X B s a X R 1 Z G V I a X N 0 b 2 d y Y W 0 u M j c s M j Q 2 f S Z x d W 9 0 O y w m c X V v d D t T Z W N 0 a W 9 u M S 9 h b X B s a X R 1 Z G V f a G l z d C 9 B d X R v U m V t b 3 Z l Z E N v b H V t b n M x L n t t X 2 F t c G x p d H V k Z U h p c 3 R v Z 3 J h b S 4 y O C w y N D d 9 J n F 1 b 3 Q 7 L C Z x d W 9 0 O 1 N l Y 3 R p b 2 4 x L 2 F t c G x p d H V k Z V 9 o a X N 0 L 0 F 1 d G 9 S Z W 1 v d m V k Q 2 9 s d W 1 u c z E u e 2 1 f Y W 1 w b G l 0 d W R l S G l z d G 9 n c m F t L j I 5 L D I 0 O H 0 m c X V v d D s s J n F 1 b 3 Q 7 U 2 V j d G l v b j E v Y W 1 w b G l 0 d W R l X 2 h p c 3 Q v Q X V 0 b 1 J l b W 9 2 Z W R D b 2 x 1 b W 5 z M S 5 7 b V 9 z d G F 0 Z V B y b 2 Z p b G V y c y 5 r X 2 Z h a W x l Z E J h Z F N 0 Y X R l L D I 0 O X 0 m c X V v d D s s J n F 1 b 3 Q 7 U 2 V j d G l v b j E v Y W 1 w b G l 0 d W R l X 2 h p c 3 Q v Q X V 0 b 1 J l b W 9 2 Z W R D b 2 x 1 b W 5 z M S 5 7 b V 9 z d G F 0 Z V B y b 2 Z p b G V y c y 5 r X 2 Z h a W x l Z E Z h c 3 R B R E N J b m l 0 a W F s a X p h d G l v b i w y N T B 9 J n F 1 b 3 Q 7 L C Z x d W 9 0 O 1 N l Y 3 R p b 2 4 x L 2 F t c G x p d H V k Z V 9 o a X N 0 L 0 F 1 d G 9 S Z W 1 v d m V k Q 2 9 s d W 1 u c z E u e 2 1 f c 3 R h d G V Q c m 9 m a W x l c n M u a 1 9 m Y W l s Z W R T Y W 1 w b G l u Z y w y N T F 9 J n F 1 b 3 Q 7 L C Z x d W 9 0 O 1 N l Y 3 R p b 2 4 x L 2 F t c G x p d H V k Z V 9 o a X N 0 L 0 F 1 d G 9 S Z W 1 v d m V k Q 2 9 s d W 1 u c z E u e 2 1 f c 3 R h d G V Q c m 9 m a W x l c n M u a 1 9 m Y W l s Z W R B b X B s a X R 1 Z G U s M j U y f S Z x d W 9 0 O y w m c X V v d D t T Z W N 0 a W 9 u M S 9 h b X B s a X R 1 Z G V f a G l z d C 9 B d X R v U m V t b 3 Z l Z E N v b H V t b n M x L n t t X 3 N 0 Y X R l U H J v Z m l s Z X J z L m t f Z m F p b G V k U 3 l u Y 0 l u d G V y d m F s c y w y N T N 9 J n F 1 b 3 Q 7 L C Z x d W 9 0 O 1 N l Y 3 R p b 2 4 x L 2 F t c G x p d H V k Z V 9 o a X N 0 L 0 F 1 d G 9 S Z W 1 v d m V k Q 2 9 s d W 1 u c z E u e 2 1 f c 3 R h d G V Q c m 9 m a W x l c n M u a 1 9 m Y W l s Z W R W a W R l b 1 N j b 3 J l L D I 1 N H 0 m c X V v d D s s J n F 1 b 3 Q 7 U 2 V j d G l v b j E v Y W 1 w b G l 0 d W R l X 2 h p c 3 Q v Q X V 0 b 1 J l b W 9 2 Z W R D b 2 x 1 b W 5 z M S 5 7 b V 9 z d G F 0 Z V B y b 2 Z p b G V y c y 5 r X 2 Z h a W x l Z E Z h c 3 R B R E N T d G 9 w L D I 1 N X 0 m c X V v d D s s J n F 1 b 3 Q 7 U 2 V j d G l v b j E v Y W 1 w b G l 0 d W R l X 2 h p c 3 Q v Q X V 0 b 1 J l b W 9 2 Z W R D b 2 x 1 b W 5 z M S 5 7 b V 9 z d G F 0 Z V B y b 2 Z p b G V y c y 5 r X 2 Z h a W x l Z F V u a 2 5 v d 2 5 F c n J v c i w y N T Z 9 J n F 1 b 3 Q 7 L C Z x d W 9 0 O 1 N l Y 3 R p b 2 4 x L 2 F t c G x p d H V k Z V 9 o a X N 0 L 0 F 1 d G 9 S Z W 1 v d m V k Q 2 9 s d W 1 u c z E u e 2 1 f c 3 R h d G V Q c m 9 m a W x l c n M u a 1 9 0 b 3 R h b E F u Y W x 5 e m V U a W 1 l L D I 1 N 3 0 m c X V v d D s s J n F 1 b 3 Q 7 U 2 V j d G l v b j E v Y W 1 w b G l 0 d W R l X 2 h p c 3 Q v Q X V 0 b 1 J l b W 9 2 Z W R D b 2 x 1 b W 5 z M S 5 7 b V 9 z d G F 0 Z V B y b 2 Z p b G V y c y 5 r X 2 5 v d E l u a X R p Y W x p e m V k L D I 1 O H 0 m c X V v d D s s J n F 1 b 3 Q 7 U 2 V j d G l v b j E v Y W 1 w b G l 0 d W R l X 2 h p c 3 Q v Q X V 0 b 1 J l b W 9 2 Z W R D b 2 x 1 b W 5 z M S 5 7 b V 9 z d G F 0 Z V B y b 2 Z p b G V y c y 5 r X 2 l u a X R p Y W x p e m l u Z y w y N T l 9 J n F 1 b 3 Q 7 L C Z x d W 9 0 O 1 N l Y 3 R p b 2 4 x L 2 F t c G x p d H V k Z V 9 o a X N 0 L 0 F 1 d G 9 S Z W 1 v d m V k Q 2 9 s d W 1 u c z E u e 2 1 f c 3 R h d G V Q c m 9 m a W x l c n M u a 1 9 p b m l 0 a W F s a X p l Z E F u Z E l k b G U s M j Y w f S Z x d W 9 0 O y w m c X V v d D t T Z W N 0 a W 9 u M S 9 h b X B s a X R 1 Z G V f a G l z d C 9 B d X R v U m V t b 3 Z l Z E N v b H V t b n M x L n t t X 3 N 0 Y X R l U H J v Z m l s Z X J z L m t f Y W 1 w b G l 0 d W R l U 2 F t c G x p b m c s M j Y x f S Z x d W 9 0 O y w m c X V v d D t T Z W N 0 a W 9 u M S 9 h b X B s a X R 1 Z G V f a G l z d C 9 B d X R v U m V t b 3 Z l Z E N v b H V t b n M x L n t t X 3 N 0 Y X R l U H J v Z m l s Z X J z L m t f Y W 1 w b G l 0 d W R l Q 2 F s Y 3 V s Y X R p b 2 4 s M j Y y f S Z x d W 9 0 O y w m c X V v d D t T Z W N 0 a W 9 u M S 9 h b X B s a X R 1 Z G V f a G l z d C 9 B d X R v U m V t b 3 Z l Z E N v b H V t b n M x L n t t X 3 N 0 Y X R l U H J v Z m l s Z X J z L m t f c 3 l u Y 0 l u d G V y d m F s c 1 N h b X B s a W 5 n L D I 2 M 3 0 m c X V v d D s s J n F 1 b 3 Q 7 U 2 V j d G l v b j E v Y W 1 w b G l 0 d W R l X 2 h p c 3 Q v Q X V 0 b 1 J l b W 9 2 Z W R D b 2 x 1 b W 5 z M S 5 7 b V 9 z d G F 0 Z V B y b 2 Z p b G V y c y 5 r X 3 N 5 b m N J b n R l c n Z h b H N D Y W x j d W x h d G l v b i w y N j R 9 J n F 1 b 3 Q 7 L C Z x d W 9 0 O 1 N l Y 3 R p b 2 4 x L 2 F t c G x p d H V k Z V 9 o a X N 0 L 0 F 1 d G 9 S Z W 1 v d m V k Q 2 9 s d W 1 u c z E u e 2 1 f c 3 R h d G V Q c m 9 m a W x l c n M u a 1 9 2 a W R l b 1 N j b 3 J l Q 2 F s Y 3 V s Y X R p b 2 4 s M j Y 1 f S Z x d W 9 0 O y w m c X V v d D t T Z W N 0 a W 9 u M S 9 h b X B s a X R 1 Z G V f a G l z d C 9 B d X R v U m V t b 3 Z l Z E N v b H V t b n M x L n t t X 3 N 0 Y X R l U H J v Z m l s Z X J z L m t f c m V z d G F y d E l u d m V y d G V k L D I 2 N n 0 m c X V v d D s s J n F 1 b 3 Q 7 U 2 V j d G l v b j E v Y W 1 w b G l 0 d W R l X 2 h p c 3 Q v Q X V 0 b 1 J l b W 9 2 Z W R D b 2 x 1 b W 5 z M S 5 7 b V 9 z d G F 0 Z V B y b 2 Z p b G V y c y 5 r X 3 N 0 b 3 B B R E M s M j Y 3 f S Z x d W 9 0 O y w m c X V v d D t T Z W N 0 a W 9 u M S 9 h b X B s a X R 1 Z G V f a G l z d C 9 B d X R v U m V t b 3 Z l Z E N v b H V t b n M x L n t t X 3 N 0 Y X R l U H J v Z m l s Z X J z L m t f Z m l u a X N o Z W Q s M j Y 4 f S Z x d W 9 0 O y w m c X V v d D t T Z W N 0 a W 9 u M S 9 h b X B s a X R 1 Z G V f a G l z d C 9 B d X R v U m V t b 3 Z l Z E N v b H V t b n M x L n t D b 2 x 1 b W 4 x L D I 2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t c G x p d H V k Z V 9 o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c G x p d H V k Z V 9 o a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c G x p d H V k Z V 9 o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w b G l 0 d W R l X 2 h p c 3 R f M j A w M H N h b X B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T g 4 N z d j N y 0 4 M T l j L T Q 2 N j Y t Y m Q y M i 1 j N T g 2 M z I 0 O D E 2 M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1 w b G l 0 d W R l X 2 h p c 3 R f M j A w M H N h b X B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F U M T k 6 N D c 6 M D A u M D I w M T U 1 N V o i I C 8 + P E V u d H J 5 I F R 5 c G U 9 I k Z p b G x D b 2 x 1 b W 5 U e X B l c y I g V m F s d W U 9 I n N C Z 1 l E Q X d Z R 0 F 3 T U R B d 0 1 E Q X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F 3 T U R B d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F 3 T U R B d 0 1 E Q X d N R E F 3 T U R B d 0 1 E Q X d N R E F 3 T U c i I C 8 + P E V u d H J 5 I F R 5 c G U 9 I k Z p b G x D b 2 x 1 b W 5 O Y W 1 l c y I g V m F s d W U 9 I n N b J n F 1 b 3 Q 7 X 0 N v b W 1 l b n Q m c X V v d D s s J n F 1 b 3 Q 7 X 0 l z V m l k Z W 9 M Z W F y b m l u Z y Z x d W 9 0 O y w m c X V v d D s g I C A g I C A g I C A g I C B t X 2 l u d m V y d E R h d G F D d X J y Z W 5 0 V m F s d W U m c X V v d D s s J n F 1 b 3 Q 7 I C A g I C A g I C A g I C A g Q 3 Z i c 0 F u Y W x 5 e m V y U 3 R h d G U m c X V v d D s s J n F 1 b 3 Q 7 I C A g I C A g I C A g I C A g b V 9 2 a W R l b 1 N j b 3 J l L m 1 f a X N W a W R l b y Z x d W 9 0 O y w m c X V v d D s g I C A g I C A g I C A g I C B t X 3 Z p Z G V v U 2 N v c m U u b V 9 p c 0 l u d m V y d G V k V m l k Z W 8 m c X V v d D s s J n F 1 b 3 Q 7 I C A g I C A g I C A g I C A g b V 9 z Y W 1 w b G V z U m V h Z F R v d G F s J n F 1 b 3 Q 7 L C Z x d W 9 0 O y A g I C A g I C A g I C A g I G t f c 2 F t c G x l U m F 0 Z S Z x d W 9 0 O y w m c X V v d D s g I C A g I C A g I C A g I C B t X 3 N 5 b m N U c m V z a G 9 s Z C Z x d W 9 0 O y w m c X V v d D s g I C A g I C A g I C A g I C B t X 3 N 5 b m N T Z X F 1 Z W 5 j Z U x l b m d 0 a E h p c 3 R v Z 3 J h b S 5 t X 2 J p b n N S Y W 5 n Z S 5 t a W 4 m c X V v d D s s J n F 1 b 3 Q 7 I C A g I C A g I C A g I C A g b V 9 z e W 5 j U 2 V x d W V u Y 2 V M Z W 5 n d G h I a X N 0 b 2 d y Y W 0 u b V 9 i a W 5 z U m F u Z 2 U u b W F 4 J n F 1 b 3 Q 7 L C Z x d W 9 0 O y A g I C A g I C A g I C A g I G 1 f c 3 l u Y 1 N l c X V l b m N l T G V u Z 3 R o S G l z d G 9 n c m F t L m t f Y m l u c 0 N v d W 5 0 J n F 1 b 3 Q 7 L C Z x d W 9 0 O y A g I C A g I C A g I C A g I G 1 f c 3 l u Y 1 N l c X V l b m N l T G V u Z 3 R o S G l z d G 9 n c m F t L m 1 f c 2 F t c G x l c 0 N v d W 5 0 J n F 1 b 3 Q 7 L C Z x d W 9 0 O y A g I C A g I C A g I C A g I G 1 f c 3 l u Y 1 N l c X V l b m N l T G V u Z 3 R o S G l z d G 9 n c m F t L m J p b n N f d 2 V p Z 2 h 0 c y Z x d W 9 0 O y w m c X V v d D t T M S Z x d W 9 0 O y w m c X V v d D t T M i Z x d W 9 0 O y w m c X V v d D t T M y Z x d W 9 0 O y w m c X V v d D t T N C Z x d W 9 0 O y w m c X V v d D t T N S Z x d W 9 0 O y w m c X V v d D t T N i Z x d W 9 0 O y w m c X V v d D t T N y Z x d W 9 0 O y w m c X V v d D t T O C Z x d W 9 0 O y w m c X V v d D t T O S Z x d W 9 0 O y w m c X V v d D t T M T A m c X V v d D s s J n F 1 b 3 Q 7 U z E x J n F 1 b 3 Q 7 L C Z x d W 9 0 O 1 M x M i Z x d W 9 0 O y w m c X V v d D t T M T M m c X V v d D s s J n F 1 b 3 Q 7 U z E 0 J n F 1 b 3 Q 7 L C Z x d W 9 0 O 1 M x N S Z x d W 9 0 O y w m c X V v d D t T M T Y m c X V v d D s s J n F 1 b 3 Q 7 U z E 3 J n F 1 b 3 Q 7 L C Z x d W 9 0 O 1 M x O C Z x d W 9 0 O y w m c X V v d D t T M T k m c X V v d D s s J n F 1 b 3 Q 7 U z I w J n F 1 b 3 Q 7 L C Z x d W 9 0 O 1 M y M S Z x d W 9 0 O y w m c X V v d D t T M j I m c X V v d D s s J n F 1 b 3 Q 7 U z I z J n F 1 b 3 Q 7 L C Z x d W 9 0 O 1 M y N C Z x d W 9 0 O y w m c X V v d D t T M j U m c X V v d D s s J n F 1 b 3 Q 7 U z I 2 J n F 1 b 3 Q 7 L C Z x d W 9 0 O 1 M y N y Z x d W 9 0 O y w m c X V v d D t T M j g m c X V v d D s s J n F 1 b 3 Q 7 U z I 5 J n F 1 b 3 Q 7 L C Z x d W 9 0 O 1 M z M C Z x d W 9 0 O y w m c X V v d D t T M z E m c X V v d D s s J n F 1 b 3 Q 7 U z M y J n F 1 b 3 Q 7 L C Z x d W 9 0 O 1 M z M y Z x d W 9 0 O y w m c X V v d D t T M z Q m c X V v d D s s J n F 1 b 3 Q 7 U z M 1 J n F 1 b 3 Q 7 L C Z x d W 9 0 O 1 M z N i Z x d W 9 0 O y w m c X V v d D t T M z c m c X V v d D s s J n F 1 b 3 Q 7 U z M 4 J n F 1 b 3 Q 7 L C Z x d W 9 0 O 1 M z O S Z x d W 9 0 O y w m c X V v d D t T N D A m c X V v d D s s J n F 1 b 3 Q 7 U z Q x J n F 1 b 3 Q 7 L C Z x d W 9 0 O 1 M 0 M i Z x d W 9 0 O y w m c X V v d D t T N D M m c X V v d D s s J n F 1 b 3 Q 7 U z Q 0 J n F 1 b 3 Q 7 L C Z x d W 9 0 O 1 M 0 N S Z x d W 9 0 O y w m c X V v d D t T N D Y m c X V v d D s s J n F 1 b 3 Q 7 U z Q 3 J n F 1 b 3 Q 7 L C Z x d W 9 0 O 1 M 0 O C Z x d W 9 0 O y w m c X V v d D t T N D k m c X V v d D s s J n F 1 b 3 Q 7 U z U w J n F 1 b 3 Q 7 L C Z x d W 9 0 O 1 M 1 M S Z x d W 9 0 O y w m c X V v d D t T N T I m c X V v d D s s J n F 1 b 3 Q 7 U z U z J n F 1 b 3 Q 7 L C Z x d W 9 0 O 1 M 1 N C Z x d W 9 0 O y w m c X V v d D t T N T U m c X V v d D s s J n F 1 b 3 Q 7 U z U 2 J n F 1 b 3 Q 7 L C Z x d W 9 0 O 1 M 1 N y Z x d W 9 0 O y w m c X V v d D t T N T g m c X V v d D s s J n F 1 b 3 Q 7 U z U 5 J n F 1 b 3 Q 7 L C Z x d W 9 0 O 1 M 2 M C Z x d W 9 0 O y w m c X V v d D t T N j E m c X V v d D s s J n F 1 b 3 Q 7 U z Y y J n F 1 b 3 Q 7 L C Z x d W 9 0 O 1 M 2 M y Z x d W 9 0 O y w m c X V v d D t T N j Q m c X V v d D s s J n F 1 b 3 Q 7 U z Y 1 J n F 1 b 3 Q 7 L C Z x d W 9 0 O 1 M 2 N i Z x d W 9 0 O y w m c X V v d D t T N j c m c X V v d D s s J n F 1 b 3 Q 7 U z Y 4 J n F 1 b 3 Q 7 L C Z x d W 9 0 O 1 M 2 O S Z x d W 9 0 O y w m c X V v d D t T N z A m c X V v d D s s J n F 1 b 3 Q 7 U z c x J n F 1 b 3 Q 7 L C Z x d W 9 0 O 1 M 3 M i Z x d W 9 0 O y w m c X V v d D t T N z M m c X V v d D s s J n F 1 b 3 Q 7 U z c 0 J n F 1 b 3 Q 7 L C Z x d W 9 0 O 1 M 3 N S Z x d W 9 0 O y w m c X V v d D t T N z Y m c X V v d D s s J n F 1 b 3 Q 7 U z c 3 J n F 1 b 3 Q 7 L C Z x d W 9 0 O 1 M 3 O C Z x d W 9 0 O y w m c X V v d D t T N z k m c X V v d D s s J n F 1 b 3 Q 7 U z g w J n F 1 b 3 Q 7 L C Z x d W 9 0 O 1 M 4 M S Z x d W 9 0 O y w m c X V v d D t T O D I m c X V v d D s s J n F 1 b 3 Q 7 U z g z J n F 1 b 3 Q 7 L C Z x d W 9 0 O 1 M 4 N C Z x d W 9 0 O y w m c X V v d D t T O D U m c X V v d D s s J n F 1 b 3 Q 7 U z g 2 J n F 1 b 3 Q 7 L C Z x d W 9 0 O 1 M 4 N y Z x d W 9 0 O y w m c X V v d D t T O D g m c X V v d D s s J n F 1 b 3 Q 7 U z g 5 J n F 1 b 3 Q 7 L C Z x d W 9 0 O 1 M 5 M C Z x d W 9 0 O y w m c X V v d D t T O T E m c X V v d D s s J n F 1 b 3 Q 7 U z k y J n F 1 b 3 Q 7 L C Z x d W 9 0 O 1 M 5 M y Z x d W 9 0 O y w m c X V v d D t T O T Q m c X V v d D s s J n F 1 b 3 Q 7 U z k 1 J n F 1 b 3 Q 7 L C Z x d W 9 0 O 1 M 5 N i Z x d W 9 0 O y w m c X V v d D t T O T c m c X V v d D s s J n F 1 b 3 Q 7 U z k 4 J n F 1 b 3 Q 7 L C Z x d W 9 0 O 1 M 5 O S Z x d W 9 0 O y w m c X V v d D t T M T A w J n F 1 b 3 Q 7 L C Z x d W 9 0 O 2 1 f b m 9 0 U 3 l u Y 1 N l c X V l b m N l T G V u Z 3 R o S G l z d G 9 n c m F t L m 1 f Y m l u c 1 J h b m d l L m 1 p b i Z x d W 9 0 O y w m c X V v d D s g I C A g I C A g I C A g I C B t X 2 5 v d F N 5 b m N T Z X F 1 Z W 5 j Z U x l b m d 0 a E h p c 3 R v Z 3 J h b S 5 t X 2 J p b n N S Y W 5 n Z S 5 t Y X g m c X V v d D s s J n F 1 b 3 Q 7 I C A g I C A g I C A g I C A g b V 9 u b 3 R T e W 5 j U 2 V x d W V u Y 2 V M Z W 5 n d G h I a X N 0 b 2 d y Y W 0 u a 1 9 i a W 5 z Q 2 9 1 b n Q m c X V v d D s s J n F 1 b 3 Q 7 I C A g I C A g I C A g I C A g b V 9 u b 3 R T e W 5 j U 2 V x d W V u Y 2 V M Z W 5 n d G h I a X N 0 b 2 d y Y W 0 u b V 9 z Y W 1 w b G V z Q 2 9 1 b n Q m c X V v d D s s J n F 1 b 3 Q 7 I C A g I C A g I C A g I C A g b V 9 u b 3 R T e W 5 j U 2 V x d W V u Y 2 V M Z W 5 n d G h I a X N 0 b 2 d y Y W 0 u Y m l u c 1 9 3 Z W l n a H R z J n F 1 b 3 Q 7 L C Z x d W 9 0 O 0 4 x J n F 1 b 3 Q 7 L C Z x d W 9 0 O 0 4 y J n F 1 b 3 Q 7 L C Z x d W 9 0 O 0 4 z J n F 1 b 3 Q 7 L C Z x d W 9 0 O 0 4 0 J n F 1 b 3 Q 7 L C Z x d W 9 0 O 0 4 1 J n F 1 b 3 Q 7 L C Z x d W 9 0 O 0 4 2 J n F 1 b 3 Q 7 L C Z x d W 9 0 O 0 4 3 J n F 1 b 3 Q 7 L C Z x d W 9 0 O 0 4 4 J n F 1 b 3 Q 7 L C Z x d W 9 0 O 0 4 5 J n F 1 b 3 Q 7 L C Z x d W 9 0 O 0 4 x M C Z x d W 9 0 O y w m c X V v d D t O M T E m c X V v d D s s J n F 1 b 3 Q 7 T j E y J n F 1 b 3 Q 7 L C Z x d W 9 0 O 0 4 x M y Z x d W 9 0 O y w m c X V v d D t O M T Q m c X V v d D s s J n F 1 b 3 Q 7 T j E 1 J n F 1 b 3 Q 7 L C Z x d W 9 0 O 0 4 x N i Z x d W 9 0 O y w m c X V v d D t O M T c m c X V v d D s s J n F 1 b 3 Q 7 T j E 4 J n F 1 b 3 Q 7 L C Z x d W 9 0 O 0 4 x O S Z x d W 9 0 O y w m c X V v d D t O M j A m c X V v d D s s J n F 1 b 3 Q 7 T j I x J n F 1 b 3 Q 7 L C Z x d W 9 0 O 0 4 y M i Z x d W 9 0 O y w m c X V v d D t O M j M m c X V v d D s s J n F 1 b 3 Q 7 T j I 0 J n F 1 b 3 Q 7 L C Z x d W 9 0 O 0 4 y N S Z x d W 9 0 O y w m c X V v d D t O M j Y m c X V v d D s s J n F 1 b 3 Q 7 T j I 3 J n F 1 b 3 Q 7 L C Z x d W 9 0 O 0 4 y O C Z x d W 9 0 O y w m c X V v d D t O M j k m c X V v d D s s J n F 1 b 3 Q 7 T j M w J n F 1 b 3 Q 7 L C Z x d W 9 0 O 0 4 z M S Z x d W 9 0 O y w m c X V v d D t O M z I m c X V v d D s s J n F 1 b 3 Q 7 T j M z J n F 1 b 3 Q 7 L C Z x d W 9 0 O 0 4 z N C Z x d W 9 0 O y w m c X V v d D t O M z U m c X V v d D s s J n F 1 b 3 Q 7 T j M 2 J n F 1 b 3 Q 7 L C Z x d W 9 0 O 0 4 z N y Z x d W 9 0 O y w m c X V v d D t O M z g m c X V v d D s s J n F 1 b 3 Q 7 T j M 5 J n F 1 b 3 Q 7 L C Z x d W 9 0 O 0 4 0 M C Z x d W 9 0 O y w m c X V v d D t O N D E m c X V v d D s s J n F 1 b 3 Q 7 T j Q y J n F 1 b 3 Q 7 L C Z x d W 9 0 O 0 4 0 M y Z x d W 9 0 O y w m c X V v d D t O N D Q m c X V v d D s s J n F 1 b 3 Q 7 T j Q 1 J n F 1 b 3 Q 7 L C Z x d W 9 0 O 0 4 0 N i Z x d W 9 0 O y w m c X V v d D t O N D c m c X V v d D s s J n F 1 b 3 Q 7 T j Q 4 J n F 1 b 3 Q 7 L C Z x d W 9 0 O 0 4 0 O S Z x d W 9 0 O y w m c X V v d D t O N T A m c X V v d D s s J n F 1 b 3 Q 7 T j U x J n F 1 b 3 Q 7 L C Z x d W 9 0 O 0 4 1 M i Z x d W 9 0 O y w m c X V v d D t O N T M m c X V v d D s s J n F 1 b 3 Q 7 T j U 0 J n F 1 b 3 Q 7 L C Z x d W 9 0 O 0 4 1 N S Z x d W 9 0 O y w m c X V v d D t O N T Y m c X V v d D s s J n F 1 b 3 Q 7 T j U 3 J n F 1 b 3 Q 7 L C Z x d W 9 0 O 0 4 1 O C Z x d W 9 0 O y w m c X V v d D t O N T k m c X V v d D s s J n F 1 b 3 Q 7 T j Y w J n F 1 b 3 Q 7 L C Z x d W 9 0 O 0 4 2 M S Z x d W 9 0 O y w m c X V v d D t O N j I m c X V v d D s s J n F 1 b 3 Q 7 T j Y z J n F 1 b 3 Q 7 L C Z x d W 9 0 O 0 4 2 N C Z x d W 9 0 O y w m c X V v d D t O N j U m c X V v d D s s J n F 1 b 3 Q 7 T j Y 2 J n F 1 b 3 Q 7 L C Z x d W 9 0 O 0 4 2 N y Z x d W 9 0 O y w m c X V v d D t O N j g m c X V v d D s s J n F 1 b 3 Q 7 T j Y 5 J n F 1 b 3 Q 7 L C Z x d W 9 0 O 0 4 3 M C Z x d W 9 0 O y w m c X V v d D t O N z E m c X V v d D s s J n F 1 b 3 Q 7 T j c y J n F 1 b 3 Q 7 L C Z x d W 9 0 O 0 4 3 M y Z x d W 9 0 O y w m c X V v d D t O N z Q m c X V v d D s s J n F 1 b 3 Q 7 T j c 1 J n F 1 b 3 Q 7 L C Z x d W 9 0 O 0 4 3 N i Z x d W 9 0 O y w m c X V v d D t O N z c m c X V v d D s s J n F 1 b 3 Q 7 T j c 4 J n F 1 b 3 Q 7 L C Z x d W 9 0 O 0 4 3 O S Z x d W 9 0 O y w m c X V v d D t O O D A m c X V v d D s s J n F 1 b 3 Q 7 T j g x J n F 1 b 3 Q 7 L C Z x d W 9 0 O 0 4 4 M i Z x d W 9 0 O y w m c X V v d D t O O D M m c X V v d D s s J n F 1 b 3 Q 7 T j g 0 J n F 1 b 3 Q 7 L C Z x d W 9 0 O 0 4 4 N S Z x d W 9 0 O y w m c X V v d D t O O D Y m c X V v d D s s J n F 1 b 3 Q 7 T j g 3 J n F 1 b 3 Q 7 L C Z x d W 9 0 O 0 4 4 O C Z x d W 9 0 O y w m c X V v d D t O O D k m c X V v d D s s J n F 1 b 3 Q 7 T j k w J n F 1 b 3 Q 7 L C Z x d W 9 0 O 0 4 5 M S Z x d W 9 0 O y w m c X V v d D t O O T I m c X V v d D s s J n F 1 b 3 Q 7 T j k z J n F 1 b 3 Q 7 L C Z x d W 9 0 O 0 4 5 N C Z x d W 9 0 O y w m c X V v d D t O O T U m c X V v d D s s J n F 1 b 3 Q 7 T j k 2 J n F 1 b 3 Q 7 L C Z x d W 9 0 O 0 4 5 N y Z x d W 9 0 O y w m c X V v d D t O O T g m c X V v d D s s J n F 1 b 3 Q 7 T j k 5 J n F 1 b 3 Q 7 L C Z x d W 9 0 O 0 4 x M D A m c X V v d D s s J n F 1 b 3 Q 7 b V 9 h b X B s a X R 1 Z G V I a X N 0 b 2 d y Y W 0 u M C Z x d W 9 0 O y w m c X V v d D t t X 2 F t c G x p d H V k Z U h p c 3 R v Z 3 J h b S 4 x J n F 1 b 3 Q 7 L C Z x d W 9 0 O 2 1 f Y W 1 w b G l 0 d W R l S G l z d G 9 n c m F t L j I m c X V v d D s s J n F 1 b 3 Q 7 b V 9 h b X B s a X R 1 Z G V I a X N 0 b 2 d y Y W 0 u M y Z x d W 9 0 O y w m c X V v d D t t X 2 F t c G x p d H V k Z U h p c 3 R v Z 3 J h b S 4 0 J n F 1 b 3 Q 7 L C Z x d W 9 0 O 2 1 f Y W 1 w b G l 0 d W R l S G l z d G 9 n c m F t L j U m c X V v d D s s J n F 1 b 3 Q 7 b V 9 h b X B s a X R 1 Z G V I a X N 0 b 2 d y Y W 0 u N i Z x d W 9 0 O y w m c X V v d D t t X 2 F t c G x p d H V k Z U h p c 3 R v Z 3 J h b S 4 3 J n F 1 b 3 Q 7 L C Z x d W 9 0 O 2 1 f Y W 1 w b G l 0 d W R l S G l z d G 9 n c m F t L j g m c X V v d D s s J n F 1 b 3 Q 7 b V 9 h b X B s a X R 1 Z G V I a X N 0 b 2 d y Y W 0 u O S Z x d W 9 0 O y w m c X V v d D t t X 2 F t c G x p d H V k Z U h p c 3 R v Z 3 J h b S 4 x M C Z x d W 9 0 O y w m c X V v d D t t X 2 F t c G x p d H V k Z U h p c 3 R v Z 3 J h b S 4 x M S Z x d W 9 0 O y w m c X V v d D t t X 2 F t c G x p d H V k Z U h p c 3 R v Z 3 J h b S 4 x M i Z x d W 9 0 O y w m c X V v d D t t X 2 F t c G x p d H V k Z U h p c 3 R v Z 3 J h b S 4 x M y Z x d W 9 0 O y w m c X V v d D t t X 2 F t c G x p d H V k Z U h p c 3 R v Z 3 J h b S 4 x N C Z x d W 9 0 O y w m c X V v d D t t X 2 F t c G x p d H V k Z U h p c 3 R v Z 3 J h b S 4 x N S Z x d W 9 0 O y w m c X V v d D t t X 2 F t c G x p d H V k Z U h p c 3 R v Z 3 J h b S 4 x N i Z x d W 9 0 O y w m c X V v d D t t X 2 F t c G x p d H V k Z U h p c 3 R v Z 3 J h b S 4 x N y Z x d W 9 0 O y w m c X V v d D t t X 2 F t c G x p d H V k Z U h p c 3 R v Z 3 J h b S 4 x O C Z x d W 9 0 O y w m c X V v d D t t X 2 F t c G x p d H V k Z U h p c 3 R v Z 3 J h b S 4 x O S Z x d W 9 0 O y w m c X V v d D t t X 2 F t c G x p d H V k Z U h p c 3 R v Z 3 J h b S 4 y M C Z x d W 9 0 O y w m c X V v d D t t X 2 F t c G x p d H V k Z U h p c 3 R v Z 3 J h b S 4 y M S Z x d W 9 0 O y w m c X V v d D t t X 2 F t c G x p d H V k Z U h p c 3 R v Z 3 J h b S 4 y M i Z x d W 9 0 O y w m c X V v d D t t X 2 F t c G x p d H V k Z U h p c 3 R v Z 3 J h b S 4 y M y Z x d W 9 0 O y w m c X V v d D t t X 2 F t c G x p d H V k Z U h p c 3 R v Z 3 J h b S 4 y N C Z x d W 9 0 O y w m c X V v d D t t X 2 F t c G x p d H V k Z U h p c 3 R v Z 3 J h b S 4 y N S Z x d W 9 0 O y w m c X V v d D t t X 2 F t c G x p d H V k Z U h p c 3 R v Z 3 J h b S 4 y N i Z x d W 9 0 O y w m c X V v d D t t X 2 F t c G x p d H V k Z U h p c 3 R v Z 3 J h b S 4 y N y Z x d W 9 0 O y w m c X V v d D t t X 2 F t c G x p d H V k Z U h p c 3 R v Z 3 J h b S 4 y O C Z x d W 9 0 O y w m c X V v d D t t X 2 F t c G x p d H V k Z U h p c 3 R v Z 3 J h b S 4 y O S Z x d W 9 0 O y w m c X V v d D t t X 3 N 0 Y X R l U H J v Z m l s Z X J z L m t f Z m F p b G V k Q m F k U 3 R h d G U m c X V v d D s s J n F 1 b 3 Q 7 b V 9 z d G F 0 Z V B y b 2 Z p b G V y c y 5 r X 2 Z h a W x l Z E Z h c 3 R B R E N J b m l 0 a W F s a X p h d G l v b i Z x d W 9 0 O y w m c X V v d D t t X 3 N 0 Y X R l U H J v Z m l s Z X J z L m t f Z m F p b G V k U 2 F t c G x p b m c m c X V v d D s s J n F 1 b 3 Q 7 b V 9 z d G F 0 Z V B y b 2 Z p b G V y c y 5 r X 2 Z h a W x l Z E F t c G x p d H V k Z S Z x d W 9 0 O y w m c X V v d D t t X 3 N 0 Y X R l U H J v Z m l s Z X J z L m t f Z m F p b G V k U 3 l u Y 0 l u d G V y d m F s c y Z x d W 9 0 O y w m c X V v d D t t X 3 N 0 Y X R l U H J v Z m l s Z X J z L m t f Z m F p b G V k V m l k Z W 9 T Y 2 9 y Z S Z x d W 9 0 O y w m c X V v d D t t X 3 N 0 Y X R l U H J v Z m l s Z X J z L m t f Z m F p b G V k R m F z d E F E Q 1 N 0 b 3 A m c X V v d D s s J n F 1 b 3 Q 7 b V 9 z d G F 0 Z V B y b 2 Z p b G V y c y 5 r X 2 Z h a W x l Z F V u a 2 5 v d 2 5 F c n J v c i Z x d W 9 0 O y w m c X V v d D t t X 3 N 0 Y X R l U H J v Z m l s Z X J z L m t f d G 9 0 Y W x B b m F s e X p l V G l t Z S Z x d W 9 0 O y w m c X V v d D t t X 3 N 0 Y X R l U H J v Z m l s Z X J z L m t f b m 9 0 S W 5 p d G l h b G l 6 Z W Q m c X V v d D s s J n F 1 b 3 Q 7 b V 9 z d G F 0 Z V B y b 2 Z p b G V y c y 5 r X 2 l u a X R p Y W x p e m l u Z y Z x d W 9 0 O y w m c X V v d D t t X 3 N 0 Y X R l U H J v Z m l s Z X J z L m t f a W 5 p d G l h b G l 6 Z W R B b m R J Z G x l J n F 1 b 3 Q 7 L C Z x d W 9 0 O 2 1 f c 3 R h d G V Q c m 9 m a W x l c n M u a 1 9 h b X B s a X R 1 Z G V T Y W 1 w b G l u Z y Z x d W 9 0 O y w m c X V v d D t t X 3 N 0 Y X R l U H J v Z m l s Z X J z L m t f Y W 1 w b G l 0 d W R l Q 2 F s Y 3 V s Y X R p b 2 4 m c X V v d D s s J n F 1 b 3 Q 7 b V 9 z d G F 0 Z V B y b 2 Z p b G V y c y 5 r X 3 N 5 b m N J b n R l c n Z h b H N T Y W 1 w b G l u Z y Z x d W 9 0 O y w m c X V v d D t t X 3 N 0 Y X R l U H J v Z m l s Z X J z L m t f c 3 l u Y 0 l u d G V y d m F s c 0 N h b G N 1 b G F 0 a W 9 u J n F 1 b 3 Q 7 L C Z x d W 9 0 O 2 1 f c 3 R h d G V Q c m 9 m a W x l c n M u a 1 9 2 a W R l b 1 N j b 3 J l Q 2 F s Y 3 V s Y X R p b 2 4 m c X V v d D s s J n F 1 b 3 Q 7 b V 9 z d G F 0 Z V B y b 2 Z p b G V y c y 5 r X 3 J l c 3 R h c n R J b n Z l c n R l Z C Z x d W 9 0 O y w m c X V v d D t t X 3 N 0 Y X R l U H J v Z m l s Z X J z L m t f c 3 R v c E F E Q y Z x d W 9 0 O y w m c X V v d D t t X 3 N 0 Y X R l U H J v Z m l s Z X J z L m t f Z m l u a X N o Z W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1 w b G l 0 d W R l X 2 h p c 3 R f M j A w M H N h b X B s Z X M v Q X V 0 b 1 J l b W 9 2 Z W R D b 2 x 1 b W 5 z M S 5 7 X 0 N v b W 1 l b n Q s M H 0 m c X V v d D s s J n F 1 b 3 Q 7 U 2 V j d G l v b j E v Y W 1 w b G l 0 d W R l X 2 h p c 3 R f M j A w M H N h b X B s Z X M v Q X V 0 b 1 J l b W 9 2 Z W R D b 2 x 1 b W 5 z M S 5 7 X 0 l z V m l k Z W 9 M Z W F y b m l u Z y w x f S Z x d W 9 0 O y w m c X V v d D t T Z W N 0 a W 9 u M S 9 h b X B s a X R 1 Z G V f a G l z d F 8 y M D A w c 2 F t c G x l c y 9 B d X R v U m V t b 3 Z l Z E N v b H V t b n M x L n s g I C A g I C A g I C A g I C B t X 2 l u d m V y d E R h d G F D d X J y Z W 5 0 V m F s d W U s M n 0 m c X V v d D s s J n F 1 b 3 Q 7 U 2 V j d G l v b j E v Y W 1 w b G l 0 d W R l X 2 h p c 3 R f M j A w M H N h b X B s Z X M v Q X V 0 b 1 J l b W 9 2 Z W R D b 2 x 1 b W 5 z M S 5 7 I C A g I C A g I C A g I C A g Q 3 Z i c 0 F u Y W x 5 e m V y U 3 R h d G U s M 3 0 m c X V v d D s s J n F 1 b 3 Q 7 U 2 V j d G l v b j E v Y W 1 w b G l 0 d W R l X 2 h p c 3 R f M j A w M H N h b X B s Z X M v Q X V 0 b 1 J l b W 9 2 Z W R D b 2 x 1 b W 5 z M S 5 7 I C A g I C A g I C A g I C A g b V 9 2 a W R l b 1 N j b 3 J l L m 1 f a X N W a W R l b y w 0 f S Z x d W 9 0 O y w m c X V v d D t T Z W N 0 a W 9 u M S 9 h b X B s a X R 1 Z G V f a G l z d F 8 y M D A w c 2 F t c G x l c y 9 B d X R v U m V t b 3 Z l Z E N v b H V t b n M x L n s g I C A g I C A g I C A g I C B t X 3 Z p Z G V v U 2 N v c m U u b V 9 p c 0 l u d m V y d G V k V m l k Z W 8 s N X 0 m c X V v d D s s J n F 1 b 3 Q 7 U 2 V j d G l v b j E v Y W 1 w b G l 0 d W R l X 2 h p c 3 R f M j A w M H N h b X B s Z X M v Q X V 0 b 1 J l b W 9 2 Z W R D b 2 x 1 b W 5 z M S 5 7 I C A g I C A g I C A g I C A g b V 9 z Y W 1 w b G V z U m V h Z F R v d G F s L D Z 9 J n F 1 b 3 Q 7 L C Z x d W 9 0 O 1 N l Y 3 R p b 2 4 x L 2 F t c G x p d H V k Z V 9 o a X N 0 X z I w M D B z Y W 1 w b G V z L 0 F 1 d G 9 S Z W 1 v d m V k Q 2 9 s d W 1 u c z E u e y A g I C A g I C A g I C A g I G t f c 2 F t c G x l U m F 0 Z S w 3 f S Z x d W 9 0 O y w m c X V v d D t T Z W N 0 a W 9 u M S 9 h b X B s a X R 1 Z G V f a G l z d F 8 y M D A w c 2 F t c G x l c y 9 B d X R v U m V t b 3 Z l Z E N v b H V t b n M x L n s g I C A g I C A g I C A g I C B t X 3 N 5 b m N U c m V z a G 9 s Z C w 4 f S Z x d W 9 0 O y w m c X V v d D t T Z W N 0 a W 9 u M S 9 h b X B s a X R 1 Z G V f a G l z d F 8 y M D A w c 2 F t c G x l c y 9 B d X R v U m V t b 3 Z l Z E N v b H V t b n M x L n s g I C A g I C A g I C A g I C B t X 3 N 5 b m N T Z X F 1 Z W 5 j Z U x l b m d 0 a E h p c 3 R v Z 3 J h b S 5 t X 2 J p b n N S Y W 5 n Z S 5 t a W 4 s O X 0 m c X V v d D s s J n F 1 b 3 Q 7 U 2 V j d G l v b j E v Y W 1 w b G l 0 d W R l X 2 h p c 3 R f M j A w M H N h b X B s Z X M v Q X V 0 b 1 J l b W 9 2 Z W R D b 2 x 1 b W 5 z M S 5 7 I C A g I C A g I C A g I C A g b V 9 z e W 5 j U 2 V x d W V u Y 2 V M Z W 5 n d G h I a X N 0 b 2 d y Y W 0 u b V 9 i a W 5 z U m F u Z 2 U u b W F 4 L D E w f S Z x d W 9 0 O y w m c X V v d D t T Z W N 0 a W 9 u M S 9 h b X B s a X R 1 Z G V f a G l z d F 8 y M D A w c 2 F t c G x l c y 9 B d X R v U m V t b 3 Z l Z E N v b H V t b n M x L n s g I C A g I C A g I C A g I C B t X 3 N 5 b m N T Z X F 1 Z W 5 j Z U x l b m d 0 a E h p c 3 R v Z 3 J h b S 5 r X 2 J p b n N D b 3 V u d C w x M X 0 m c X V v d D s s J n F 1 b 3 Q 7 U 2 V j d G l v b j E v Y W 1 w b G l 0 d W R l X 2 h p c 3 R f M j A w M H N h b X B s Z X M v Q X V 0 b 1 J l b W 9 2 Z W R D b 2 x 1 b W 5 z M S 5 7 I C A g I C A g I C A g I C A g b V 9 z e W 5 j U 2 V x d W V u Y 2 V M Z W 5 n d G h I a X N 0 b 2 d y Y W 0 u b V 9 z Y W 1 w b G V z Q 2 9 1 b n Q s M T J 9 J n F 1 b 3 Q 7 L C Z x d W 9 0 O 1 N l Y 3 R p b 2 4 x L 2 F t c G x p d H V k Z V 9 o a X N 0 X z I w M D B z Y W 1 w b G V z L 0 F 1 d G 9 S Z W 1 v d m V k Q 2 9 s d W 1 u c z E u e y A g I C A g I C A g I C A g I G 1 f c 3 l u Y 1 N l c X V l b m N l T G V u Z 3 R o S G l z d G 9 n c m F t L m J p b n N f d 2 V p Z 2 h 0 c y w x M 3 0 m c X V v d D s s J n F 1 b 3 Q 7 U 2 V j d G l v b j E v Y W 1 w b G l 0 d W R l X 2 h p c 3 R f M j A w M H N h b X B s Z X M v Q X V 0 b 1 J l b W 9 2 Z W R D b 2 x 1 b W 5 z M S 5 7 U z E s M T R 9 J n F 1 b 3 Q 7 L C Z x d W 9 0 O 1 N l Y 3 R p b 2 4 x L 2 F t c G x p d H V k Z V 9 o a X N 0 X z I w M D B z Y W 1 w b G V z L 0 F 1 d G 9 S Z W 1 v d m V k Q 2 9 s d W 1 u c z E u e 1 M y L D E 1 f S Z x d W 9 0 O y w m c X V v d D t T Z W N 0 a W 9 u M S 9 h b X B s a X R 1 Z G V f a G l z d F 8 y M D A w c 2 F t c G x l c y 9 B d X R v U m V t b 3 Z l Z E N v b H V t b n M x L n t T M y w x N n 0 m c X V v d D s s J n F 1 b 3 Q 7 U 2 V j d G l v b j E v Y W 1 w b G l 0 d W R l X 2 h p c 3 R f M j A w M H N h b X B s Z X M v Q X V 0 b 1 J l b W 9 2 Z W R D b 2 x 1 b W 5 z M S 5 7 U z Q s M T d 9 J n F 1 b 3 Q 7 L C Z x d W 9 0 O 1 N l Y 3 R p b 2 4 x L 2 F t c G x p d H V k Z V 9 o a X N 0 X z I w M D B z Y W 1 w b G V z L 0 F 1 d G 9 S Z W 1 v d m V k Q 2 9 s d W 1 u c z E u e 1 M 1 L D E 4 f S Z x d W 9 0 O y w m c X V v d D t T Z W N 0 a W 9 u M S 9 h b X B s a X R 1 Z G V f a G l z d F 8 y M D A w c 2 F t c G x l c y 9 B d X R v U m V t b 3 Z l Z E N v b H V t b n M x L n t T N i w x O X 0 m c X V v d D s s J n F 1 b 3 Q 7 U 2 V j d G l v b j E v Y W 1 w b G l 0 d W R l X 2 h p c 3 R f M j A w M H N h b X B s Z X M v Q X V 0 b 1 J l b W 9 2 Z W R D b 2 x 1 b W 5 z M S 5 7 U z c s M j B 9 J n F 1 b 3 Q 7 L C Z x d W 9 0 O 1 N l Y 3 R p b 2 4 x L 2 F t c G x p d H V k Z V 9 o a X N 0 X z I w M D B z Y W 1 w b G V z L 0 F 1 d G 9 S Z W 1 v d m V k Q 2 9 s d W 1 u c z E u e 1 M 4 L D I x f S Z x d W 9 0 O y w m c X V v d D t T Z W N 0 a W 9 u M S 9 h b X B s a X R 1 Z G V f a G l z d F 8 y M D A w c 2 F t c G x l c y 9 B d X R v U m V t b 3 Z l Z E N v b H V t b n M x L n t T O S w y M n 0 m c X V v d D s s J n F 1 b 3 Q 7 U 2 V j d G l v b j E v Y W 1 w b G l 0 d W R l X 2 h p c 3 R f M j A w M H N h b X B s Z X M v Q X V 0 b 1 J l b W 9 2 Z W R D b 2 x 1 b W 5 z M S 5 7 U z E w L D I z f S Z x d W 9 0 O y w m c X V v d D t T Z W N 0 a W 9 u M S 9 h b X B s a X R 1 Z G V f a G l z d F 8 y M D A w c 2 F t c G x l c y 9 B d X R v U m V t b 3 Z l Z E N v b H V t b n M x L n t T M T E s M j R 9 J n F 1 b 3 Q 7 L C Z x d W 9 0 O 1 N l Y 3 R p b 2 4 x L 2 F t c G x p d H V k Z V 9 o a X N 0 X z I w M D B z Y W 1 w b G V z L 0 F 1 d G 9 S Z W 1 v d m V k Q 2 9 s d W 1 u c z E u e 1 M x M i w y N X 0 m c X V v d D s s J n F 1 b 3 Q 7 U 2 V j d G l v b j E v Y W 1 w b G l 0 d W R l X 2 h p c 3 R f M j A w M H N h b X B s Z X M v Q X V 0 b 1 J l b W 9 2 Z W R D b 2 x 1 b W 5 z M S 5 7 U z E z L D I 2 f S Z x d W 9 0 O y w m c X V v d D t T Z W N 0 a W 9 u M S 9 h b X B s a X R 1 Z G V f a G l z d F 8 y M D A w c 2 F t c G x l c y 9 B d X R v U m V t b 3 Z l Z E N v b H V t b n M x L n t T M T Q s M j d 9 J n F 1 b 3 Q 7 L C Z x d W 9 0 O 1 N l Y 3 R p b 2 4 x L 2 F t c G x p d H V k Z V 9 o a X N 0 X z I w M D B z Y W 1 w b G V z L 0 F 1 d G 9 S Z W 1 v d m V k Q 2 9 s d W 1 u c z E u e 1 M x N S w y O H 0 m c X V v d D s s J n F 1 b 3 Q 7 U 2 V j d G l v b j E v Y W 1 w b G l 0 d W R l X 2 h p c 3 R f M j A w M H N h b X B s Z X M v Q X V 0 b 1 J l b W 9 2 Z W R D b 2 x 1 b W 5 z M S 5 7 U z E 2 L D I 5 f S Z x d W 9 0 O y w m c X V v d D t T Z W N 0 a W 9 u M S 9 h b X B s a X R 1 Z G V f a G l z d F 8 y M D A w c 2 F t c G x l c y 9 B d X R v U m V t b 3 Z l Z E N v b H V t b n M x L n t T M T c s M z B 9 J n F 1 b 3 Q 7 L C Z x d W 9 0 O 1 N l Y 3 R p b 2 4 x L 2 F t c G x p d H V k Z V 9 o a X N 0 X z I w M D B z Y W 1 w b G V z L 0 F 1 d G 9 S Z W 1 v d m V k Q 2 9 s d W 1 u c z E u e 1 M x O C w z M X 0 m c X V v d D s s J n F 1 b 3 Q 7 U 2 V j d G l v b j E v Y W 1 w b G l 0 d W R l X 2 h p c 3 R f M j A w M H N h b X B s Z X M v Q X V 0 b 1 J l b W 9 2 Z W R D b 2 x 1 b W 5 z M S 5 7 U z E 5 L D M y f S Z x d W 9 0 O y w m c X V v d D t T Z W N 0 a W 9 u M S 9 h b X B s a X R 1 Z G V f a G l z d F 8 y M D A w c 2 F t c G x l c y 9 B d X R v U m V t b 3 Z l Z E N v b H V t b n M x L n t T M j A s M z N 9 J n F 1 b 3 Q 7 L C Z x d W 9 0 O 1 N l Y 3 R p b 2 4 x L 2 F t c G x p d H V k Z V 9 o a X N 0 X z I w M D B z Y W 1 w b G V z L 0 F 1 d G 9 S Z W 1 v d m V k Q 2 9 s d W 1 u c z E u e 1 M y M S w z N H 0 m c X V v d D s s J n F 1 b 3 Q 7 U 2 V j d G l v b j E v Y W 1 w b G l 0 d W R l X 2 h p c 3 R f M j A w M H N h b X B s Z X M v Q X V 0 b 1 J l b W 9 2 Z W R D b 2 x 1 b W 5 z M S 5 7 U z I y L D M 1 f S Z x d W 9 0 O y w m c X V v d D t T Z W N 0 a W 9 u M S 9 h b X B s a X R 1 Z G V f a G l z d F 8 y M D A w c 2 F t c G x l c y 9 B d X R v U m V t b 3 Z l Z E N v b H V t b n M x L n t T M j M s M z Z 9 J n F 1 b 3 Q 7 L C Z x d W 9 0 O 1 N l Y 3 R p b 2 4 x L 2 F t c G x p d H V k Z V 9 o a X N 0 X z I w M D B z Y W 1 w b G V z L 0 F 1 d G 9 S Z W 1 v d m V k Q 2 9 s d W 1 u c z E u e 1 M y N C w z N 3 0 m c X V v d D s s J n F 1 b 3 Q 7 U 2 V j d G l v b j E v Y W 1 w b G l 0 d W R l X 2 h p c 3 R f M j A w M H N h b X B s Z X M v Q X V 0 b 1 J l b W 9 2 Z W R D b 2 x 1 b W 5 z M S 5 7 U z I 1 L D M 4 f S Z x d W 9 0 O y w m c X V v d D t T Z W N 0 a W 9 u M S 9 h b X B s a X R 1 Z G V f a G l z d F 8 y M D A w c 2 F t c G x l c y 9 B d X R v U m V t b 3 Z l Z E N v b H V t b n M x L n t T M j Y s M z l 9 J n F 1 b 3 Q 7 L C Z x d W 9 0 O 1 N l Y 3 R p b 2 4 x L 2 F t c G x p d H V k Z V 9 o a X N 0 X z I w M D B z Y W 1 w b G V z L 0 F 1 d G 9 S Z W 1 v d m V k Q 2 9 s d W 1 u c z E u e 1 M y N y w 0 M H 0 m c X V v d D s s J n F 1 b 3 Q 7 U 2 V j d G l v b j E v Y W 1 w b G l 0 d W R l X 2 h p c 3 R f M j A w M H N h b X B s Z X M v Q X V 0 b 1 J l b W 9 2 Z W R D b 2 x 1 b W 5 z M S 5 7 U z I 4 L D Q x f S Z x d W 9 0 O y w m c X V v d D t T Z W N 0 a W 9 u M S 9 h b X B s a X R 1 Z G V f a G l z d F 8 y M D A w c 2 F t c G x l c y 9 B d X R v U m V t b 3 Z l Z E N v b H V t b n M x L n t T M j k s N D J 9 J n F 1 b 3 Q 7 L C Z x d W 9 0 O 1 N l Y 3 R p b 2 4 x L 2 F t c G x p d H V k Z V 9 o a X N 0 X z I w M D B z Y W 1 w b G V z L 0 F 1 d G 9 S Z W 1 v d m V k Q 2 9 s d W 1 u c z E u e 1 M z M C w 0 M 3 0 m c X V v d D s s J n F 1 b 3 Q 7 U 2 V j d G l v b j E v Y W 1 w b G l 0 d W R l X 2 h p c 3 R f M j A w M H N h b X B s Z X M v Q X V 0 b 1 J l b W 9 2 Z W R D b 2 x 1 b W 5 z M S 5 7 U z M x L D Q 0 f S Z x d W 9 0 O y w m c X V v d D t T Z W N 0 a W 9 u M S 9 h b X B s a X R 1 Z G V f a G l z d F 8 y M D A w c 2 F t c G x l c y 9 B d X R v U m V t b 3 Z l Z E N v b H V t b n M x L n t T M z I s N D V 9 J n F 1 b 3 Q 7 L C Z x d W 9 0 O 1 N l Y 3 R p b 2 4 x L 2 F t c G x p d H V k Z V 9 o a X N 0 X z I w M D B z Y W 1 w b G V z L 0 F 1 d G 9 S Z W 1 v d m V k Q 2 9 s d W 1 u c z E u e 1 M z M y w 0 N n 0 m c X V v d D s s J n F 1 b 3 Q 7 U 2 V j d G l v b j E v Y W 1 w b G l 0 d W R l X 2 h p c 3 R f M j A w M H N h b X B s Z X M v Q X V 0 b 1 J l b W 9 2 Z W R D b 2 x 1 b W 5 z M S 5 7 U z M 0 L D Q 3 f S Z x d W 9 0 O y w m c X V v d D t T Z W N 0 a W 9 u M S 9 h b X B s a X R 1 Z G V f a G l z d F 8 y M D A w c 2 F t c G x l c y 9 B d X R v U m V t b 3 Z l Z E N v b H V t b n M x L n t T M z U s N D h 9 J n F 1 b 3 Q 7 L C Z x d W 9 0 O 1 N l Y 3 R p b 2 4 x L 2 F t c G x p d H V k Z V 9 o a X N 0 X z I w M D B z Y W 1 w b G V z L 0 F 1 d G 9 S Z W 1 v d m V k Q 2 9 s d W 1 u c z E u e 1 M z N i w 0 O X 0 m c X V v d D s s J n F 1 b 3 Q 7 U 2 V j d G l v b j E v Y W 1 w b G l 0 d W R l X 2 h p c 3 R f M j A w M H N h b X B s Z X M v Q X V 0 b 1 J l b W 9 2 Z W R D b 2 x 1 b W 5 z M S 5 7 U z M 3 L D U w f S Z x d W 9 0 O y w m c X V v d D t T Z W N 0 a W 9 u M S 9 h b X B s a X R 1 Z G V f a G l z d F 8 y M D A w c 2 F t c G x l c y 9 B d X R v U m V t b 3 Z l Z E N v b H V t b n M x L n t T M z g s N T F 9 J n F 1 b 3 Q 7 L C Z x d W 9 0 O 1 N l Y 3 R p b 2 4 x L 2 F t c G x p d H V k Z V 9 o a X N 0 X z I w M D B z Y W 1 w b G V z L 0 F 1 d G 9 S Z W 1 v d m V k Q 2 9 s d W 1 u c z E u e 1 M z O S w 1 M n 0 m c X V v d D s s J n F 1 b 3 Q 7 U 2 V j d G l v b j E v Y W 1 w b G l 0 d W R l X 2 h p c 3 R f M j A w M H N h b X B s Z X M v Q X V 0 b 1 J l b W 9 2 Z W R D b 2 x 1 b W 5 z M S 5 7 U z Q w L D U z f S Z x d W 9 0 O y w m c X V v d D t T Z W N 0 a W 9 u M S 9 h b X B s a X R 1 Z G V f a G l z d F 8 y M D A w c 2 F t c G x l c y 9 B d X R v U m V t b 3 Z l Z E N v b H V t b n M x L n t T N D E s N T R 9 J n F 1 b 3 Q 7 L C Z x d W 9 0 O 1 N l Y 3 R p b 2 4 x L 2 F t c G x p d H V k Z V 9 o a X N 0 X z I w M D B z Y W 1 w b G V z L 0 F 1 d G 9 S Z W 1 v d m V k Q 2 9 s d W 1 u c z E u e 1 M 0 M i w 1 N X 0 m c X V v d D s s J n F 1 b 3 Q 7 U 2 V j d G l v b j E v Y W 1 w b G l 0 d W R l X 2 h p c 3 R f M j A w M H N h b X B s Z X M v Q X V 0 b 1 J l b W 9 2 Z W R D b 2 x 1 b W 5 z M S 5 7 U z Q z L D U 2 f S Z x d W 9 0 O y w m c X V v d D t T Z W N 0 a W 9 u M S 9 h b X B s a X R 1 Z G V f a G l z d F 8 y M D A w c 2 F t c G x l c y 9 B d X R v U m V t b 3 Z l Z E N v b H V t b n M x L n t T N D Q s N T d 9 J n F 1 b 3 Q 7 L C Z x d W 9 0 O 1 N l Y 3 R p b 2 4 x L 2 F t c G x p d H V k Z V 9 o a X N 0 X z I w M D B z Y W 1 w b G V z L 0 F 1 d G 9 S Z W 1 v d m V k Q 2 9 s d W 1 u c z E u e 1 M 0 N S w 1 O H 0 m c X V v d D s s J n F 1 b 3 Q 7 U 2 V j d G l v b j E v Y W 1 w b G l 0 d W R l X 2 h p c 3 R f M j A w M H N h b X B s Z X M v Q X V 0 b 1 J l b W 9 2 Z W R D b 2 x 1 b W 5 z M S 5 7 U z Q 2 L D U 5 f S Z x d W 9 0 O y w m c X V v d D t T Z W N 0 a W 9 u M S 9 h b X B s a X R 1 Z G V f a G l z d F 8 y M D A w c 2 F t c G x l c y 9 B d X R v U m V t b 3 Z l Z E N v b H V t b n M x L n t T N D c s N j B 9 J n F 1 b 3 Q 7 L C Z x d W 9 0 O 1 N l Y 3 R p b 2 4 x L 2 F t c G x p d H V k Z V 9 o a X N 0 X z I w M D B z Y W 1 w b G V z L 0 F 1 d G 9 S Z W 1 v d m V k Q 2 9 s d W 1 u c z E u e 1 M 0 O C w 2 M X 0 m c X V v d D s s J n F 1 b 3 Q 7 U 2 V j d G l v b j E v Y W 1 w b G l 0 d W R l X 2 h p c 3 R f M j A w M H N h b X B s Z X M v Q X V 0 b 1 J l b W 9 2 Z W R D b 2 x 1 b W 5 z M S 5 7 U z Q 5 L D Y y f S Z x d W 9 0 O y w m c X V v d D t T Z W N 0 a W 9 u M S 9 h b X B s a X R 1 Z G V f a G l z d F 8 y M D A w c 2 F t c G x l c y 9 B d X R v U m V t b 3 Z l Z E N v b H V t b n M x L n t T N T A s N j N 9 J n F 1 b 3 Q 7 L C Z x d W 9 0 O 1 N l Y 3 R p b 2 4 x L 2 F t c G x p d H V k Z V 9 o a X N 0 X z I w M D B z Y W 1 w b G V z L 0 F 1 d G 9 S Z W 1 v d m V k Q 2 9 s d W 1 u c z E u e 1 M 1 M S w 2 N H 0 m c X V v d D s s J n F 1 b 3 Q 7 U 2 V j d G l v b j E v Y W 1 w b G l 0 d W R l X 2 h p c 3 R f M j A w M H N h b X B s Z X M v Q X V 0 b 1 J l b W 9 2 Z W R D b 2 x 1 b W 5 z M S 5 7 U z U y L D Y 1 f S Z x d W 9 0 O y w m c X V v d D t T Z W N 0 a W 9 u M S 9 h b X B s a X R 1 Z G V f a G l z d F 8 y M D A w c 2 F t c G x l c y 9 B d X R v U m V t b 3 Z l Z E N v b H V t b n M x L n t T N T M s N j Z 9 J n F 1 b 3 Q 7 L C Z x d W 9 0 O 1 N l Y 3 R p b 2 4 x L 2 F t c G x p d H V k Z V 9 o a X N 0 X z I w M D B z Y W 1 w b G V z L 0 F 1 d G 9 S Z W 1 v d m V k Q 2 9 s d W 1 u c z E u e 1 M 1 N C w 2 N 3 0 m c X V v d D s s J n F 1 b 3 Q 7 U 2 V j d G l v b j E v Y W 1 w b G l 0 d W R l X 2 h p c 3 R f M j A w M H N h b X B s Z X M v Q X V 0 b 1 J l b W 9 2 Z W R D b 2 x 1 b W 5 z M S 5 7 U z U 1 L D Y 4 f S Z x d W 9 0 O y w m c X V v d D t T Z W N 0 a W 9 u M S 9 h b X B s a X R 1 Z G V f a G l z d F 8 y M D A w c 2 F t c G x l c y 9 B d X R v U m V t b 3 Z l Z E N v b H V t b n M x L n t T N T Y s N j l 9 J n F 1 b 3 Q 7 L C Z x d W 9 0 O 1 N l Y 3 R p b 2 4 x L 2 F t c G x p d H V k Z V 9 o a X N 0 X z I w M D B z Y W 1 w b G V z L 0 F 1 d G 9 S Z W 1 v d m V k Q 2 9 s d W 1 u c z E u e 1 M 1 N y w 3 M H 0 m c X V v d D s s J n F 1 b 3 Q 7 U 2 V j d G l v b j E v Y W 1 w b G l 0 d W R l X 2 h p c 3 R f M j A w M H N h b X B s Z X M v Q X V 0 b 1 J l b W 9 2 Z W R D b 2 x 1 b W 5 z M S 5 7 U z U 4 L D c x f S Z x d W 9 0 O y w m c X V v d D t T Z W N 0 a W 9 u M S 9 h b X B s a X R 1 Z G V f a G l z d F 8 y M D A w c 2 F t c G x l c y 9 B d X R v U m V t b 3 Z l Z E N v b H V t b n M x L n t T N T k s N z J 9 J n F 1 b 3 Q 7 L C Z x d W 9 0 O 1 N l Y 3 R p b 2 4 x L 2 F t c G x p d H V k Z V 9 o a X N 0 X z I w M D B z Y W 1 w b G V z L 0 F 1 d G 9 S Z W 1 v d m V k Q 2 9 s d W 1 u c z E u e 1 M 2 M C w 3 M 3 0 m c X V v d D s s J n F 1 b 3 Q 7 U 2 V j d G l v b j E v Y W 1 w b G l 0 d W R l X 2 h p c 3 R f M j A w M H N h b X B s Z X M v Q X V 0 b 1 J l b W 9 2 Z W R D b 2 x 1 b W 5 z M S 5 7 U z Y x L D c 0 f S Z x d W 9 0 O y w m c X V v d D t T Z W N 0 a W 9 u M S 9 h b X B s a X R 1 Z G V f a G l z d F 8 y M D A w c 2 F t c G x l c y 9 B d X R v U m V t b 3 Z l Z E N v b H V t b n M x L n t T N j I s N z V 9 J n F 1 b 3 Q 7 L C Z x d W 9 0 O 1 N l Y 3 R p b 2 4 x L 2 F t c G x p d H V k Z V 9 o a X N 0 X z I w M D B z Y W 1 w b G V z L 0 F 1 d G 9 S Z W 1 v d m V k Q 2 9 s d W 1 u c z E u e 1 M 2 M y w 3 N n 0 m c X V v d D s s J n F 1 b 3 Q 7 U 2 V j d G l v b j E v Y W 1 w b G l 0 d W R l X 2 h p c 3 R f M j A w M H N h b X B s Z X M v Q X V 0 b 1 J l b W 9 2 Z W R D b 2 x 1 b W 5 z M S 5 7 U z Y 0 L D c 3 f S Z x d W 9 0 O y w m c X V v d D t T Z W N 0 a W 9 u M S 9 h b X B s a X R 1 Z G V f a G l z d F 8 y M D A w c 2 F t c G x l c y 9 B d X R v U m V t b 3 Z l Z E N v b H V t b n M x L n t T N j U s N z h 9 J n F 1 b 3 Q 7 L C Z x d W 9 0 O 1 N l Y 3 R p b 2 4 x L 2 F t c G x p d H V k Z V 9 o a X N 0 X z I w M D B z Y W 1 w b G V z L 0 F 1 d G 9 S Z W 1 v d m V k Q 2 9 s d W 1 u c z E u e 1 M 2 N i w 3 O X 0 m c X V v d D s s J n F 1 b 3 Q 7 U 2 V j d G l v b j E v Y W 1 w b G l 0 d W R l X 2 h p c 3 R f M j A w M H N h b X B s Z X M v Q X V 0 b 1 J l b W 9 2 Z W R D b 2 x 1 b W 5 z M S 5 7 U z Y 3 L D g w f S Z x d W 9 0 O y w m c X V v d D t T Z W N 0 a W 9 u M S 9 h b X B s a X R 1 Z G V f a G l z d F 8 y M D A w c 2 F t c G x l c y 9 B d X R v U m V t b 3 Z l Z E N v b H V t b n M x L n t T N j g s O D F 9 J n F 1 b 3 Q 7 L C Z x d W 9 0 O 1 N l Y 3 R p b 2 4 x L 2 F t c G x p d H V k Z V 9 o a X N 0 X z I w M D B z Y W 1 w b G V z L 0 F 1 d G 9 S Z W 1 v d m V k Q 2 9 s d W 1 u c z E u e 1 M 2 O S w 4 M n 0 m c X V v d D s s J n F 1 b 3 Q 7 U 2 V j d G l v b j E v Y W 1 w b G l 0 d W R l X 2 h p c 3 R f M j A w M H N h b X B s Z X M v Q X V 0 b 1 J l b W 9 2 Z W R D b 2 x 1 b W 5 z M S 5 7 U z c w L D g z f S Z x d W 9 0 O y w m c X V v d D t T Z W N 0 a W 9 u M S 9 h b X B s a X R 1 Z G V f a G l z d F 8 y M D A w c 2 F t c G x l c y 9 B d X R v U m V t b 3 Z l Z E N v b H V t b n M x L n t T N z E s O D R 9 J n F 1 b 3 Q 7 L C Z x d W 9 0 O 1 N l Y 3 R p b 2 4 x L 2 F t c G x p d H V k Z V 9 o a X N 0 X z I w M D B z Y W 1 w b G V z L 0 F 1 d G 9 S Z W 1 v d m V k Q 2 9 s d W 1 u c z E u e 1 M 3 M i w 4 N X 0 m c X V v d D s s J n F 1 b 3 Q 7 U 2 V j d G l v b j E v Y W 1 w b G l 0 d W R l X 2 h p c 3 R f M j A w M H N h b X B s Z X M v Q X V 0 b 1 J l b W 9 2 Z W R D b 2 x 1 b W 5 z M S 5 7 U z c z L D g 2 f S Z x d W 9 0 O y w m c X V v d D t T Z W N 0 a W 9 u M S 9 h b X B s a X R 1 Z G V f a G l z d F 8 y M D A w c 2 F t c G x l c y 9 B d X R v U m V t b 3 Z l Z E N v b H V t b n M x L n t T N z Q s O D d 9 J n F 1 b 3 Q 7 L C Z x d W 9 0 O 1 N l Y 3 R p b 2 4 x L 2 F t c G x p d H V k Z V 9 o a X N 0 X z I w M D B z Y W 1 w b G V z L 0 F 1 d G 9 S Z W 1 v d m V k Q 2 9 s d W 1 u c z E u e 1 M 3 N S w 4 O H 0 m c X V v d D s s J n F 1 b 3 Q 7 U 2 V j d G l v b j E v Y W 1 w b G l 0 d W R l X 2 h p c 3 R f M j A w M H N h b X B s Z X M v Q X V 0 b 1 J l b W 9 2 Z W R D b 2 x 1 b W 5 z M S 5 7 U z c 2 L D g 5 f S Z x d W 9 0 O y w m c X V v d D t T Z W N 0 a W 9 u M S 9 h b X B s a X R 1 Z G V f a G l z d F 8 y M D A w c 2 F t c G x l c y 9 B d X R v U m V t b 3 Z l Z E N v b H V t b n M x L n t T N z c s O T B 9 J n F 1 b 3 Q 7 L C Z x d W 9 0 O 1 N l Y 3 R p b 2 4 x L 2 F t c G x p d H V k Z V 9 o a X N 0 X z I w M D B z Y W 1 w b G V z L 0 F 1 d G 9 S Z W 1 v d m V k Q 2 9 s d W 1 u c z E u e 1 M 3 O C w 5 M X 0 m c X V v d D s s J n F 1 b 3 Q 7 U 2 V j d G l v b j E v Y W 1 w b G l 0 d W R l X 2 h p c 3 R f M j A w M H N h b X B s Z X M v Q X V 0 b 1 J l b W 9 2 Z W R D b 2 x 1 b W 5 z M S 5 7 U z c 5 L D k y f S Z x d W 9 0 O y w m c X V v d D t T Z W N 0 a W 9 u M S 9 h b X B s a X R 1 Z G V f a G l z d F 8 y M D A w c 2 F t c G x l c y 9 B d X R v U m V t b 3 Z l Z E N v b H V t b n M x L n t T O D A s O T N 9 J n F 1 b 3 Q 7 L C Z x d W 9 0 O 1 N l Y 3 R p b 2 4 x L 2 F t c G x p d H V k Z V 9 o a X N 0 X z I w M D B z Y W 1 w b G V z L 0 F 1 d G 9 S Z W 1 v d m V k Q 2 9 s d W 1 u c z E u e 1 M 4 M S w 5 N H 0 m c X V v d D s s J n F 1 b 3 Q 7 U 2 V j d G l v b j E v Y W 1 w b G l 0 d W R l X 2 h p c 3 R f M j A w M H N h b X B s Z X M v Q X V 0 b 1 J l b W 9 2 Z W R D b 2 x 1 b W 5 z M S 5 7 U z g y L D k 1 f S Z x d W 9 0 O y w m c X V v d D t T Z W N 0 a W 9 u M S 9 h b X B s a X R 1 Z G V f a G l z d F 8 y M D A w c 2 F t c G x l c y 9 B d X R v U m V t b 3 Z l Z E N v b H V t b n M x L n t T O D M s O T Z 9 J n F 1 b 3 Q 7 L C Z x d W 9 0 O 1 N l Y 3 R p b 2 4 x L 2 F t c G x p d H V k Z V 9 o a X N 0 X z I w M D B z Y W 1 w b G V z L 0 F 1 d G 9 S Z W 1 v d m V k Q 2 9 s d W 1 u c z E u e 1 M 4 N C w 5 N 3 0 m c X V v d D s s J n F 1 b 3 Q 7 U 2 V j d G l v b j E v Y W 1 w b G l 0 d W R l X 2 h p c 3 R f M j A w M H N h b X B s Z X M v Q X V 0 b 1 J l b W 9 2 Z W R D b 2 x 1 b W 5 z M S 5 7 U z g 1 L D k 4 f S Z x d W 9 0 O y w m c X V v d D t T Z W N 0 a W 9 u M S 9 h b X B s a X R 1 Z G V f a G l z d F 8 y M D A w c 2 F t c G x l c y 9 B d X R v U m V t b 3 Z l Z E N v b H V t b n M x L n t T O D Y s O T l 9 J n F 1 b 3 Q 7 L C Z x d W 9 0 O 1 N l Y 3 R p b 2 4 x L 2 F t c G x p d H V k Z V 9 o a X N 0 X z I w M D B z Y W 1 w b G V z L 0 F 1 d G 9 S Z W 1 v d m V k Q 2 9 s d W 1 u c z E u e 1 M 4 N y w x M D B 9 J n F 1 b 3 Q 7 L C Z x d W 9 0 O 1 N l Y 3 R p b 2 4 x L 2 F t c G x p d H V k Z V 9 o a X N 0 X z I w M D B z Y W 1 w b G V z L 0 F 1 d G 9 S Z W 1 v d m V k Q 2 9 s d W 1 u c z E u e 1 M 4 O C w x M D F 9 J n F 1 b 3 Q 7 L C Z x d W 9 0 O 1 N l Y 3 R p b 2 4 x L 2 F t c G x p d H V k Z V 9 o a X N 0 X z I w M D B z Y W 1 w b G V z L 0 F 1 d G 9 S Z W 1 v d m V k Q 2 9 s d W 1 u c z E u e 1 M 4 O S w x M D J 9 J n F 1 b 3 Q 7 L C Z x d W 9 0 O 1 N l Y 3 R p b 2 4 x L 2 F t c G x p d H V k Z V 9 o a X N 0 X z I w M D B z Y W 1 w b G V z L 0 F 1 d G 9 S Z W 1 v d m V k Q 2 9 s d W 1 u c z E u e 1 M 5 M C w x M D N 9 J n F 1 b 3 Q 7 L C Z x d W 9 0 O 1 N l Y 3 R p b 2 4 x L 2 F t c G x p d H V k Z V 9 o a X N 0 X z I w M D B z Y W 1 w b G V z L 0 F 1 d G 9 S Z W 1 v d m V k Q 2 9 s d W 1 u c z E u e 1 M 5 M S w x M D R 9 J n F 1 b 3 Q 7 L C Z x d W 9 0 O 1 N l Y 3 R p b 2 4 x L 2 F t c G x p d H V k Z V 9 o a X N 0 X z I w M D B z Y W 1 w b G V z L 0 F 1 d G 9 S Z W 1 v d m V k Q 2 9 s d W 1 u c z E u e 1 M 5 M i w x M D V 9 J n F 1 b 3 Q 7 L C Z x d W 9 0 O 1 N l Y 3 R p b 2 4 x L 2 F t c G x p d H V k Z V 9 o a X N 0 X z I w M D B z Y W 1 w b G V z L 0 F 1 d G 9 S Z W 1 v d m V k Q 2 9 s d W 1 u c z E u e 1 M 5 M y w x M D Z 9 J n F 1 b 3 Q 7 L C Z x d W 9 0 O 1 N l Y 3 R p b 2 4 x L 2 F t c G x p d H V k Z V 9 o a X N 0 X z I w M D B z Y W 1 w b G V z L 0 F 1 d G 9 S Z W 1 v d m V k Q 2 9 s d W 1 u c z E u e 1 M 5 N C w x M D d 9 J n F 1 b 3 Q 7 L C Z x d W 9 0 O 1 N l Y 3 R p b 2 4 x L 2 F t c G x p d H V k Z V 9 o a X N 0 X z I w M D B z Y W 1 w b G V z L 0 F 1 d G 9 S Z W 1 v d m V k Q 2 9 s d W 1 u c z E u e 1 M 5 N S w x M D h 9 J n F 1 b 3 Q 7 L C Z x d W 9 0 O 1 N l Y 3 R p b 2 4 x L 2 F t c G x p d H V k Z V 9 o a X N 0 X z I w M D B z Y W 1 w b G V z L 0 F 1 d G 9 S Z W 1 v d m V k Q 2 9 s d W 1 u c z E u e 1 M 5 N i w x M D l 9 J n F 1 b 3 Q 7 L C Z x d W 9 0 O 1 N l Y 3 R p b 2 4 x L 2 F t c G x p d H V k Z V 9 o a X N 0 X z I w M D B z Y W 1 w b G V z L 0 F 1 d G 9 S Z W 1 v d m V k Q 2 9 s d W 1 u c z E u e 1 M 5 N y w x M T B 9 J n F 1 b 3 Q 7 L C Z x d W 9 0 O 1 N l Y 3 R p b 2 4 x L 2 F t c G x p d H V k Z V 9 o a X N 0 X z I w M D B z Y W 1 w b G V z L 0 F 1 d G 9 S Z W 1 v d m V k Q 2 9 s d W 1 u c z E u e 1 M 5 O C w x M T F 9 J n F 1 b 3 Q 7 L C Z x d W 9 0 O 1 N l Y 3 R p b 2 4 x L 2 F t c G x p d H V k Z V 9 o a X N 0 X z I w M D B z Y W 1 w b G V z L 0 F 1 d G 9 S Z W 1 v d m V k Q 2 9 s d W 1 u c z E u e 1 M 5 O S w x M T J 9 J n F 1 b 3 Q 7 L C Z x d W 9 0 O 1 N l Y 3 R p b 2 4 x L 2 F t c G x p d H V k Z V 9 o a X N 0 X z I w M D B z Y W 1 w b G V z L 0 F 1 d G 9 S Z W 1 v d m V k Q 2 9 s d W 1 u c z E u e 1 M x M D A s M T E z f S Z x d W 9 0 O y w m c X V v d D t T Z W N 0 a W 9 u M S 9 h b X B s a X R 1 Z G V f a G l z d F 8 y M D A w c 2 F t c G x l c y 9 B d X R v U m V t b 3 Z l Z E N v b H V t b n M x L n t t X 2 5 v d F N 5 b m N T Z X F 1 Z W 5 j Z U x l b m d 0 a E h p c 3 R v Z 3 J h b S 5 t X 2 J p b n N S Y W 5 n Z S 5 t a W 4 s M T E 0 f S Z x d W 9 0 O y w m c X V v d D t T Z W N 0 a W 9 u M S 9 h b X B s a X R 1 Z G V f a G l z d F 8 y M D A w c 2 F t c G x l c y 9 B d X R v U m V t b 3 Z l Z E N v b H V t b n M x L n s g I C A g I C A g I C A g I C B t X 2 5 v d F N 5 b m N T Z X F 1 Z W 5 j Z U x l b m d 0 a E h p c 3 R v Z 3 J h b S 5 t X 2 J p b n N S Y W 5 n Z S 5 t Y X g s M T E 1 f S Z x d W 9 0 O y w m c X V v d D t T Z W N 0 a W 9 u M S 9 h b X B s a X R 1 Z G V f a G l z d F 8 y M D A w c 2 F t c G x l c y 9 B d X R v U m V t b 3 Z l Z E N v b H V t b n M x L n s g I C A g I C A g I C A g I C B t X 2 5 v d F N 5 b m N T Z X F 1 Z W 5 j Z U x l b m d 0 a E h p c 3 R v Z 3 J h b S 5 r X 2 J p b n N D b 3 V u d C w x M T Z 9 J n F 1 b 3 Q 7 L C Z x d W 9 0 O 1 N l Y 3 R p b 2 4 x L 2 F t c G x p d H V k Z V 9 o a X N 0 X z I w M D B z Y W 1 w b G V z L 0 F 1 d G 9 S Z W 1 v d m V k Q 2 9 s d W 1 u c z E u e y A g I C A g I C A g I C A g I G 1 f b m 9 0 U 3 l u Y 1 N l c X V l b m N l T G V u Z 3 R o S G l z d G 9 n c m F t L m 1 f c 2 F t c G x l c 0 N v d W 5 0 L D E x N 3 0 m c X V v d D s s J n F 1 b 3 Q 7 U 2 V j d G l v b j E v Y W 1 w b G l 0 d W R l X 2 h p c 3 R f M j A w M H N h b X B s Z X M v Q X V 0 b 1 J l b W 9 2 Z W R D b 2 x 1 b W 5 z M S 5 7 I C A g I C A g I C A g I C A g b V 9 u b 3 R T e W 5 j U 2 V x d W V u Y 2 V M Z W 5 n d G h I a X N 0 b 2 d y Y W 0 u Y m l u c 1 9 3 Z W l n a H R z L D E x O H 0 m c X V v d D s s J n F 1 b 3 Q 7 U 2 V j d G l v b j E v Y W 1 w b G l 0 d W R l X 2 h p c 3 R f M j A w M H N h b X B s Z X M v Q X V 0 b 1 J l b W 9 2 Z W R D b 2 x 1 b W 5 z M S 5 7 T j E s M T E 5 f S Z x d W 9 0 O y w m c X V v d D t T Z W N 0 a W 9 u M S 9 h b X B s a X R 1 Z G V f a G l z d F 8 y M D A w c 2 F t c G x l c y 9 B d X R v U m V t b 3 Z l Z E N v b H V t b n M x L n t O M i w x M j B 9 J n F 1 b 3 Q 7 L C Z x d W 9 0 O 1 N l Y 3 R p b 2 4 x L 2 F t c G x p d H V k Z V 9 o a X N 0 X z I w M D B z Y W 1 w b G V z L 0 F 1 d G 9 S Z W 1 v d m V k Q 2 9 s d W 1 u c z E u e 0 4 z L D E y M X 0 m c X V v d D s s J n F 1 b 3 Q 7 U 2 V j d G l v b j E v Y W 1 w b G l 0 d W R l X 2 h p c 3 R f M j A w M H N h b X B s Z X M v Q X V 0 b 1 J l b W 9 2 Z W R D b 2 x 1 b W 5 z M S 5 7 T j Q s M T I y f S Z x d W 9 0 O y w m c X V v d D t T Z W N 0 a W 9 u M S 9 h b X B s a X R 1 Z G V f a G l z d F 8 y M D A w c 2 F t c G x l c y 9 B d X R v U m V t b 3 Z l Z E N v b H V t b n M x L n t O N S w x M j N 9 J n F 1 b 3 Q 7 L C Z x d W 9 0 O 1 N l Y 3 R p b 2 4 x L 2 F t c G x p d H V k Z V 9 o a X N 0 X z I w M D B z Y W 1 w b G V z L 0 F 1 d G 9 S Z W 1 v d m V k Q 2 9 s d W 1 u c z E u e 0 4 2 L D E y N H 0 m c X V v d D s s J n F 1 b 3 Q 7 U 2 V j d G l v b j E v Y W 1 w b G l 0 d W R l X 2 h p c 3 R f M j A w M H N h b X B s Z X M v Q X V 0 b 1 J l b W 9 2 Z W R D b 2 x 1 b W 5 z M S 5 7 T j c s M T I 1 f S Z x d W 9 0 O y w m c X V v d D t T Z W N 0 a W 9 u M S 9 h b X B s a X R 1 Z G V f a G l z d F 8 y M D A w c 2 F t c G x l c y 9 B d X R v U m V t b 3 Z l Z E N v b H V t b n M x L n t O O C w x M j Z 9 J n F 1 b 3 Q 7 L C Z x d W 9 0 O 1 N l Y 3 R p b 2 4 x L 2 F t c G x p d H V k Z V 9 o a X N 0 X z I w M D B z Y W 1 w b G V z L 0 F 1 d G 9 S Z W 1 v d m V k Q 2 9 s d W 1 u c z E u e 0 4 5 L D E y N 3 0 m c X V v d D s s J n F 1 b 3 Q 7 U 2 V j d G l v b j E v Y W 1 w b G l 0 d W R l X 2 h p c 3 R f M j A w M H N h b X B s Z X M v Q X V 0 b 1 J l b W 9 2 Z W R D b 2 x 1 b W 5 z M S 5 7 T j E w L D E y O H 0 m c X V v d D s s J n F 1 b 3 Q 7 U 2 V j d G l v b j E v Y W 1 w b G l 0 d W R l X 2 h p c 3 R f M j A w M H N h b X B s Z X M v Q X V 0 b 1 J l b W 9 2 Z W R D b 2 x 1 b W 5 z M S 5 7 T j E x L D E y O X 0 m c X V v d D s s J n F 1 b 3 Q 7 U 2 V j d G l v b j E v Y W 1 w b G l 0 d W R l X 2 h p c 3 R f M j A w M H N h b X B s Z X M v Q X V 0 b 1 J l b W 9 2 Z W R D b 2 x 1 b W 5 z M S 5 7 T j E y L D E z M H 0 m c X V v d D s s J n F 1 b 3 Q 7 U 2 V j d G l v b j E v Y W 1 w b G l 0 d W R l X 2 h p c 3 R f M j A w M H N h b X B s Z X M v Q X V 0 b 1 J l b W 9 2 Z W R D b 2 x 1 b W 5 z M S 5 7 T j E z L D E z M X 0 m c X V v d D s s J n F 1 b 3 Q 7 U 2 V j d G l v b j E v Y W 1 w b G l 0 d W R l X 2 h p c 3 R f M j A w M H N h b X B s Z X M v Q X V 0 b 1 J l b W 9 2 Z W R D b 2 x 1 b W 5 z M S 5 7 T j E 0 L D E z M n 0 m c X V v d D s s J n F 1 b 3 Q 7 U 2 V j d G l v b j E v Y W 1 w b G l 0 d W R l X 2 h p c 3 R f M j A w M H N h b X B s Z X M v Q X V 0 b 1 J l b W 9 2 Z W R D b 2 x 1 b W 5 z M S 5 7 T j E 1 L D E z M 3 0 m c X V v d D s s J n F 1 b 3 Q 7 U 2 V j d G l v b j E v Y W 1 w b G l 0 d W R l X 2 h p c 3 R f M j A w M H N h b X B s Z X M v Q X V 0 b 1 J l b W 9 2 Z W R D b 2 x 1 b W 5 z M S 5 7 T j E 2 L D E z N H 0 m c X V v d D s s J n F 1 b 3 Q 7 U 2 V j d G l v b j E v Y W 1 w b G l 0 d W R l X 2 h p c 3 R f M j A w M H N h b X B s Z X M v Q X V 0 b 1 J l b W 9 2 Z W R D b 2 x 1 b W 5 z M S 5 7 T j E 3 L D E z N X 0 m c X V v d D s s J n F 1 b 3 Q 7 U 2 V j d G l v b j E v Y W 1 w b G l 0 d W R l X 2 h p c 3 R f M j A w M H N h b X B s Z X M v Q X V 0 b 1 J l b W 9 2 Z W R D b 2 x 1 b W 5 z M S 5 7 T j E 4 L D E z N n 0 m c X V v d D s s J n F 1 b 3 Q 7 U 2 V j d G l v b j E v Y W 1 w b G l 0 d W R l X 2 h p c 3 R f M j A w M H N h b X B s Z X M v Q X V 0 b 1 J l b W 9 2 Z W R D b 2 x 1 b W 5 z M S 5 7 T j E 5 L D E z N 3 0 m c X V v d D s s J n F 1 b 3 Q 7 U 2 V j d G l v b j E v Y W 1 w b G l 0 d W R l X 2 h p c 3 R f M j A w M H N h b X B s Z X M v Q X V 0 b 1 J l b W 9 2 Z W R D b 2 x 1 b W 5 z M S 5 7 T j I w L D E z O H 0 m c X V v d D s s J n F 1 b 3 Q 7 U 2 V j d G l v b j E v Y W 1 w b G l 0 d W R l X 2 h p c 3 R f M j A w M H N h b X B s Z X M v Q X V 0 b 1 J l b W 9 2 Z W R D b 2 x 1 b W 5 z M S 5 7 T j I x L D E z O X 0 m c X V v d D s s J n F 1 b 3 Q 7 U 2 V j d G l v b j E v Y W 1 w b G l 0 d W R l X 2 h p c 3 R f M j A w M H N h b X B s Z X M v Q X V 0 b 1 J l b W 9 2 Z W R D b 2 x 1 b W 5 z M S 5 7 T j I y L D E 0 M H 0 m c X V v d D s s J n F 1 b 3 Q 7 U 2 V j d G l v b j E v Y W 1 w b G l 0 d W R l X 2 h p c 3 R f M j A w M H N h b X B s Z X M v Q X V 0 b 1 J l b W 9 2 Z W R D b 2 x 1 b W 5 z M S 5 7 T j I z L D E 0 M X 0 m c X V v d D s s J n F 1 b 3 Q 7 U 2 V j d G l v b j E v Y W 1 w b G l 0 d W R l X 2 h p c 3 R f M j A w M H N h b X B s Z X M v Q X V 0 b 1 J l b W 9 2 Z W R D b 2 x 1 b W 5 z M S 5 7 T j I 0 L D E 0 M n 0 m c X V v d D s s J n F 1 b 3 Q 7 U 2 V j d G l v b j E v Y W 1 w b G l 0 d W R l X 2 h p c 3 R f M j A w M H N h b X B s Z X M v Q X V 0 b 1 J l b W 9 2 Z W R D b 2 x 1 b W 5 z M S 5 7 T j I 1 L D E 0 M 3 0 m c X V v d D s s J n F 1 b 3 Q 7 U 2 V j d G l v b j E v Y W 1 w b G l 0 d W R l X 2 h p c 3 R f M j A w M H N h b X B s Z X M v Q X V 0 b 1 J l b W 9 2 Z W R D b 2 x 1 b W 5 z M S 5 7 T j I 2 L D E 0 N H 0 m c X V v d D s s J n F 1 b 3 Q 7 U 2 V j d G l v b j E v Y W 1 w b G l 0 d W R l X 2 h p c 3 R f M j A w M H N h b X B s Z X M v Q X V 0 b 1 J l b W 9 2 Z W R D b 2 x 1 b W 5 z M S 5 7 T j I 3 L D E 0 N X 0 m c X V v d D s s J n F 1 b 3 Q 7 U 2 V j d G l v b j E v Y W 1 w b G l 0 d W R l X 2 h p c 3 R f M j A w M H N h b X B s Z X M v Q X V 0 b 1 J l b W 9 2 Z W R D b 2 x 1 b W 5 z M S 5 7 T j I 4 L D E 0 N n 0 m c X V v d D s s J n F 1 b 3 Q 7 U 2 V j d G l v b j E v Y W 1 w b G l 0 d W R l X 2 h p c 3 R f M j A w M H N h b X B s Z X M v Q X V 0 b 1 J l b W 9 2 Z W R D b 2 x 1 b W 5 z M S 5 7 T j I 5 L D E 0 N 3 0 m c X V v d D s s J n F 1 b 3 Q 7 U 2 V j d G l v b j E v Y W 1 w b G l 0 d W R l X 2 h p c 3 R f M j A w M H N h b X B s Z X M v Q X V 0 b 1 J l b W 9 2 Z W R D b 2 x 1 b W 5 z M S 5 7 T j M w L D E 0 O H 0 m c X V v d D s s J n F 1 b 3 Q 7 U 2 V j d G l v b j E v Y W 1 w b G l 0 d W R l X 2 h p c 3 R f M j A w M H N h b X B s Z X M v Q X V 0 b 1 J l b W 9 2 Z W R D b 2 x 1 b W 5 z M S 5 7 T j M x L D E 0 O X 0 m c X V v d D s s J n F 1 b 3 Q 7 U 2 V j d G l v b j E v Y W 1 w b G l 0 d W R l X 2 h p c 3 R f M j A w M H N h b X B s Z X M v Q X V 0 b 1 J l b W 9 2 Z W R D b 2 x 1 b W 5 z M S 5 7 T j M y L D E 1 M H 0 m c X V v d D s s J n F 1 b 3 Q 7 U 2 V j d G l v b j E v Y W 1 w b G l 0 d W R l X 2 h p c 3 R f M j A w M H N h b X B s Z X M v Q X V 0 b 1 J l b W 9 2 Z W R D b 2 x 1 b W 5 z M S 5 7 T j M z L D E 1 M X 0 m c X V v d D s s J n F 1 b 3 Q 7 U 2 V j d G l v b j E v Y W 1 w b G l 0 d W R l X 2 h p c 3 R f M j A w M H N h b X B s Z X M v Q X V 0 b 1 J l b W 9 2 Z W R D b 2 x 1 b W 5 z M S 5 7 T j M 0 L D E 1 M n 0 m c X V v d D s s J n F 1 b 3 Q 7 U 2 V j d G l v b j E v Y W 1 w b G l 0 d W R l X 2 h p c 3 R f M j A w M H N h b X B s Z X M v Q X V 0 b 1 J l b W 9 2 Z W R D b 2 x 1 b W 5 z M S 5 7 T j M 1 L D E 1 M 3 0 m c X V v d D s s J n F 1 b 3 Q 7 U 2 V j d G l v b j E v Y W 1 w b G l 0 d W R l X 2 h p c 3 R f M j A w M H N h b X B s Z X M v Q X V 0 b 1 J l b W 9 2 Z W R D b 2 x 1 b W 5 z M S 5 7 T j M 2 L D E 1 N H 0 m c X V v d D s s J n F 1 b 3 Q 7 U 2 V j d G l v b j E v Y W 1 w b G l 0 d W R l X 2 h p c 3 R f M j A w M H N h b X B s Z X M v Q X V 0 b 1 J l b W 9 2 Z W R D b 2 x 1 b W 5 z M S 5 7 T j M 3 L D E 1 N X 0 m c X V v d D s s J n F 1 b 3 Q 7 U 2 V j d G l v b j E v Y W 1 w b G l 0 d W R l X 2 h p c 3 R f M j A w M H N h b X B s Z X M v Q X V 0 b 1 J l b W 9 2 Z W R D b 2 x 1 b W 5 z M S 5 7 T j M 4 L D E 1 N n 0 m c X V v d D s s J n F 1 b 3 Q 7 U 2 V j d G l v b j E v Y W 1 w b G l 0 d W R l X 2 h p c 3 R f M j A w M H N h b X B s Z X M v Q X V 0 b 1 J l b W 9 2 Z W R D b 2 x 1 b W 5 z M S 5 7 T j M 5 L D E 1 N 3 0 m c X V v d D s s J n F 1 b 3 Q 7 U 2 V j d G l v b j E v Y W 1 w b G l 0 d W R l X 2 h p c 3 R f M j A w M H N h b X B s Z X M v Q X V 0 b 1 J l b W 9 2 Z W R D b 2 x 1 b W 5 z M S 5 7 T j Q w L D E 1 O H 0 m c X V v d D s s J n F 1 b 3 Q 7 U 2 V j d G l v b j E v Y W 1 w b G l 0 d W R l X 2 h p c 3 R f M j A w M H N h b X B s Z X M v Q X V 0 b 1 J l b W 9 2 Z W R D b 2 x 1 b W 5 z M S 5 7 T j Q x L D E 1 O X 0 m c X V v d D s s J n F 1 b 3 Q 7 U 2 V j d G l v b j E v Y W 1 w b G l 0 d W R l X 2 h p c 3 R f M j A w M H N h b X B s Z X M v Q X V 0 b 1 J l b W 9 2 Z W R D b 2 x 1 b W 5 z M S 5 7 T j Q y L D E 2 M H 0 m c X V v d D s s J n F 1 b 3 Q 7 U 2 V j d G l v b j E v Y W 1 w b G l 0 d W R l X 2 h p c 3 R f M j A w M H N h b X B s Z X M v Q X V 0 b 1 J l b W 9 2 Z W R D b 2 x 1 b W 5 z M S 5 7 T j Q z L D E 2 M X 0 m c X V v d D s s J n F 1 b 3 Q 7 U 2 V j d G l v b j E v Y W 1 w b G l 0 d W R l X 2 h p c 3 R f M j A w M H N h b X B s Z X M v Q X V 0 b 1 J l b W 9 2 Z W R D b 2 x 1 b W 5 z M S 5 7 T j Q 0 L D E 2 M n 0 m c X V v d D s s J n F 1 b 3 Q 7 U 2 V j d G l v b j E v Y W 1 w b G l 0 d W R l X 2 h p c 3 R f M j A w M H N h b X B s Z X M v Q X V 0 b 1 J l b W 9 2 Z W R D b 2 x 1 b W 5 z M S 5 7 T j Q 1 L D E 2 M 3 0 m c X V v d D s s J n F 1 b 3 Q 7 U 2 V j d G l v b j E v Y W 1 w b G l 0 d W R l X 2 h p c 3 R f M j A w M H N h b X B s Z X M v Q X V 0 b 1 J l b W 9 2 Z W R D b 2 x 1 b W 5 z M S 5 7 T j Q 2 L D E 2 N H 0 m c X V v d D s s J n F 1 b 3 Q 7 U 2 V j d G l v b j E v Y W 1 w b G l 0 d W R l X 2 h p c 3 R f M j A w M H N h b X B s Z X M v Q X V 0 b 1 J l b W 9 2 Z W R D b 2 x 1 b W 5 z M S 5 7 T j Q 3 L D E 2 N X 0 m c X V v d D s s J n F 1 b 3 Q 7 U 2 V j d G l v b j E v Y W 1 w b G l 0 d W R l X 2 h p c 3 R f M j A w M H N h b X B s Z X M v Q X V 0 b 1 J l b W 9 2 Z W R D b 2 x 1 b W 5 z M S 5 7 T j Q 4 L D E 2 N n 0 m c X V v d D s s J n F 1 b 3 Q 7 U 2 V j d G l v b j E v Y W 1 w b G l 0 d W R l X 2 h p c 3 R f M j A w M H N h b X B s Z X M v Q X V 0 b 1 J l b W 9 2 Z W R D b 2 x 1 b W 5 z M S 5 7 T j Q 5 L D E 2 N 3 0 m c X V v d D s s J n F 1 b 3 Q 7 U 2 V j d G l v b j E v Y W 1 w b G l 0 d W R l X 2 h p c 3 R f M j A w M H N h b X B s Z X M v Q X V 0 b 1 J l b W 9 2 Z W R D b 2 x 1 b W 5 z M S 5 7 T j U w L D E 2 O H 0 m c X V v d D s s J n F 1 b 3 Q 7 U 2 V j d G l v b j E v Y W 1 w b G l 0 d W R l X 2 h p c 3 R f M j A w M H N h b X B s Z X M v Q X V 0 b 1 J l b W 9 2 Z W R D b 2 x 1 b W 5 z M S 5 7 T j U x L D E 2 O X 0 m c X V v d D s s J n F 1 b 3 Q 7 U 2 V j d G l v b j E v Y W 1 w b G l 0 d W R l X 2 h p c 3 R f M j A w M H N h b X B s Z X M v Q X V 0 b 1 J l b W 9 2 Z W R D b 2 x 1 b W 5 z M S 5 7 T j U y L D E 3 M H 0 m c X V v d D s s J n F 1 b 3 Q 7 U 2 V j d G l v b j E v Y W 1 w b G l 0 d W R l X 2 h p c 3 R f M j A w M H N h b X B s Z X M v Q X V 0 b 1 J l b W 9 2 Z W R D b 2 x 1 b W 5 z M S 5 7 T j U z L D E 3 M X 0 m c X V v d D s s J n F 1 b 3 Q 7 U 2 V j d G l v b j E v Y W 1 w b G l 0 d W R l X 2 h p c 3 R f M j A w M H N h b X B s Z X M v Q X V 0 b 1 J l b W 9 2 Z W R D b 2 x 1 b W 5 z M S 5 7 T j U 0 L D E 3 M n 0 m c X V v d D s s J n F 1 b 3 Q 7 U 2 V j d G l v b j E v Y W 1 w b G l 0 d W R l X 2 h p c 3 R f M j A w M H N h b X B s Z X M v Q X V 0 b 1 J l b W 9 2 Z W R D b 2 x 1 b W 5 z M S 5 7 T j U 1 L D E 3 M 3 0 m c X V v d D s s J n F 1 b 3 Q 7 U 2 V j d G l v b j E v Y W 1 w b G l 0 d W R l X 2 h p c 3 R f M j A w M H N h b X B s Z X M v Q X V 0 b 1 J l b W 9 2 Z W R D b 2 x 1 b W 5 z M S 5 7 T j U 2 L D E 3 N H 0 m c X V v d D s s J n F 1 b 3 Q 7 U 2 V j d G l v b j E v Y W 1 w b G l 0 d W R l X 2 h p c 3 R f M j A w M H N h b X B s Z X M v Q X V 0 b 1 J l b W 9 2 Z W R D b 2 x 1 b W 5 z M S 5 7 T j U 3 L D E 3 N X 0 m c X V v d D s s J n F 1 b 3 Q 7 U 2 V j d G l v b j E v Y W 1 w b G l 0 d W R l X 2 h p c 3 R f M j A w M H N h b X B s Z X M v Q X V 0 b 1 J l b W 9 2 Z W R D b 2 x 1 b W 5 z M S 5 7 T j U 4 L D E 3 N n 0 m c X V v d D s s J n F 1 b 3 Q 7 U 2 V j d G l v b j E v Y W 1 w b G l 0 d W R l X 2 h p c 3 R f M j A w M H N h b X B s Z X M v Q X V 0 b 1 J l b W 9 2 Z W R D b 2 x 1 b W 5 z M S 5 7 T j U 5 L D E 3 N 3 0 m c X V v d D s s J n F 1 b 3 Q 7 U 2 V j d G l v b j E v Y W 1 w b G l 0 d W R l X 2 h p c 3 R f M j A w M H N h b X B s Z X M v Q X V 0 b 1 J l b W 9 2 Z W R D b 2 x 1 b W 5 z M S 5 7 T j Y w L D E 3 O H 0 m c X V v d D s s J n F 1 b 3 Q 7 U 2 V j d G l v b j E v Y W 1 w b G l 0 d W R l X 2 h p c 3 R f M j A w M H N h b X B s Z X M v Q X V 0 b 1 J l b W 9 2 Z W R D b 2 x 1 b W 5 z M S 5 7 T j Y x L D E 3 O X 0 m c X V v d D s s J n F 1 b 3 Q 7 U 2 V j d G l v b j E v Y W 1 w b G l 0 d W R l X 2 h p c 3 R f M j A w M H N h b X B s Z X M v Q X V 0 b 1 J l b W 9 2 Z W R D b 2 x 1 b W 5 z M S 5 7 T j Y y L D E 4 M H 0 m c X V v d D s s J n F 1 b 3 Q 7 U 2 V j d G l v b j E v Y W 1 w b G l 0 d W R l X 2 h p c 3 R f M j A w M H N h b X B s Z X M v Q X V 0 b 1 J l b W 9 2 Z W R D b 2 x 1 b W 5 z M S 5 7 T j Y z L D E 4 M X 0 m c X V v d D s s J n F 1 b 3 Q 7 U 2 V j d G l v b j E v Y W 1 w b G l 0 d W R l X 2 h p c 3 R f M j A w M H N h b X B s Z X M v Q X V 0 b 1 J l b W 9 2 Z W R D b 2 x 1 b W 5 z M S 5 7 T j Y 0 L D E 4 M n 0 m c X V v d D s s J n F 1 b 3 Q 7 U 2 V j d G l v b j E v Y W 1 w b G l 0 d W R l X 2 h p c 3 R f M j A w M H N h b X B s Z X M v Q X V 0 b 1 J l b W 9 2 Z W R D b 2 x 1 b W 5 z M S 5 7 T j Y 1 L D E 4 M 3 0 m c X V v d D s s J n F 1 b 3 Q 7 U 2 V j d G l v b j E v Y W 1 w b G l 0 d W R l X 2 h p c 3 R f M j A w M H N h b X B s Z X M v Q X V 0 b 1 J l b W 9 2 Z W R D b 2 x 1 b W 5 z M S 5 7 T j Y 2 L D E 4 N H 0 m c X V v d D s s J n F 1 b 3 Q 7 U 2 V j d G l v b j E v Y W 1 w b G l 0 d W R l X 2 h p c 3 R f M j A w M H N h b X B s Z X M v Q X V 0 b 1 J l b W 9 2 Z W R D b 2 x 1 b W 5 z M S 5 7 T j Y 3 L D E 4 N X 0 m c X V v d D s s J n F 1 b 3 Q 7 U 2 V j d G l v b j E v Y W 1 w b G l 0 d W R l X 2 h p c 3 R f M j A w M H N h b X B s Z X M v Q X V 0 b 1 J l b W 9 2 Z W R D b 2 x 1 b W 5 z M S 5 7 T j Y 4 L D E 4 N n 0 m c X V v d D s s J n F 1 b 3 Q 7 U 2 V j d G l v b j E v Y W 1 w b G l 0 d W R l X 2 h p c 3 R f M j A w M H N h b X B s Z X M v Q X V 0 b 1 J l b W 9 2 Z W R D b 2 x 1 b W 5 z M S 5 7 T j Y 5 L D E 4 N 3 0 m c X V v d D s s J n F 1 b 3 Q 7 U 2 V j d G l v b j E v Y W 1 w b G l 0 d W R l X 2 h p c 3 R f M j A w M H N h b X B s Z X M v Q X V 0 b 1 J l b W 9 2 Z W R D b 2 x 1 b W 5 z M S 5 7 T j c w L D E 4 O H 0 m c X V v d D s s J n F 1 b 3 Q 7 U 2 V j d G l v b j E v Y W 1 w b G l 0 d W R l X 2 h p c 3 R f M j A w M H N h b X B s Z X M v Q X V 0 b 1 J l b W 9 2 Z W R D b 2 x 1 b W 5 z M S 5 7 T j c x L D E 4 O X 0 m c X V v d D s s J n F 1 b 3 Q 7 U 2 V j d G l v b j E v Y W 1 w b G l 0 d W R l X 2 h p c 3 R f M j A w M H N h b X B s Z X M v Q X V 0 b 1 J l b W 9 2 Z W R D b 2 x 1 b W 5 z M S 5 7 T j c y L D E 5 M H 0 m c X V v d D s s J n F 1 b 3 Q 7 U 2 V j d G l v b j E v Y W 1 w b G l 0 d W R l X 2 h p c 3 R f M j A w M H N h b X B s Z X M v Q X V 0 b 1 J l b W 9 2 Z W R D b 2 x 1 b W 5 z M S 5 7 T j c z L D E 5 M X 0 m c X V v d D s s J n F 1 b 3 Q 7 U 2 V j d G l v b j E v Y W 1 w b G l 0 d W R l X 2 h p c 3 R f M j A w M H N h b X B s Z X M v Q X V 0 b 1 J l b W 9 2 Z W R D b 2 x 1 b W 5 z M S 5 7 T j c 0 L D E 5 M n 0 m c X V v d D s s J n F 1 b 3 Q 7 U 2 V j d G l v b j E v Y W 1 w b G l 0 d W R l X 2 h p c 3 R f M j A w M H N h b X B s Z X M v Q X V 0 b 1 J l b W 9 2 Z W R D b 2 x 1 b W 5 z M S 5 7 T j c 1 L D E 5 M 3 0 m c X V v d D s s J n F 1 b 3 Q 7 U 2 V j d G l v b j E v Y W 1 w b G l 0 d W R l X 2 h p c 3 R f M j A w M H N h b X B s Z X M v Q X V 0 b 1 J l b W 9 2 Z W R D b 2 x 1 b W 5 z M S 5 7 T j c 2 L D E 5 N H 0 m c X V v d D s s J n F 1 b 3 Q 7 U 2 V j d G l v b j E v Y W 1 w b G l 0 d W R l X 2 h p c 3 R f M j A w M H N h b X B s Z X M v Q X V 0 b 1 J l b W 9 2 Z W R D b 2 x 1 b W 5 z M S 5 7 T j c 3 L D E 5 N X 0 m c X V v d D s s J n F 1 b 3 Q 7 U 2 V j d G l v b j E v Y W 1 w b G l 0 d W R l X 2 h p c 3 R f M j A w M H N h b X B s Z X M v Q X V 0 b 1 J l b W 9 2 Z W R D b 2 x 1 b W 5 z M S 5 7 T j c 4 L D E 5 N n 0 m c X V v d D s s J n F 1 b 3 Q 7 U 2 V j d G l v b j E v Y W 1 w b G l 0 d W R l X 2 h p c 3 R f M j A w M H N h b X B s Z X M v Q X V 0 b 1 J l b W 9 2 Z W R D b 2 x 1 b W 5 z M S 5 7 T j c 5 L D E 5 N 3 0 m c X V v d D s s J n F 1 b 3 Q 7 U 2 V j d G l v b j E v Y W 1 w b G l 0 d W R l X 2 h p c 3 R f M j A w M H N h b X B s Z X M v Q X V 0 b 1 J l b W 9 2 Z W R D b 2 x 1 b W 5 z M S 5 7 T j g w L D E 5 O H 0 m c X V v d D s s J n F 1 b 3 Q 7 U 2 V j d G l v b j E v Y W 1 w b G l 0 d W R l X 2 h p c 3 R f M j A w M H N h b X B s Z X M v Q X V 0 b 1 J l b W 9 2 Z W R D b 2 x 1 b W 5 z M S 5 7 T j g x L D E 5 O X 0 m c X V v d D s s J n F 1 b 3 Q 7 U 2 V j d G l v b j E v Y W 1 w b G l 0 d W R l X 2 h p c 3 R f M j A w M H N h b X B s Z X M v Q X V 0 b 1 J l b W 9 2 Z W R D b 2 x 1 b W 5 z M S 5 7 T j g y L D I w M H 0 m c X V v d D s s J n F 1 b 3 Q 7 U 2 V j d G l v b j E v Y W 1 w b G l 0 d W R l X 2 h p c 3 R f M j A w M H N h b X B s Z X M v Q X V 0 b 1 J l b W 9 2 Z W R D b 2 x 1 b W 5 z M S 5 7 T j g z L D I w M X 0 m c X V v d D s s J n F 1 b 3 Q 7 U 2 V j d G l v b j E v Y W 1 w b G l 0 d W R l X 2 h p c 3 R f M j A w M H N h b X B s Z X M v Q X V 0 b 1 J l b W 9 2 Z W R D b 2 x 1 b W 5 z M S 5 7 T j g 0 L D I w M n 0 m c X V v d D s s J n F 1 b 3 Q 7 U 2 V j d G l v b j E v Y W 1 w b G l 0 d W R l X 2 h p c 3 R f M j A w M H N h b X B s Z X M v Q X V 0 b 1 J l b W 9 2 Z W R D b 2 x 1 b W 5 z M S 5 7 T j g 1 L D I w M 3 0 m c X V v d D s s J n F 1 b 3 Q 7 U 2 V j d G l v b j E v Y W 1 w b G l 0 d W R l X 2 h p c 3 R f M j A w M H N h b X B s Z X M v Q X V 0 b 1 J l b W 9 2 Z W R D b 2 x 1 b W 5 z M S 5 7 T j g 2 L D I w N H 0 m c X V v d D s s J n F 1 b 3 Q 7 U 2 V j d G l v b j E v Y W 1 w b G l 0 d W R l X 2 h p c 3 R f M j A w M H N h b X B s Z X M v Q X V 0 b 1 J l b W 9 2 Z W R D b 2 x 1 b W 5 z M S 5 7 T j g 3 L D I w N X 0 m c X V v d D s s J n F 1 b 3 Q 7 U 2 V j d G l v b j E v Y W 1 w b G l 0 d W R l X 2 h p c 3 R f M j A w M H N h b X B s Z X M v Q X V 0 b 1 J l b W 9 2 Z W R D b 2 x 1 b W 5 z M S 5 7 T j g 4 L D I w N n 0 m c X V v d D s s J n F 1 b 3 Q 7 U 2 V j d G l v b j E v Y W 1 w b G l 0 d W R l X 2 h p c 3 R f M j A w M H N h b X B s Z X M v Q X V 0 b 1 J l b W 9 2 Z W R D b 2 x 1 b W 5 z M S 5 7 T j g 5 L D I w N 3 0 m c X V v d D s s J n F 1 b 3 Q 7 U 2 V j d G l v b j E v Y W 1 w b G l 0 d W R l X 2 h p c 3 R f M j A w M H N h b X B s Z X M v Q X V 0 b 1 J l b W 9 2 Z W R D b 2 x 1 b W 5 z M S 5 7 T j k w L D I w O H 0 m c X V v d D s s J n F 1 b 3 Q 7 U 2 V j d G l v b j E v Y W 1 w b G l 0 d W R l X 2 h p c 3 R f M j A w M H N h b X B s Z X M v Q X V 0 b 1 J l b W 9 2 Z W R D b 2 x 1 b W 5 z M S 5 7 T j k x L D I w O X 0 m c X V v d D s s J n F 1 b 3 Q 7 U 2 V j d G l v b j E v Y W 1 w b G l 0 d W R l X 2 h p c 3 R f M j A w M H N h b X B s Z X M v Q X V 0 b 1 J l b W 9 2 Z W R D b 2 x 1 b W 5 z M S 5 7 T j k y L D I x M H 0 m c X V v d D s s J n F 1 b 3 Q 7 U 2 V j d G l v b j E v Y W 1 w b G l 0 d W R l X 2 h p c 3 R f M j A w M H N h b X B s Z X M v Q X V 0 b 1 J l b W 9 2 Z W R D b 2 x 1 b W 5 z M S 5 7 T j k z L D I x M X 0 m c X V v d D s s J n F 1 b 3 Q 7 U 2 V j d G l v b j E v Y W 1 w b G l 0 d W R l X 2 h p c 3 R f M j A w M H N h b X B s Z X M v Q X V 0 b 1 J l b W 9 2 Z W R D b 2 x 1 b W 5 z M S 5 7 T j k 0 L D I x M n 0 m c X V v d D s s J n F 1 b 3 Q 7 U 2 V j d G l v b j E v Y W 1 w b G l 0 d W R l X 2 h p c 3 R f M j A w M H N h b X B s Z X M v Q X V 0 b 1 J l b W 9 2 Z W R D b 2 x 1 b W 5 z M S 5 7 T j k 1 L D I x M 3 0 m c X V v d D s s J n F 1 b 3 Q 7 U 2 V j d G l v b j E v Y W 1 w b G l 0 d W R l X 2 h p c 3 R f M j A w M H N h b X B s Z X M v Q X V 0 b 1 J l b W 9 2 Z W R D b 2 x 1 b W 5 z M S 5 7 T j k 2 L D I x N H 0 m c X V v d D s s J n F 1 b 3 Q 7 U 2 V j d G l v b j E v Y W 1 w b G l 0 d W R l X 2 h p c 3 R f M j A w M H N h b X B s Z X M v Q X V 0 b 1 J l b W 9 2 Z W R D b 2 x 1 b W 5 z M S 5 7 T j k 3 L D I x N X 0 m c X V v d D s s J n F 1 b 3 Q 7 U 2 V j d G l v b j E v Y W 1 w b G l 0 d W R l X 2 h p c 3 R f M j A w M H N h b X B s Z X M v Q X V 0 b 1 J l b W 9 2 Z W R D b 2 x 1 b W 5 z M S 5 7 T j k 4 L D I x N n 0 m c X V v d D s s J n F 1 b 3 Q 7 U 2 V j d G l v b j E v Y W 1 w b G l 0 d W R l X 2 h p c 3 R f M j A w M H N h b X B s Z X M v Q X V 0 b 1 J l b W 9 2 Z W R D b 2 x 1 b W 5 z M S 5 7 T j k 5 L D I x N 3 0 m c X V v d D s s J n F 1 b 3 Q 7 U 2 V j d G l v b j E v Y W 1 w b G l 0 d W R l X 2 h p c 3 R f M j A w M H N h b X B s Z X M v Q X V 0 b 1 J l b W 9 2 Z W R D b 2 x 1 b W 5 z M S 5 7 T j E w M C w y M T h 9 J n F 1 b 3 Q 7 L C Z x d W 9 0 O 1 N l Y 3 R p b 2 4 x L 2 F t c G x p d H V k Z V 9 o a X N 0 X z I w M D B z Y W 1 w b G V z L 0 F 1 d G 9 S Z W 1 v d m V k Q 2 9 s d W 1 u c z E u e 2 1 f Y W 1 w b G l 0 d W R l S G l z d G 9 n c m F t L j A s M j E 5 f S Z x d W 9 0 O y w m c X V v d D t T Z W N 0 a W 9 u M S 9 h b X B s a X R 1 Z G V f a G l z d F 8 y M D A w c 2 F t c G x l c y 9 B d X R v U m V t b 3 Z l Z E N v b H V t b n M x L n t t X 2 F t c G x p d H V k Z U h p c 3 R v Z 3 J h b S 4 x L D I y M H 0 m c X V v d D s s J n F 1 b 3 Q 7 U 2 V j d G l v b j E v Y W 1 w b G l 0 d W R l X 2 h p c 3 R f M j A w M H N h b X B s Z X M v Q X V 0 b 1 J l b W 9 2 Z W R D b 2 x 1 b W 5 z M S 5 7 b V 9 h b X B s a X R 1 Z G V I a X N 0 b 2 d y Y W 0 u M i w y M j F 9 J n F 1 b 3 Q 7 L C Z x d W 9 0 O 1 N l Y 3 R p b 2 4 x L 2 F t c G x p d H V k Z V 9 o a X N 0 X z I w M D B z Y W 1 w b G V z L 0 F 1 d G 9 S Z W 1 v d m V k Q 2 9 s d W 1 u c z E u e 2 1 f Y W 1 w b G l 0 d W R l S G l z d G 9 n c m F t L j M s M j I y f S Z x d W 9 0 O y w m c X V v d D t T Z W N 0 a W 9 u M S 9 h b X B s a X R 1 Z G V f a G l z d F 8 y M D A w c 2 F t c G x l c y 9 B d X R v U m V t b 3 Z l Z E N v b H V t b n M x L n t t X 2 F t c G x p d H V k Z U h p c 3 R v Z 3 J h b S 4 0 L D I y M 3 0 m c X V v d D s s J n F 1 b 3 Q 7 U 2 V j d G l v b j E v Y W 1 w b G l 0 d W R l X 2 h p c 3 R f M j A w M H N h b X B s Z X M v Q X V 0 b 1 J l b W 9 2 Z W R D b 2 x 1 b W 5 z M S 5 7 b V 9 h b X B s a X R 1 Z G V I a X N 0 b 2 d y Y W 0 u N S w y M j R 9 J n F 1 b 3 Q 7 L C Z x d W 9 0 O 1 N l Y 3 R p b 2 4 x L 2 F t c G x p d H V k Z V 9 o a X N 0 X z I w M D B z Y W 1 w b G V z L 0 F 1 d G 9 S Z W 1 v d m V k Q 2 9 s d W 1 u c z E u e 2 1 f Y W 1 w b G l 0 d W R l S G l z d G 9 n c m F t L j Y s M j I 1 f S Z x d W 9 0 O y w m c X V v d D t T Z W N 0 a W 9 u M S 9 h b X B s a X R 1 Z G V f a G l z d F 8 y M D A w c 2 F t c G x l c y 9 B d X R v U m V t b 3 Z l Z E N v b H V t b n M x L n t t X 2 F t c G x p d H V k Z U h p c 3 R v Z 3 J h b S 4 3 L D I y N n 0 m c X V v d D s s J n F 1 b 3 Q 7 U 2 V j d G l v b j E v Y W 1 w b G l 0 d W R l X 2 h p c 3 R f M j A w M H N h b X B s Z X M v Q X V 0 b 1 J l b W 9 2 Z W R D b 2 x 1 b W 5 z M S 5 7 b V 9 h b X B s a X R 1 Z G V I a X N 0 b 2 d y Y W 0 u O C w y M j d 9 J n F 1 b 3 Q 7 L C Z x d W 9 0 O 1 N l Y 3 R p b 2 4 x L 2 F t c G x p d H V k Z V 9 o a X N 0 X z I w M D B z Y W 1 w b G V z L 0 F 1 d G 9 S Z W 1 v d m V k Q 2 9 s d W 1 u c z E u e 2 1 f Y W 1 w b G l 0 d W R l S G l z d G 9 n c m F t L j k s M j I 4 f S Z x d W 9 0 O y w m c X V v d D t T Z W N 0 a W 9 u M S 9 h b X B s a X R 1 Z G V f a G l z d F 8 y M D A w c 2 F t c G x l c y 9 B d X R v U m V t b 3 Z l Z E N v b H V t b n M x L n t t X 2 F t c G x p d H V k Z U h p c 3 R v Z 3 J h b S 4 x M C w y M j l 9 J n F 1 b 3 Q 7 L C Z x d W 9 0 O 1 N l Y 3 R p b 2 4 x L 2 F t c G x p d H V k Z V 9 o a X N 0 X z I w M D B z Y W 1 w b G V z L 0 F 1 d G 9 S Z W 1 v d m V k Q 2 9 s d W 1 u c z E u e 2 1 f Y W 1 w b G l 0 d W R l S G l z d G 9 n c m F t L j E x L D I z M H 0 m c X V v d D s s J n F 1 b 3 Q 7 U 2 V j d G l v b j E v Y W 1 w b G l 0 d W R l X 2 h p c 3 R f M j A w M H N h b X B s Z X M v Q X V 0 b 1 J l b W 9 2 Z W R D b 2 x 1 b W 5 z M S 5 7 b V 9 h b X B s a X R 1 Z G V I a X N 0 b 2 d y Y W 0 u M T I s M j M x f S Z x d W 9 0 O y w m c X V v d D t T Z W N 0 a W 9 u M S 9 h b X B s a X R 1 Z G V f a G l z d F 8 y M D A w c 2 F t c G x l c y 9 B d X R v U m V t b 3 Z l Z E N v b H V t b n M x L n t t X 2 F t c G x p d H V k Z U h p c 3 R v Z 3 J h b S 4 x M y w y M z J 9 J n F 1 b 3 Q 7 L C Z x d W 9 0 O 1 N l Y 3 R p b 2 4 x L 2 F t c G x p d H V k Z V 9 o a X N 0 X z I w M D B z Y W 1 w b G V z L 0 F 1 d G 9 S Z W 1 v d m V k Q 2 9 s d W 1 u c z E u e 2 1 f Y W 1 w b G l 0 d W R l S G l z d G 9 n c m F t L j E 0 L D I z M 3 0 m c X V v d D s s J n F 1 b 3 Q 7 U 2 V j d G l v b j E v Y W 1 w b G l 0 d W R l X 2 h p c 3 R f M j A w M H N h b X B s Z X M v Q X V 0 b 1 J l b W 9 2 Z W R D b 2 x 1 b W 5 z M S 5 7 b V 9 h b X B s a X R 1 Z G V I a X N 0 b 2 d y Y W 0 u M T U s M j M 0 f S Z x d W 9 0 O y w m c X V v d D t T Z W N 0 a W 9 u M S 9 h b X B s a X R 1 Z G V f a G l z d F 8 y M D A w c 2 F t c G x l c y 9 B d X R v U m V t b 3 Z l Z E N v b H V t b n M x L n t t X 2 F t c G x p d H V k Z U h p c 3 R v Z 3 J h b S 4 x N i w y M z V 9 J n F 1 b 3 Q 7 L C Z x d W 9 0 O 1 N l Y 3 R p b 2 4 x L 2 F t c G x p d H V k Z V 9 o a X N 0 X z I w M D B z Y W 1 w b G V z L 0 F 1 d G 9 S Z W 1 v d m V k Q 2 9 s d W 1 u c z E u e 2 1 f Y W 1 w b G l 0 d W R l S G l z d G 9 n c m F t L j E 3 L D I z N n 0 m c X V v d D s s J n F 1 b 3 Q 7 U 2 V j d G l v b j E v Y W 1 w b G l 0 d W R l X 2 h p c 3 R f M j A w M H N h b X B s Z X M v Q X V 0 b 1 J l b W 9 2 Z W R D b 2 x 1 b W 5 z M S 5 7 b V 9 h b X B s a X R 1 Z G V I a X N 0 b 2 d y Y W 0 u M T g s M j M 3 f S Z x d W 9 0 O y w m c X V v d D t T Z W N 0 a W 9 u M S 9 h b X B s a X R 1 Z G V f a G l z d F 8 y M D A w c 2 F t c G x l c y 9 B d X R v U m V t b 3 Z l Z E N v b H V t b n M x L n t t X 2 F t c G x p d H V k Z U h p c 3 R v Z 3 J h b S 4 x O S w y M z h 9 J n F 1 b 3 Q 7 L C Z x d W 9 0 O 1 N l Y 3 R p b 2 4 x L 2 F t c G x p d H V k Z V 9 o a X N 0 X z I w M D B z Y W 1 w b G V z L 0 F 1 d G 9 S Z W 1 v d m V k Q 2 9 s d W 1 u c z E u e 2 1 f Y W 1 w b G l 0 d W R l S G l z d G 9 n c m F t L j I w L D I z O X 0 m c X V v d D s s J n F 1 b 3 Q 7 U 2 V j d G l v b j E v Y W 1 w b G l 0 d W R l X 2 h p c 3 R f M j A w M H N h b X B s Z X M v Q X V 0 b 1 J l b W 9 2 Z W R D b 2 x 1 b W 5 z M S 5 7 b V 9 h b X B s a X R 1 Z G V I a X N 0 b 2 d y Y W 0 u M j E s M j Q w f S Z x d W 9 0 O y w m c X V v d D t T Z W N 0 a W 9 u M S 9 h b X B s a X R 1 Z G V f a G l z d F 8 y M D A w c 2 F t c G x l c y 9 B d X R v U m V t b 3 Z l Z E N v b H V t b n M x L n t t X 2 F t c G x p d H V k Z U h p c 3 R v Z 3 J h b S 4 y M i w y N D F 9 J n F 1 b 3 Q 7 L C Z x d W 9 0 O 1 N l Y 3 R p b 2 4 x L 2 F t c G x p d H V k Z V 9 o a X N 0 X z I w M D B z Y W 1 w b G V z L 0 F 1 d G 9 S Z W 1 v d m V k Q 2 9 s d W 1 u c z E u e 2 1 f Y W 1 w b G l 0 d W R l S G l z d G 9 n c m F t L j I z L D I 0 M n 0 m c X V v d D s s J n F 1 b 3 Q 7 U 2 V j d G l v b j E v Y W 1 w b G l 0 d W R l X 2 h p c 3 R f M j A w M H N h b X B s Z X M v Q X V 0 b 1 J l b W 9 2 Z W R D b 2 x 1 b W 5 z M S 5 7 b V 9 h b X B s a X R 1 Z G V I a X N 0 b 2 d y Y W 0 u M j Q s M j Q z f S Z x d W 9 0 O y w m c X V v d D t T Z W N 0 a W 9 u M S 9 h b X B s a X R 1 Z G V f a G l z d F 8 y M D A w c 2 F t c G x l c y 9 B d X R v U m V t b 3 Z l Z E N v b H V t b n M x L n t t X 2 F t c G x p d H V k Z U h p c 3 R v Z 3 J h b S 4 y N S w y N D R 9 J n F 1 b 3 Q 7 L C Z x d W 9 0 O 1 N l Y 3 R p b 2 4 x L 2 F t c G x p d H V k Z V 9 o a X N 0 X z I w M D B z Y W 1 w b G V z L 0 F 1 d G 9 S Z W 1 v d m V k Q 2 9 s d W 1 u c z E u e 2 1 f Y W 1 w b G l 0 d W R l S G l z d G 9 n c m F t L j I 2 L D I 0 N X 0 m c X V v d D s s J n F 1 b 3 Q 7 U 2 V j d G l v b j E v Y W 1 w b G l 0 d W R l X 2 h p c 3 R f M j A w M H N h b X B s Z X M v Q X V 0 b 1 J l b W 9 2 Z W R D b 2 x 1 b W 5 z M S 5 7 b V 9 h b X B s a X R 1 Z G V I a X N 0 b 2 d y Y W 0 u M j c s M j Q 2 f S Z x d W 9 0 O y w m c X V v d D t T Z W N 0 a W 9 u M S 9 h b X B s a X R 1 Z G V f a G l z d F 8 y M D A w c 2 F t c G x l c y 9 B d X R v U m V t b 3 Z l Z E N v b H V t b n M x L n t t X 2 F t c G x p d H V k Z U h p c 3 R v Z 3 J h b S 4 y O C w y N D d 9 J n F 1 b 3 Q 7 L C Z x d W 9 0 O 1 N l Y 3 R p b 2 4 x L 2 F t c G x p d H V k Z V 9 o a X N 0 X z I w M D B z Y W 1 w b G V z L 0 F 1 d G 9 S Z W 1 v d m V k Q 2 9 s d W 1 u c z E u e 2 1 f Y W 1 w b G l 0 d W R l S G l z d G 9 n c m F t L j I 5 L D I 0 O H 0 m c X V v d D s s J n F 1 b 3 Q 7 U 2 V j d G l v b j E v Y W 1 w b G l 0 d W R l X 2 h p c 3 R f M j A w M H N h b X B s Z X M v Q X V 0 b 1 J l b W 9 2 Z W R D b 2 x 1 b W 5 z M S 5 7 b V 9 z d G F 0 Z V B y b 2 Z p b G V y c y 5 r X 2 Z h a W x l Z E J h Z F N 0 Y X R l L D I 0 O X 0 m c X V v d D s s J n F 1 b 3 Q 7 U 2 V j d G l v b j E v Y W 1 w b G l 0 d W R l X 2 h p c 3 R f M j A w M H N h b X B s Z X M v Q X V 0 b 1 J l b W 9 2 Z W R D b 2 x 1 b W 5 z M S 5 7 b V 9 z d G F 0 Z V B y b 2 Z p b G V y c y 5 r X 2 Z h a W x l Z E Z h c 3 R B R E N J b m l 0 a W F s a X p h d G l v b i w y N T B 9 J n F 1 b 3 Q 7 L C Z x d W 9 0 O 1 N l Y 3 R p b 2 4 x L 2 F t c G x p d H V k Z V 9 o a X N 0 X z I w M D B z Y W 1 w b G V z L 0 F 1 d G 9 S Z W 1 v d m V k Q 2 9 s d W 1 u c z E u e 2 1 f c 3 R h d G V Q c m 9 m a W x l c n M u a 1 9 m Y W l s Z W R T Y W 1 w b G l u Z y w y N T F 9 J n F 1 b 3 Q 7 L C Z x d W 9 0 O 1 N l Y 3 R p b 2 4 x L 2 F t c G x p d H V k Z V 9 o a X N 0 X z I w M D B z Y W 1 w b G V z L 0 F 1 d G 9 S Z W 1 v d m V k Q 2 9 s d W 1 u c z E u e 2 1 f c 3 R h d G V Q c m 9 m a W x l c n M u a 1 9 m Y W l s Z W R B b X B s a X R 1 Z G U s M j U y f S Z x d W 9 0 O y w m c X V v d D t T Z W N 0 a W 9 u M S 9 h b X B s a X R 1 Z G V f a G l z d F 8 y M D A w c 2 F t c G x l c y 9 B d X R v U m V t b 3 Z l Z E N v b H V t b n M x L n t t X 3 N 0 Y X R l U H J v Z m l s Z X J z L m t f Z m F p b G V k U 3 l u Y 0 l u d G V y d m F s c y w y N T N 9 J n F 1 b 3 Q 7 L C Z x d W 9 0 O 1 N l Y 3 R p b 2 4 x L 2 F t c G x p d H V k Z V 9 o a X N 0 X z I w M D B z Y W 1 w b G V z L 0 F 1 d G 9 S Z W 1 v d m V k Q 2 9 s d W 1 u c z E u e 2 1 f c 3 R h d G V Q c m 9 m a W x l c n M u a 1 9 m Y W l s Z W R W a W R l b 1 N j b 3 J l L D I 1 N H 0 m c X V v d D s s J n F 1 b 3 Q 7 U 2 V j d G l v b j E v Y W 1 w b G l 0 d W R l X 2 h p c 3 R f M j A w M H N h b X B s Z X M v Q X V 0 b 1 J l b W 9 2 Z W R D b 2 x 1 b W 5 z M S 5 7 b V 9 z d G F 0 Z V B y b 2 Z p b G V y c y 5 r X 2 Z h a W x l Z E Z h c 3 R B R E N T d G 9 w L D I 1 N X 0 m c X V v d D s s J n F 1 b 3 Q 7 U 2 V j d G l v b j E v Y W 1 w b G l 0 d W R l X 2 h p c 3 R f M j A w M H N h b X B s Z X M v Q X V 0 b 1 J l b W 9 2 Z W R D b 2 x 1 b W 5 z M S 5 7 b V 9 z d G F 0 Z V B y b 2 Z p b G V y c y 5 r X 2 Z h a W x l Z F V u a 2 5 v d 2 5 F c n J v c i w y N T Z 9 J n F 1 b 3 Q 7 L C Z x d W 9 0 O 1 N l Y 3 R p b 2 4 x L 2 F t c G x p d H V k Z V 9 o a X N 0 X z I w M D B z Y W 1 w b G V z L 0 F 1 d G 9 S Z W 1 v d m V k Q 2 9 s d W 1 u c z E u e 2 1 f c 3 R h d G V Q c m 9 m a W x l c n M u a 1 9 0 b 3 R h b E F u Y W x 5 e m V U a W 1 l L D I 1 N 3 0 m c X V v d D s s J n F 1 b 3 Q 7 U 2 V j d G l v b j E v Y W 1 w b G l 0 d W R l X 2 h p c 3 R f M j A w M H N h b X B s Z X M v Q X V 0 b 1 J l b W 9 2 Z W R D b 2 x 1 b W 5 z M S 5 7 b V 9 z d G F 0 Z V B y b 2 Z p b G V y c y 5 r X 2 5 v d E l u a X R p Y W x p e m V k L D I 1 O H 0 m c X V v d D s s J n F 1 b 3 Q 7 U 2 V j d G l v b j E v Y W 1 w b G l 0 d W R l X 2 h p c 3 R f M j A w M H N h b X B s Z X M v Q X V 0 b 1 J l b W 9 2 Z W R D b 2 x 1 b W 5 z M S 5 7 b V 9 z d G F 0 Z V B y b 2 Z p b G V y c y 5 r X 2 l u a X R p Y W x p e m l u Z y w y N T l 9 J n F 1 b 3 Q 7 L C Z x d W 9 0 O 1 N l Y 3 R p b 2 4 x L 2 F t c G x p d H V k Z V 9 o a X N 0 X z I w M D B z Y W 1 w b G V z L 0 F 1 d G 9 S Z W 1 v d m V k Q 2 9 s d W 1 u c z E u e 2 1 f c 3 R h d G V Q c m 9 m a W x l c n M u a 1 9 p b m l 0 a W F s a X p l Z E F u Z E l k b G U s M j Y w f S Z x d W 9 0 O y w m c X V v d D t T Z W N 0 a W 9 u M S 9 h b X B s a X R 1 Z G V f a G l z d F 8 y M D A w c 2 F t c G x l c y 9 B d X R v U m V t b 3 Z l Z E N v b H V t b n M x L n t t X 3 N 0 Y X R l U H J v Z m l s Z X J z L m t f Y W 1 w b G l 0 d W R l U 2 F t c G x p b m c s M j Y x f S Z x d W 9 0 O y w m c X V v d D t T Z W N 0 a W 9 u M S 9 h b X B s a X R 1 Z G V f a G l z d F 8 y M D A w c 2 F t c G x l c y 9 B d X R v U m V t b 3 Z l Z E N v b H V t b n M x L n t t X 3 N 0 Y X R l U H J v Z m l s Z X J z L m t f Y W 1 w b G l 0 d W R l Q 2 F s Y 3 V s Y X R p b 2 4 s M j Y y f S Z x d W 9 0 O y w m c X V v d D t T Z W N 0 a W 9 u M S 9 h b X B s a X R 1 Z G V f a G l z d F 8 y M D A w c 2 F t c G x l c y 9 B d X R v U m V t b 3 Z l Z E N v b H V t b n M x L n t t X 3 N 0 Y X R l U H J v Z m l s Z X J z L m t f c 3 l u Y 0 l u d G V y d m F s c 1 N h b X B s a W 5 n L D I 2 M 3 0 m c X V v d D s s J n F 1 b 3 Q 7 U 2 V j d G l v b j E v Y W 1 w b G l 0 d W R l X 2 h p c 3 R f M j A w M H N h b X B s Z X M v Q X V 0 b 1 J l b W 9 2 Z W R D b 2 x 1 b W 5 z M S 5 7 b V 9 z d G F 0 Z V B y b 2 Z p b G V y c y 5 r X 3 N 5 b m N J b n R l c n Z h b H N D Y W x j d W x h d G l v b i w y N j R 9 J n F 1 b 3 Q 7 L C Z x d W 9 0 O 1 N l Y 3 R p b 2 4 x L 2 F t c G x p d H V k Z V 9 o a X N 0 X z I w M D B z Y W 1 w b G V z L 0 F 1 d G 9 S Z W 1 v d m V k Q 2 9 s d W 1 u c z E u e 2 1 f c 3 R h d G V Q c m 9 m a W x l c n M u a 1 9 2 a W R l b 1 N j b 3 J l Q 2 F s Y 3 V s Y X R p b 2 4 s M j Y 1 f S Z x d W 9 0 O y w m c X V v d D t T Z W N 0 a W 9 u M S 9 h b X B s a X R 1 Z G V f a G l z d F 8 y M D A w c 2 F t c G x l c y 9 B d X R v U m V t b 3 Z l Z E N v b H V t b n M x L n t t X 3 N 0 Y X R l U H J v Z m l s Z X J z L m t f c m V z d G F y d E l u d m V y d G V k L D I 2 N n 0 m c X V v d D s s J n F 1 b 3 Q 7 U 2 V j d G l v b j E v Y W 1 w b G l 0 d W R l X 2 h p c 3 R f M j A w M H N h b X B s Z X M v Q X V 0 b 1 J l b W 9 2 Z W R D b 2 x 1 b W 5 z M S 5 7 b V 9 z d G F 0 Z V B y b 2 Z p b G V y c y 5 r X 3 N 0 b 3 B B R E M s M j Y 3 f S Z x d W 9 0 O y w m c X V v d D t T Z W N 0 a W 9 u M S 9 h b X B s a X R 1 Z G V f a G l z d F 8 y M D A w c 2 F t c G x l c y 9 B d X R v U m V t b 3 Z l Z E N v b H V t b n M x L n t t X 3 N 0 Y X R l U H J v Z m l s Z X J z L m t f Z m l u a X N o Z W Q s M j Y 4 f S Z x d W 9 0 O y w m c X V v d D t T Z W N 0 a W 9 u M S 9 h b X B s a X R 1 Z G V f a G l z d F 8 y M D A w c 2 F t c G x l c y 9 B d X R v U m V t b 3 Z l Z E N v b H V t b n M x L n t D b 2 x 1 b W 4 x L D I 2 O X 0 m c X V v d D t d L C Z x d W 9 0 O 0 N v b H V t b k N v d W 5 0 J n F 1 b 3 Q 7 O j I 3 M C w m c X V v d D t L Z X l D b 2 x 1 b W 5 O Y W 1 l c y Z x d W 9 0 O z p b X S w m c X V v d D t D b 2 x 1 b W 5 J Z G V u d G l 0 a W V z J n F 1 b 3 Q 7 O l s m c X V v d D t T Z W N 0 a W 9 u M S 9 h b X B s a X R 1 Z G V f a G l z d F 8 y M D A w c 2 F t c G x l c y 9 B d X R v U m V t b 3 Z l Z E N v b H V t b n M x L n t f Q 2 9 t b W V u d C w w f S Z x d W 9 0 O y w m c X V v d D t T Z W N 0 a W 9 u M S 9 h b X B s a X R 1 Z G V f a G l z d F 8 y M D A w c 2 F t c G x l c y 9 B d X R v U m V t b 3 Z l Z E N v b H V t b n M x L n t f S X N W a W R l b 0 x l Y X J u a W 5 n L D F 9 J n F 1 b 3 Q 7 L C Z x d W 9 0 O 1 N l Y 3 R p b 2 4 x L 2 F t c G x p d H V k Z V 9 o a X N 0 X z I w M D B z Y W 1 w b G V z L 0 F 1 d G 9 S Z W 1 v d m V k Q 2 9 s d W 1 u c z E u e y A g I C A g I C A g I C A g I G 1 f a W 5 2 Z X J 0 R G F 0 Y U N 1 c n J l b n R W Y W x 1 Z S w y f S Z x d W 9 0 O y w m c X V v d D t T Z W N 0 a W 9 u M S 9 h b X B s a X R 1 Z G V f a G l z d F 8 y M D A w c 2 F t c G x l c y 9 B d X R v U m V t b 3 Z l Z E N v b H V t b n M x L n s g I C A g I C A g I C A g I C B D d m J z Q W 5 h b H l 6 Z X J T d G F 0 Z S w z f S Z x d W 9 0 O y w m c X V v d D t T Z W N 0 a W 9 u M S 9 h b X B s a X R 1 Z G V f a G l z d F 8 y M D A w c 2 F t c G x l c y 9 B d X R v U m V t b 3 Z l Z E N v b H V t b n M x L n s g I C A g I C A g I C A g I C B t X 3 Z p Z G V v U 2 N v c m U u b V 9 p c 1 Z p Z G V v L D R 9 J n F 1 b 3 Q 7 L C Z x d W 9 0 O 1 N l Y 3 R p b 2 4 x L 2 F t c G x p d H V k Z V 9 o a X N 0 X z I w M D B z Y W 1 w b G V z L 0 F 1 d G 9 S Z W 1 v d m V k Q 2 9 s d W 1 u c z E u e y A g I C A g I C A g I C A g I G 1 f d m l k Z W 9 T Y 2 9 y Z S 5 t X 2 l z S W 5 2 Z X J 0 Z W R W a W R l b y w 1 f S Z x d W 9 0 O y w m c X V v d D t T Z W N 0 a W 9 u M S 9 h b X B s a X R 1 Z G V f a G l z d F 8 y M D A w c 2 F t c G x l c y 9 B d X R v U m V t b 3 Z l Z E N v b H V t b n M x L n s g I C A g I C A g I C A g I C B t X 3 N h b X B s Z X N S Z W F k V G 9 0 Y W w s N n 0 m c X V v d D s s J n F 1 b 3 Q 7 U 2 V j d G l v b j E v Y W 1 w b G l 0 d W R l X 2 h p c 3 R f M j A w M H N h b X B s Z X M v Q X V 0 b 1 J l b W 9 2 Z W R D b 2 x 1 b W 5 z M S 5 7 I C A g I C A g I C A g I C A g a 1 9 z Y W 1 w b G V S Y X R l L D d 9 J n F 1 b 3 Q 7 L C Z x d W 9 0 O 1 N l Y 3 R p b 2 4 x L 2 F t c G x p d H V k Z V 9 o a X N 0 X z I w M D B z Y W 1 w b G V z L 0 F 1 d G 9 S Z W 1 v d m V k Q 2 9 s d W 1 u c z E u e y A g I C A g I C A g I C A g I G 1 f c 3 l u Y 1 R y Z X N o b 2 x k L D h 9 J n F 1 b 3 Q 7 L C Z x d W 9 0 O 1 N l Y 3 R p b 2 4 x L 2 F t c G x p d H V k Z V 9 o a X N 0 X z I w M D B z Y W 1 w b G V z L 0 F 1 d G 9 S Z W 1 v d m V k Q 2 9 s d W 1 u c z E u e y A g I C A g I C A g I C A g I G 1 f c 3 l u Y 1 N l c X V l b m N l T G V u Z 3 R o S G l z d G 9 n c m F t L m 1 f Y m l u c 1 J h b m d l L m 1 p b i w 5 f S Z x d W 9 0 O y w m c X V v d D t T Z W N 0 a W 9 u M S 9 h b X B s a X R 1 Z G V f a G l z d F 8 y M D A w c 2 F t c G x l c y 9 B d X R v U m V t b 3 Z l Z E N v b H V t b n M x L n s g I C A g I C A g I C A g I C B t X 3 N 5 b m N T Z X F 1 Z W 5 j Z U x l b m d 0 a E h p c 3 R v Z 3 J h b S 5 t X 2 J p b n N S Y W 5 n Z S 5 t Y X g s M T B 9 J n F 1 b 3 Q 7 L C Z x d W 9 0 O 1 N l Y 3 R p b 2 4 x L 2 F t c G x p d H V k Z V 9 o a X N 0 X z I w M D B z Y W 1 w b G V z L 0 F 1 d G 9 S Z W 1 v d m V k Q 2 9 s d W 1 u c z E u e y A g I C A g I C A g I C A g I G 1 f c 3 l u Y 1 N l c X V l b m N l T G V u Z 3 R o S G l z d G 9 n c m F t L m t f Y m l u c 0 N v d W 5 0 L D E x f S Z x d W 9 0 O y w m c X V v d D t T Z W N 0 a W 9 u M S 9 h b X B s a X R 1 Z G V f a G l z d F 8 y M D A w c 2 F t c G x l c y 9 B d X R v U m V t b 3 Z l Z E N v b H V t b n M x L n s g I C A g I C A g I C A g I C B t X 3 N 5 b m N T Z X F 1 Z W 5 j Z U x l b m d 0 a E h p c 3 R v Z 3 J h b S 5 t X 3 N h b X B s Z X N D b 3 V u d C w x M n 0 m c X V v d D s s J n F 1 b 3 Q 7 U 2 V j d G l v b j E v Y W 1 w b G l 0 d W R l X 2 h p c 3 R f M j A w M H N h b X B s Z X M v Q X V 0 b 1 J l b W 9 2 Z W R D b 2 x 1 b W 5 z M S 5 7 I C A g I C A g I C A g I C A g b V 9 z e W 5 j U 2 V x d W V u Y 2 V M Z W 5 n d G h I a X N 0 b 2 d y Y W 0 u Y m l u c 1 9 3 Z W l n a H R z L D E z f S Z x d W 9 0 O y w m c X V v d D t T Z W N 0 a W 9 u M S 9 h b X B s a X R 1 Z G V f a G l z d F 8 y M D A w c 2 F t c G x l c y 9 B d X R v U m V t b 3 Z l Z E N v b H V t b n M x L n t T M S w x N H 0 m c X V v d D s s J n F 1 b 3 Q 7 U 2 V j d G l v b j E v Y W 1 w b G l 0 d W R l X 2 h p c 3 R f M j A w M H N h b X B s Z X M v Q X V 0 b 1 J l b W 9 2 Z W R D b 2 x 1 b W 5 z M S 5 7 U z I s M T V 9 J n F 1 b 3 Q 7 L C Z x d W 9 0 O 1 N l Y 3 R p b 2 4 x L 2 F t c G x p d H V k Z V 9 o a X N 0 X z I w M D B z Y W 1 w b G V z L 0 F 1 d G 9 S Z W 1 v d m V k Q 2 9 s d W 1 u c z E u e 1 M z L D E 2 f S Z x d W 9 0 O y w m c X V v d D t T Z W N 0 a W 9 u M S 9 h b X B s a X R 1 Z G V f a G l z d F 8 y M D A w c 2 F t c G x l c y 9 B d X R v U m V t b 3 Z l Z E N v b H V t b n M x L n t T N C w x N 3 0 m c X V v d D s s J n F 1 b 3 Q 7 U 2 V j d G l v b j E v Y W 1 w b G l 0 d W R l X 2 h p c 3 R f M j A w M H N h b X B s Z X M v Q X V 0 b 1 J l b W 9 2 Z W R D b 2 x 1 b W 5 z M S 5 7 U z U s M T h 9 J n F 1 b 3 Q 7 L C Z x d W 9 0 O 1 N l Y 3 R p b 2 4 x L 2 F t c G x p d H V k Z V 9 o a X N 0 X z I w M D B z Y W 1 w b G V z L 0 F 1 d G 9 S Z W 1 v d m V k Q 2 9 s d W 1 u c z E u e 1 M 2 L D E 5 f S Z x d W 9 0 O y w m c X V v d D t T Z W N 0 a W 9 u M S 9 h b X B s a X R 1 Z G V f a G l z d F 8 y M D A w c 2 F t c G x l c y 9 B d X R v U m V t b 3 Z l Z E N v b H V t b n M x L n t T N y w y M H 0 m c X V v d D s s J n F 1 b 3 Q 7 U 2 V j d G l v b j E v Y W 1 w b G l 0 d W R l X 2 h p c 3 R f M j A w M H N h b X B s Z X M v Q X V 0 b 1 J l b W 9 2 Z W R D b 2 x 1 b W 5 z M S 5 7 U z g s M j F 9 J n F 1 b 3 Q 7 L C Z x d W 9 0 O 1 N l Y 3 R p b 2 4 x L 2 F t c G x p d H V k Z V 9 o a X N 0 X z I w M D B z Y W 1 w b G V z L 0 F 1 d G 9 S Z W 1 v d m V k Q 2 9 s d W 1 u c z E u e 1 M 5 L D I y f S Z x d W 9 0 O y w m c X V v d D t T Z W N 0 a W 9 u M S 9 h b X B s a X R 1 Z G V f a G l z d F 8 y M D A w c 2 F t c G x l c y 9 B d X R v U m V t b 3 Z l Z E N v b H V t b n M x L n t T M T A s M j N 9 J n F 1 b 3 Q 7 L C Z x d W 9 0 O 1 N l Y 3 R p b 2 4 x L 2 F t c G x p d H V k Z V 9 o a X N 0 X z I w M D B z Y W 1 w b G V z L 0 F 1 d G 9 S Z W 1 v d m V k Q 2 9 s d W 1 u c z E u e 1 M x M S w y N H 0 m c X V v d D s s J n F 1 b 3 Q 7 U 2 V j d G l v b j E v Y W 1 w b G l 0 d W R l X 2 h p c 3 R f M j A w M H N h b X B s Z X M v Q X V 0 b 1 J l b W 9 2 Z W R D b 2 x 1 b W 5 z M S 5 7 U z E y L D I 1 f S Z x d W 9 0 O y w m c X V v d D t T Z W N 0 a W 9 u M S 9 h b X B s a X R 1 Z G V f a G l z d F 8 y M D A w c 2 F t c G x l c y 9 B d X R v U m V t b 3 Z l Z E N v b H V t b n M x L n t T M T M s M j Z 9 J n F 1 b 3 Q 7 L C Z x d W 9 0 O 1 N l Y 3 R p b 2 4 x L 2 F t c G x p d H V k Z V 9 o a X N 0 X z I w M D B z Y W 1 w b G V z L 0 F 1 d G 9 S Z W 1 v d m V k Q 2 9 s d W 1 u c z E u e 1 M x N C w y N 3 0 m c X V v d D s s J n F 1 b 3 Q 7 U 2 V j d G l v b j E v Y W 1 w b G l 0 d W R l X 2 h p c 3 R f M j A w M H N h b X B s Z X M v Q X V 0 b 1 J l b W 9 2 Z W R D b 2 x 1 b W 5 z M S 5 7 U z E 1 L D I 4 f S Z x d W 9 0 O y w m c X V v d D t T Z W N 0 a W 9 u M S 9 h b X B s a X R 1 Z G V f a G l z d F 8 y M D A w c 2 F t c G x l c y 9 B d X R v U m V t b 3 Z l Z E N v b H V t b n M x L n t T M T Y s M j l 9 J n F 1 b 3 Q 7 L C Z x d W 9 0 O 1 N l Y 3 R p b 2 4 x L 2 F t c G x p d H V k Z V 9 o a X N 0 X z I w M D B z Y W 1 w b G V z L 0 F 1 d G 9 S Z W 1 v d m V k Q 2 9 s d W 1 u c z E u e 1 M x N y w z M H 0 m c X V v d D s s J n F 1 b 3 Q 7 U 2 V j d G l v b j E v Y W 1 w b G l 0 d W R l X 2 h p c 3 R f M j A w M H N h b X B s Z X M v Q X V 0 b 1 J l b W 9 2 Z W R D b 2 x 1 b W 5 z M S 5 7 U z E 4 L D M x f S Z x d W 9 0 O y w m c X V v d D t T Z W N 0 a W 9 u M S 9 h b X B s a X R 1 Z G V f a G l z d F 8 y M D A w c 2 F t c G x l c y 9 B d X R v U m V t b 3 Z l Z E N v b H V t b n M x L n t T M T k s M z J 9 J n F 1 b 3 Q 7 L C Z x d W 9 0 O 1 N l Y 3 R p b 2 4 x L 2 F t c G x p d H V k Z V 9 o a X N 0 X z I w M D B z Y W 1 w b G V z L 0 F 1 d G 9 S Z W 1 v d m V k Q 2 9 s d W 1 u c z E u e 1 M y M C w z M 3 0 m c X V v d D s s J n F 1 b 3 Q 7 U 2 V j d G l v b j E v Y W 1 w b G l 0 d W R l X 2 h p c 3 R f M j A w M H N h b X B s Z X M v Q X V 0 b 1 J l b W 9 2 Z W R D b 2 x 1 b W 5 z M S 5 7 U z I x L D M 0 f S Z x d W 9 0 O y w m c X V v d D t T Z W N 0 a W 9 u M S 9 h b X B s a X R 1 Z G V f a G l z d F 8 y M D A w c 2 F t c G x l c y 9 B d X R v U m V t b 3 Z l Z E N v b H V t b n M x L n t T M j I s M z V 9 J n F 1 b 3 Q 7 L C Z x d W 9 0 O 1 N l Y 3 R p b 2 4 x L 2 F t c G x p d H V k Z V 9 o a X N 0 X z I w M D B z Y W 1 w b G V z L 0 F 1 d G 9 S Z W 1 v d m V k Q 2 9 s d W 1 u c z E u e 1 M y M y w z N n 0 m c X V v d D s s J n F 1 b 3 Q 7 U 2 V j d G l v b j E v Y W 1 w b G l 0 d W R l X 2 h p c 3 R f M j A w M H N h b X B s Z X M v Q X V 0 b 1 J l b W 9 2 Z W R D b 2 x 1 b W 5 z M S 5 7 U z I 0 L D M 3 f S Z x d W 9 0 O y w m c X V v d D t T Z W N 0 a W 9 u M S 9 h b X B s a X R 1 Z G V f a G l z d F 8 y M D A w c 2 F t c G x l c y 9 B d X R v U m V t b 3 Z l Z E N v b H V t b n M x L n t T M j U s M z h 9 J n F 1 b 3 Q 7 L C Z x d W 9 0 O 1 N l Y 3 R p b 2 4 x L 2 F t c G x p d H V k Z V 9 o a X N 0 X z I w M D B z Y W 1 w b G V z L 0 F 1 d G 9 S Z W 1 v d m V k Q 2 9 s d W 1 u c z E u e 1 M y N i w z O X 0 m c X V v d D s s J n F 1 b 3 Q 7 U 2 V j d G l v b j E v Y W 1 w b G l 0 d W R l X 2 h p c 3 R f M j A w M H N h b X B s Z X M v Q X V 0 b 1 J l b W 9 2 Z W R D b 2 x 1 b W 5 z M S 5 7 U z I 3 L D Q w f S Z x d W 9 0 O y w m c X V v d D t T Z W N 0 a W 9 u M S 9 h b X B s a X R 1 Z G V f a G l z d F 8 y M D A w c 2 F t c G x l c y 9 B d X R v U m V t b 3 Z l Z E N v b H V t b n M x L n t T M j g s N D F 9 J n F 1 b 3 Q 7 L C Z x d W 9 0 O 1 N l Y 3 R p b 2 4 x L 2 F t c G x p d H V k Z V 9 o a X N 0 X z I w M D B z Y W 1 w b G V z L 0 F 1 d G 9 S Z W 1 v d m V k Q 2 9 s d W 1 u c z E u e 1 M y O S w 0 M n 0 m c X V v d D s s J n F 1 b 3 Q 7 U 2 V j d G l v b j E v Y W 1 w b G l 0 d W R l X 2 h p c 3 R f M j A w M H N h b X B s Z X M v Q X V 0 b 1 J l b W 9 2 Z W R D b 2 x 1 b W 5 z M S 5 7 U z M w L D Q z f S Z x d W 9 0 O y w m c X V v d D t T Z W N 0 a W 9 u M S 9 h b X B s a X R 1 Z G V f a G l z d F 8 y M D A w c 2 F t c G x l c y 9 B d X R v U m V t b 3 Z l Z E N v b H V t b n M x L n t T M z E s N D R 9 J n F 1 b 3 Q 7 L C Z x d W 9 0 O 1 N l Y 3 R p b 2 4 x L 2 F t c G x p d H V k Z V 9 o a X N 0 X z I w M D B z Y W 1 w b G V z L 0 F 1 d G 9 S Z W 1 v d m V k Q 2 9 s d W 1 u c z E u e 1 M z M i w 0 N X 0 m c X V v d D s s J n F 1 b 3 Q 7 U 2 V j d G l v b j E v Y W 1 w b G l 0 d W R l X 2 h p c 3 R f M j A w M H N h b X B s Z X M v Q X V 0 b 1 J l b W 9 2 Z W R D b 2 x 1 b W 5 z M S 5 7 U z M z L D Q 2 f S Z x d W 9 0 O y w m c X V v d D t T Z W N 0 a W 9 u M S 9 h b X B s a X R 1 Z G V f a G l z d F 8 y M D A w c 2 F t c G x l c y 9 B d X R v U m V t b 3 Z l Z E N v b H V t b n M x L n t T M z Q s N D d 9 J n F 1 b 3 Q 7 L C Z x d W 9 0 O 1 N l Y 3 R p b 2 4 x L 2 F t c G x p d H V k Z V 9 o a X N 0 X z I w M D B z Y W 1 w b G V z L 0 F 1 d G 9 S Z W 1 v d m V k Q 2 9 s d W 1 u c z E u e 1 M z N S w 0 O H 0 m c X V v d D s s J n F 1 b 3 Q 7 U 2 V j d G l v b j E v Y W 1 w b G l 0 d W R l X 2 h p c 3 R f M j A w M H N h b X B s Z X M v Q X V 0 b 1 J l b W 9 2 Z W R D b 2 x 1 b W 5 z M S 5 7 U z M 2 L D Q 5 f S Z x d W 9 0 O y w m c X V v d D t T Z W N 0 a W 9 u M S 9 h b X B s a X R 1 Z G V f a G l z d F 8 y M D A w c 2 F t c G x l c y 9 B d X R v U m V t b 3 Z l Z E N v b H V t b n M x L n t T M z c s N T B 9 J n F 1 b 3 Q 7 L C Z x d W 9 0 O 1 N l Y 3 R p b 2 4 x L 2 F t c G x p d H V k Z V 9 o a X N 0 X z I w M D B z Y W 1 w b G V z L 0 F 1 d G 9 S Z W 1 v d m V k Q 2 9 s d W 1 u c z E u e 1 M z O C w 1 M X 0 m c X V v d D s s J n F 1 b 3 Q 7 U 2 V j d G l v b j E v Y W 1 w b G l 0 d W R l X 2 h p c 3 R f M j A w M H N h b X B s Z X M v Q X V 0 b 1 J l b W 9 2 Z W R D b 2 x 1 b W 5 z M S 5 7 U z M 5 L D U y f S Z x d W 9 0 O y w m c X V v d D t T Z W N 0 a W 9 u M S 9 h b X B s a X R 1 Z G V f a G l z d F 8 y M D A w c 2 F t c G x l c y 9 B d X R v U m V t b 3 Z l Z E N v b H V t b n M x L n t T N D A s N T N 9 J n F 1 b 3 Q 7 L C Z x d W 9 0 O 1 N l Y 3 R p b 2 4 x L 2 F t c G x p d H V k Z V 9 o a X N 0 X z I w M D B z Y W 1 w b G V z L 0 F 1 d G 9 S Z W 1 v d m V k Q 2 9 s d W 1 u c z E u e 1 M 0 M S w 1 N H 0 m c X V v d D s s J n F 1 b 3 Q 7 U 2 V j d G l v b j E v Y W 1 w b G l 0 d W R l X 2 h p c 3 R f M j A w M H N h b X B s Z X M v Q X V 0 b 1 J l b W 9 2 Z W R D b 2 x 1 b W 5 z M S 5 7 U z Q y L D U 1 f S Z x d W 9 0 O y w m c X V v d D t T Z W N 0 a W 9 u M S 9 h b X B s a X R 1 Z G V f a G l z d F 8 y M D A w c 2 F t c G x l c y 9 B d X R v U m V t b 3 Z l Z E N v b H V t b n M x L n t T N D M s N T Z 9 J n F 1 b 3 Q 7 L C Z x d W 9 0 O 1 N l Y 3 R p b 2 4 x L 2 F t c G x p d H V k Z V 9 o a X N 0 X z I w M D B z Y W 1 w b G V z L 0 F 1 d G 9 S Z W 1 v d m V k Q 2 9 s d W 1 u c z E u e 1 M 0 N C w 1 N 3 0 m c X V v d D s s J n F 1 b 3 Q 7 U 2 V j d G l v b j E v Y W 1 w b G l 0 d W R l X 2 h p c 3 R f M j A w M H N h b X B s Z X M v Q X V 0 b 1 J l b W 9 2 Z W R D b 2 x 1 b W 5 z M S 5 7 U z Q 1 L D U 4 f S Z x d W 9 0 O y w m c X V v d D t T Z W N 0 a W 9 u M S 9 h b X B s a X R 1 Z G V f a G l z d F 8 y M D A w c 2 F t c G x l c y 9 B d X R v U m V t b 3 Z l Z E N v b H V t b n M x L n t T N D Y s N T l 9 J n F 1 b 3 Q 7 L C Z x d W 9 0 O 1 N l Y 3 R p b 2 4 x L 2 F t c G x p d H V k Z V 9 o a X N 0 X z I w M D B z Y W 1 w b G V z L 0 F 1 d G 9 S Z W 1 v d m V k Q 2 9 s d W 1 u c z E u e 1 M 0 N y w 2 M H 0 m c X V v d D s s J n F 1 b 3 Q 7 U 2 V j d G l v b j E v Y W 1 w b G l 0 d W R l X 2 h p c 3 R f M j A w M H N h b X B s Z X M v Q X V 0 b 1 J l b W 9 2 Z W R D b 2 x 1 b W 5 z M S 5 7 U z Q 4 L D Y x f S Z x d W 9 0 O y w m c X V v d D t T Z W N 0 a W 9 u M S 9 h b X B s a X R 1 Z G V f a G l z d F 8 y M D A w c 2 F t c G x l c y 9 B d X R v U m V t b 3 Z l Z E N v b H V t b n M x L n t T N D k s N j J 9 J n F 1 b 3 Q 7 L C Z x d W 9 0 O 1 N l Y 3 R p b 2 4 x L 2 F t c G x p d H V k Z V 9 o a X N 0 X z I w M D B z Y W 1 w b G V z L 0 F 1 d G 9 S Z W 1 v d m V k Q 2 9 s d W 1 u c z E u e 1 M 1 M C w 2 M 3 0 m c X V v d D s s J n F 1 b 3 Q 7 U 2 V j d G l v b j E v Y W 1 w b G l 0 d W R l X 2 h p c 3 R f M j A w M H N h b X B s Z X M v Q X V 0 b 1 J l b W 9 2 Z W R D b 2 x 1 b W 5 z M S 5 7 U z U x L D Y 0 f S Z x d W 9 0 O y w m c X V v d D t T Z W N 0 a W 9 u M S 9 h b X B s a X R 1 Z G V f a G l z d F 8 y M D A w c 2 F t c G x l c y 9 B d X R v U m V t b 3 Z l Z E N v b H V t b n M x L n t T N T I s N j V 9 J n F 1 b 3 Q 7 L C Z x d W 9 0 O 1 N l Y 3 R p b 2 4 x L 2 F t c G x p d H V k Z V 9 o a X N 0 X z I w M D B z Y W 1 w b G V z L 0 F 1 d G 9 S Z W 1 v d m V k Q 2 9 s d W 1 u c z E u e 1 M 1 M y w 2 N n 0 m c X V v d D s s J n F 1 b 3 Q 7 U 2 V j d G l v b j E v Y W 1 w b G l 0 d W R l X 2 h p c 3 R f M j A w M H N h b X B s Z X M v Q X V 0 b 1 J l b W 9 2 Z W R D b 2 x 1 b W 5 z M S 5 7 U z U 0 L D Y 3 f S Z x d W 9 0 O y w m c X V v d D t T Z W N 0 a W 9 u M S 9 h b X B s a X R 1 Z G V f a G l z d F 8 y M D A w c 2 F t c G x l c y 9 B d X R v U m V t b 3 Z l Z E N v b H V t b n M x L n t T N T U s N j h 9 J n F 1 b 3 Q 7 L C Z x d W 9 0 O 1 N l Y 3 R p b 2 4 x L 2 F t c G x p d H V k Z V 9 o a X N 0 X z I w M D B z Y W 1 w b G V z L 0 F 1 d G 9 S Z W 1 v d m V k Q 2 9 s d W 1 u c z E u e 1 M 1 N i w 2 O X 0 m c X V v d D s s J n F 1 b 3 Q 7 U 2 V j d G l v b j E v Y W 1 w b G l 0 d W R l X 2 h p c 3 R f M j A w M H N h b X B s Z X M v Q X V 0 b 1 J l b W 9 2 Z W R D b 2 x 1 b W 5 z M S 5 7 U z U 3 L D c w f S Z x d W 9 0 O y w m c X V v d D t T Z W N 0 a W 9 u M S 9 h b X B s a X R 1 Z G V f a G l z d F 8 y M D A w c 2 F t c G x l c y 9 B d X R v U m V t b 3 Z l Z E N v b H V t b n M x L n t T N T g s N z F 9 J n F 1 b 3 Q 7 L C Z x d W 9 0 O 1 N l Y 3 R p b 2 4 x L 2 F t c G x p d H V k Z V 9 o a X N 0 X z I w M D B z Y W 1 w b G V z L 0 F 1 d G 9 S Z W 1 v d m V k Q 2 9 s d W 1 u c z E u e 1 M 1 O S w 3 M n 0 m c X V v d D s s J n F 1 b 3 Q 7 U 2 V j d G l v b j E v Y W 1 w b G l 0 d W R l X 2 h p c 3 R f M j A w M H N h b X B s Z X M v Q X V 0 b 1 J l b W 9 2 Z W R D b 2 x 1 b W 5 z M S 5 7 U z Y w L D c z f S Z x d W 9 0 O y w m c X V v d D t T Z W N 0 a W 9 u M S 9 h b X B s a X R 1 Z G V f a G l z d F 8 y M D A w c 2 F t c G x l c y 9 B d X R v U m V t b 3 Z l Z E N v b H V t b n M x L n t T N j E s N z R 9 J n F 1 b 3 Q 7 L C Z x d W 9 0 O 1 N l Y 3 R p b 2 4 x L 2 F t c G x p d H V k Z V 9 o a X N 0 X z I w M D B z Y W 1 w b G V z L 0 F 1 d G 9 S Z W 1 v d m V k Q 2 9 s d W 1 u c z E u e 1 M 2 M i w 3 N X 0 m c X V v d D s s J n F 1 b 3 Q 7 U 2 V j d G l v b j E v Y W 1 w b G l 0 d W R l X 2 h p c 3 R f M j A w M H N h b X B s Z X M v Q X V 0 b 1 J l b W 9 2 Z W R D b 2 x 1 b W 5 z M S 5 7 U z Y z L D c 2 f S Z x d W 9 0 O y w m c X V v d D t T Z W N 0 a W 9 u M S 9 h b X B s a X R 1 Z G V f a G l z d F 8 y M D A w c 2 F t c G x l c y 9 B d X R v U m V t b 3 Z l Z E N v b H V t b n M x L n t T N j Q s N z d 9 J n F 1 b 3 Q 7 L C Z x d W 9 0 O 1 N l Y 3 R p b 2 4 x L 2 F t c G x p d H V k Z V 9 o a X N 0 X z I w M D B z Y W 1 w b G V z L 0 F 1 d G 9 S Z W 1 v d m V k Q 2 9 s d W 1 u c z E u e 1 M 2 N S w 3 O H 0 m c X V v d D s s J n F 1 b 3 Q 7 U 2 V j d G l v b j E v Y W 1 w b G l 0 d W R l X 2 h p c 3 R f M j A w M H N h b X B s Z X M v Q X V 0 b 1 J l b W 9 2 Z W R D b 2 x 1 b W 5 z M S 5 7 U z Y 2 L D c 5 f S Z x d W 9 0 O y w m c X V v d D t T Z W N 0 a W 9 u M S 9 h b X B s a X R 1 Z G V f a G l z d F 8 y M D A w c 2 F t c G x l c y 9 B d X R v U m V t b 3 Z l Z E N v b H V t b n M x L n t T N j c s O D B 9 J n F 1 b 3 Q 7 L C Z x d W 9 0 O 1 N l Y 3 R p b 2 4 x L 2 F t c G x p d H V k Z V 9 o a X N 0 X z I w M D B z Y W 1 w b G V z L 0 F 1 d G 9 S Z W 1 v d m V k Q 2 9 s d W 1 u c z E u e 1 M 2 O C w 4 M X 0 m c X V v d D s s J n F 1 b 3 Q 7 U 2 V j d G l v b j E v Y W 1 w b G l 0 d W R l X 2 h p c 3 R f M j A w M H N h b X B s Z X M v Q X V 0 b 1 J l b W 9 2 Z W R D b 2 x 1 b W 5 z M S 5 7 U z Y 5 L D g y f S Z x d W 9 0 O y w m c X V v d D t T Z W N 0 a W 9 u M S 9 h b X B s a X R 1 Z G V f a G l z d F 8 y M D A w c 2 F t c G x l c y 9 B d X R v U m V t b 3 Z l Z E N v b H V t b n M x L n t T N z A s O D N 9 J n F 1 b 3 Q 7 L C Z x d W 9 0 O 1 N l Y 3 R p b 2 4 x L 2 F t c G x p d H V k Z V 9 o a X N 0 X z I w M D B z Y W 1 w b G V z L 0 F 1 d G 9 S Z W 1 v d m V k Q 2 9 s d W 1 u c z E u e 1 M 3 M S w 4 N H 0 m c X V v d D s s J n F 1 b 3 Q 7 U 2 V j d G l v b j E v Y W 1 w b G l 0 d W R l X 2 h p c 3 R f M j A w M H N h b X B s Z X M v Q X V 0 b 1 J l b W 9 2 Z W R D b 2 x 1 b W 5 z M S 5 7 U z c y L D g 1 f S Z x d W 9 0 O y w m c X V v d D t T Z W N 0 a W 9 u M S 9 h b X B s a X R 1 Z G V f a G l z d F 8 y M D A w c 2 F t c G x l c y 9 B d X R v U m V t b 3 Z l Z E N v b H V t b n M x L n t T N z M s O D Z 9 J n F 1 b 3 Q 7 L C Z x d W 9 0 O 1 N l Y 3 R p b 2 4 x L 2 F t c G x p d H V k Z V 9 o a X N 0 X z I w M D B z Y W 1 w b G V z L 0 F 1 d G 9 S Z W 1 v d m V k Q 2 9 s d W 1 u c z E u e 1 M 3 N C w 4 N 3 0 m c X V v d D s s J n F 1 b 3 Q 7 U 2 V j d G l v b j E v Y W 1 w b G l 0 d W R l X 2 h p c 3 R f M j A w M H N h b X B s Z X M v Q X V 0 b 1 J l b W 9 2 Z W R D b 2 x 1 b W 5 z M S 5 7 U z c 1 L D g 4 f S Z x d W 9 0 O y w m c X V v d D t T Z W N 0 a W 9 u M S 9 h b X B s a X R 1 Z G V f a G l z d F 8 y M D A w c 2 F t c G x l c y 9 B d X R v U m V t b 3 Z l Z E N v b H V t b n M x L n t T N z Y s O D l 9 J n F 1 b 3 Q 7 L C Z x d W 9 0 O 1 N l Y 3 R p b 2 4 x L 2 F t c G x p d H V k Z V 9 o a X N 0 X z I w M D B z Y W 1 w b G V z L 0 F 1 d G 9 S Z W 1 v d m V k Q 2 9 s d W 1 u c z E u e 1 M 3 N y w 5 M H 0 m c X V v d D s s J n F 1 b 3 Q 7 U 2 V j d G l v b j E v Y W 1 w b G l 0 d W R l X 2 h p c 3 R f M j A w M H N h b X B s Z X M v Q X V 0 b 1 J l b W 9 2 Z W R D b 2 x 1 b W 5 z M S 5 7 U z c 4 L D k x f S Z x d W 9 0 O y w m c X V v d D t T Z W N 0 a W 9 u M S 9 h b X B s a X R 1 Z G V f a G l z d F 8 y M D A w c 2 F t c G x l c y 9 B d X R v U m V t b 3 Z l Z E N v b H V t b n M x L n t T N z k s O T J 9 J n F 1 b 3 Q 7 L C Z x d W 9 0 O 1 N l Y 3 R p b 2 4 x L 2 F t c G x p d H V k Z V 9 o a X N 0 X z I w M D B z Y W 1 w b G V z L 0 F 1 d G 9 S Z W 1 v d m V k Q 2 9 s d W 1 u c z E u e 1 M 4 M C w 5 M 3 0 m c X V v d D s s J n F 1 b 3 Q 7 U 2 V j d G l v b j E v Y W 1 w b G l 0 d W R l X 2 h p c 3 R f M j A w M H N h b X B s Z X M v Q X V 0 b 1 J l b W 9 2 Z W R D b 2 x 1 b W 5 z M S 5 7 U z g x L D k 0 f S Z x d W 9 0 O y w m c X V v d D t T Z W N 0 a W 9 u M S 9 h b X B s a X R 1 Z G V f a G l z d F 8 y M D A w c 2 F t c G x l c y 9 B d X R v U m V t b 3 Z l Z E N v b H V t b n M x L n t T O D I s O T V 9 J n F 1 b 3 Q 7 L C Z x d W 9 0 O 1 N l Y 3 R p b 2 4 x L 2 F t c G x p d H V k Z V 9 o a X N 0 X z I w M D B z Y W 1 w b G V z L 0 F 1 d G 9 S Z W 1 v d m V k Q 2 9 s d W 1 u c z E u e 1 M 4 M y w 5 N n 0 m c X V v d D s s J n F 1 b 3 Q 7 U 2 V j d G l v b j E v Y W 1 w b G l 0 d W R l X 2 h p c 3 R f M j A w M H N h b X B s Z X M v Q X V 0 b 1 J l b W 9 2 Z W R D b 2 x 1 b W 5 z M S 5 7 U z g 0 L D k 3 f S Z x d W 9 0 O y w m c X V v d D t T Z W N 0 a W 9 u M S 9 h b X B s a X R 1 Z G V f a G l z d F 8 y M D A w c 2 F t c G x l c y 9 B d X R v U m V t b 3 Z l Z E N v b H V t b n M x L n t T O D U s O T h 9 J n F 1 b 3 Q 7 L C Z x d W 9 0 O 1 N l Y 3 R p b 2 4 x L 2 F t c G x p d H V k Z V 9 o a X N 0 X z I w M D B z Y W 1 w b G V z L 0 F 1 d G 9 S Z W 1 v d m V k Q 2 9 s d W 1 u c z E u e 1 M 4 N i w 5 O X 0 m c X V v d D s s J n F 1 b 3 Q 7 U 2 V j d G l v b j E v Y W 1 w b G l 0 d W R l X 2 h p c 3 R f M j A w M H N h b X B s Z X M v Q X V 0 b 1 J l b W 9 2 Z W R D b 2 x 1 b W 5 z M S 5 7 U z g 3 L D E w M H 0 m c X V v d D s s J n F 1 b 3 Q 7 U 2 V j d G l v b j E v Y W 1 w b G l 0 d W R l X 2 h p c 3 R f M j A w M H N h b X B s Z X M v Q X V 0 b 1 J l b W 9 2 Z W R D b 2 x 1 b W 5 z M S 5 7 U z g 4 L D E w M X 0 m c X V v d D s s J n F 1 b 3 Q 7 U 2 V j d G l v b j E v Y W 1 w b G l 0 d W R l X 2 h p c 3 R f M j A w M H N h b X B s Z X M v Q X V 0 b 1 J l b W 9 2 Z W R D b 2 x 1 b W 5 z M S 5 7 U z g 5 L D E w M n 0 m c X V v d D s s J n F 1 b 3 Q 7 U 2 V j d G l v b j E v Y W 1 w b G l 0 d W R l X 2 h p c 3 R f M j A w M H N h b X B s Z X M v Q X V 0 b 1 J l b W 9 2 Z W R D b 2 x 1 b W 5 z M S 5 7 U z k w L D E w M 3 0 m c X V v d D s s J n F 1 b 3 Q 7 U 2 V j d G l v b j E v Y W 1 w b G l 0 d W R l X 2 h p c 3 R f M j A w M H N h b X B s Z X M v Q X V 0 b 1 J l b W 9 2 Z W R D b 2 x 1 b W 5 z M S 5 7 U z k x L D E w N H 0 m c X V v d D s s J n F 1 b 3 Q 7 U 2 V j d G l v b j E v Y W 1 w b G l 0 d W R l X 2 h p c 3 R f M j A w M H N h b X B s Z X M v Q X V 0 b 1 J l b W 9 2 Z W R D b 2 x 1 b W 5 z M S 5 7 U z k y L D E w N X 0 m c X V v d D s s J n F 1 b 3 Q 7 U 2 V j d G l v b j E v Y W 1 w b G l 0 d W R l X 2 h p c 3 R f M j A w M H N h b X B s Z X M v Q X V 0 b 1 J l b W 9 2 Z W R D b 2 x 1 b W 5 z M S 5 7 U z k z L D E w N n 0 m c X V v d D s s J n F 1 b 3 Q 7 U 2 V j d G l v b j E v Y W 1 w b G l 0 d W R l X 2 h p c 3 R f M j A w M H N h b X B s Z X M v Q X V 0 b 1 J l b W 9 2 Z W R D b 2 x 1 b W 5 z M S 5 7 U z k 0 L D E w N 3 0 m c X V v d D s s J n F 1 b 3 Q 7 U 2 V j d G l v b j E v Y W 1 w b G l 0 d W R l X 2 h p c 3 R f M j A w M H N h b X B s Z X M v Q X V 0 b 1 J l b W 9 2 Z W R D b 2 x 1 b W 5 z M S 5 7 U z k 1 L D E w O H 0 m c X V v d D s s J n F 1 b 3 Q 7 U 2 V j d G l v b j E v Y W 1 w b G l 0 d W R l X 2 h p c 3 R f M j A w M H N h b X B s Z X M v Q X V 0 b 1 J l b W 9 2 Z W R D b 2 x 1 b W 5 z M S 5 7 U z k 2 L D E w O X 0 m c X V v d D s s J n F 1 b 3 Q 7 U 2 V j d G l v b j E v Y W 1 w b G l 0 d W R l X 2 h p c 3 R f M j A w M H N h b X B s Z X M v Q X V 0 b 1 J l b W 9 2 Z W R D b 2 x 1 b W 5 z M S 5 7 U z k 3 L D E x M H 0 m c X V v d D s s J n F 1 b 3 Q 7 U 2 V j d G l v b j E v Y W 1 w b G l 0 d W R l X 2 h p c 3 R f M j A w M H N h b X B s Z X M v Q X V 0 b 1 J l b W 9 2 Z W R D b 2 x 1 b W 5 z M S 5 7 U z k 4 L D E x M X 0 m c X V v d D s s J n F 1 b 3 Q 7 U 2 V j d G l v b j E v Y W 1 w b G l 0 d W R l X 2 h p c 3 R f M j A w M H N h b X B s Z X M v Q X V 0 b 1 J l b W 9 2 Z W R D b 2 x 1 b W 5 z M S 5 7 U z k 5 L D E x M n 0 m c X V v d D s s J n F 1 b 3 Q 7 U 2 V j d G l v b j E v Y W 1 w b G l 0 d W R l X 2 h p c 3 R f M j A w M H N h b X B s Z X M v Q X V 0 b 1 J l b W 9 2 Z W R D b 2 x 1 b W 5 z M S 5 7 U z E w M C w x M T N 9 J n F 1 b 3 Q 7 L C Z x d W 9 0 O 1 N l Y 3 R p b 2 4 x L 2 F t c G x p d H V k Z V 9 o a X N 0 X z I w M D B z Y W 1 w b G V z L 0 F 1 d G 9 S Z W 1 v d m V k Q 2 9 s d W 1 u c z E u e 2 1 f b m 9 0 U 3 l u Y 1 N l c X V l b m N l T G V u Z 3 R o S G l z d G 9 n c m F t L m 1 f Y m l u c 1 J h b m d l L m 1 p b i w x M T R 9 J n F 1 b 3 Q 7 L C Z x d W 9 0 O 1 N l Y 3 R p b 2 4 x L 2 F t c G x p d H V k Z V 9 o a X N 0 X z I w M D B z Y W 1 w b G V z L 0 F 1 d G 9 S Z W 1 v d m V k Q 2 9 s d W 1 u c z E u e y A g I C A g I C A g I C A g I G 1 f b m 9 0 U 3 l u Y 1 N l c X V l b m N l T G V u Z 3 R o S G l z d G 9 n c m F t L m 1 f Y m l u c 1 J h b m d l L m 1 h e C w x M T V 9 J n F 1 b 3 Q 7 L C Z x d W 9 0 O 1 N l Y 3 R p b 2 4 x L 2 F t c G x p d H V k Z V 9 o a X N 0 X z I w M D B z Y W 1 w b G V z L 0 F 1 d G 9 S Z W 1 v d m V k Q 2 9 s d W 1 u c z E u e y A g I C A g I C A g I C A g I G 1 f b m 9 0 U 3 l u Y 1 N l c X V l b m N l T G V u Z 3 R o S G l z d G 9 n c m F t L m t f Y m l u c 0 N v d W 5 0 L D E x N n 0 m c X V v d D s s J n F 1 b 3 Q 7 U 2 V j d G l v b j E v Y W 1 w b G l 0 d W R l X 2 h p c 3 R f M j A w M H N h b X B s Z X M v Q X V 0 b 1 J l b W 9 2 Z W R D b 2 x 1 b W 5 z M S 5 7 I C A g I C A g I C A g I C A g b V 9 u b 3 R T e W 5 j U 2 V x d W V u Y 2 V M Z W 5 n d G h I a X N 0 b 2 d y Y W 0 u b V 9 z Y W 1 w b G V z Q 2 9 1 b n Q s M T E 3 f S Z x d W 9 0 O y w m c X V v d D t T Z W N 0 a W 9 u M S 9 h b X B s a X R 1 Z G V f a G l z d F 8 y M D A w c 2 F t c G x l c y 9 B d X R v U m V t b 3 Z l Z E N v b H V t b n M x L n s g I C A g I C A g I C A g I C B t X 2 5 v d F N 5 b m N T Z X F 1 Z W 5 j Z U x l b m d 0 a E h p c 3 R v Z 3 J h b S 5 i a W 5 z X 3 d l a W d o d H M s M T E 4 f S Z x d W 9 0 O y w m c X V v d D t T Z W N 0 a W 9 u M S 9 h b X B s a X R 1 Z G V f a G l z d F 8 y M D A w c 2 F t c G x l c y 9 B d X R v U m V t b 3 Z l Z E N v b H V t b n M x L n t O M S w x M T l 9 J n F 1 b 3 Q 7 L C Z x d W 9 0 O 1 N l Y 3 R p b 2 4 x L 2 F t c G x p d H V k Z V 9 o a X N 0 X z I w M D B z Y W 1 w b G V z L 0 F 1 d G 9 S Z W 1 v d m V k Q 2 9 s d W 1 u c z E u e 0 4 y L D E y M H 0 m c X V v d D s s J n F 1 b 3 Q 7 U 2 V j d G l v b j E v Y W 1 w b G l 0 d W R l X 2 h p c 3 R f M j A w M H N h b X B s Z X M v Q X V 0 b 1 J l b W 9 2 Z W R D b 2 x 1 b W 5 z M S 5 7 T j M s M T I x f S Z x d W 9 0 O y w m c X V v d D t T Z W N 0 a W 9 u M S 9 h b X B s a X R 1 Z G V f a G l z d F 8 y M D A w c 2 F t c G x l c y 9 B d X R v U m V t b 3 Z l Z E N v b H V t b n M x L n t O N C w x M j J 9 J n F 1 b 3 Q 7 L C Z x d W 9 0 O 1 N l Y 3 R p b 2 4 x L 2 F t c G x p d H V k Z V 9 o a X N 0 X z I w M D B z Y W 1 w b G V z L 0 F 1 d G 9 S Z W 1 v d m V k Q 2 9 s d W 1 u c z E u e 0 4 1 L D E y M 3 0 m c X V v d D s s J n F 1 b 3 Q 7 U 2 V j d G l v b j E v Y W 1 w b G l 0 d W R l X 2 h p c 3 R f M j A w M H N h b X B s Z X M v Q X V 0 b 1 J l b W 9 2 Z W R D b 2 x 1 b W 5 z M S 5 7 T j Y s M T I 0 f S Z x d W 9 0 O y w m c X V v d D t T Z W N 0 a W 9 u M S 9 h b X B s a X R 1 Z G V f a G l z d F 8 y M D A w c 2 F t c G x l c y 9 B d X R v U m V t b 3 Z l Z E N v b H V t b n M x L n t O N y w x M j V 9 J n F 1 b 3 Q 7 L C Z x d W 9 0 O 1 N l Y 3 R p b 2 4 x L 2 F t c G x p d H V k Z V 9 o a X N 0 X z I w M D B z Y W 1 w b G V z L 0 F 1 d G 9 S Z W 1 v d m V k Q 2 9 s d W 1 u c z E u e 0 4 4 L D E y N n 0 m c X V v d D s s J n F 1 b 3 Q 7 U 2 V j d G l v b j E v Y W 1 w b G l 0 d W R l X 2 h p c 3 R f M j A w M H N h b X B s Z X M v Q X V 0 b 1 J l b W 9 2 Z W R D b 2 x 1 b W 5 z M S 5 7 T j k s M T I 3 f S Z x d W 9 0 O y w m c X V v d D t T Z W N 0 a W 9 u M S 9 h b X B s a X R 1 Z G V f a G l z d F 8 y M D A w c 2 F t c G x l c y 9 B d X R v U m V t b 3 Z l Z E N v b H V t b n M x L n t O M T A s M T I 4 f S Z x d W 9 0 O y w m c X V v d D t T Z W N 0 a W 9 u M S 9 h b X B s a X R 1 Z G V f a G l z d F 8 y M D A w c 2 F t c G x l c y 9 B d X R v U m V t b 3 Z l Z E N v b H V t b n M x L n t O M T E s M T I 5 f S Z x d W 9 0 O y w m c X V v d D t T Z W N 0 a W 9 u M S 9 h b X B s a X R 1 Z G V f a G l z d F 8 y M D A w c 2 F t c G x l c y 9 B d X R v U m V t b 3 Z l Z E N v b H V t b n M x L n t O M T I s M T M w f S Z x d W 9 0 O y w m c X V v d D t T Z W N 0 a W 9 u M S 9 h b X B s a X R 1 Z G V f a G l z d F 8 y M D A w c 2 F t c G x l c y 9 B d X R v U m V t b 3 Z l Z E N v b H V t b n M x L n t O M T M s M T M x f S Z x d W 9 0 O y w m c X V v d D t T Z W N 0 a W 9 u M S 9 h b X B s a X R 1 Z G V f a G l z d F 8 y M D A w c 2 F t c G x l c y 9 B d X R v U m V t b 3 Z l Z E N v b H V t b n M x L n t O M T Q s M T M y f S Z x d W 9 0 O y w m c X V v d D t T Z W N 0 a W 9 u M S 9 h b X B s a X R 1 Z G V f a G l z d F 8 y M D A w c 2 F t c G x l c y 9 B d X R v U m V t b 3 Z l Z E N v b H V t b n M x L n t O M T U s M T M z f S Z x d W 9 0 O y w m c X V v d D t T Z W N 0 a W 9 u M S 9 h b X B s a X R 1 Z G V f a G l z d F 8 y M D A w c 2 F t c G x l c y 9 B d X R v U m V t b 3 Z l Z E N v b H V t b n M x L n t O M T Y s M T M 0 f S Z x d W 9 0 O y w m c X V v d D t T Z W N 0 a W 9 u M S 9 h b X B s a X R 1 Z G V f a G l z d F 8 y M D A w c 2 F t c G x l c y 9 B d X R v U m V t b 3 Z l Z E N v b H V t b n M x L n t O M T c s M T M 1 f S Z x d W 9 0 O y w m c X V v d D t T Z W N 0 a W 9 u M S 9 h b X B s a X R 1 Z G V f a G l z d F 8 y M D A w c 2 F t c G x l c y 9 B d X R v U m V t b 3 Z l Z E N v b H V t b n M x L n t O M T g s M T M 2 f S Z x d W 9 0 O y w m c X V v d D t T Z W N 0 a W 9 u M S 9 h b X B s a X R 1 Z G V f a G l z d F 8 y M D A w c 2 F t c G x l c y 9 B d X R v U m V t b 3 Z l Z E N v b H V t b n M x L n t O M T k s M T M 3 f S Z x d W 9 0 O y w m c X V v d D t T Z W N 0 a W 9 u M S 9 h b X B s a X R 1 Z G V f a G l z d F 8 y M D A w c 2 F t c G x l c y 9 B d X R v U m V t b 3 Z l Z E N v b H V t b n M x L n t O M j A s M T M 4 f S Z x d W 9 0 O y w m c X V v d D t T Z W N 0 a W 9 u M S 9 h b X B s a X R 1 Z G V f a G l z d F 8 y M D A w c 2 F t c G x l c y 9 B d X R v U m V t b 3 Z l Z E N v b H V t b n M x L n t O M j E s M T M 5 f S Z x d W 9 0 O y w m c X V v d D t T Z W N 0 a W 9 u M S 9 h b X B s a X R 1 Z G V f a G l z d F 8 y M D A w c 2 F t c G x l c y 9 B d X R v U m V t b 3 Z l Z E N v b H V t b n M x L n t O M j I s M T Q w f S Z x d W 9 0 O y w m c X V v d D t T Z W N 0 a W 9 u M S 9 h b X B s a X R 1 Z G V f a G l z d F 8 y M D A w c 2 F t c G x l c y 9 B d X R v U m V t b 3 Z l Z E N v b H V t b n M x L n t O M j M s M T Q x f S Z x d W 9 0 O y w m c X V v d D t T Z W N 0 a W 9 u M S 9 h b X B s a X R 1 Z G V f a G l z d F 8 y M D A w c 2 F t c G x l c y 9 B d X R v U m V t b 3 Z l Z E N v b H V t b n M x L n t O M j Q s M T Q y f S Z x d W 9 0 O y w m c X V v d D t T Z W N 0 a W 9 u M S 9 h b X B s a X R 1 Z G V f a G l z d F 8 y M D A w c 2 F t c G x l c y 9 B d X R v U m V t b 3 Z l Z E N v b H V t b n M x L n t O M j U s M T Q z f S Z x d W 9 0 O y w m c X V v d D t T Z W N 0 a W 9 u M S 9 h b X B s a X R 1 Z G V f a G l z d F 8 y M D A w c 2 F t c G x l c y 9 B d X R v U m V t b 3 Z l Z E N v b H V t b n M x L n t O M j Y s M T Q 0 f S Z x d W 9 0 O y w m c X V v d D t T Z W N 0 a W 9 u M S 9 h b X B s a X R 1 Z G V f a G l z d F 8 y M D A w c 2 F t c G x l c y 9 B d X R v U m V t b 3 Z l Z E N v b H V t b n M x L n t O M j c s M T Q 1 f S Z x d W 9 0 O y w m c X V v d D t T Z W N 0 a W 9 u M S 9 h b X B s a X R 1 Z G V f a G l z d F 8 y M D A w c 2 F t c G x l c y 9 B d X R v U m V t b 3 Z l Z E N v b H V t b n M x L n t O M j g s M T Q 2 f S Z x d W 9 0 O y w m c X V v d D t T Z W N 0 a W 9 u M S 9 h b X B s a X R 1 Z G V f a G l z d F 8 y M D A w c 2 F t c G x l c y 9 B d X R v U m V t b 3 Z l Z E N v b H V t b n M x L n t O M j k s M T Q 3 f S Z x d W 9 0 O y w m c X V v d D t T Z W N 0 a W 9 u M S 9 h b X B s a X R 1 Z G V f a G l z d F 8 y M D A w c 2 F t c G x l c y 9 B d X R v U m V t b 3 Z l Z E N v b H V t b n M x L n t O M z A s M T Q 4 f S Z x d W 9 0 O y w m c X V v d D t T Z W N 0 a W 9 u M S 9 h b X B s a X R 1 Z G V f a G l z d F 8 y M D A w c 2 F t c G x l c y 9 B d X R v U m V t b 3 Z l Z E N v b H V t b n M x L n t O M z E s M T Q 5 f S Z x d W 9 0 O y w m c X V v d D t T Z W N 0 a W 9 u M S 9 h b X B s a X R 1 Z G V f a G l z d F 8 y M D A w c 2 F t c G x l c y 9 B d X R v U m V t b 3 Z l Z E N v b H V t b n M x L n t O M z I s M T U w f S Z x d W 9 0 O y w m c X V v d D t T Z W N 0 a W 9 u M S 9 h b X B s a X R 1 Z G V f a G l z d F 8 y M D A w c 2 F t c G x l c y 9 B d X R v U m V t b 3 Z l Z E N v b H V t b n M x L n t O M z M s M T U x f S Z x d W 9 0 O y w m c X V v d D t T Z W N 0 a W 9 u M S 9 h b X B s a X R 1 Z G V f a G l z d F 8 y M D A w c 2 F t c G x l c y 9 B d X R v U m V t b 3 Z l Z E N v b H V t b n M x L n t O M z Q s M T U y f S Z x d W 9 0 O y w m c X V v d D t T Z W N 0 a W 9 u M S 9 h b X B s a X R 1 Z G V f a G l z d F 8 y M D A w c 2 F t c G x l c y 9 B d X R v U m V t b 3 Z l Z E N v b H V t b n M x L n t O M z U s M T U z f S Z x d W 9 0 O y w m c X V v d D t T Z W N 0 a W 9 u M S 9 h b X B s a X R 1 Z G V f a G l z d F 8 y M D A w c 2 F t c G x l c y 9 B d X R v U m V t b 3 Z l Z E N v b H V t b n M x L n t O M z Y s M T U 0 f S Z x d W 9 0 O y w m c X V v d D t T Z W N 0 a W 9 u M S 9 h b X B s a X R 1 Z G V f a G l z d F 8 y M D A w c 2 F t c G x l c y 9 B d X R v U m V t b 3 Z l Z E N v b H V t b n M x L n t O M z c s M T U 1 f S Z x d W 9 0 O y w m c X V v d D t T Z W N 0 a W 9 u M S 9 h b X B s a X R 1 Z G V f a G l z d F 8 y M D A w c 2 F t c G x l c y 9 B d X R v U m V t b 3 Z l Z E N v b H V t b n M x L n t O M z g s M T U 2 f S Z x d W 9 0 O y w m c X V v d D t T Z W N 0 a W 9 u M S 9 h b X B s a X R 1 Z G V f a G l z d F 8 y M D A w c 2 F t c G x l c y 9 B d X R v U m V t b 3 Z l Z E N v b H V t b n M x L n t O M z k s M T U 3 f S Z x d W 9 0 O y w m c X V v d D t T Z W N 0 a W 9 u M S 9 h b X B s a X R 1 Z G V f a G l z d F 8 y M D A w c 2 F t c G x l c y 9 B d X R v U m V t b 3 Z l Z E N v b H V t b n M x L n t O N D A s M T U 4 f S Z x d W 9 0 O y w m c X V v d D t T Z W N 0 a W 9 u M S 9 h b X B s a X R 1 Z G V f a G l z d F 8 y M D A w c 2 F t c G x l c y 9 B d X R v U m V t b 3 Z l Z E N v b H V t b n M x L n t O N D E s M T U 5 f S Z x d W 9 0 O y w m c X V v d D t T Z W N 0 a W 9 u M S 9 h b X B s a X R 1 Z G V f a G l z d F 8 y M D A w c 2 F t c G x l c y 9 B d X R v U m V t b 3 Z l Z E N v b H V t b n M x L n t O N D I s M T Y w f S Z x d W 9 0 O y w m c X V v d D t T Z W N 0 a W 9 u M S 9 h b X B s a X R 1 Z G V f a G l z d F 8 y M D A w c 2 F t c G x l c y 9 B d X R v U m V t b 3 Z l Z E N v b H V t b n M x L n t O N D M s M T Y x f S Z x d W 9 0 O y w m c X V v d D t T Z W N 0 a W 9 u M S 9 h b X B s a X R 1 Z G V f a G l z d F 8 y M D A w c 2 F t c G x l c y 9 B d X R v U m V t b 3 Z l Z E N v b H V t b n M x L n t O N D Q s M T Y y f S Z x d W 9 0 O y w m c X V v d D t T Z W N 0 a W 9 u M S 9 h b X B s a X R 1 Z G V f a G l z d F 8 y M D A w c 2 F t c G x l c y 9 B d X R v U m V t b 3 Z l Z E N v b H V t b n M x L n t O N D U s M T Y z f S Z x d W 9 0 O y w m c X V v d D t T Z W N 0 a W 9 u M S 9 h b X B s a X R 1 Z G V f a G l z d F 8 y M D A w c 2 F t c G x l c y 9 B d X R v U m V t b 3 Z l Z E N v b H V t b n M x L n t O N D Y s M T Y 0 f S Z x d W 9 0 O y w m c X V v d D t T Z W N 0 a W 9 u M S 9 h b X B s a X R 1 Z G V f a G l z d F 8 y M D A w c 2 F t c G x l c y 9 B d X R v U m V t b 3 Z l Z E N v b H V t b n M x L n t O N D c s M T Y 1 f S Z x d W 9 0 O y w m c X V v d D t T Z W N 0 a W 9 u M S 9 h b X B s a X R 1 Z G V f a G l z d F 8 y M D A w c 2 F t c G x l c y 9 B d X R v U m V t b 3 Z l Z E N v b H V t b n M x L n t O N D g s M T Y 2 f S Z x d W 9 0 O y w m c X V v d D t T Z W N 0 a W 9 u M S 9 h b X B s a X R 1 Z G V f a G l z d F 8 y M D A w c 2 F t c G x l c y 9 B d X R v U m V t b 3 Z l Z E N v b H V t b n M x L n t O N D k s M T Y 3 f S Z x d W 9 0 O y w m c X V v d D t T Z W N 0 a W 9 u M S 9 h b X B s a X R 1 Z G V f a G l z d F 8 y M D A w c 2 F t c G x l c y 9 B d X R v U m V t b 3 Z l Z E N v b H V t b n M x L n t O N T A s M T Y 4 f S Z x d W 9 0 O y w m c X V v d D t T Z W N 0 a W 9 u M S 9 h b X B s a X R 1 Z G V f a G l z d F 8 y M D A w c 2 F t c G x l c y 9 B d X R v U m V t b 3 Z l Z E N v b H V t b n M x L n t O N T E s M T Y 5 f S Z x d W 9 0 O y w m c X V v d D t T Z W N 0 a W 9 u M S 9 h b X B s a X R 1 Z G V f a G l z d F 8 y M D A w c 2 F t c G x l c y 9 B d X R v U m V t b 3 Z l Z E N v b H V t b n M x L n t O N T I s M T c w f S Z x d W 9 0 O y w m c X V v d D t T Z W N 0 a W 9 u M S 9 h b X B s a X R 1 Z G V f a G l z d F 8 y M D A w c 2 F t c G x l c y 9 B d X R v U m V t b 3 Z l Z E N v b H V t b n M x L n t O N T M s M T c x f S Z x d W 9 0 O y w m c X V v d D t T Z W N 0 a W 9 u M S 9 h b X B s a X R 1 Z G V f a G l z d F 8 y M D A w c 2 F t c G x l c y 9 B d X R v U m V t b 3 Z l Z E N v b H V t b n M x L n t O N T Q s M T c y f S Z x d W 9 0 O y w m c X V v d D t T Z W N 0 a W 9 u M S 9 h b X B s a X R 1 Z G V f a G l z d F 8 y M D A w c 2 F t c G x l c y 9 B d X R v U m V t b 3 Z l Z E N v b H V t b n M x L n t O N T U s M T c z f S Z x d W 9 0 O y w m c X V v d D t T Z W N 0 a W 9 u M S 9 h b X B s a X R 1 Z G V f a G l z d F 8 y M D A w c 2 F t c G x l c y 9 B d X R v U m V t b 3 Z l Z E N v b H V t b n M x L n t O N T Y s M T c 0 f S Z x d W 9 0 O y w m c X V v d D t T Z W N 0 a W 9 u M S 9 h b X B s a X R 1 Z G V f a G l z d F 8 y M D A w c 2 F t c G x l c y 9 B d X R v U m V t b 3 Z l Z E N v b H V t b n M x L n t O N T c s M T c 1 f S Z x d W 9 0 O y w m c X V v d D t T Z W N 0 a W 9 u M S 9 h b X B s a X R 1 Z G V f a G l z d F 8 y M D A w c 2 F t c G x l c y 9 B d X R v U m V t b 3 Z l Z E N v b H V t b n M x L n t O N T g s M T c 2 f S Z x d W 9 0 O y w m c X V v d D t T Z W N 0 a W 9 u M S 9 h b X B s a X R 1 Z G V f a G l z d F 8 y M D A w c 2 F t c G x l c y 9 B d X R v U m V t b 3 Z l Z E N v b H V t b n M x L n t O N T k s M T c 3 f S Z x d W 9 0 O y w m c X V v d D t T Z W N 0 a W 9 u M S 9 h b X B s a X R 1 Z G V f a G l z d F 8 y M D A w c 2 F t c G x l c y 9 B d X R v U m V t b 3 Z l Z E N v b H V t b n M x L n t O N j A s M T c 4 f S Z x d W 9 0 O y w m c X V v d D t T Z W N 0 a W 9 u M S 9 h b X B s a X R 1 Z G V f a G l z d F 8 y M D A w c 2 F t c G x l c y 9 B d X R v U m V t b 3 Z l Z E N v b H V t b n M x L n t O N j E s M T c 5 f S Z x d W 9 0 O y w m c X V v d D t T Z W N 0 a W 9 u M S 9 h b X B s a X R 1 Z G V f a G l z d F 8 y M D A w c 2 F t c G x l c y 9 B d X R v U m V t b 3 Z l Z E N v b H V t b n M x L n t O N j I s M T g w f S Z x d W 9 0 O y w m c X V v d D t T Z W N 0 a W 9 u M S 9 h b X B s a X R 1 Z G V f a G l z d F 8 y M D A w c 2 F t c G x l c y 9 B d X R v U m V t b 3 Z l Z E N v b H V t b n M x L n t O N j M s M T g x f S Z x d W 9 0 O y w m c X V v d D t T Z W N 0 a W 9 u M S 9 h b X B s a X R 1 Z G V f a G l z d F 8 y M D A w c 2 F t c G x l c y 9 B d X R v U m V t b 3 Z l Z E N v b H V t b n M x L n t O N j Q s M T g y f S Z x d W 9 0 O y w m c X V v d D t T Z W N 0 a W 9 u M S 9 h b X B s a X R 1 Z G V f a G l z d F 8 y M D A w c 2 F t c G x l c y 9 B d X R v U m V t b 3 Z l Z E N v b H V t b n M x L n t O N j U s M T g z f S Z x d W 9 0 O y w m c X V v d D t T Z W N 0 a W 9 u M S 9 h b X B s a X R 1 Z G V f a G l z d F 8 y M D A w c 2 F t c G x l c y 9 B d X R v U m V t b 3 Z l Z E N v b H V t b n M x L n t O N j Y s M T g 0 f S Z x d W 9 0 O y w m c X V v d D t T Z W N 0 a W 9 u M S 9 h b X B s a X R 1 Z G V f a G l z d F 8 y M D A w c 2 F t c G x l c y 9 B d X R v U m V t b 3 Z l Z E N v b H V t b n M x L n t O N j c s M T g 1 f S Z x d W 9 0 O y w m c X V v d D t T Z W N 0 a W 9 u M S 9 h b X B s a X R 1 Z G V f a G l z d F 8 y M D A w c 2 F t c G x l c y 9 B d X R v U m V t b 3 Z l Z E N v b H V t b n M x L n t O N j g s M T g 2 f S Z x d W 9 0 O y w m c X V v d D t T Z W N 0 a W 9 u M S 9 h b X B s a X R 1 Z G V f a G l z d F 8 y M D A w c 2 F t c G x l c y 9 B d X R v U m V t b 3 Z l Z E N v b H V t b n M x L n t O N j k s M T g 3 f S Z x d W 9 0 O y w m c X V v d D t T Z W N 0 a W 9 u M S 9 h b X B s a X R 1 Z G V f a G l z d F 8 y M D A w c 2 F t c G x l c y 9 B d X R v U m V t b 3 Z l Z E N v b H V t b n M x L n t O N z A s M T g 4 f S Z x d W 9 0 O y w m c X V v d D t T Z W N 0 a W 9 u M S 9 h b X B s a X R 1 Z G V f a G l z d F 8 y M D A w c 2 F t c G x l c y 9 B d X R v U m V t b 3 Z l Z E N v b H V t b n M x L n t O N z E s M T g 5 f S Z x d W 9 0 O y w m c X V v d D t T Z W N 0 a W 9 u M S 9 h b X B s a X R 1 Z G V f a G l z d F 8 y M D A w c 2 F t c G x l c y 9 B d X R v U m V t b 3 Z l Z E N v b H V t b n M x L n t O N z I s M T k w f S Z x d W 9 0 O y w m c X V v d D t T Z W N 0 a W 9 u M S 9 h b X B s a X R 1 Z G V f a G l z d F 8 y M D A w c 2 F t c G x l c y 9 B d X R v U m V t b 3 Z l Z E N v b H V t b n M x L n t O N z M s M T k x f S Z x d W 9 0 O y w m c X V v d D t T Z W N 0 a W 9 u M S 9 h b X B s a X R 1 Z G V f a G l z d F 8 y M D A w c 2 F t c G x l c y 9 B d X R v U m V t b 3 Z l Z E N v b H V t b n M x L n t O N z Q s M T k y f S Z x d W 9 0 O y w m c X V v d D t T Z W N 0 a W 9 u M S 9 h b X B s a X R 1 Z G V f a G l z d F 8 y M D A w c 2 F t c G x l c y 9 B d X R v U m V t b 3 Z l Z E N v b H V t b n M x L n t O N z U s M T k z f S Z x d W 9 0 O y w m c X V v d D t T Z W N 0 a W 9 u M S 9 h b X B s a X R 1 Z G V f a G l z d F 8 y M D A w c 2 F t c G x l c y 9 B d X R v U m V t b 3 Z l Z E N v b H V t b n M x L n t O N z Y s M T k 0 f S Z x d W 9 0 O y w m c X V v d D t T Z W N 0 a W 9 u M S 9 h b X B s a X R 1 Z G V f a G l z d F 8 y M D A w c 2 F t c G x l c y 9 B d X R v U m V t b 3 Z l Z E N v b H V t b n M x L n t O N z c s M T k 1 f S Z x d W 9 0 O y w m c X V v d D t T Z W N 0 a W 9 u M S 9 h b X B s a X R 1 Z G V f a G l z d F 8 y M D A w c 2 F t c G x l c y 9 B d X R v U m V t b 3 Z l Z E N v b H V t b n M x L n t O N z g s M T k 2 f S Z x d W 9 0 O y w m c X V v d D t T Z W N 0 a W 9 u M S 9 h b X B s a X R 1 Z G V f a G l z d F 8 y M D A w c 2 F t c G x l c y 9 B d X R v U m V t b 3 Z l Z E N v b H V t b n M x L n t O N z k s M T k 3 f S Z x d W 9 0 O y w m c X V v d D t T Z W N 0 a W 9 u M S 9 h b X B s a X R 1 Z G V f a G l z d F 8 y M D A w c 2 F t c G x l c y 9 B d X R v U m V t b 3 Z l Z E N v b H V t b n M x L n t O O D A s M T k 4 f S Z x d W 9 0 O y w m c X V v d D t T Z W N 0 a W 9 u M S 9 h b X B s a X R 1 Z G V f a G l z d F 8 y M D A w c 2 F t c G x l c y 9 B d X R v U m V t b 3 Z l Z E N v b H V t b n M x L n t O O D E s M T k 5 f S Z x d W 9 0 O y w m c X V v d D t T Z W N 0 a W 9 u M S 9 h b X B s a X R 1 Z G V f a G l z d F 8 y M D A w c 2 F t c G x l c y 9 B d X R v U m V t b 3 Z l Z E N v b H V t b n M x L n t O O D I s M j A w f S Z x d W 9 0 O y w m c X V v d D t T Z W N 0 a W 9 u M S 9 h b X B s a X R 1 Z G V f a G l z d F 8 y M D A w c 2 F t c G x l c y 9 B d X R v U m V t b 3 Z l Z E N v b H V t b n M x L n t O O D M s M j A x f S Z x d W 9 0 O y w m c X V v d D t T Z W N 0 a W 9 u M S 9 h b X B s a X R 1 Z G V f a G l z d F 8 y M D A w c 2 F t c G x l c y 9 B d X R v U m V t b 3 Z l Z E N v b H V t b n M x L n t O O D Q s M j A y f S Z x d W 9 0 O y w m c X V v d D t T Z W N 0 a W 9 u M S 9 h b X B s a X R 1 Z G V f a G l z d F 8 y M D A w c 2 F t c G x l c y 9 B d X R v U m V t b 3 Z l Z E N v b H V t b n M x L n t O O D U s M j A z f S Z x d W 9 0 O y w m c X V v d D t T Z W N 0 a W 9 u M S 9 h b X B s a X R 1 Z G V f a G l z d F 8 y M D A w c 2 F t c G x l c y 9 B d X R v U m V t b 3 Z l Z E N v b H V t b n M x L n t O O D Y s M j A 0 f S Z x d W 9 0 O y w m c X V v d D t T Z W N 0 a W 9 u M S 9 h b X B s a X R 1 Z G V f a G l z d F 8 y M D A w c 2 F t c G x l c y 9 B d X R v U m V t b 3 Z l Z E N v b H V t b n M x L n t O O D c s M j A 1 f S Z x d W 9 0 O y w m c X V v d D t T Z W N 0 a W 9 u M S 9 h b X B s a X R 1 Z G V f a G l z d F 8 y M D A w c 2 F t c G x l c y 9 B d X R v U m V t b 3 Z l Z E N v b H V t b n M x L n t O O D g s M j A 2 f S Z x d W 9 0 O y w m c X V v d D t T Z W N 0 a W 9 u M S 9 h b X B s a X R 1 Z G V f a G l z d F 8 y M D A w c 2 F t c G x l c y 9 B d X R v U m V t b 3 Z l Z E N v b H V t b n M x L n t O O D k s M j A 3 f S Z x d W 9 0 O y w m c X V v d D t T Z W N 0 a W 9 u M S 9 h b X B s a X R 1 Z G V f a G l z d F 8 y M D A w c 2 F t c G x l c y 9 B d X R v U m V t b 3 Z l Z E N v b H V t b n M x L n t O O T A s M j A 4 f S Z x d W 9 0 O y w m c X V v d D t T Z W N 0 a W 9 u M S 9 h b X B s a X R 1 Z G V f a G l z d F 8 y M D A w c 2 F t c G x l c y 9 B d X R v U m V t b 3 Z l Z E N v b H V t b n M x L n t O O T E s M j A 5 f S Z x d W 9 0 O y w m c X V v d D t T Z W N 0 a W 9 u M S 9 h b X B s a X R 1 Z G V f a G l z d F 8 y M D A w c 2 F t c G x l c y 9 B d X R v U m V t b 3 Z l Z E N v b H V t b n M x L n t O O T I s M j E w f S Z x d W 9 0 O y w m c X V v d D t T Z W N 0 a W 9 u M S 9 h b X B s a X R 1 Z G V f a G l z d F 8 y M D A w c 2 F t c G x l c y 9 B d X R v U m V t b 3 Z l Z E N v b H V t b n M x L n t O O T M s M j E x f S Z x d W 9 0 O y w m c X V v d D t T Z W N 0 a W 9 u M S 9 h b X B s a X R 1 Z G V f a G l z d F 8 y M D A w c 2 F t c G x l c y 9 B d X R v U m V t b 3 Z l Z E N v b H V t b n M x L n t O O T Q s M j E y f S Z x d W 9 0 O y w m c X V v d D t T Z W N 0 a W 9 u M S 9 h b X B s a X R 1 Z G V f a G l z d F 8 y M D A w c 2 F t c G x l c y 9 B d X R v U m V t b 3 Z l Z E N v b H V t b n M x L n t O O T U s M j E z f S Z x d W 9 0 O y w m c X V v d D t T Z W N 0 a W 9 u M S 9 h b X B s a X R 1 Z G V f a G l z d F 8 y M D A w c 2 F t c G x l c y 9 B d X R v U m V t b 3 Z l Z E N v b H V t b n M x L n t O O T Y s M j E 0 f S Z x d W 9 0 O y w m c X V v d D t T Z W N 0 a W 9 u M S 9 h b X B s a X R 1 Z G V f a G l z d F 8 y M D A w c 2 F t c G x l c y 9 B d X R v U m V t b 3 Z l Z E N v b H V t b n M x L n t O O T c s M j E 1 f S Z x d W 9 0 O y w m c X V v d D t T Z W N 0 a W 9 u M S 9 h b X B s a X R 1 Z G V f a G l z d F 8 y M D A w c 2 F t c G x l c y 9 B d X R v U m V t b 3 Z l Z E N v b H V t b n M x L n t O O T g s M j E 2 f S Z x d W 9 0 O y w m c X V v d D t T Z W N 0 a W 9 u M S 9 h b X B s a X R 1 Z G V f a G l z d F 8 y M D A w c 2 F t c G x l c y 9 B d X R v U m V t b 3 Z l Z E N v b H V t b n M x L n t O O T k s M j E 3 f S Z x d W 9 0 O y w m c X V v d D t T Z W N 0 a W 9 u M S 9 h b X B s a X R 1 Z G V f a G l z d F 8 y M D A w c 2 F t c G x l c y 9 B d X R v U m V t b 3 Z l Z E N v b H V t b n M x L n t O M T A w L D I x O H 0 m c X V v d D s s J n F 1 b 3 Q 7 U 2 V j d G l v b j E v Y W 1 w b G l 0 d W R l X 2 h p c 3 R f M j A w M H N h b X B s Z X M v Q X V 0 b 1 J l b W 9 2 Z W R D b 2 x 1 b W 5 z M S 5 7 b V 9 h b X B s a X R 1 Z G V I a X N 0 b 2 d y Y W 0 u M C w y M T l 9 J n F 1 b 3 Q 7 L C Z x d W 9 0 O 1 N l Y 3 R p b 2 4 x L 2 F t c G x p d H V k Z V 9 o a X N 0 X z I w M D B z Y W 1 w b G V z L 0 F 1 d G 9 S Z W 1 v d m V k Q 2 9 s d W 1 u c z E u e 2 1 f Y W 1 w b G l 0 d W R l S G l z d G 9 n c m F t L j E s M j I w f S Z x d W 9 0 O y w m c X V v d D t T Z W N 0 a W 9 u M S 9 h b X B s a X R 1 Z G V f a G l z d F 8 y M D A w c 2 F t c G x l c y 9 B d X R v U m V t b 3 Z l Z E N v b H V t b n M x L n t t X 2 F t c G x p d H V k Z U h p c 3 R v Z 3 J h b S 4 y L D I y M X 0 m c X V v d D s s J n F 1 b 3 Q 7 U 2 V j d G l v b j E v Y W 1 w b G l 0 d W R l X 2 h p c 3 R f M j A w M H N h b X B s Z X M v Q X V 0 b 1 J l b W 9 2 Z W R D b 2 x 1 b W 5 z M S 5 7 b V 9 h b X B s a X R 1 Z G V I a X N 0 b 2 d y Y W 0 u M y w y M j J 9 J n F 1 b 3 Q 7 L C Z x d W 9 0 O 1 N l Y 3 R p b 2 4 x L 2 F t c G x p d H V k Z V 9 o a X N 0 X z I w M D B z Y W 1 w b G V z L 0 F 1 d G 9 S Z W 1 v d m V k Q 2 9 s d W 1 u c z E u e 2 1 f Y W 1 w b G l 0 d W R l S G l z d G 9 n c m F t L j Q s M j I z f S Z x d W 9 0 O y w m c X V v d D t T Z W N 0 a W 9 u M S 9 h b X B s a X R 1 Z G V f a G l z d F 8 y M D A w c 2 F t c G x l c y 9 B d X R v U m V t b 3 Z l Z E N v b H V t b n M x L n t t X 2 F t c G x p d H V k Z U h p c 3 R v Z 3 J h b S 4 1 L D I y N H 0 m c X V v d D s s J n F 1 b 3 Q 7 U 2 V j d G l v b j E v Y W 1 w b G l 0 d W R l X 2 h p c 3 R f M j A w M H N h b X B s Z X M v Q X V 0 b 1 J l b W 9 2 Z W R D b 2 x 1 b W 5 z M S 5 7 b V 9 h b X B s a X R 1 Z G V I a X N 0 b 2 d y Y W 0 u N i w y M j V 9 J n F 1 b 3 Q 7 L C Z x d W 9 0 O 1 N l Y 3 R p b 2 4 x L 2 F t c G x p d H V k Z V 9 o a X N 0 X z I w M D B z Y W 1 w b G V z L 0 F 1 d G 9 S Z W 1 v d m V k Q 2 9 s d W 1 u c z E u e 2 1 f Y W 1 w b G l 0 d W R l S G l z d G 9 n c m F t L j c s M j I 2 f S Z x d W 9 0 O y w m c X V v d D t T Z W N 0 a W 9 u M S 9 h b X B s a X R 1 Z G V f a G l z d F 8 y M D A w c 2 F t c G x l c y 9 B d X R v U m V t b 3 Z l Z E N v b H V t b n M x L n t t X 2 F t c G x p d H V k Z U h p c 3 R v Z 3 J h b S 4 4 L D I y N 3 0 m c X V v d D s s J n F 1 b 3 Q 7 U 2 V j d G l v b j E v Y W 1 w b G l 0 d W R l X 2 h p c 3 R f M j A w M H N h b X B s Z X M v Q X V 0 b 1 J l b W 9 2 Z W R D b 2 x 1 b W 5 z M S 5 7 b V 9 h b X B s a X R 1 Z G V I a X N 0 b 2 d y Y W 0 u O S w y M j h 9 J n F 1 b 3 Q 7 L C Z x d W 9 0 O 1 N l Y 3 R p b 2 4 x L 2 F t c G x p d H V k Z V 9 o a X N 0 X z I w M D B z Y W 1 w b G V z L 0 F 1 d G 9 S Z W 1 v d m V k Q 2 9 s d W 1 u c z E u e 2 1 f Y W 1 w b G l 0 d W R l S G l z d G 9 n c m F t L j E w L D I y O X 0 m c X V v d D s s J n F 1 b 3 Q 7 U 2 V j d G l v b j E v Y W 1 w b G l 0 d W R l X 2 h p c 3 R f M j A w M H N h b X B s Z X M v Q X V 0 b 1 J l b W 9 2 Z W R D b 2 x 1 b W 5 z M S 5 7 b V 9 h b X B s a X R 1 Z G V I a X N 0 b 2 d y Y W 0 u M T E s M j M w f S Z x d W 9 0 O y w m c X V v d D t T Z W N 0 a W 9 u M S 9 h b X B s a X R 1 Z G V f a G l z d F 8 y M D A w c 2 F t c G x l c y 9 B d X R v U m V t b 3 Z l Z E N v b H V t b n M x L n t t X 2 F t c G x p d H V k Z U h p c 3 R v Z 3 J h b S 4 x M i w y M z F 9 J n F 1 b 3 Q 7 L C Z x d W 9 0 O 1 N l Y 3 R p b 2 4 x L 2 F t c G x p d H V k Z V 9 o a X N 0 X z I w M D B z Y W 1 w b G V z L 0 F 1 d G 9 S Z W 1 v d m V k Q 2 9 s d W 1 u c z E u e 2 1 f Y W 1 w b G l 0 d W R l S G l z d G 9 n c m F t L j E z L D I z M n 0 m c X V v d D s s J n F 1 b 3 Q 7 U 2 V j d G l v b j E v Y W 1 w b G l 0 d W R l X 2 h p c 3 R f M j A w M H N h b X B s Z X M v Q X V 0 b 1 J l b W 9 2 Z W R D b 2 x 1 b W 5 z M S 5 7 b V 9 h b X B s a X R 1 Z G V I a X N 0 b 2 d y Y W 0 u M T Q s M j M z f S Z x d W 9 0 O y w m c X V v d D t T Z W N 0 a W 9 u M S 9 h b X B s a X R 1 Z G V f a G l z d F 8 y M D A w c 2 F t c G x l c y 9 B d X R v U m V t b 3 Z l Z E N v b H V t b n M x L n t t X 2 F t c G x p d H V k Z U h p c 3 R v Z 3 J h b S 4 x N S w y M z R 9 J n F 1 b 3 Q 7 L C Z x d W 9 0 O 1 N l Y 3 R p b 2 4 x L 2 F t c G x p d H V k Z V 9 o a X N 0 X z I w M D B z Y W 1 w b G V z L 0 F 1 d G 9 S Z W 1 v d m V k Q 2 9 s d W 1 u c z E u e 2 1 f Y W 1 w b G l 0 d W R l S G l z d G 9 n c m F t L j E 2 L D I z N X 0 m c X V v d D s s J n F 1 b 3 Q 7 U 2 V j d G l v b j E v Y W 1 w b G l 0 d W R l X 2 h p c 3 R f M j A w M H N h b X B s Z X M v Q X V 0 b 1 J l b W 9 2 Z W R D b 2 x 1 b W 5 z M S 5 7 b V 9 h b X B s a X R 1 Z G V I a X N 0 b 2 d y Y W 0 u M T c s M j M 2 f S Z x d W 9 0 O y w m c X V v d D t T Z W N 0 a W 9 u M S 9 h b X B s a X R 1 Z G V f a G l z d F 8 y M D A w c 2 F t c G x l c y 9 B d X R v U m V t b 3 Z l Z E N v b H V t b n M x L n t t X 2 F t c G x p d H V k Z U h p c 3 R v Z 3 J h b S 4 x O C w y M z d 9 J n F 1 b 3 Q 7 L C Z x d W 9 0 O 1 N l Y 3 R p b 2 4 x L 2 F t c G x p d H V k Z V 9 o a X N 0 X z I w M D B z Y W 1 w b G V z L 0 F 1 d G 9 S Z W 1 v d m V k Q 2 9 s d W 1 u c z E u e 2 1 f Y W 1 w b G l 0 d W R l S G l z d G 9 n c m F t L j E 5 L D I z O H 0 m c X V v d D s s J n F 1 b 3 Q 7 U 2 V j d G l v b j E v Y W 1 w b G l 0 d W R l X 2 h p c 3 R f M j A w M H N h b X B s Z X M v Q X V 0 b 1 J l b W 9 2 Z W R D b 2 x 1 b W 5 z M S 5 7 b V 9 h b X B s a X R 1 Z G V I a X N 0 b 2 d y Y W 0 u M j A s M j M 5 f S Z x d W 9 0 O y w m c X V v d D t T Z W N 0 a W 9 u M S 9 h b X B s a X R 1 Z G V f a G l z d F 8 y M D A w c 2 F t c G x l c y 9 B d X R v U m V t b 3 Z l Z E N v b H V t b n M x L n t t X 2 F t c G x p d H V k Z U h p c 3 R v Z 3 J h b S 4 y M S w y N D B 9 J n F 1 b 3 Q 7 L C Z x d W 9 0 O 1 N l Y 3 R p b 2 4 x L 2 F t c G x p d H V k Z V 9 o a X N 0 X z I w M D B z Y W 1 w b G V z L 0 F 1 d G 9 S Z W 1 v d m V k Q 2 9 s d W 1 u c z E u e 2 1 f Y W 1 w b G l 0 d W R l S G l z d G 9 n c m F t L j I y L D I 0 M X 0 m c X V v d D s s J n F 1 b 3 Q 7 U 2 V j d G l v b j E v Y W 1 w b G l 0 d W R l X 2 h p c 3 R f M j A w M H N h b X B s Z X M v Q X V 0 b 1 J l b W 9 2 Z W R D b 2 x 1 b W 5 z M S 5 7 b V 9 h b X B s a X R 1 Z G V I a X N 0 b 2 d y Y W 0 u M j M s M j Q y f S Z x d W 9 0 O y w m c X V v d D t T Z W N 0 a W 9 u M S 9 h b X B s a X R 1 Z G V f a G l z d F 8 y M D A w c 2 F t c G x l c y 9 B d X R v U m V t b 3 Z l Z E N v b H V t b n M x L n t t X 2 F t c G x p d H V k Z U h p c 3 R v Z 3 J h b S 4 y N C w y N D N 9 J n F 1 b 3 Q 7 L C Z x d W 9 0 O 1 N l Y 3 R p b 2 4 x L 2 F t c G x p d H V k Z V 9 o a X N 0 X z I w M D B z Y W 1 w b G V z L 0 F 1 d G 9 S Z W 1 v d m V k Q 2 9 s d W 1 u c z E u e 2 1 f Y W 1 w b G l 0 d W R l S G l z d G 9 n c m F t L j I 1 L D I 0 N H 0 m c X V v d D s s J n F 1 b 3 Q 7 U 2 V j d G l v b j E v Y W 1 w b G l 0 d W R l X 2 h p c 3 R f M j A w M H N h b X B s Z X M v Q X V 0 b 1 J l b W 9 2 Z W R D b 2 x 1 b W 5 z M S 5 7 b V 9 h b X B s a X R 1 Z G V I a X N 0 b 2 d y Y W 0 u M j Y s M j Q 1 f S Z x d W 9 0 O y w m c X V v d D t T Z W N 0 a W 9 u M S 9 h b X B s a X R 1 Z G V f a G l z d F 8 y M D A w c 2 F t c G x l c y 9 B d X R v U m V t b 3 Z l Z E N v b H V t b n M x L n t t X 2 F t c G x p d H V k Z U h p c 3 R v Z 3 J h b S 4 y N y w y N D Z 9 J n F 1 b 3 Q 7 L C Z x d W 9 0 O 1 N l Y 3 R p b 2 4 x L 2 F t c G x p d H V k Z V 9 o a X N 0 X z I w M D B z Y W 1 w b G V z L 0 F 1 d G 9 S Z W 1 v d m V k Q 2 9 s d W 1 u c z E u e 2 1 f Y W 1 w b G l 0 d W R l S G l z d G 9 n c m F t L j I 4 L D I 0 N 3 0 m c X V v d D s s J n F 1 b 3 Q 7 U 2 V j d G l v b j E v Y W 1 w b G l 0 d W R l X 2 h p c 3 R f M j A w M H N h b X B s Z X M v Q X V 0 b 1 J l b W 9 2 Z W R D b 2 x 1 b W 5 z M S 5 7 b V 9 h b X B s a X R 1 Z G V I a X N 0 b 2 d y Y W 0 u M j k s M j Q 4 f S Z x d W 9 0 O y w m c X V v d D t T Z W N 0 a W 9 u M S 9 h b X B s a X R 1 Z G V f a G l z d F 8 y M D A w c 2 F t c G x l c y 9 B d X R v U m V t b 3 Z l Z E N v b H V t b n M x L n t t X 3 N 0 Y X R l U H J v Z m l s Z X J z L m t f Z m F p b G V k Q m F k U 3 R h d G U s M j Q 5 f S Z x d W 9 0 O y w m c X V v d D t T Z W N 0 a W 9 u M S 9 h b X B s a X R 1 Z G V f a G l z d F 8 y M D A w c 2 F t c G x l c y 9 B d X R v U m V t b 3 Z l Z E N v b H V t b n M x L n t t X 3 N 0 Y X R l U H J v Z m l s Z X J z L m t f Z m F p b G V k R m F z d E F E Q 0 l u a X R p Y W x p e m F 0 a W 9 u L D I 1 M H 0 m c X V v d D s s J n F 1 b 3 Q 7 U 2 V j d G l v b j E v Y W 1 w b G l 0 d W R l X 2 h p c 3 R f M j A w M H N h b X B s Z X M v Q X V 0 b 1 J l b W 9 2 Z W R D b 2 x 1 b W 5 z M S 5 7 b V 9 z d G F 0 Z V B y b 2 Z p b G V y c y 5 r X 2 Z h a W x l Z F N h b X B s a W 5 n L D I 1 M X 0 m c X V v d D s s J n F 1 b 3 Q 7 U 2 V j d G l v b j E v Y W 1 w b G l 0 d W R l X 2 h p c 3 R f M j A w M H N h b X B s Z X M v Q X V 0 b 1 J l b W 9 2 Z W R D b 2 x 1 b W 5 z M S 5 7 b V 9 z d G F 0 Z V B y b 2 Z p b G V y c y 5 r X 2 Z h a W x l Z E F t c G x p d H V k Z S w y N T J 9 J n F 1 b 3 Q 7 L C Z x d W 9 0 O 1 N l Y 3 R p b 2 4 x L 2 F t c G x p d H V k Z V 9 o a X N 0 X z I w M D B z Y W 1 w b G V z L 0 F 1 d G 9 S Z W 1 v d m V k Q 2 9 s d W 1 u c z E u e 2 1 f c 3 R h d G V Q c m 9 m a W x l c n M u a 1 9 m Y W l s Z W R T e W 5 j S W 5 0 Z X J 2 Y W x z L D I 1 M 3 0 m c X V v d D s s J n F 1 b 3 Q 7 U 2 V j d G l v b j E v Y W 1 w b G l 0 d W R l X 2 h p c 3 R f M j A w M H N h b X B s Z X M v Q X V 0 b 1 J l b W 9 2 Z W R D b 2 x 1 b W 5 z M S 5 7 b V 9 z d G F 0 Z V B y b 2 Z p b G V y c y 5 r X 2 Z h a W x l Z F Z p Z G V v U 2 N v c m U s M j U 0 f S Z x d W 9 0 O y w m c X V v d D t T Z W N 0 a W 9 u M S 9 h b X B s a X R 1 Z G V f a G l z d F 8 y M D A w c 2 F t c G x l c y 9 B d X R v U m V t b 3 Z l Z E N v b H V t b n M x L n t t X 3 N 0 Y X R l U H J v Z m l s Z X J z L m t f Z m F p b G V k R m F z d E F E Q 1 N 0 b 3 A s M j U 1 f S Z x d W 9 0 O y w m c X V v d D t T Z W N 0 a W 9 u M S 9 h b X B s a X R 1 Z G V f a G l z d F 8 y M D A w c 2 F t c G x l c y 9 B d X R v U m V t b 3 Z l Z E N v b H V t b n M x L n t t X 3 N 0 Y X R l U H J v Z m l s Z X J z L m t f Z m F p b G V k V W 5 r b m 9 3 b k V y c m 9 y L D I 1 N n 0 m c X V v d D s s J n F 1 b 3 Q 7 U 2 V j d G l v b j E v Y W 1 w b G l 0 d W R l X 2 h p c 3 R f M j A w M H N h b X B s Z X M v Q X V 0 b 1 J l b W 9 2 Z W R D b 2 x 1 b W 5 z M S 5 7 b V 9 z d G F 0 Z V B y b 2 Z p b G V y c y 5 r X 3 R v d G F s Q W 5 h b H l 6 Z V R p b W U s M j U 3 f S Z x d W 9 0 O y w m c X V v d D t T Z W N 0 a W 9 u M S 9 h b X B s a X R 1 Z G V f a G l z d F 8 y M D A w c 2 F t c G x l c y 9 B d X R v U m V t b 3 Z l Z E N v b H V t b n M x L n t t X 3 N 0 Y X R l U H J v Z m l s Z X J z L m t f b m 9 0 S W 5 p d G l h b G l 6 Z W Q s M j U 4 f S Z x d W 9 0 O y w m c X V v d D t T Z W N 0 a W 9 u M S 9 h b X B s a X R 1 Z G V f a G l z d F 8 y M D A w c 2 F t c G x l c y 9 B d X R v U m V t b 3 Z l Z E N v b H V t b n M x L n t t X 3 N 0 Y X R l U H J v Z m l s Z X J z L m t f a W 5 p d G l h b G l 6 a W 5 n L D I 1 O X 0 m c X V v d D s s J n F 1 b 3 Q 7 U 2 V j d G l v b j E v Y W 1 w b G l 0 d W R l X 2 h p c 3 R f M j A w M H N h b X B s Z X M v Q X V 0 b 1 J l b W 9 2 Z W R D b 2 x 1 b W 5 z M S 5 7 b V 9 z d G F 0 Z V B y b 2 Z p b G V y c y 5 r X 2 l u a X R p Y W x p e m V k Q W 5 k S W R s Z S w y N j B 9 J n F 1 b 3 Q 7 L C Z x d W 9 0 O 1 N l Y 3 R p b 2 4 x L 2 F t c G x p d H V k Z V 9 o a X N 0 X z I w M D B z Y W 1 w b G V z L 0 F 1 d G 9 S Z W 1 v d m V k Q 2 9 s d W 1 u c z E u e 2 1 f c 3 R h d G V Q c m 9 m a W x l c n M u a 1 9 h b X B s a X R 1 Z G V T Y W 1 w b G l u Z y w y N j F 9 J n F 1 b 3 Q 7 L C Z x d W 9 0 O 1 N l Y 3 R p b 2 4 x L 2 F t c G x p d H V k Z V 9 o a X N 0 X z I w M D B z Y W 1 w b G V z L 0 F 1 d G 9 S Z W 1 v d m V k Q 2 9 s d W 1 u c z E u e 2 1 f c 3 R h d G V Q c m 9 m a W x l c n M u a 1 9 h b X B s a X R 1 Z G V D Y W x j d W x h d G l v b i w y N j J 9 J n F 1 b 3 Q 7 L C Z x d W 9 0 O 1 N l Y 3 R p b 2 4 x L 2 F t c G x p d H V k Z V 9 o a X N 0 X z I w M D B z Y W 1 w b G V z L 0 F 1 d G 9 S Z W 1 v d m V k Q 2 9 s d W 1 u c z E u e 2 1 f c 3 R h d G V Q c m 9 m a W x l c n M u a 1 9 z e W 5 j S W 5 0 Z X J 2 Y W x z U 2 F t c G x p b m c s M j Y z f S Z x d W 9 0 O y w m c X V v d D t T Z W N 0 a W 9 u M S 9 h b X B s a X R 1 Z G V f a G l z d F 8 y M D A w c 2 F t c G x l c y 9 B d X R v U m V t b 3 Z l Z E N v b H V t b n M x L n t t X 3 N 0 Y X R l U H J v Z m l s Z X J z L m t f c 3 l u Y 0 l u d G V y d m F s c 0 N h b G N 1 b G F 0 a W 9 u L D I 2 N H 0 m c X V v d D s s J n F 1 b 3 Q 7 U 2 V j d G l v b j E v Y W 1 w b G l 0 d W R l X 2 h p c 3 R f M j A w M H N h b X B s Z X M v Q X V 0 b 1 J l b W 9 2 Z W R D b 2 x 1 b W 5 z M S 5 7 b V 9 z d G F 0 Z V B y b 2 Z p b G V y c y 5 r X 3 Z p Z G V v U 2 N v c m V D Y W x j d W x h d G l v b i w y N j V 9 J n F 1 b 3 Q 7 L C Z x d W 9 0 O 1 N l Y 3 R p b 2 4 x L 2 F t c G x p d H V k Z V 9 o a X N 0 X z I w M D B z Y W 1 w b G V z L 0 F 1 d G 9 S Z W 1 v d m V k Q 2 9 s d W 1 u c z E u e 2 1 f c 3 R h d G V Q c m 9 m a W x l c n M u a 1 9 y Z X N 0 Y X J 0 S W 5 2 Z X J 0 Z W Q s M j Y 2 f S Z x d W 9 0 O y w m c X V v d D t T Z W N 0 a W 9 u M S 9 h b X B s a X R 1 Z G V f a G l z d F 8 y M D A w c 2 F t c G x l c y 9 B d X R v U m V t b 3 Z l Z E N v b H V t b n M x L n t t X 3 N 0 Y X R l U H J v Z m l s Z X J z L m t f c 3 R v c E F E Q y w y N j d 9 J n F 1 b 3 Q 7 L C Z x d W 9 0 O 1 N l Y 3 R p b 2 4 x L 2 F t c G x p d H V k Z V 9 o a X N 0 X z I w M D B z Y W 1 w b G V z L 0 F 1 d G 9 S Z W 1 v d m V k Q 2 9 s d W 1 u c z E u e 2 1 f c 3 R h d G V Q c m 9 m a W x l c n M u a 1 9 m a W 5 p c 2 h l Z C w y N j h 9 J n F 1 b 3 Q 7 L C Z x d W 9 0 O 1 N l Y 3 R p b 2 4 x L 2 F t c G x p d H V k Z V 9 o a X N 0 X z I w M D B z Y W 1 w b G V z L 0 F 1 d G 9 S Z W 1 v d m V k Q 2 9 s d W 1 u c z E u e 0 N v b H V t b j E s M j Y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1 w b G l 0 d W R l X 2 h p c 3 R f M j A w M H N h b X B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w b G l 0 d W R l X 2 h p c 3 R f M j A w M H N h b X B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w b G l 0 d W R l X 2 h p c 3 R f M j A w M H N h b X B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X B s a X R 1 Z G V f a G l z d F 8 y M D A w c 2 F t c G x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x M m R i Y T E 4 L T Y y N D M t N D Q y Z S 1 i M D M z L W U 2 O W Z i N 2 Q 3 O W M x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X B s a X R 1 Z G V f a G l z d F 8 y M D A w c 2 F t c G x l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V Q x O T o 1 O T o y O S 4 5 M j k 3 M D Y z W i I g L z 4 8 R W 5 0 c n k g V H l w Z T 0 i R m l s b E N v b H V t b l R 5 c G V z I i B W Y W x 1 Z T 0 i c 0 J n W U R B d 1 l H Q X d N R E F 3 T U R B d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X d N R E F 3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X d N R E F 3 T U R B d 0 1 E Q X d N R E F 3 T U R B d 0 1 E Q X d N R y I g L z 4 8 R W 5 0 c n k g V H l w Z T 0 i R m l s b E N v b H V t b k 5 h b W V z I i B W Y W x 1 Z T 0 i c 1 s m c X V v d D t f Q 2 9 t b W V u d C Z x d W 9 0 O y w m c X V v d D t f S X N W a W R l b 0 x l Y X J u a W 5 n J n F 1 b 3 Q 7 L C Z x d W 9 0 O y A g I C A g I C A g I C A g I G 1 f a W 5 2 Z X J 0 R G F 0 Y U N 1 c n J l b n R W Y W x 1 Z S Z x d W 9 0 O y w m c X V v d D s g I C A g I C A g I C A g I C B D d m J z Q W 5 h b H l 6 Z X J T d G F 0 Z S Z x d W 9 0 O y w m c X V v d D s g I C A g I C A g I C A g I C B t X 3 Z p Z G V v U 2 N v c m U u b V 9 p c 1 Z p Z G V v J n F 1 b 3 Q 7 L C Z x d W 9 0 O y A g I C A g I C A g I C A g I G 1 f d m l k Z W 9 T Y 2 9 y Z S 5 t X 2 l z S W 5 2 Z X J 0 Z W R W a W R l b y Z x d W 9 0 O y w m c X V v d D s g I C A g I C A g I C A g I C B t X 3 N h b X B s Z X N S Z W F k V G 9 0 Y W w m c X V v d D s s J n F 1 b 3 Q 7 I C A g I C A g I C A g I C A g a 1 9 z Y W 1 w b G V S Y X R l J n F 1 b 3 Q 7 L C Z x d W 9 0 O y A g I C A g I C A g I C A g I G 1 f c 3 l u Y 1 R y Z X N o b 2 x k J n F 1 b 3 Q 7 L C Z x d W 9 0 O y A g I C A g I C A g I C A g I G 1 f c 3 l u Y 1 N l c X V l b m N l T G V u Z 3 R o S G l z d G 9 n c m F t L m 1 f Y m l u c 1 J h b m d l L m 1 p b i Z x d W 9 0 O y w m c X V v d D s g I C A g I C A g I C A g I C B t X 3 N 5 b m N T Z X F 1 Z W 5 j Z U x l b m d 0 a E h p c 3 R v Z 3 J h b S 5 t X 2 J p b n N S Y W 5 n Z S 5 t Y X g m c X V v d D s s J n F 1 b 3 Q 7 I C A g I C A g I C A g I C A g b V 9 z e W 5 j U 2 V x d W V u Y 2 V M Z W 5 n d G h I a X N 0 b 2 d y Y W 0 u a 1 9 i a W 5 z Q 2 9 1 b n Q m c X V v d D s s J n F 1 b 3 Q 7 I C A g I C A g I C A g I C A g b V 9 z e W 5 j U 2 V x d W V u Y 2 V M Z W 5 n d G h I a X N 0 b 2 d y Y W 0 u b V 9 z Y W 1 w b G V z Q 2 9 1 b n Q m c X V v d D s s J n F 1 b 3 Q 7 I C A g I C A g I C A g I C A g b V 9 z e W 5 j U 2 V x d W V u Y 2 V M Z W 5 n d G h I a X N 0 b 2 d y Y W 0 u Y m l u c 1 9 3 Z W l n a H R z J n F 1 b 3 Q 7 L C Z x d W 9 0 O 1 M x J n F 1 b 3 Q 7 L C Z x d W 9 0 O 1 M y J n F 1 b 3 Q 7 L C Z x d W 9 0 O 1 M z J n F 1 b 3 Q 7 L C Z x d W 9 0 O 1 M 0 J n F 1 b 3 Q 7 L C Z x d W 9 0 O 1 M 1 J n F 1 b 3 Q 7 L C Z x d W 9 0 O 1 M 2 J n F 1 b 3 Q 7 L C Z x d W 9 0 O 1 M 3 J n F 1 b 3 Q 7 L C Z x d W 9 0 O 1 M 4 J n F 1 b 3 Q 7 L C Z x d W 9 0 O 1 M 5 J n F 1 b 3 Q 7 L C Z x d W 9 0 O 1 M x M C Z x d W 9 0 O y w m c X V v d D t T M T E m c X V v d D s s J n F 1 b 3 Q 7 U z E y J n F 1 b 3 Q 7 L C Z x d W 9 0 O 1 M x M y Z x d W 9 0 O y w m c X V v d D t T M T Q m c X V v d D s s J n F 1 b 3 Q 7 U z E 1 J n F 1 b 3 Q 7 L C Z x d W 9 0 O 1 M x N i Z x d W 9 0 O y w m c X V v d D t T M T c m c X V v d D s s J n F 1 b 3 Q 7 U z E 4 J n F 1 b 3 Q 7 L C Z x d W 9 0 O 1 M x O S Z x d W 9 0 O y w m c X V v d D t T M j A m c X V v d D s s J n F 1 b 3 Q 7 U z I x J n F 1 b 3 Q 7 L C Z x d W 9 0 O 1 M y M i Z x d W 9 0 O y w m c X V v d D t T M j M m c X V v d D s s J n F 1 b 3 Q 7 U z I 0 J n F 1 b 3 Q 7 L C Z x d W 9 0 O 1 M y N S Z x d W 9 0 O y w m c X V v d D t T M j Y m c X V v d D s s J n F 1 b 3 Q 7 U z I 3 J n F 1 b 3 Q 7 L C Z x d W 9 0 O 1 M y O C Z x d W 9 0 O y w m c X V v d D t T M j k m c X V v d D s s J n F 1 b 3 Q 7 U z M w J n F 1 b 3 Q 7 L C Z x d W 9 0 O 1 M z M S Z x d W 9 0 O y w m c X V v d D t T M z I m c X V v d D s s J n F 1 b 3 Q 7 U z M z J n F 1 b 3 Q 7 L C Z x d W 9 0 O 1 M z N C Z x d W 9 0 O y w m c X V v d D t T M z U m c X V v d D s s J n F 1 b 3 Q 7 U z M 2 J n F 1 b 3 Q 7 L C Z x d W 9 0 O 1 M z N y Z x d W 9 0 O y w m c X V v d D t T M z g m c X V v d D s s J n F 1 b 3 Q 7 U z M 5 J n F 1 b 3 Q 7 L C Z x d W 9 0 O 1 M 0 M C Z x d W 9 0 O y w m c X V v d D t T N D E m c X V v d D s s J n F 1 b 3 Q 7 U z Q y J n F 1 b 3 Q 7 L C Z x d W 9 0 O 1 M 0 M y Z x d W 9 0 O y w m c X V v d D t T N D Q m c X V v d D s s J n F 1 b 3 Q 7 U z Q 1 J n F 1 b 3 Q 7 L C Z x d W 9 0 O 1 M 0 N i Z x d W 9 0 O y w m c X V v d D t T N D c m c X V v d D s s J n F 1 b 3 Q 7 U z Q 4 J n F 1 b 3 Q 7 L C Z x d W 9 0 O 1 M 0 O S Z x d W 9 0 O y w m c X V v d D t T N T A m c X V v d D s s J n F 1 b 3 Q 7 U z U x J n F 1 b 3 Q 7 L C Z x d W 9 0 O 1 M 1 M i Z x d W 9 0 O y w m c X V v d D t T N T M m c X V v d D s s J n F 1 b 3 Q 7 U z U 0 J n F 1 b 3 Q 7 L C Z x d W 9 0 O 1 M 1 N S Z x d W 9 0 O y w m c X V v d D t T N T Y m c X V v d D s s J n F 1 b 3 Q 7 U z U 3 J n F 1 b 3 Q 7 L C Z x d W 9 0 O 1 M 1 O C Z x d W 9 0 O y w m c X V v d D t T N T k m c X V v d D s s J n F 1 b 3 Q 7 U z Y w J n F 1 b 3 Q 7 L C Z x d W 9 0 O 1 M 2 M S Z x d W 9 0 O y w m c X V v d D t T N j I m c X V v d D s s J n F 1 b 3 Q 7 U z Y z J n F 1 b 3 Q 7 L C Z x d W 9 0 O 1 M 2 N C Z x d W 9 0 O y w m c X V v d D t T N j U m c X V v d D s s J n F 1 b 3 Q 7 U z Y 2 J n F 1 b 3 Q 7 L C Z x d W 9 0 O 1 M 2 N y Z x d W 9 0 O y w m c X V v d D t T N j g m c X V v d D s s J n F 1 b 3 Q 7 U z Y 5 J n F 1 b 3 Q 7 L C Z x d W 9 0 O 1 M 3 M C Z x d W 9 0 O y w m c X V v d D t T N z E m c X V v d D s s J n F 1 b 3 Q 7 U z c y J n F 1 b 3 Q 7 L C Z x d W 9 0 O 1 M 3 M y Z x d W 9 0 O y w m c X V v d D t T N z Q m c X V v d D s s J n F 1 b 3 Q 7 U z c 1 J n F 1 b 3 Q 7 L C Z x d W 9 0 O 1 M 3 N i Z x d W 9 0 O y w m c X V v d D t T N z c m c X V v d D s s J n F 1 b 3 Q 7 U z c 4 J n F 1 b 3 Q 7 L C Z x d W 9 0 O 1 M 3 O S Z x d W 9 0 O y w m c X V v d D t T O D A m c X V v d D s s J n F 1 b 3 Q 7 U z g x J n F 1 b 3 Q 7 L C Z x d W 9 0 O 1 M 4 M i Z x d W 9 0 O y w m c X V v d D t T O D M m c X V v d D s s J n F 1 b 3 Q 7 U z g 0 J n F 1 b 3 Q 7 L C Z x d W 9 0 O 1 M 4 N S Z x d W 9 0 O y w m c X V v d D t T O D Y m c X V v d D s s J n F 1 b 3 Q 7 U z g 3 J n F 1 b 3 Q 7 L C Z x d W 9 0 O 1 M 4 O C Z x d W 9 0 O y w m c X V v d D t T O D k m c X V v d D s s J n F 1 b 3 Q 7 U z k w J n F 1 b 3 Q 7 L C Z x d W 9 0 O 1 M 5 M S Z x d W 9 0 O y w m c X V v d D t T O T I m c X V v d D s s J n F 1 b 3 Q 7 U z k z J n F 1 b 3 Q 7 L C Z x d W 9 0 O 1 M 5 N C Z x d W 9 0 O y w m c X V v d D t T O T U m c X V v d D s s J n F 1 b 3 Q 7 U z k 2 J n F 1 b 3 Q 7 L C Z x d W 9 0 O 1 M 5 N y Z x d W 9 0 O y w m c X V v d D t T O T g m c X V v d D s s J n F 1 b 3 Q 7 U z k 5 J n F 1 b 3 Q 7 L C Z x d W 9 0 O 1 M x M D A m c X V v d D s s J n F 1 b 3 Q 7 b V 9 u b 3 R T e W 5 j U 2 V x d W V u Y 2 V M Z W 5 n d G h I a X N 0 b 2 d y Y W 0 u b V 9 i a W 5 z U m F u Z 2 U u b W l u J n F 1 b 3 Q 7 L C Z x d W 9 0 O y A g I C A g I C A g I C A g I G 1 f b m 9 0 U 3 l u Y 1 N l c X V l b m N l T G V u Z 3 R o S G l z d G 9 n c m F t L m 1 f Y m l u c 1 J h b m d l L m 1 h e C Z x d W 9 0 O y w m c X V v d D s g I C A g I C A g I C A g I C B t X 2 5 v d F N 5 b m N T Z X F 1 Z W 5 j Z U x l b m d 0 a E h p c 3 R v Z 3 J h b S 5 r X 2 J p b n N D b 3 V u d C Z x d W 9 0 O y w m c X V v d D s g I C A g I C A g I C A g I C B t X 2 5 v d F N 5 b m N T Z X F 1 Z W 5 j Z U x l b m d 0 a E h p c 3 R v Z 3 J h b S 5 t X 3 N h b X B s Z X N D b 3 V u d C Z x d W 9 0 O y w m c X V v d D s g I C A g I C A g I C A g I C B t X 2 5 v d F N 5 b m N T Z X F 1 Z W 5 j Z U x l b m d 0 a E h p c 3 R v Z 3 J h b S 5 i a W 5 z X 3 d l a W d o d H M m c X V v d D s s J n F 1 b 3 Q 7 T j E m c X V v d D s s J n F 1 b 3 Q 7 T j I m c X V v d D s s J n F 1 b 3 Q 7 T j M m c X V v d D s s J n F 1 b 3 Q 7 T j Q m c X V v d D s s J n F 1 b 3 Q 7 T j U m c X V v d D s s J n F 1 b 3 Q 7 T j Y m c X V v d D s s J n F 1 b 3 Q 7 T j c m c X V v d D s s J n F 1 b 3 Q 7 T j g m c X V v d D s s J n F 1 b 3 Q 7 T j k m c X V v d D s s J n F 1 b 3 Q 7 T j E w J n F 1 b 3 Q 7 L C Z x d W 9 0 O 0 4 x M S Z x d W 9 0 O y w m c X V v d D t O M T I m c X V v d D s s J n F 1 b 3 Q 7 T j E z J n F 1 b 3 Q 7 L C Z x d W 9 0 O 0 4 x N C Z x d W 9 0 O y w m c X V v d D t O M T U m c X V v d D s s J n F 1 b 3 Q 7 T j E 2 J n F 1 b 3 Q 7 L C Z x d W 9 0 O 0 4 x N y Z x d W 9 0 O y w m c X V v d D t O M T g m c X V v d D s s J n F 1 b 3 Q 7 T j E 5 J n F 1 b 3 Q 7 L C Z x d W 9 0 O 0 4 y M C Z x d W 9 0 O y w m c X V v d D t O M j E m c X V v d D s s J n F 1 b 3 Q 7 T j I y J n F 1 b 3 Q 7 L C Z x d W 9 0 O 0 4 y M y Z x d W 9 0 O y w m c X V v d D t O M j Q m c X V v d D s s J n F 1 b 3 Q 7 T j I 1 J n F 1 b 3 Q 7 L C Z x d W 9 0 O 0 4 y N i Z x d W 9 0 O y w m c X V v d D t O M j c m c X V v d D s s J n F 1 b 3 Q 7 T j I 4 J n F 1 b 3 Q 7 L C Z x d W 9 0 O 0 4 y O S Z x d W 9 0 O y w m c X V v d D t O M z A m c X V v d D s s J n F 1 b 3 Q 7 T j M x J n F 1 b 3 Q 7 L C Z x d W 9 0 O 0 4 z M i Z x d W 9 0 O y w m c X V v d D t O M z M m c X V v d D s s J n F 1 b 3 Q 7 T j M 0 J n F 1 b 3 Q 7 L C Z x d W 9 0 O 0 4 z N S Z x d W 9 0 O y w m c X V v d D t O M z Y m c X V v d D s s J n F 1 b 3 Q 7 T j M 3 J n F 1 b 3 Q 7 L C Z x d W 9 0 O 0 4 z O C Z x d W 9 0 O y w m c X V v d D t O M z k m c X V v d D s s J n F 1 b 3 Q 7 T j Q w J n F 1 b 3 Q 7 L C Z x d W 9 0 O 0 4 0 M S Z x d W 9 0 O y w m c X V v d D t O N D I m c X V v d D s s J n F 1 b 3 Q 7 T j Q z J n F 1 b 3 Q 7 L C Z x d W 9 0 O 0 4 0 N C Z x d W 9 0 O y w m c X V v d D t O N D U m c X V v d D s s J n F 1 b 3 Q 7 T j Q 2 J n F 1 b 3 Q 7 L C Z x d W 9 0 O 0 4 0 N y Z x d W 9 0 O y w m c X V v d D t O N D g m c X V v d D s s J n F 1 b 3 Q 7 T j Q 5 J n F 1 b 3 Q 7 L C Z x d W 9 0 O 0 4 1 M C Z x d W 9 0 O y w m c X V v d D t O N T E m c X V v d D s s J n F 1 b 3 Q 7 T j U y J n F 1 b 3 Q 7 L C Z x d W 9 0 O 0 4 1 M y Z x d W 9 0 O y w m c X V v d D t O N T Q m c X V v d D s s J n F 1 b 3 Q 7 T j U 1 J n F 1 b 3 Q 7 L C Z x d W 9 0 O 0 4 1 N i Z x d W 9 0 O y w m c X V v d D t O N T c m c X V v d D s s J n F 1 b 3 Q 7 T j U 4 J n F 1 b 3 Q 7 L C Z x d W 9 0 O 0 4 1 O S Z x d W 9 0 O y w m c X V v d D t O N j A m c X V v d D s s J n F 1 b 3 Q 7 T j Y x J n F 1 b 3 Q 7 L C Z x d W 9 0 O 0 4 2 M i Z x d W 9 0 O y w m c X V v d D t O N j M m c X V v d D s s J n F 1 b 3 Q 7 T j Y 0 J n F 1 b 3 Q 7 L C Z x d W 9 0 O 0 4 2 N S Z x d W 9 0 O y w m c X V v d D t O N j Y m c X V v d D s s J n F 1 b 3 Q 7 T j Y 3 J n F 1 b 3 Q 7 L C Z x d W 9 0 O 0 4 2 O C Z x d W 9 0 O y w m c X V v d D t O N j k m c X V v d D s s J n F 1 b 3 Q 7 T j c w J n F 1 b 3 Q 7 L C Z x d W 9 0 O 0 4 3 M S Z x d W 9 0 O y w m c X V v d D t O N z I m c X V v d D s s J n F 1 b 3 Q 7 T j c z J n F 1 b 3 Q 7 L C Z x d W 9 0 O 0 4 3 N C Z x d W 9 0 O y w m c X V v d D t O N z U m c X V v d D s s J n F 1 b 3 Q 7 T j c 2 J n F 1 b 3 Q 7 L C Z x d W 9 0 O 0 4 3 N y Z x d W 9 0 O y w m c X V v d D t O N z g m c X V v d D s s J n F 1 b 3 Q 7 T j c 5 J n F 1 b 3 Q 7 L C Z x d W 9 0 O 0 4 4 M C Z x d W 9 0 O y w m c X V v d D t O O D E m c X V v d D s s J n F 1 b 3 Q 7 T j g y J n F 1 b 3 Q 7 L C Z x d W 9 0 O 0 4 4 M y Z x d W 9 0 O y w m c X V v d D t O O D Q m c X V v d D s s J n F 1 b 3 Q 7 T j g 1 J n F 1 b 3 Q 7 L C Z x d W 9 0 O 0 4 4 N i Z x d W 9 0 O y w m c X V v d D t O O D c m c X V v d D s s J n F 1 b 3 Q 7 T j g 4 J n F 1 b 3 Q 7 L C Z x d W 9 0 O 0 4 4 O S Z x d W 9 0 O y w m c X V v d D t O O T A m c X V v d D s s J n F 1 b 3 Q 7 T j k x J n F 1 b 3 Q 7 L C Z x d W 9 0 O 0 4 5 M i Z x d W 9 0 O y w m c X V v d D t O O T M m c X V v d D s s J n F 1 b 3 Q 7 T j k 0 J n F 1 b 3 Q 7 L C Z x d W 9 0 O 0 4 5 N S Z x d W 9 0 O y w m c X V v d D t O O T Y m c X V v d D s s J n F 1 b 3 Q 7 T j k 3 J n F 1 b 3 Q 7 L C Z x d W 9 0 O 0 4 5 O C Z x d W 9 0 O y w m c X V v d D t O O T k m c X V v d D s s J n F 1 b 3 Q 7 T j E w M C Z x d W 9 0 O y w m c X V v d D t t X 2 F t c G x p d H V k Z U h p c 3 R v Z 3 J h b S 4 w J n F 1 b 3 Q 7 L C Z x d W 9 0 O 2 1 f Y W 1 w b G l 0 d W R l S G l z d G 9 n c m F t L j E m c X V v d D s s J n F 1 b 3 Q 7 b V 9 h b X B s a X R 1 Z G V I a X N 0 b 2 d y Y W 0 u M i Z x d W 9 0 O y w m c X V v d D t t X 2 F t c G x p d H V k Z U h p c 3 R v Z 3 J h b S 4 z J n F 1 b 3 Q 7 L C Z x d W 9 0 O 2 1 f Y W 1 w b G l 0 d W R l S G l z d G 9 n c m F t L j Q m c X V v d D s s J n F 1 b 3 Q 7 b V 9 h b X B s a X R 1 Z G V I a X N 0 b 2 d y Y W 0 u N S Z x d W 9 0 O y w m c X V v d D t t X 2 F t c G x p d H V k Z U h p c 3 R v Z 3 J h b S 4 2 J n F 1 b 3 Q 7 L C Z x d W 9 0 O 2 1 f Y W 1 w b G l 0 d W R l S G l z d G 9 n c m F t L j c m c X V v d D s s J n F 1 b 3 Q 7 b V 9 h b X B s a X R 1 Z G V I a X N 0 b 2 d y Y W 0 u O C Z x d W 9 0 O y w m c X V v d D t t X 2 F t c G x p d H V k Z U h p c 3 R v Z 3 J h b S 4 5 J n F 1 b 3 Q 7 L C Z x d W 9 0 O 2 1 f Y W 1 w b G l 0 d W R l S G l z d G 9 n c m F t L j E w J n F 1 b 3 Q 7 L C Z x d W 9 0 O 2 1 f Y W 1 w b G l 0 d W R l S G l z d G 9 n c m F t L j E x J n F 1 b 3 Q 7 L C Z x d W 9 0 O 2 1 f Y W 1 w b G l 0 d W R l S G l z d G 9 n c m F t L j E y J n F 1 b 3 Q 7 L C Z x d W 9 0 O 2 1 f Y W 1 w b G l 0 d W R l S G l z d G 9 n c m F t L j E z J n F 1 b 3 Q 7 L C Z x d W 9 0 O 2 1 f Y W 1 w b G l 0 d W R l S G l z d G 9 n c m F t L j E 0 J n F 1 b 3 Q 7 L C Z x d W 9 0 O 2 1 f Y W 1 w b G l 0 d W R l S G l z d G 9 n c m F t L j E 1 J n F 1 b 3 Q 7 L C Z x d W 9 0 O 2 1 f Y W 1 w b G l 0 d W R l S G l z d G 9 n c m F t L j E 2 J n F 1 b 3 Q 7 L C Z x d W 9 0 O 2 1 f Y W 1 w b G l 0 d W R l S G l z d G 9 n c m F t L j E 3 J n F 1 b 3 Q 7 L C Z x d W 9 0 O 2 1 f Y W 1 w b G l 0 d W R l S G l z d G 9 n c m F t L j E 4 J n F 1 b 3 Q 7 L C Z x d W 9 0 O 2 1 f Y W 1 w b G l 0 d W R l S G l z d G 9 n c m F t L j E 5 J n F 1 b 3 Q 7 L C Z x d W 9 0 O 2 1 f Y W 1 w b G l 0 d W R l S G l z d G 9 n c m F t L j I w J n F 1 b 3 Q 7 L C Z x d W 9 0 O 2 1 f Y W 1 w b G l 0 d W R l S G l z d G 9 n c m F t L j I x J n F 1 b 3 Q 7 L C Z x d W 9 0 O 2 1 f Y W 1 w b G l 0 d W R l S G l z d G 9 n c m F t L j I y J n F 1 b 3 Q 7 L C Z x d W 9 0 O 2 1 f Y W 1 w b G l 0 d W R l S G l z d G 9 n c m F t L j I z J n F 1 b 3 Q 7 L C Z x d W 9 0 O 2 1 f Y W 1 w b G l 0 d W R l S G l z d G 9 n c m F t L j I 0 J n F 1 b 3 Q 7 L C Z x d W 9 0 O 2 1 f Y W 1 w b G l 0 d W R l S G l z d G 9 n c m F t L j I 1 J n F 1 b 3 Q 7 L C Z x d W 9 0 O 2 1 f Y W 1 w b G l 0 d W R l S G l z d G 9 n c m F t L j I 2 J n F 1 b 3 Q 7 L C Z x d W 9 0 O 2 1 f Y W 1 w b G l 0 d W R l S G l z d G 9 n c m F t L j I 3 J n F 1 b 3 Q 7 L C Z x d W 9 0 O 2 1 f Y W 1 w b G l 0 d W R l S G l z d G 9 n c m F t L j I 4 J n F 1 b 3 Q 7 L C Z x d W 9 0 O 2 1 f Y W 1 w b G l 0 d W R l S G l z d G 9 n c m F t L j I 5 J n F 1 b 3 Q 7 L C Z x d W 9 0 O 2 1 f c 3 R h d G V Q c m 9 m a W x l c n M u a 1 9 m Y W l s Z W R C Y W R T d G F 0 Z S Z x d W 9 0 O y w m c X V v d D t t X 3 N 0 Y X R l U H J v Z m l s Z X J z L m t f Z m F p b G V k R m F z d E F E Q 0 l u a X R p Y W x p e m F 0 a W 9 u J n F 1 b 3 Q 7 L C Z x d W 9 0 O 2 1 f c 3 R h d G V Q c m 9 m a W x l c n M u a 1 9 m Y W l s Z W R T Y W 1 w b G l u Z y Z x d W 9 0 O y w m c X V v d D t t X 3 N 0 Y X R l U H J v Z m l s Z X J z L m t f Z m F p b G V k Q W 1 w b G l 0 d W R l J n F 1 b 3 Q 7 L C Z x d W 9 0 O 2 1 f c 3 R h d G V Q c m 9 m a W x l c n M u a 1 9 m Y W l s Z W R T e W 5 j S W 5 0 Z X J 2 Y W x z J n F 1 b 3 Q 7 L C Z x d W 9 0 O 2 1 f c 3 R h d G V Q c m 9 m a W x l c n M u a 1 9 m Y W l s Z W R W a W R l b 1 N j b 3 J l J n F 1 b 3 Q 7 L C Z x d W 9 0 O 2 1 f c 3 R h d G V Q c m 9 m a W x l c n M u a 1 9 m Y W l s Z W R G Y X N 0 Q U R D U 3 R v c C Z x d W 9 0 O y w m c X V v d D t t X 3 N 0 Y X R l U H J v Z m l s Z X J z L m t f Z m F p b G V k V W 5 r b m 9 3 b k V y c m 9 y J n F 1 b 3 Q 7 L C Z x d W 9 0 O 2 1 f c 3 R h d G V Q c m 9 m a W x l c n M u a 1 9 0 b 3 R h b E F u Y W x 5 e m V U a W 1 l J n F 1 b 3 Q 7 L C Z x d W 9 0 O 2 1 f c 3 R h d G V Q c m 9 m a W x l c n M u a 1 9 u b 3 R J b m l 0 a W F s a X p l Z C Z x d W 9 0 O y w m c X V v d D t t X 3 N 0 Y X R l U H J v Z m l s Z X J z L m t f a W 5 p d G l h b G l 6 a W 5 n J n F 1 b 3 Q 7 L C Z x d W 9 0 O 2 1 f c 3 R h d G V Q c m 9 m a W x l c n M u a 1 9 p b m l 0 a W F s a X p l Z E F u Z E l k b G U m c X V v d D s s J n F 1 b 3 Q 7 b V 9 z d G F 0 Z V B y b 2 Z p b G V y c y 5 r X 2 F t c G x p d H V k Z V N h b X B s a W 5 n J n F 1 b 3 Q 7 L C Z x d W 9 0 O 2 1 f c 3 R h d G V Q c m 9 m a W x l c n M u a 1 9 h b X B s a X R 1 Z G V D Y W x j d W x h d G l v b i Z x d W 9 0 O y w m c X V v d D t t X 3 N 0 Y X R l U H J v Z m l s Z X J z L m t f c 3 l u Y 0 l u d G V y d m F s c 1 N h b X B s a W 5 n J n F 1 b 3 Q 7 L C Z x d W 9 0 O 2 1 f c 3 R h d G V Q c m 9 m a W x l c n M u a 1 9 z e W 5 j S W 5 0 Z X J 2 Y W x z Q 2 F s Y 3 V s Y X R p b 2 4 m c X V v d D s s J n F 1 b 3 Q 7 b V 9 z d G F 0 Z V B y b 2 Z p b G V y c y 5 r X 3 Z p Z G V v U 2 N v c m V D Y W x j d W x h d G l v b i Z x d W 9 0 O y w m c X V v d D t t X 3 N 0 Y X R l U H J v Z m l s Z X J z L m t f c m V z d G F y d E l u d m V y d G V k J n F 1 b 3 Q 7 L C Z x d W 9 0 O 2 1 f c 3 R h d G V Q c m 9 m a W x l c n M u a 1 9 z d G 9 w Q U R D J n F 1 b 3 Q 7 L C Z x d W 9 0 O 2 1 f c 3 R h d G V Q c m 9 m a W x l c n M u a 1 9 m a W 5 p c 2 h l Z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X B s a X R 1 Z G V f a G l z d F 8 y M D A w c 2 F t c G x l c y A o M i k v Q X V 0 b 1 J l b W 9 2 Z W R D b 2 x 1 b W 5 z M S 5 7 X 0 N v b W 1 l b n Q s M H 0 m c X V v d D s s J n F 1 b 3 Q 7 U 2 V j d G l v b j E v Y W 1 w b G l 0 d W R l X 2 h p c 3 R f M j A w M H N h b X B s Z X M g K D I p L 0 F 1 d G 9 S Z W 1 v d m V k Q 2 9 s d W 1 u c z E u e 1 9 J c 1 Z p Z G V v T G V h c m 5 p b m c s M X 0 m c X V v d D s s J n F 1 b 3 Q 7 U 2 V j d G l v b j E v Y W 1 w b G l 0 d W R l X 2 h p c 3 R f M j A w M H N h b X B s Z X M g K D I p L 0 F 1 d G 9 S Z W 1 v d m V k Q 2 9 s d W 1 u c z E u e y A g I C A g I C A g I C A g I G 1 f a W 5 2 Z X J 0 R G F 0 Y U N 1 c n J l b n R W Y W x 1 Z S w y f S Z x d W 9 0 O y w m c X V v d D t T Z W N 0 a W 9 u M S 9 h b X B s a X R 1 Z G V f a G l z d F 8 y M D A w c 2 F t c G x l c y A o M i k v Q X V 0 b 1 J l b W 9 2 Z W R D b 2 x 1 b W 5 z M S 5 7 I C A g I C A g I C A g I C A g Q 3 Z i c 0 F u Y W x 5 e m V y U 3 R h d G U s M 3 0 m c X V v d D s s J n F 1 b 3 Q 7 U 2 V j d G l v b j E v Y W 1 w b G l 0 d W R l X 2 h p c 3 R f M j A w M H N h b X B s Z X M g K D I p L 0 F 1 d G 9 S Z W 1 v d m V k Q 2 9 s d W 1 u c z E u e y A g I C A g I C A g I C A g I G 1 f d m l k Z W 9 T Y 2 9 y Z S 5 t X 2 l z V m l k Z W 8 s N H 0 m c X V v d D s s J n F 1 b 3 Q 7 U 2 V j d G l v b j E v Y W 1 w b G l 0 d W R l X 2 h p c 3 R f M j A w M H N h b X B s Z X M g K D I p L 0 F 1 d G 9 S Z W 1 v d m V k Q 2 9 s d W 1 u c z E u e y A g I C A g I C A g I C A g I G 1 f d m l k Z W 9 T Y 2 9 y Z S 5 t X 2 l z S W 5 2 Z X J 0 Z W R W a W R l b y w 1 f S Z x d W 9 0 O y w m c X V v d D t T Z W N 0 a W 9 u M S 9 h b X B s a X R 1 Z G V f a G l z d F 8 y M D A w c 2 F t c G x l c y A o M i k v Q X V 0 b 1 J l b W 9 2 Z W R D b 2 x 1 b W 5 z M S 5 7 I C A g I C A g I C A g I C A g b V 9 z Y W 1 w b G V z U m V h Z F R v d G F s L D Z 9 J n F 1 b 3 Q 7 L C Z x d W 9 0 O 1 N l Y 3 R p b 2 4 x L 2 F t c G x p d H V k Z V 9 o a X N 0 X z I w M D B z Y W 1 w b G V z I C g y K S 9 B d X R v U m V t b 3 Z l Z E N v b H V t b n M x L n s g I C A g I C A g I C A g I C B r X 3 N h b X B s Z V J h d G U s N 3 0 m c X V v d D s s J n F 1 b 3 Q 7 U 2 V j d G l v b j E v Y W 1 w b G l 0 d W R l X 2 h p c 3 R f M j A w M H N h b X B s Z X M g K D I p L 0 F 1 d G 9 S Z W 1 v d m V k Q 2 9 s d W 1 u c z E u e y A g I C A g I C A g I C A g I G 1 f c 3 l u Y 1 R y Z X N o b 2 x k L D h 9 J n F 1 b 3 Q 7 L C Z x d W 9 0 O 1 N l Y 3 R p b 2 4 x L 2 F t c G x p d H V k Z V 9 o a X N 0 X z I w M D B z Y W 1 w b G V z I C g y K S 9 B d X R v U m V t b 3 Z l Z E N v b H V t b n M x L n s g I C A g I C A g I C A g I C B t X 3 N 5 b m N T Z X F 1 Z W 5 j Z U x l b m d 0 a E h p c 3 R v Z 3 J h b S 5 t X 2 J p b n N S Y W 5 n Z S 5 t a W 4 s O X 0 m c X V v d D s s J n F 1 b 3 Q 7 U 2 V j d G l v b j E v Y W 1 w b G l 0 d W R l X 2 h p c 3 R f M j A w M H N h b X B s Z X M g K D I p L 0 F 1 d G 9 S Z W 1 v d m V k Q 2 9 s d W 1 u c z E u e y A g I C A g I C A g I C A g I G 1 f c 3 l u Y 1 N l c X V l b m N l T G V u Z 3 R o S G l z d G 9 n c m F t L m 1 f Y m l u c 1 J h b m d l L m 1 h e C w x M H 0 m c X V v d D s s J n F 1 b 3 Q 7 U 2 V j d G l v b j E v Y W 1 w b G l 0 d W R l X 2 h p c 3 R f M j A w M H N h b X B s Z X M g K D I p L 0 F 1 d G 9 S Z W 1 v d m V k Q 2 9 s d W 1 u c z E u e y A g I C A g I C A g I C A g I G 1 f c 3 l u Y 1 N l c X V l b m N l T G V u Z 3 R o S G l z d G 9 n c m F t L m t f Y m l u c 0 N v d W 5 0 L D E x f S Z x d W 9 0 O y w m c X V v d D t T Z W N 0 a W 9 u M S 9 h b X B s a X R 1 Z G V f a G l z d F 8 y M D A w c 2 F t c G x l c y A o M i k v Q X V 0 b 1 J l b W 9 2 Z W R D b 2 x 1 b W 5 z M S 5 7 I C A g I C A g I C A g I C A g b V 9 z e W 5 j U 2 V x d W V u Y 2 V M Z W 5 n d G h I a X N 0 b 2 d y Y W 0 u b V 9 z Y W 1 w b G V z Q 2 9 1 b n Q s M T J 9 J n F 1 b 3 Q 7 L C Z x d W 9 0 O 1 N l Y 3 R p b 2 4 x L 2 F t c G x p d H V k Z V 9 o a X N 0 X z I w M D B z Y W 1 w b G V z I C g y K S 9 B d X R v U m V t b 3 Z l Z E N v b H V t b n M x L n s g I C A g I C A g I C A g I C B t X 3 N 5 b m N T Z X F 1 Z W 5 j Z U x l b m d 0 a E h p c 3 R v Z 3 J h b S 5 i a W 5 z X 3 d l a W d o d H M s M T N 9 J n F 1 b 3 Q 7 L C Z x d W 9 0 O 1 N l Y 3 R p b 2 4 x L 2 F t c G x p d H V k Z V 9 o a X N 0 X z I w M D B z Y W 1 w b G V z I C g y K S 9 B d X R v U m V t b 3 Z l Z E N v b H V t b n M x L n t T M S w x N H 0 m c X V v d D s s J n F 1 b 3 Q 7 U 2 V j d G l v b j E v Y W 1 w b G l 0 d W R l X 2 h p c 3 R f M j A w M H N h b X B s Z X M g K D I p L 0 F 1 d G 9 S Z W 1 v d m V k Q 2 9 s d W 1 u c z E u e 1 M y L D E 1 f S Z x d W 9 0 O y w m c X V v d D t T Z W N 0 a W 9 u M S 9 h b X B s a X R 1 Z G V f a G l z d F 8 y M D A w c 2 F t c G x l c y A o M i k v Q X V 0 b 1 J l b W 9 2 Z W R D b 2 x 1 b W 5 z M S 5 7 U z M s M T Z 9 J n F 1 b 3 Q 7 L C Z x d W 9 0 O 1 N l Y 3 R p b 2 4 x L 2 F t c G x p d H V k Z V 9 o a X N 0 X z I w M D B z Y W 1 w b G V z I C g y K S 9 B d X R v U m V t b 3 Z l Z E N v b H V t b n M x L n t T N C w x N 3 0 m c X V v d D s s J n F 1 b 3 Q 7 U 2 V j d G l v b j E v Y W 1 w b G l 0 d W R l X 2 h p c 3 R f M j A w M H N h b X B s Z X M g K D I p L 0 F 1 d G 9 S Z W 1 v d m V k Q 2 9 s d W 1 u c z E u e 1 M 1 L D E 4 f S Z x d W 9 0 O y w m c X V v d D t T Z W N 0 a W 9 u M S 9 h b X B s a X R 1 Z G V f a G l z d F 8 y M D A w c 2 F t c G x l c y A o M i k v Q X V 0 b 1 J l b W 9 2 Z W R D b 2 x 1 b W 5 z M S 5 7 U z Y s M T l 9 J n F 1 b 3 Q 7 L C Z x d W 9 0 O 1 N l Y 3 R p b 2 4 x L 2 F t c G x p d H V k Z V 9 o a X N 0 X z I w M D B z Y W 1 w b G V z I C g y K S 9 B d X R v U m V t b 3 Z l Z E N v b H V t b n M x L n t T N y w y M H 0 m c X V v d D s s J n F 1 b 3 Q 7 U 2 V j d G l v b j E v Y W 1 w b G l 0 d W R l X 2 h p c 3 R f M j A w M H N h b X B s Z X M g K D I p L 0 F 1 d G 9 S Z W 1 v d m V k Q 2 9 s d W 1 u c z E u e 1 M 4 L D I x f S Z x d W 9 0 O y w m c X V v d D t T Z W N 0 a W 9 u M S 9 h b X B s a X R 1 Z G V f a G l z d F 8 y M D A w c 2 F t c G x l c y A o M i k v Q X V 0 b 1 J l b W 9 2 Z W R D b 2 x 1 b W 5 z M S 5 7 U z k s M j J 9 J n F 1 b 3 Q 7 L C Z x d W 9 0 O 1 N l Y 3 R p b 2 4 x L 2 F t c G x p d H V k Z V 9 o a X N 0 X z I w M D B z Y W 1 w b G V z I C g y K S 9 B d X R v U m V t b 3 Z l Z E N v b H V t b n M x L n t T M T A s M j N 9 J n F 1 b 3 Q 7 L C Z x d W 9 0 O 1 N l Y 3 R p b 2 4 x L 2 F t c G x p d H V k Z V 9 o a X N 0 X z I w M D B z Y W 1 w b G V z I C g y K S 9 B d X R v U m V t b 3 Z l Z E N v b H V t b n M x L n t T M T E s M j R 9 J n F 1 b 3 Q 7 L C Z x d W 9 0 O 1 N l Y 3 R p b 2 4 x L 2 F t c G x p d H V k Z V 9 o a X N 0 X z I w M D B z Y W 1 w b G V z I C g y K S 9 B d X R v U m V t b 3 Z l Z E N v b H V t b n M x L n t T M T I s M j V 9 J n F 1 b 3 Q 7 L C Z x d W 9 0 O 1 N l Y 3 R p b 2 4 x L 2 F t c G x p d H V k Z V 9 o a X N 0 X z I w M D B z Y W 1 w b G V z I C g y K S 9 B d X R v U m V t b 3 Z l Z E N v b H V t b n M x L n t T M T M s M j Z 9 J n F 1 b 3 Q 7 L C Z x d W 9 0 O 1 N l Y 3 R p b 2 4 x L 2 F t c G x p d H V k Z V 9 o a X N 0 X z I w M D B z Y W 1 w b G V z I C g y K S 9 B d X R v U m V t b 3 Z l Z E N v b H V t b n M x L n t T M T Q s M j d 9 J n F 1 b 3 Q 7 L C Z x d W 9 0 O 1 N l Y 3 R p b 2 4 x L 2 F t c G x p d H V k Z V 9 o a X N 0 X z I w M D B z Y W 1 w b G V z I C g y K S 9 B d X R v U m V t b 3 Z l Z E N v b H V t b n M x L n t T M T U s M j h 9 J n F 1 b 3 Q 7 L C Z x d W 9 0 O 1 N l Y 3 R p b 2 4 x L 2 F t c G x p d H V k Z V 9 o a X N 0 X z I w M D B z Y W 1 w b G V z I C g y K S 9 B d X R v U m V t b 3 Z l Z E N v b H V t b n M x L n t T M T Y s M j l 9 J n F 1 b 3 Q 7 L C Z x d W 9 0 O 1 N l Y 3 R p b 2 4 x L 2 F t c G x p d H V k Z V 9 o a X N 0 X z I w M D B z Y W 1 w b G V z I C g y K S 9 B d X R v U m V t b 3 Z l Z E N v b H V t b n M x L n t T M T c s M z B 9 J n F 1 b 3 Q 7 L C Z x d W 9 0 O 1 N l Y 3 R p b 2 4 x L 2 F t c G x p d H V k Z V 9 o a X N 0 X z I w M D B z Y W 1 w b G V z I C g y K S 9 B d X R v U m V t b 3 Z l Z E N v b H V t b n M x L n t T M T g s M z F 9 J n F 1 b 3 Q 7 L C Z x d W 9 0 O 1 N l Y 3 R p b 2 4 x L 2 F t c G x p d H V k Z V 9 o a X N 0 X z I w M D B z Y W 1 w b G V z I C g y K S 9 B d X R v U m V t b 3 Z l Z E N v b H V t b n M x L n t T M T k s M z J 9 J n F 1 b 3 Q 7 L C Z x d W 9 0 O 1 N l Y 3 R p b 2 4 x L 2 F t c G x p d H V k Z V 9 o a X N 0 X z I w M D B z Y W 1 w b G V z I C g y K S 9 B d X R v U m V t b 3 Z l Z E N v b H V t b n M x L n t T M j A s M z N 9 J n F 1 b 3 Q 7 L C Z x d W 9 0 O 1 N l Y 3 R p b 2 4 x L 2 F t c G x p d H V k Z V 9 o a X N 0 X z I w M D B z Y W 1 w b G V z I C g y K S 9 B d X R v U m V t b 3 Z l Z E N v b H V t b n M x L n t T M j E s M z R 9 J n F 1 b 3 Q 7 L C Z x d W 9 0 O 1 N l Y 3 R p b 2 4 x L 2 F t c G x p d H V k Z V 9 o a X N 0 X z I w M D B z Y W 1 w b G V z I C g y K S 9 B d X R v U m V t b 3 Z l Z E N v b H V t b n M x L n t T M j I s M z V 9 J n F 1 b 3 Q 7 L C Z x d W 9 0 O 1 N l Y 3 R p b 2 4 x L 2 F t c G x p d H V k Z V 9 o a X N 0 X z I w M D B z Y W 1 w b G V z I C g y K S 9 B d X R v U m V t b 3 Z l Z E N v b H V t b n M x L n t T M j M s M z Z 9 J n F 1 b 3 Q 7 L C Z x d W 9 0 O 1 N l Y 3 R p b 2 4 x L 2 F t c G x p d H V k Z V 9 o a X N 0 X z I w M D B z Y W 1 w b G V z I C g y K S 9 B d X R v U m V t b 3 Z l Z E N v b H V t b n M x L n t T M j Q s M z d 9 J n F 1 b 3 Q 7 L C Z x d W 9 0 O 1 N l Y 3 R p b 2 4 x L 2 F t c G x p d H V k Z V 9 o a X N 0 X z I w M D B z Y W 1 w b G V z I C g y K S 9 B d X R v U m V t b 3 Z l Z E N v b H V t b n M x L n t T M j U s M z h 9 J n F 1 b 3 Q 7 L C Z x d W 9 0 O 1 N l Y 3 R p b 2 4 x L 2 F t c G x p d H V k Z V 9 o a X N 0 X z I w M D B z Y W 1 w b G V z I C g y K S 9 B d X R v U m V t b 3 Z l Z E N v b H V t b n M x L n t T M j Y s M z l 9 J n F 1 b 3 Q 7 L C Z x d W 9 0 O 1 N l Y 3 R p b 2 4 x L 2 F t c G x p d H V k Z V 9 o a X N 0 X z I w M D B z Y W 1 w b G V z I C g y K S 9 B d X R v U m V t b 3 Z l Z E N v b H V t b n M x L n t T M j c s N D B 9 J n F 1 b 3 Q 7 L C Z x d W 9 0 O 1 N l Y 3 R p b 2 4 x L 2 F t c G x p d H V k Z V 9 o a X N 0 X z I w M D B z Y W 1 w b G V z I C g y K S 9 B d X R v U m V t b 3 Z l Z E N v b H V t b n M x L n t T M j g s N D F 9 J n F 1 b 3 Q 7 L C Z x d W 9 0 O 1 N l Y 3 R p b 2 4 x L 2 F t c G x p d H V k Z V 9 o a X N 0 X z I w M D B z Y W 1 w b G V z I C g y K S 9 B d X R v U m V t b 3 Z l Z E N v b H V t b n M x L n t T M j k s N D J 9 J n F 1 b 3 Q 7 L C Z x d W 9 0 O 1 N l Y 3 R p b 2 4 x L 2 F t c G x p d H V k Z V 9 o a X N 0 X z I w M D B z Y W 1 w b G V z I C g y K S 9 B d X R v U m V t b 3 Z l Z E N v b H V t b n M x L n t T M z A s N D N 9 J n F 1 b 3 Q 7 L C Z x d W 9 0 O 1 N l Y 3 R p b 2 4 x L 2 F t c G x p d H V k Z V 9 o a X N 0 X z I w M D B z Y W 1 w b G V z I C g y K S 9 B d X R v U m V t b 3 Z l Z E N v b H V t b n M x L n t T M z E s N D R 9 J n F 1 b 3 Q 7 L C Z x d W 9 0 O 1 N l Y 3 R p b 2 4 x L 2 F t c G x p d H V k Z V 9 o a X N 0 X z I w M D B z Y W 1 w b G V z I C g y K S 9 B d X R v U m V t b 3 Z l Z E N v b H V t b n M x L n t T M z I s N D V 9 J n F 1 b 3 Q 7 L C Z x d W 9 0 O 1 N l Y 3 R p b 2 4 x L 2 F t c G x p d H V k Z V 9 o a X N 0 X z I w M D B z Y W 1 w b G V z I C g y K S 9 B d X R v U m V t b 3 Z l Z E N v b H V t b n M x L n t T M z M s N D Z 9 J n F 1 b 3 Q 7 L C Z x d W 9 0 O 1 N l Y 3 R p b 2 4 x L 2 F t c G x p d H V k Z V 9 o a X N 0 X z I w M D B z Y W 1 w b G V z I C g y K S 9 B d X R v U m V t b 3 Z l Z E N v b H V t b n M x L n t T M z Q s N D d 9 J n F 1 b 3 Q 7 L C Z x d W 9 0 O 1 N l Y 3 R p b 2 4 x L 2 F t c G x p d H V k Z V 9 o a X N 0 X z I w M D B z Y W 1 w b G V z I C g y K S 9 B d X R v U m V t b 3 Z l Z E N v b H V t b n M x L n t T M z U s N D h 9 J n F 1 b 3 Q 7 L C Z x d W 9 0 O 1 N l Y 3 R p b 2 4 x L 2 F t c G x p d H V k Z V 9 o a X N 0 X z I w M D B z Y W 1 w b G V z I C g y K S 9 B d X R v U m V t b 3 Z l Z E N v b H V t b n M x L n t T M z Y s N D l 9 J n F 1 b 3 Q 7 L C Z x d W 9 0 O 1 N l Y 3 R p b 2 4 x L 2 F t c G x p d H V k Z V 9 o a X N 0 X z I w M D B z Y W 1 w b G V z I C g y K S 9 B d X R v U m V t b 3 Z l Z E N v b H V t b n M x L n t T M z c s N T B 9 J n F 1 b 3 Q 7 L C Z x d W 9 0 O 1 N l Y 3 R p b 2 4 x L 2 F t c G x p d H V k Z V 9 o a X N 0 X z I w M D B z Y W 1 w b G V z I C g y K S 9 B d X R v U m V t b 3 Z l Z E N v b H V t b n M x L n t T M z g s N T F 9 J n F 1 b 3 Q 7 L C Z x d W 9 0 O 1 N l Y 3 R p b 2 4 x L 2 F t c G x p d H V k Z V 9 o a X N 0 X z I w M D B z Y W 1 w b G V z I C g y K S 9 B d X R v U m V t b 3 Z l Z E N v b H V t b n M x L n t T M z k s N T J 9 J n F 1 b 3 Q 7 L C Z x d W 9 0 O 1 N l Y 3 R p b 2 4 x L 2 F t c G x p d H V k Z V 9 o a X N 0 X z I w M D B z Y W 1 w b G V z I C g y K S 9 B d X R v U m V t b 3 Z l Z E N v b H V t b n M x L n t T N D A s N T N 9 J n F 1 b 3 Q 7 L C Z x d W 9 0 O 1 N l Y 3 R p b 2 4 x L 2 F t c G x p d H V k Z V 9 o a X N 0 X z I w M D B z Y W 1 w b G V z I C g y K S 9 B d X R v U m V t b 3 Z l Z E N v b H V t b n M x L n t T N D E s N T R 9 J n F 1 b 3 Q 7 L C Z x d W 9 0 O 1 N l Y 3 R p b 2 4 x L 2 F t c G x p d H V k Z V 9 o a X N 0 X z I w M D B z Y W 1 w b G V z I C g y K S 9 B d X R v U m V t b 3 Z l Z E N v b H V t b n M x L n t T N D I s N T V 9 J n F 1 b 3 Q 7 L C Z x d W 9 0 O 1 N l Y 3 R p b 2 4 x L 2 F t c G x p d H V k Z V 9 o a X N 0 X z I w M D B z Y W 1 w b G V z I C g y K S 9 B d X R v U m V t b 3 Z l Z E N v b H V t b n M x L n t T N D M s N T Z 9 J n F 1 b 3 Q 7 L C Z x d W 9 0 O 1 N l Y 3 R p b 2 4 x L 2 F t c G x p d H V k Z V 9 o a X N 0 X z I w M D B z Y W 1 w b G V z I C g y K S 9 B d X R v U m V t b 3 Z l Z E N v b H V t b n M x L n t T N D Q s N T d 9 J n F 1 b 3 Q 7 L C Z x d W 9 0 O 1 N l Y 3 R p b 2 4 x L 2 F t c G x p d H V k Z V 9 o a X N 0 X z I w M D B z Y W 1 w b G V z I C g y K S 9 B d X R v U m V t b 3 Z l Z E N v b H V t b n M x L n t T N D U s N T h 9 J n F 1 b 3 Q 7 L C Z x d W 9 0 O 1 N l Y 3 R p b 2 4 x L 2 F t c G x p d H V k Z V 9 o a X N 0 X z I w M D B z Y W 1 w b G V z I C g y K S 9 B d X R v U m V t b 3 Z l Z E N v b H V t b n M x L n t T N D Y s N T l 9 J n F 1 b 3 Q 7 L C Z x d W 9 0 O 1 N l Y 3 R p b 2 4 x L 2 F t c G x p d H V k Z V 9 o a X N 0 X z I w M D B z Y W 1 w b G V z I C g y K S 9 B d X R v U m V t b 3 Z l Z E N v b H V t b n M x L n t T N D c s N j B 9 J n F 1 b 3 Q 7 L C Z x d W 9 0 O 1 N l Y 3 R p b 2 4 x L 2 F t c G x p d H V k Z V 9 o a X N 0 X z I w M D B z Y W 1 w b G V z I C g y K S 9 B d X R v U m V t b 3 Z l Z E N v b H V t b n M x L n t T N D g s N j F 9 J n F 1 b 3 Q 7 L C Z x d W 9 0 O 1 N l Y 3 R p b 2 4 x L 2 F t c G x p d H V k Z V 9 o a X N 0 X z I w M D B z Y W 1 w b G V z I C g y K S 9 B d X R v U m V t b 3 Z l Z E N v b H V t b n M x L n t T N D k s N j J 9 J n F 1 b 3 Q 7 L C Z x d W 9 0 O 1 N l Y 3 R p b 2 4 x L 2 F t c G x p d H V k Z V 9 o a X N 0 X z I w M D B z Y W 1 w b G V z I C g y K S 9 B d X R v U m V t b 3 Z l Z E N v b H V t b n M x L n t T N T A s N j N 9 J n F 1 b 3 Q 7 L C Z x d W 9 0 O 1 N l Y 3 R p b 2 4 x L 2 F t c G x p d H V k Z V 9 o a X N 0 X z I w M D B z Y W 1 w b G V z I C g y K S 9 B d X R v U m V t b 3 Z l Z E N v b H V t b n M x L n t T N T E s N j R 9 J n F 1 b 3 Q 7 L C Z x d W 9 0 O 1 N l Y 3 R p b 2 4 x L 2 F t c G x p d H V k Z V 9 o a X N 0 X z I w M D B z Y W 1 w b G V z I C g y K S 9 B d X R v U m V t b 3 Z l Z E N v b H V t b n M x L n t T N T I s N j V 9 J n F 1 b 3 Q 7 L C Z x d W 9 0 O 1 N l Y 3 R p b 2 4 x L 2 F t c G x p d H V k Z V 9 o a X N 0 X z I w M D B z Y W 1 w b G V z I C g y K S 9 B d X R v U m V t b 3 Z l Z E N v b H V t b n M x L n t T N T M s N j Z 9 J n F 1 b 3 Q 7 L C Z x d W 9 0 O 1 N l Y 3 R p b 2 4 x L 2 F t c G x p d H V k Z V 9 o a X N 0 X z I w M D B z Y W 1 w b G V z I C g y K S 9 B d X R v U m V t b 3 Z l Z E N v b H V t b n M x L n t T N T Q s N j d 9 J n F 1 b 3 Q 7 L C Z x d W 9 0 O 1 N l Y 3 R p b 2 4 x L 2 F t c G x p d H V k Z V 9 o a X N 0 X z I w M D B z Y W 1 w b G V z I C g y K S 9 B d X R v U m V t b 3 Z l Z E N v b H V t b n M x L n t T N T U s N j h 9 J n F 1 b 3 Q 7 L C Z x d W 9 0 O 1 N l Y 3 R p b 2 4 x L 2 F t c G x p d H V k Z V 9 o a X N 0 X z I w M D B z Y W 1 w b G V z I C g y K S 9 B d X R v U m V t b 3 Z l Z E N v b H V t b n M x L n t T N T Y s N j l 9 J n F 1 b 3 Q 7 L C Z x d W 9 0 O 1 N l Y 3 R p b 2 4 x L 2 F t c G x p d H V k Z V 9 o a X N 0 X z I w M D B z Y W 1 w b G V z I C g y K S 9 B d X R v U m V t b 3 Z l Z E N v b H V t b n M x L n t T N T c s N z B 9 J n F 1 b 3 Q 7 L C Z x d W 9 0 O 1 N l Y 3 R p b 2 4 x L 2 F t c G x p d H V k Z V 9 o a X N 0 X z I w M D B z Y W 1 w b G V z I C g y K S 9 B d X R v U m V t b 3 Z l Z E N v b H V t b n M x L n t T N T g s N z F 9 J n F 1 b 3 Q 7 L C Z x d W 9 0 O 1 N l Y 3 R p b 2 4 x L 2 F t c G x p d H V k Z V 9 o a X N 0 X z I w M D B z Y W 1 w b G V z I C g y K S 9 B d X R v U m V t b 3 Z l Z E N v b H V t b n M x L n t T N T k s N z J 9 J n F 1 b 3 Q 7 L C Z x d W 9 0 O 1 N l Y 3 R p b 2 4 x L 2 F t c G x p d H V k Z V 9 o a X N 0 X z I w M D B z Y W 1 w b G V z I C g y K S 9 B d X R v U m V t b 3 Z l Z E N v b H V t b n M x L n t T N j A s N z N 9 J n F 1 b 3 Q 7 L C Z x d W 9 0 O 1 N l Y 3 R p b 2 4 x L 2 F t c G x p d H V k Z V 9 o a X N 0 X z I w M D B z Y W 1 w b G V z I C g y K S 9 B d X R v U m V t b 3 Z l Z E N v b H V t b n M x L n t T N j E s N z R 9 J n F 1 b 3 Q 7 L C Z x d W 9 0 O 1 N l Y 3 R p b 2 4 x L 2 F t c G x p d H V k Z V 9 o a X N 0 X z I w M D B z Y W 1 w b G V z I C g y K S 9 B d X R v U m V t b 3 Z l Z E N v b H V t b n M x L n t T N j I s N z V 9 J n F 1 b 3 Q 7 L C Z x d W 9 0 O 1 N l Y 3 R p b 2 4 x L 2 F t c G x p d H V k Z V 9 o a X N 0 X z I w M D B z Y W 1 w b G V z I C g y K S 9 B d X R v U m V t b 3 Z l Z E N v b H V t b n M x L n t T N j M s N z Z 9 J n F 1 b 3 Q 7 L C Z x d W 9 0 O 1 N l Y 3 R p b 2 4 x L 2 F t c G x p d H V k Z V 9 o a X N 0 X z I w M D B z Y W 1 w b G V z I C g y K S 9 B d X R v U m V t b 3 Z l Z E N v b H V t b n M x L n t T N j Q s N z d 9 J n F 1 b 3 Q 7 L C Z x d W 9 0 O 1 N l Y 3 R p b 2 4 x L 2 F t c G x p d H V k Z V 9 o a X N 0 X z I w M D B z Y W 1 w b G V z I C g y K S 9 B d X R v U m V t b 3 Z l Z E N v b H V t b n M x L n t T N j U s N z h 9 J n F 1 b 3 Q 7 L C Z x d W 9 0 O 1 N l Y 3 R p b 2 4 x L 2 F t c G x p d H V k Z V 9 o a X N 0 X z I w M D B z Y W 1 w b G V z I C g y K S 9 B d X R v U m V t b 3 Z l Z E N v b H V t b n M x L n t T N j Y s N z l 9 J n F 1 b 3 Q 7 L C Z x d W 9 0 O 1 N l Y 3 R p b 2 4 x L 2 F t c G x p d H V k Z V 9 o a X N 0 X z I w M D B z Y W 1 w b G V z I C g y K S 9 B d X R v U m V t b 3 Z l Z E N v b H V t b n M x L n t T N j c s O D B 9 J n F 1 b 3 Q 7 L C Z x d W 9 0 O 1 N l Y 3 R p b 2 4 x L 2 F t c G x p d H V k Z V 9 o a X N 0 X z I w M D B z Y W 1 w b G V z I C g y K S 9 B d X R v U m V t b 3 Z l Z E N v b H V t b n M x L n t T N j g s O D F 9 J n F 1 b 3 Q 7 L C Z x d W 9 0 O 1 N l Y 3 R p b 2 4 x L 2 F t c G x p d H V k Z V 9 o a X N 0 X z I w M D B z Y W 1 w b G V z I C g y K S 9 B d X R v U m V t b 3 Z l Z E N v b H V t b n M x L n t T N j k s O D J 9 J n F 1 b 3 Q 7 L C Z x d W 9 0 O 1 N l Y 3 R p b 2 4 x L 2 F t c G x p d H V k Z V 9 o a X N 0 X z I w M D B z Y W 1 w b G V z I C g y K S 9 B d X R v U m V t b 3 Z l Z E N v b H V t b n M x L n t T N z A s O D N 9 J n F 1 b 3 Q 7 L C Z x d W 9 0 O 1 N l Y 3 R p b 2 4 x L 2 F t c G x p d H V k Z V 9 o a X N 0 X z I w M D B z Y W 1 w b G V z I C g y K S 9 B d X R v U m V t b 3 Z l Z E N v b H V t b n M x L n t T N z E s O D R 9 J n F 1 b 3 Q 7 L C Z x d W 9 0 O 1 N l Y 3 R p b 2 4 x L 2 F t c G x p d H V k Z V 9 o a X N 0 X z I w M D B z Y W 1 w b G V z I C g y K S 9 B d X R v U m V t b 3 Z l Z E N v b H V t b n M x L n t T N z I s O D V 9 J n F 1 b 3 Q 7 L C Z x d W 9 0 O 1 N l Y 3 R p b 2 4 x L 2 F t c G x p d H V k Z V 9 o a X N 0 X z I w M D B z Y W 1 w b G V z I C g y K S 9 B d X R v U m V t b 3 Z l Z E N v b H V t b n M x L n t T N z M s O D Z 9 J n F 1 b 3 Q 7 L C Z x d W 9 0 O 1 N l Y 3 R p b 2 4 x L 2 F t c G x p d H V k Z V 9 o a X N 0 X z I w M D B z Y W 1 w b G V z I C g y K S 9 B d X R v U m V t b 3 Z l Z E N v b H V t b n M x L n t T N z Q s O D d 9 J n F 1 b 3 Q 7 L C Z x d W 9 0 O 1 N l Y 3 R p b 2 4 x L 2 F t c G x p d H V k Z V 9 o a X N 0 X z I w M D B z Y W 1 w b G V z I C g y K S 9 B d X R v U m V t b 3 Z l Z E N v b H V t b n M x L n t T N z U s O D h 9 J n F 1 b 3 Q 7 L C Z x d W 9 0 O 1 N l Y 3 R p b 2 4 x L 2 F t c G x p d H V k Z V 9 o a X N 0 X z I w M D B z Y W 1 w b G V z I C g y K S 9 B d X R v U m V t b 3 Z l Z E N v b H V t b n M x L n t T N z Y s O D l 9 J n F 1 b 3 Q 7 L C Z x d W 9 0 O 1 N l Y 3 R p b 2 4 x L 2 F t c G x p d H V k Z V 9 o a X N 0 X z I w M D B z Y W 1 w b G V z I C g y K S 9 B d X R v U m V t b 3 Z l Z E N v b H V t b n M x L n t T N z c s O T B 9 J n F 1 b 3 Q 7 L C Z x d W 9 0 O 1 N l Y 3 R p b 2 4 x L 2 F t c G x p d H V k Z V 9 o a X N 0 X z I w M D B z Y W 1 w b G V z I C g y K S 9 B d X R v U m V t b 3 Z l Z E N v b H V t b n M x L n t T N z g s O T F 9 J n F 1 b 3 Q 7 L C Z x d W 9 0 O 1 N l Y 3 R p b 2 4 x L 2 F t c G x p d H V k Z V 9 o a X N 0 X z I w M D B z Y W 1 w b G V z I C g y K S 9 B d X R v U m V t b 3 Z l Z E N v b H V t b n M x L n t T N z k s O T J 9 J n F 1 b 3 Q 7 L C Z x d W 9 0 O 1 N l Y 3 R p b 2 4 x L 2 F t c G x p d H V k Z V 9 o a X N 0 X z I w M D B z Y W 1 w b G V z I C g y K S 9 B d X R v U m V t b 3 Z l Z E N v b H V t b n M x L n t T O D A s O T N 9 J n F 1 b 3 Q 7 L C Z x d W 9 0 O 1 N l Y 3 R p b 2 4 x L 2 F t c G x p d H V k Z V 9 o a X N 0 X z I w M D B z Y W 1 w b G V z I C g y K S 9 B d X R v U m V t b 3 Z l Z E N v b H V t b n M x L n t T O D E s O T R 9 J n F 1 b 3 Q 7 L C Z x d W 9 0 O 1 N l Y 3 R p b 2 4 x L 2 F t c G x p d H V k Z V 9 o a X N 0 X z I w M D B z Y W 1 w b G V z I C g y K S 9 B d X R v U m V t b 3 Z l Z E N v b H V t b n M x L n t T O D I s O T V 9 J n F 1 b 3 Q 7 L C Z x d W 9 0 O 1 N l Y 3 R p b 2 4 x L 2 F t c G x p d H V k Z V 9 o a X N 0 X z I w M D B z Y W 1 w b G V z I C g y K S 9 B d X R v U m V t b 3 Z l Z E N v b H V t b n M x L n t T O D M s O T Z 9 J n F 1 b 3 Q 7 L C Z x d W 9 0 O 1 N l Y 3 R p b 2 4 x L 2 F t c G x p d H V k Z V 9 o a X N 0 X z I w M D B z Y W 1 w b G V z I C g y K S 9 B d X R v U m V t b 3 Z l Z E N v b H V t b n M x L n t T O D Q s O T d 9 J n F 1 b 3 Q 7 L C Z x d W 9 0 O 1 N l Y 3 R p b 2 4 x L 2 F t c G x p d H V k Z V 9 o a X N 0 X z I w M D B z Y W 1 w b G V z I C g y K S 9 B d X R v U m V t b 3 Z l Z E N v b H V t b n M x L n t T O D U s O T h 9 J n F 1 b 3 Q 7 L C Z x d W 9 0 O 1 N l Y 3 R p b 2 4 x L 2 F t c G x p d H V k Z V 9 o a X N 0 X z I w M D B z Y W 1 w b G V z I C g y K S 9 B d X R v U m V t b 3 Z l Z E N v b H V t b n M x L n t T O D Y s O T l 9 J n F 1 b 3 Q 7 L C Z x d W 9 0 O 1 N l Y 3 R p b 2 4 x L 2 F t c G x p d H V k Z V 9 o a X N 0 X z I w M D B z Y W 1 w b G V z I C g y K S 9 B d X R v U m V t b 3 Z l Z E N v b H V t b n M x L n t T O D c s M T A w f S Z x d W 9 0 O y w m c X V v d D t T Z W N 0 a W 9 u M S 9 h b X B s a X R 1 Z G V f a G l z d F 8 y M D A w c 2 F t c G x l c y A o M i k v Q X V 0 b 1 J l b W 9 2 Z W R D b 2 x 1 b W 5 z M S 5 7 U z g 4 L D E w M X 0 m c X V v d D s s J n F 1 b 3 Q 7 U 2 V j d G l v b j E v Y W 1 w b G l 0 d W R l X 2 h p c 3 R f M j A w M H N h b X B s Z X M g K D I p L 0 F 1 d G 9 S Z W 1 v d m V k Q 2 9 s d W 1 u c z E u e 1 M 4 O S w x M D J 9 J n F 1 b 3 Q 7 L C Z x d W 9 0 O 1 N l Y 3 R p b 2 4 x L 2 F t c G x p d H V k Z V 9 o a X N 0 X z I w M D B z Y W 1 w b G V z I C g y K S 9 B d X R v U m V t b 3 Z l Z E N v b H V t b n M x L n t T O T A s M T A z f S Z x d W 9 0 O y w m c X V v d D t T Z W N 0 a W 9 u M S 9 h b X B s a X R 1 Z G V f a G l z d F 8 y M D A w c 2 F t c G x l c y A o M i k v Q X V 0 b 1 J l b W 9 2 Z W R D b 2 x 1 b W 5 z M S 5 7 U z k x L D E w N H 0 m c X V v d D s s J n F 1 b 3 Q 7 U 2 V j d G l v b j E v Y W 1 w b G l 0 d W R l X 2 h p c 3 R f M j A w M H N h b X B s Z X M g K D I p L 0 F 1 d G 9 S Z W 1 v d m V k Q 2 9 s d W 1 u c z E u e 1 M 5 M i w x M D V 9 J n F 1 b 3 Q 7 L C Z x d W 9 0 O 1 N l Y 3 R p b 2 4 x L 2 F t c G x p d H V k Z V 9 o a X N 0 X z I w M D B z Y W 1 w b G V z I C g y K S 9 B d X R v U m V t b 3 Z l Z E N v b H V t b n M x L n t T O T M s M T A 2 f S Z x d W 9 0 O y w m c X V v d D t T Z W N 0 a W 9 u M S 9 h b X B s a X R 1 Z G V f a G l z d F 8 y M D A w c 2 F t c G x l c y A o M i k v Q X V 0 b 1 J l b W 9 2 Z W R D b 2 x 1 b W 5 z M S 5 7 U z k 0 L D E w N 3 0 m c X V v d D s s J n F 1 b 3 Q 7 U 2 V j d G l v b j E v Y W 1 w b G l 0 d W R l X 2 h p c 3 R f M j A w M H N h b X B s Z X M g K D I p L 0 F 1 d G 9 S Z W 1 v d m V k Q 2 9 s d W 1 u c z E u e 1 M 5 N S w x M D h 9 J n F 1 b 3 Q 7 L C Z x d W 9 0 O 1 N l Y 3 R p b 2 4 x L 2 F t c G x p d H V k Z V 9 o a X N 0 X z I w M D B z Y W 1 w b G V z I C g y K S 9 B d X R v U m V t b 3 Z l Z E N v b H V t b n M x L n t T O T Y s M T A 5 f S Z x d W 9 0 O y w m c X V v d D t T Z W N 0 a W 9 u M S 9 h b X B s a X R 1 Z G V f a G l z d F 8 y M D A w c 2 F t c G x l c y A o M i k v Q X V 0 b 1 J l b W 9 2 Z W R D b 2 x 1 b W 5 z M S 5 7 U z k 3 L D E x M H 0 m c X V v d D s s J n F 1 b 3 Q 7 U 2 V j d G l v b j E v Y W 1 w b G l 0 d W R l X 2 h p c 3 R f M j A w M H N h b X B s Z X M g K D I p L 0 F 1 d G 9 S Z W 1 v d m V k Q 2 9 s d W 1 u c z E u e 1 M 5 O C w x M T F 9 J n F 1 b 3 Q 7 L C Z x d W 9 0 O 1 N l Y 3 R p b 2 4 x L 2 F t c G x p d H V k Z V 9 o a X N 0 X z I w M D B z Y W 1 w b G V z I C g y K S 9 B d X R v U m V t b 3 Z l Z E N v b H V t b n M x L n t T O T k s M T E y f S Z x d W 9 0 O y w m c X V v d D t T Z W N 0 a W 9 u M S 9 h b X B s a X R 1 Z G V f a G l z d F 8 y M D A w c 2 F t c G x l c y A o M i k v Q X V 0 b 1 J l b W 9 2 Z W R D b 2 x 1 b W 5 z M S 5 7 U z E w M C w x M T N 9 J n F 1 b 3 Q 7 L C Z x d W 9 0 O 1 N l Y 3 R p b 2 4 x L 2 F t c G x p d H V k Z V 9 o a X N 0 X z I w M D B z Y W 1 w b G V z I C g y K S 9 B d X R v U m V t b 3 Z l Z E N v b H V t b n M x L n t t X 2 5 v d F N 5 b m N T Z X F 1 Z W 5 j Z U x l b m d 0 a E h p c 3 R v Z 3 J h b S 5 t X 2 J p b n N S Y W 5 n Z S 5 t a W 4 s M T E 0 f S Z x d W 9 0 O y w m c X V v d D t T Z W N 0 a W 9 u M S 9 h b X B s a X R 1 Z G V f a G l z d F 8 y M D A w c 2 F t c G x l c y A o M i k v Q X V 0 b 1 J l b W 9 2 Z W R D b 2 x 1 b W 5 z M S 5 7 I C A g I C A g I C A g I C A g b V 9 u b 3 R T e W 5 j U 2 V x d W V u Y 2 V M Z W 5 n d G h I a X N 0 b 2 d y Y W 0 u b V 9 i a W 5 z U m F u Z 2 U u b W F 4 L D E x N X 0 m c X V v d D s s J n F 1 b 3 Q 7 U 2 V j d G l v b j E v Y W 1 w b G l 0 d W R l X 2 h p c 3 R f M j A w M H N h b X B s Z X M g K D I p L 0 F 1 d G 9 S Z W 1 v d m V k Q 2 9 s d W 1 u c z E u e y A g I C A g I C A g I C A g I G 1 f b m 9 0 U 3 l u Y 1 N l c X V l b m N l T G V u Z 3 R o S G l z d G 9 n c m F t L m t f Y m l u c 0 N v d W 5 0 L D E x N n 0 m c X V v d D s s J n F 1 b 3 Q 7 U 2 V j d G l v b j E v Y W 1 w b G l 0 d W R l X 2 h p c 3 R f M j A w M H N h b X B s Z X M g K D I p L 0 F 1 d G 9 S Z W 1 v d m V k Q 2 9 s d W 1 u c z E u e y A g I C A g I C A g I C A g I G 1 f b m 9 0 U 3 l u Y 1 N l c X V l b m N l T G V u Z 3 R o S G l z d G 9 n c m F t L m 1 f c 2 F t c G x l c 0 N v d W 5 0 L D E x N 3 0 m c X V v d D s s J n F 1 b 3 Q 7 U 2 V j d G l v b j E v Y W 1 w b G l 0 d W R l X 2 h p c 3 R f M j A w M H N h b X B s Z X M g K D I p L 0 F 1 d G 9 S Z W 1 v d m V k Q 2 9 s d W 1 u c z E u e y A g I C A g I C A g I C A g I G 1 f b m 9 0 U 3 l u Y 1 N l c X V l b m N l T G V u Z 3 R o S G l z d G 9 n c m F t L m J p b n N f d 2 V p Z 2 h 0 c y w x M T h 9 J n F 1 b 3 Q 7 L C Z x d W 9 0 O 1 N l Y 3 R p b 2 4 x L 2 F t c G x p d H V k Z V 9 o a X N 0 X z I w M D B z Y W 1 w b G V z I C g y K S 9 B d X R v U m V t b 3 Z l Z E N v b H V t b n M x L n t O M S w x M T l 9 J n F 1 b 3 Q 7 L C Z x d W 9 0 O 1 N l Y 3 R p b 2 4 x L 2 F t c G x p d H V k Z V 9 o a X N 0 X z I w M D B z Y W 1 w b G V z I C g y K S 9 B d X R v U m V t b 3 Z l Z E N v b H V t b n M x L n t O M i w x M j B 9 J n F 1 b 3 Q 7 L C Z x d W 9 0 O 1 N l Y 3 R p b 2 4 x L 2 F t c G x p d H V k Z V 9 o a X N 0 X z I w M D B z Y W 1 w b G V z I C g y K S 9 B d X R v U m V t b 3 Z l Z E N v b H V t b n M x L n t O M y w x M j F 9 J n F 1 b 3 Q 7 L C Z x d W 9 0 O 1 N l Y 3 R p b 2 4 x L 2 F t c G x p d H V k Z V 9 o a X N 0 X z I w M D B z Y W 1 w b G V z I C g y K S 9 B d X R v U m V t b 3 Z l Z E N v b H V t b n M x L n t O N C w x M j J 9 J n F 1 b 3 Q 7 L C Z x d W 9 0 O 1 N l Y 3 R p b 2 4 x L 2 F t c G x p d H V k Z V 9 o a X N 0 X z I w M D B z Y W 1 w b G V z I C g y K S 9 B d X R v U m V t b 3 Z l Z E N v b H V t b n M x L n t O N S w x M j N 9 J n F 1 b 3 Q 7 L C Z x d W 9 0 O 1 N l Y 3 R p b 2 4 x L 2 F t c G x p d H V k Z V 9 o a X N 0 X z I w M D B z Y W 1 w b G V z I C g y K S 9 B d X R v U m V t b 3 Z l Z E N v b H V t b n M x L n t O N i w x M j R 9 J n F 1 b 3 Q 7 L C Z x d W 9 0 O 1 N l Y 3 R p b 2 4 x L 2 F t c G x p d H V k Z V 9 o a X N 0 X z I w M D B z Y W 1 w b G V z I C g y K S 9 B d X R v U m V t b 3 Z l Z E N v b H V t b n M x L n t O N y w x M j V 9 J n F 1 b 3 Q 7 L C Z x d W 9 0 O 1 N l Y 3 R p b 2 4 x L 2 F t c G x p d H V k Z V 9 o a X N 0 X z I w M D B z Y W 1 w b G V z I C g y K S 9 B d X R v U m V t b 3 Z l Z E N v b H V t b n M x L n t O O C w x M j Z 9 J n F 1 b 3 Q 7 L C Z x d W 9 0 O 1 N l Y 3 R p b 2 4 x L 2 F t c G x p d H V k Z V 9 o a X N 0 X z I w M D B z Y W 1 w b G V z I C g y K S 9 B d X R v U m V t b 3 Z l Z E N v b H V t b n M x L n t O O S w x M j d 9 J n F 1 b 3 Q 7 L C Z x d W 9 0 O 1 N l Y 3 R p b 2 4 x L 2 F t c G x p d H V k Z V 9 o a X N 0 X z I w M D B z Y W 1 w b G V z I C g y K S 9 B d X R v U m V t b 3 Z l Z E N v b H V t b n M x L n t O M T A s M T I 4 f S Z x d W 9 0 O y w m c X V v d D t T Z W N 0 a W 9 u M S 9 h b X B s a X R 1 Z G V f a G l z d F 8 y M D A w c 2 F t c G x l c y A o M i k v Q X V 0 b 1 J l b W 9 2 Z W R D b 2 x 1 b W 5 z M S 5 7 T j E x L D E y O X 0 m c X V v d D s s J n F 1 b 3 Q 7 U 2 V j d G l v b j E v Y W 1 w b G l 0 d W R l X 2 h p c 3 R f M j A w M H N h b X B s Z X M g K D I p L 0 F 1 d G 9 S Z W 1 v d m V k Q 2 9 s d W 1 u c z E u e 0 4 x M i w x M z B 9 J n F 1 b 3 Q 7 L C Z x d W 9 0 O 1 N l Y 3 R p b 2 4 x L 2 F t c G x p d H V k Z V 9 o a X N 0 X z I w M D B z Y W 1 w b G V z I C g y K S 9 B d X R v U m V t b 3 Z l Z E N v b H V t b n M x L n t O M T M s M T M x f S Z x d W 9 0 O y w m c X V v d D t T Z W N 0 a W 9 u M S 9 h b X B s a X R 1 Z G V f a G l z d F 8 y M D A w c 2 F t c G x l c y A o M i k v Q X V 0 b 1 J l b W 9 2 Z W R D b 2 x 1 b W 5 z M S 5 7 T j E 0 L D E z M n 0 m c X V v d D s s J n F 1 b 3 Q 7 U 2 V j d G l v b j E v Y W 1 w b G l 0 d W R l X 2 h p c 3 R f M j A w M H N h b X B s Z X M g K D I p L 0 F 1 d G 9 S Z W 1 v d m V k Q 2 9 s d W 1 u c z E u e 0 4 x N S w x M z N 9 J n F 1 b 3 Q 7 L C Z x d W 9 0 O 1 N l Y 3 R p b 2 4 x L 2 F t c G x p d H V k Z V 9 o a X N 0 X z I w M D B z Y W 1 w b G V z I C g y K S 9 B d X R v U m V t b 3 Z l Z E N v b H V t b n M x L n t O M T Y s M T M 0 f S Z x d W 9 0 O y w m c X V v d D t T Z W N 0 a W 9 u M S 9 h b X B s a X R 1 Z G V f a G l z d F 8 y M D A w c 2 F t c G x l c y A o M i k v Q X V 0 b 1 J l b W 9 2 Z W R D b 2 x 1 b W 5 z M S 5 7 T j E 3 L D E z N X 0 m c X V v d D s s J n F 1 b 3 Q 7 U 2 V j d G l v b j E v Y W 1 w b G l 0 d W R l X 2 h p c 3 R f M j A w M H N h b X B s Z X M g K D I p L 0 F 1 d G 9 S Z W 1 v d m V k Q 2 9 s d W 1 u c z E u e 0 4 x O C w x M z Z 9 J n F 1 b 3 Q 7 L C Z x d W 9 0 O 1 N l Y 3 R p b 2 4 x L 2 F t c G x p d H V k Z V 9 o a X N 0 X z I w M D B z Y W 1 w b G V z I C g y K S 9 B d X R v U m V t b 3 Z l Z E N v b H V t b n M x L n t O M T k s M T M 3 f S Z x d W 9 0 O y w m c X V v d D t T Z W N 0 a W 9 u M S 9 h b X B s a X R 1 Z G V f a G l z d F 8 y M D A w c 2 F t c G x l c y A o M i k v Q X V 0 b 1 J l b W 9 2 Z W R D b 2 x 1 b W 5 z M S 5 7 T j I w L D E z O H 0 m c X V v d D s s J n F 1 b 3 Q 7 U 2 V j d G l v b j E v Y W 1 w b G l 0 d W R l X 2 h p c 3 R f M j A w M H N h b X B s Z X M g K D I p L 0 F 1 d G 9 S Z W 1 v d m V k Q 2 9 s d W 1 u c z E u e 0 4 y M S w x M z l 9 J n F 1 b 3 Q 7 L C Z x d W 9 0 O 1 N l Y 3 R p b 2 4 x L 2 F t c G x p d H V k Z V 9 o a X N 0 X z I w M D B z Y W 1 w b G V z I C g y K S 9 B d X R v U m V t b 3 Z l Z E N v b H V t b n M x L n t O M j I s M T Q w f S Z x d W 9 0 O y w m c X V v d D t T Z W N 0 a W 9 u M S 9 h b X B s a X R 1 Z G V f a G l z d F 8 y M D A w c 2 F t c G x l c y A o M i k v Q X V 0 b 1 J l b W 9 2 Z W R D b 2 x 1 b W 5 z M S 5 7 T j I z L D E 0 M X 0 m c X V v d D s s J n F 1 b 3 Q 7 U 2 V j d G l v b j E v Y W 1 w b G l 0 d W R l X 2 h p c 3 R f M j A w M H N h b X B s Z X M g K D I p L 0 F 1 d G 9 S Z W 1 v d m V k Q 2 9 s d W 1 u c z E u e 0 4 y N C w x N D J 9 J n F 1 b 3 Q 7 L C Z x d W 9 0 O 1 N l Y 3 R p b 2 4 x L 2 F t c G x p d H V k Z V 9 o a X N 0 X z I w M D B z Y W 1 w b G V z I C g y K S 9 B d X R v U m V t b 3 Z l Z E N v b H V t b n M x L n t O M j U s M T Q z f S Z x d W 9 0 O y w m c X V v d D t T Z W N 0 a W 9 u M S 9 h b X B s a X R 1 Z G V f a G l z d F 8 y M D A w c 2 F t c G x l c y A o M i k v Q X V 0 b 1 J l b W 9 2 Z W R D b 2 x 1 b W 5 z M S 5 7 T j I 2 L D E 0 N H 0 m c X V v d D s s J n F 1 b 3 Q 7 U 2 V j d G l v b j E v Y W 1 w b G l 0 d W R l X 2 h p c 3 R f M j A w M H N h b X B s Z X M g K D I p L 0 F 1 d G 9 S Z W 1 v d m V k Q 2 9 s d W 1 u c z E u e 0 4 y N y w x N D V 9 J n F 1 b 3 Q 7 L C Z x d W 9 0 O 1 N l Y 3 R p b 2 4 x L 2 F t c G x p d H V k Z V 9 o a X N 0 X z I w M D B z Y W 1 w b G V z I C g y K S 9 B d X R v U m V t b 3 Z l Z E N v b H V t b n M x L n t O M j g s M T Q 2 f S Z x d W 9 0 O y w m c X V v d D t T Z W N 0 a W 9 u M S 9 h b X B s a X R 1 Z G V f a G l z d F 8 y M D A w c 2 F t c G x l c y A o M i k v Q X V 0 b 1 J l b W 9 2 Z W R D b 2 x 1 b W 5 z M S 5 7 T j I 5 L D E 0 N 3 0 m c X V v d D s s J n F 1 b 3 Q 7 U 2 V j d G l v b j E v Y W 1 w b G l 0 d W R l X 2 h p c 3 R f M j A w M H N h b X B s Z X M g K D I p L 0 F 1 d G 9 S Z W 1 v d m V k Q 2 9 s d W 1 u c z E u e 0 4 z M C w x N D h 9 J n F 1 b 3 Q 7 L C Z x d W 9 0 O 1 N l Y 3 R p b 2 4 x L 2 F t c G x p d H V k Z V 9 o a X N 0 X z I w M D B z Y W 1 w b G V z I C g y K S 9 B d X R v U m V t b 3 Z l Z E N v b H V t b n M x L n t O M z E s M T Q 5 f S Z x d W 9 0 O y w m c X V v d D t T Z W N 0 a W 9 u M S 9 h b X B s a X R 1 Z G V f a G l z d F 8 y M D A w c 2 F t c G x l c y A o M i k v Q X V 0 b 1 J l b W 9 2 Z W R D b 2 x 1 b W 5 z M S 5 7 T j M y L D E 1 M H 0 m c X V v d D s s J n F 1 b 3 Q 7 U 2 V j d G l v b j E v Y W 1 w b G l 0 d W R l X 2 h p c 3 R f M j A w M H N h b X B s Z X M g K D I p L 0 F 1 d G 9 S Z W 1 v d m V k Q 2 9 s d W 1 u c z E u e 0 4 z M y w x N T F 9 J n F 1 b 3 Q 7 L C Z x d W 9 0 O 1 N l Y 3 R p b 2 4 x L 2 F t c G x p d H V k Z V 9 o a X N 0 X z I w M D B z Y W 1 w b G V z I C g y K S 9 B d X R v U m V t b 3 Z l Z E N v b H V t b n M x L n t O M z Q s M T U y f S Z x d W 9 0 O y w m c X V v d D t T Z W N 0 a W 9 u M S 9 h b X B s a X R 1 Z G V f a G l z d F 8 y M D A w c 2 F t c G x l c y A o M i k v Q X V 0 b 1 J l b W 9 2 Z W R D b 2 x 1 b W 5 z M S 5 7 T j M 1 L D E 1 M 3 0 m c X V v d D s s J n F 1 b 3 Q 7 U 2 V j d G l v b j E v Y W 1 w b G l 0 d W R l X 2 h p c 3 R f M j A w M H N h b X B s Z X M g K D I p L 0 F 1 d G 9 S Z W 1 v d m V k Q 2 9 s d W 1 u c z E u e 0 4 z N i w x N T R 9 J n F 1 b 3 Q 7 L C Z x d W 9 0 O 1 N l Y 3 R p b 2 4 x L 2 F t c G x p d H V k Z V 9 o a X N 0 X z I w M D B z Y W 1 w b G V z I C g y K S 9 B d X R v U m V t b 3 Z l Z E N v b H V t b n M x L n t O M z c s M T U 1 f S Z x d W 9 0 O y w m c X V v d D t T Z W N 0 a W 9 u M S 9 h b X B s a X R 1 Z G V f a G l z d F 8 y M D A w c 2 F t c G x l c y A o M i k v Q X V 0 b 1 J l b W 9 2 Z W R D b 2 x 1 b W 5 z M S 5 7 T j M 4 L D E 1 N n 0 m c X V v d D s s J n F 1 b 3 Q 7 U 2 V j d G l v b j E v Y W 1 w b G l 0 d W R l X 2 h p c 3 R f M j A w M H N h b X B s Z X M g K D I p L 0 F 1 d G 9 S Z W 1 v d m V k Q 2 9 s d W 1 u c z E u e 0 4 z O S w x N T d 9 J n F 1 b 3 Q 7 L C Z x d W 9 0 O 1 N l Y 3 R p b 2 4 x L 2 F t c G x p d H V k Z V 9 o a X N 0 X z I w M D B z Y W 1 w b G V z I C g y K S 9 B d X R v U m V t b 3 Z l Z E N v b H V t b n M x L n t O N D A s M T U 4 f S Z x d W 9 0 O y w m c X V v d D t T Z W N 0 a W 9 u M S 9 h b X B s a X R 1 Z G V f a G l z d F 8 y M D A w c 2 F t c G x l c y A o M i k v Q X V 0 b 1 J l b W 9 2 Z W R D b 2 x 1 b W 5 z M S 5 7 T j Q x L D E 1 O X 0 m c X V v d D s s J n F 1 b 3 Q 7 U 2 V j d G l v b j E v Y W 1 w b G l 0 d W R l X 2 h p c 3 R f M j A w M H N h b X B s Z X M g K D I p L 0 F 1 d G 9 S Z W 1 v d m V k Q 2 9 s d W 1 u c z E u e 0 4 0 M i w x N j B 9 J n F 1 b 3 Q 7 L C Z x d W 9 0 O 1 N l Y 3 R p b 2 4 x L 2 F t c G x p d H V k Z V 9 o a X N 0 X z I w M D B z Y W 1 w b G V z I C g y K S 9 B d X R v U m V t b 3 Z l Z E N v b H V t b n M x L n t O N D M s M T Y x f S Z x d W 9 0 O y w m c X V v d D t T Z W N 0 a W 9 u M S 9 h b X B s a X R 1 Z G V f a G l z d F 8 y M D A w c 2 F t c G x l c y A o M i k v Q X V 0 b 1 J l b W 9 2 Z W R D b 2 x 1 b W 5 z M S 5 7 T j Q 0 L D E 2 M n 0 m c X V v d D s s J n F 1 b 3 Q 7 U 2 V j d G l v b j E v Y W 1 w b G l 0 d W R l X 2 h p c 3 R f M j A w M H N h b X B s Z X M g K D I p L 0 F 1 d G 9 S Z W 1 v d m V k Q 2 9 s d W 1 u c z E u e 0 4 0 N S w x N j N 9 J n F 1 b 3 Q 7 L C Z x d W 9 0 O 1 N l Y 3 R p b 2 4 x L 2 F t c G x p d H V k Z V 9 o a X N 0 X z I w M D B z Y W 1 w b G V z I C g y K S 9 B d X R v U m V t b 3 Z l Z E N v b H V t b n M x L n t O N D Y s M T Y 0 f S Z x d W 9 0 O y w m c X V v d D t T Z W N 0 a W 9 u M S 9 h b X B s a X R 1 Z G V f a G l z d F 8 y M D A w c 2 F t c G x l c y A o M i k v Q X V 0 b 1 J l b W 9 2 Z W R D b 2 x 1 b W 5 z M S 5 7 T j Q 3 L D E 2 N X 0 m c X V v d D s s J n F 1 b 3 Q 7 U 2 V j d G l v b j E v Y W 1 w b G l 0 d W R l X 2 h p c 3 R f M j A w M H N h b X B s Z X M g K D I p L 0 F 1 d G 9 S Z W 1 v d m V k Q 2 9 s d W 1 u c z E u e 0 4 0 O C w x N j Z 9 J n F 1 b 3 Q 7 L C Z x d W 9 0 O 1 N l Y 3 R p b 2 4 x L 2 F t c G x p d H V k Z V 9 o a X N 0 X z I w M D B z Y W 1 w b G V z I C g y K S 9 B d X R v U m V t b 3 Z l Z E N v b H V t b n M x L n t O N D k s M T Y 3 f S Z x d W 9 0 O y w m c X V v d D t T Z W N 0 a W 9 u M S 9 h b X B s a X R 1 Z G V f a G l z d F 8 y M D A w c 2 F t c G x l c y A o M i k v Q X V 0 b 1 J l b W 9 2 Z W R D b 2 x 1 b W 5 z M S 5 7 T j U w L D E 2 O H 0 m c X V v d D s s J n F 1 b 3 Q 7 U 2 V j d G l v b j E v Y W 1 w b G l 0 d W R l X 2 h p c 3 R f M j A w M H N h b X B s Z X M g K D I p L 0 F 1 d G 9 S Z W 1 v d m V k Q 2 9 s d W 1 u c z E u e 0 4 1 M S w x N j l 9 J n F 1 b 3 Q 7 L C Z x d W 9 0 O 1 N l Y 3 R p b 2 4 x L 2 F t c G x p d H V k Z V 9 o a X N 0 X z I w M D B z Y W 1 w b G V z I C g y K S 9 B d X R v U m V t b 3 Z l Z E N v b H V t b n M x L n t O N T I s M T c w f S Z x d W 9 0 O y w m c X V v d D t T Z W N 0 a W 9 u M S 9 h b X B s a X R 1 Z G V f a G l z d F 8 y M D A w c 2 F t c G x l c y A o M i k v Q X V 0 b 1 J l b W 9 2 Z W R D b 2 x 1 b W 5 z M S 5 7 T j U z L D E 3 M X 0 m c X V v d D s s J n F 1 b 3 Q 7 U 2 V j d G l v b j E v Y W 1 w b G l 0 d W R l X 2 h p c 3 R f M j A w M H N h b X B s Z X M g K D I p L 0 F 1 d G 9 S Z W 1 v d m V k Q 2 9 s d W 1 u c z E u e 0 4 1 N C w x N z J 9 J n F 1 b 3 Q 7 L C Z x d W 9 0 O 1 N l Y 3 R p b 2 4 x L 2 F t c G x p d H V k Z V 9 o a X N 0 X z I w M D B z Y W 1 w b G V z I C g y K S 9 B d X R v U m V t b 3 Z l Z E N v b H V t b n M x L n t O N T U s M T c z f S Z x d W 9 0 O y w m c X V v d D t T Z W N 0 a W 9 u M S 9 h b X B s a X R 1 Z G V f a G l z d F 8 y M D A w c 2 F t c G x l c y A o M i k v Q X V 0 b 1 J l b W 9 2 Z W R D b 2 x 1 b W 5 z M S 5 7 T j U 2 L D E 3 N H 0 m c X V v d D s s J n F 1 b 3 Q 7 U 2 V j d G l v b j E v Y W 1 w b G l 0 d W R l X 2 h p c 3 R f M j A w M H N h b X B s Z X M g K D I p L 0 F 1 d G 9 S Z W 1 v d m V k Q 2 9 s d W 1 u c z E u e 0 4 1 N y w x N z V 9 J n F 1 b 3 Q 7 L C Z x d W 9 0 O 1 N l Y 3 R p b 2 4 x L 2 F t c G x p d H V k Z V 9 o a X N 0 X z I w M D B z Y W 1 w b G V z I C g y K S 9 B d X R v U m V t b 3 Z l Z E N v b H V t b n M x L n t O N T g s M T c 2 f S Z x d W 9 0 O y w m c X V v d D t T Z W N 0 a W 9 u M S 9 h b X B s a X R 1 Z G V f a G l z d F 8 y M D A w c 2 F t c G x l c y A o M i k v Q X V 0 b 1 J l b W 9 2 Z W R D b 2 x 1 b W 5 z M S 5 7 T j U 5 L D E 3 N 3 0 m c X V v d D s s J n F 1 b 3 Q 7 U 2 V j d G l v b j E v Y W 1 w b G l 0 d W R l X 2 h p c 3 R f M j A w M H N h b X B s Z X M g K D I p L 0 F 1 d G 9 S Z W 1 v d m V k Q 2 9 s d W 1 u c z E u e 0 4 2 M C w x N z h 9 J n F 1 b 3 Q 7 L C Z x d W 9 0 O 1 N l Y 3 R p b 2 4 x L 2 F t c G x p d H V k Z V 9 o a X N 0 X z I w M D B z Y W 1 w b G V z I C g y K S 9 B d X R v U m V t b 3 Z l Z E N v b H V t b n M x L n t O N j E s M T c 5 f S Z x d W 9 0 O y w m c X V v d D t T Z W N 0 a W 9 u M S 9 h b X B s a X R 1 Z G V f a G l z d F 8 y M D A w c 2 F t c G x l c y A o M i k v Q X V 0 b 1 J l b W 9 2 Z W R D b 2 x 1 b W 5 z M S 5 7 T j Y y L D E 4 M H 0 m c X V v d D s s J n F 1 b 3 Q 7 U 2 V j d G l v b j E v Y W 1 w b G l 0 d W R l X 2 h p c 3 R f M j A w M H N h b X B s Z X M g K D I p L 0 F 1 d G 9 S Z W 1 v d m V k Q 2 9 s d W 1 u c z E u e 0 4 2 M y w x O D F 9 J n F 1 b 3 Q 7 L C Z x d W 9 0 O 1 N l Y 3 R p b 2 4 x L 2 F t c G x p d H V k Z V 9 o a X N 0 X z I w M D B z Y W 1 w b G V z I C g y K S 9 B d X R v U m V t b 3 Z l Z E N v b H V t b n M x L n t O N j Q s M T g y f S Z x d W 9 0 O y w m c X V v d D t T Z W N 0 a W 9 u M S 9 h b X B s a X R 1 Z G V f a G l z d F 8 y M D A w c 2 F t c G x l c y A o M i k v Q X V 0 b 1 J l b W 9 2 Z W R D b 2 x 1 b W 5 z M S 5 7 T j Y 1 L D E 4 M 3 0 m c X V v d D s s J n F 1 b 3 Q 7 U 2 V j d G l v b j E v Y W 1 w b G l 0 d W R l X 2 h p c 3 R f M j A w M H N h b X B s Z X M g K D I p L 0 F 1 d G 9 S Z W 1 v d m V k Q 2 9 s d W 1 u c z E u e 0 4 2 N i w x O D R 9 J n F 1 b 3 Q 7 L C Z x d W 9 0 O 1 N l Y 3 R p b 2 4 x L 2 F t c G x p d H V k Z V 9 o a X N 0 X z I w M D B z Y W 1 w b G V z I C g y K S 9 B d X R v U m V t b 3 Z l Z E N v b H V t b n M x L n t O N j c s M T g 1 f S Z x d W 9 0 O y w m c X V v d D t T Z W N 0 a W 9 u M S 9 h b X B s a X R 1 Z G V f a G l z d F 8 y M D A w c 2 F t c G x l c y A o M i k v Q X V 0 b 1 J l b W 9 2 Z W R D b 2 x 1 b W 5 z M S 5 7 T j Y 4 L D E 4 N n 0 m c X V v d D s s J n F 1 b 3 Q 7 U 2 V j d G l v b j E v Y W 1 w b G l 0 d W R l X 2 h p c 3 R f M j A w M H N h b X B s Z X M g K D I p L 0 F 1 d G 9 S Z W 1 v d m V k Q 2 9 s d W 1 u c z E u e 0 4 2 O S w x O D d 9 J n F 1 b 3 Q 7 L C Z x d W 9 0 O 1 N l Y 3 R p b 2 4 x L 2 F t c G x p d H V k Z V 9 o a X N 0 X z I w M D B z Y W 1 w b G V z I C g y K S 9 B d X R v U m V t b 3 Z l Z E N v b H V t b n M x L n t O N z A s M T g 4 f S Z x d W 9 0 O y w m c X V v d D t T Z W N 0 a W 9 u M S 9 h b X B s a X R 1 Z G V f a G l z d F 8 y M D A w c 2 F t c G x l c y A o M i k v Q X V 0 b 1 J l b W 9 2 Z W R D b 2 x 1 b W 5 z M S 5 7 T j c x L D E 4 O X 0 m c X V v d D s s J n F 1 b 3 Q 7 U 2 V j d G l v b j E v Y W 1 w b G l 0 d W R l X 2 h p c 3 R f M j A w M H N h b X B s Z X M g K D I p L 0 F 1 d G 9 S Z W 1 v d m V k Q 2 9 s d W 1 u c z E u e 0 4 3 M i w x O T B 9 J n F 1 b 3 Q 7 L C Z x d W 9 0 O 1 N l Y 3 R p b 2 4 x L 2 F t c G x p d H V k Z V 9 o a X N 0 X z I w M D B z Y W 1 w b G V z I C g y K S 9 B d X R v U m V t b 3 Z l Z E N v b H V t b n M x L n t O N z M s M T k x f S Z x d W 9 0 O y w m c X V v d D t T Z W N 0 a W 9 u M S 9 h b X B s a X R 1 Z G V f a G l z d F 8 y M D A w c 2 F t c G x l c y A o M i k v Q X V 0 b 1 J l b W 9 2 Z W R D b 2 x 1 b W 5 z M S 5 7 T j c 0 L D E 5 M n 0 m c X V v d D s s J n F 1 b 3 Q 7 U 2 V j d G l v b j E v Y W 1 w b G l 0 d W R l X 2 h p c 3 R f M j A w M H N h b X B s Z X M g K D I p L 0 F 1 d G 9 S Z W 1 v d m V k Q 2 9 s d W 1 u c z E u e 0 4 3 N S w x O T N 9 J n F 1 b 3 Q 7 L C Z x d W 9 0 O 1 N l Y 3 R p b 2 4 x L 2 F t c G x p d H V k Z V 9 o a X N 0 X z I w M D B z Y W 1 w b G V z I C g y K S 9 B d X R v U m V t b 3 Z l Z E N v b H V t b n M x L n t O N z Y s M T k 0 f S Z x d W 9 0 O y w m c X V v d D t T Z W N 0 a W 9 u M S 9 h b X B s a X R 1 Z G V f a G l z d F 8 y M D A w c 2 F t c G x l c y A o M i k v Q X V 0 b 1 J l b W 9 2 Z W R D b 2 x 1 b W 5 z M S 5 7 T j c 3 L D E 5 N X 0 m c X V v d D s s J n F 1 b 3 Q 7 U 2 V j d G l v b j E v Y W 1 w b G l 0 d W R l X 2 h p c 3 R f M j A w M H N h b X B s Z X M g K D I p L 0 F 1 d G 9 S Z W 1 v d m V k Q 2 9 s d W 1 u c z E u e 0 4 3 O C w x O T Z 9 J n F 1 b 3 Q 7 L C Z x d W 9 0 O 1 N l Y 3 R p b 2 4 x L 2 F t c G x p d H V k Z V 9 o a X N 0 X z I w M D B z Y W 1 w b G V z I C g y K S 9 B d X R v U m V t b 3 Z l Z E N v b H V t b n M x L n t O N z k s M T k 3 f S Z x d W 9 0 O y w m c X V v d D t T Z W N 0 a W 9 u M S 9 h b X B s a X R 1 Z G V f a G l z d F 8 y M D A w c 2 F t c G x l c y A o M i k v Q X V 0 b 1 J l b W 9 2 Z W R D b 2 x 1 b W 5 z M S 5 7 T j g w L D E 5 O H 0 m c X V v d D s s J n F 1 b 3 Q 7 U 2 V j d G l v b j E v Y W 1 w b G l 0 d W R l X 2 h p c 3 R f M j A w M H N h b X B s Z X M g K D I p L 0 F 1 d G 9 S Z W 1 v d m V k Q 2 9 s d W 1 u c z E u e 0 4 4 M S w x O T l 9 J n F 1 b 3 Q 7 L C Z x d W 9 0 O 1 N l Y 3 R p b 2 4 x L 2 F t c G x p d H V k Z V 9 o a X N 0 X z I w M D B z Y W 1 w b G V z I C g y K S 9 B d X R v U m V t b 3 Z l Z E N v b H V t b n M x L n t O O D I s M j A w f S Z x d W 9 0 O y w m c X V v d D t T Z W N 0 a W 9 u M S 9 h b X B s a X R 1 Z G V f a G l z d F 8 y M D A w c 2 F t c G x l c y A o M i k v Q X V 0 b 1 J l b W 9 2 Z W R D b 2 x 1 b W 5 z M S 5 7 T j g z L D I w M X 0 m c X V v d D s s J n F 1 b 3 Q 7 U 2 V j d G l v b j E v Y W 1 w b G l 0 d W R l X 2 h p c 3 R f M j A w M H N h b X B s Z X M g K D I p L 0 F 1 d G 9 S Z W 1 v d m V k Q 2 9 s d W 1 u c z E u e 0 4 4 N C w y M D J 9 J n F 1 b 3 Q 7 L C Z x d W 9 0 O 1 N l Y 3 R p b 2 4 x L 2 F t c G x p d H V k Z V 9 o a X N 0 X z I w M D B z Y W 1 w b G V z I C g y K S 9 B d X R v U m V t b 3 Z l Z E N v b H V t b n M x L n t O O D U s M j A z f S Z x d W 9 0 O y w m c X V v d D t T Z W N 0 a W 9 u M S 9 h b X B s a X R 1 Z G V f a G l z d F 8 y M D A w c 2 F t c G x l c y A o M i k v Q X V 0 b 1 J l b W 9 2 Z W R D b 2 x 1 b W 5 z M S 5 7 T j g 2 L D I w N H 0 m c X V v d D s s J n F 1 b 3 Q 7 U 2 V j d G l v b j E v Y W 1 w b G l 0 d W R l X 2 h p c 3 R f M j A w M H N h b X B s Z X M g K D I p L 0 F 1 d G 9 S Z W 1 v d m V k Q 2 9 s d W 1 u c z E u e 0 4 4 N y w y M D V 9 J n F 1 b 3 Q 7 L C Z x d W 9 0 O 1 N l Y 3 R p b 2 4 x L 2 F t c G x p d H V k Z V 9 o a X N 0 X z I w M D B z Y W 1 w b G V z I C g y K S 9 B d X R v U m V t b 3 Z l Z E N v b H V t b n M x L n t O O D g s M j A 2 f S Z x d W 9 0 O y w m c X V v d D t T Z W N 0 a W 9 u M S 9 h b X B s a X R 1 Z G V f a G l z d F 8 y M D A w c 2 F t c G x l c y A o M i k v Q X V 0 b 1 J l b W 9 2 Z W R D b 2 x 1 b W 5 z M S 5 7 T j g 5 L D I w N 3 0 m c X V v d D s s J n F 1 b 3 Q 7 U 2 V j d G l v b j E v Y W 1 w b G l 0 d W R l X 2 h p c 3 R f M j A w M H N h b X B s Z X M g K D I p L 0 F 1 d G 9 S Z W 1 v d m V k Q 2 9 s d W 1 u c z E u e 0 4 5 M C w y M D h 9 J n F 1 b 3 Q 7 L C Z x d W 9 0 O 1 N l Y 3 R p b 2 4 x L 2 F t c G x p d H V k Z V 9 o a X N 0 X z I w M D B z Y W 1 w b G V z I C g y K S 9 B d X R v U m V t b 3 Z l Z E N v b H V t b n M x L n t O O T E s M j A 5 f S Z x d W 9 0 O y w m c X V v d D t T Z W N 0 a W 9 u M S 9 h b X B s a X R 1 Z G V f a G l z d F 8 y M D A w c 2 F t c G x l c y A o M i k v Q X V 0 b 1 J l b W 9 2 Z W R D b 2 x 1 b W 5 z M S 5 7 T j k y L D I x M H 0 m c X V v d D s s J n F 1 b 3 Q 7 U 2 V j d G l v b j E v Y W 1 w b G l 0 d W R l X 2 h p c 3 R f M j A w M H N h b X B s Z X M g K D I p L 0 F 1 d G 9 S Z W 1 v d m V k Q 2 9 s d W 1 u c z E u e 0 4 5 M y w y M T F 9 J n F 1 b 3 Q 7 L C Z x d W 9 0 O 1 N l Y 3 R p b 2 4 x L 2 F t c G x p d H V k Z V 9 o a X N 0 X z I w M D B z Y W 1 w b G V z I C g y K S 9 B d X R v U m V t b 3 Z l Z E N v b H V t b n M x L n t O O T Q s M j E y f S Z x d W 9 0 O y w m c X V v d D t T Z W N 0 a W 9 u M S 9 h b X B s a X R 1 Z G V f a G l z d F 8 y M D A w c 2 F t c G x l c y A o M i k v Q X V 0 b 1 J l b W 9 2 Z W R D b 2 x 1 b W 5 z M S 5 7 T j k 1 L D I x M 3 0 m c X V v d D s s J n F 1 b 3 Q 7 U 2 V j d G l v b j E v Y W 1 w b G l 0 d W R l X 2 h p c 3 R f M j A w M H N h b X B s Z X M g K D I p L 0 F 1 d G 9 S Z W 1 v d m V k Q 2 9 s d W 1 u c z E u e 0 4 5 N i w y M T R 9 J n F 1 b 3 Q 7 L C Z x d W 9 0 O 1 N l Y 3 R p b 2 4 x L 2 F t c G x p d H V k Z V 9 o a X N 0 X z I w M D B z Y W 1 w b G V z I C g y K S 9 B d X R v U m V t b 3 Z l Z E N v b H V t b n M x L n t O O T c s M j E 1 f S Z x d W 9 0 O y w m c X V v d D t T Z W N 0 a W 9 u M S 9 h b X B s a X R 1 Z G V f a G l z d F 8 y M D A w c 2 F t c G x l c y A o M i k v Q X V 0 b 1 J l b W 9 2 Z W R D b 2 x 1 b W 5 z M S 5 7 T j k 4 L D I x N n 0 m c X V v d D s s J n F 1 b 3 Q 7 U 2 V j d G l v b j E v Y W 1 w b G l 0 d W R l X 2 h p c 3 R f M j A w M H N h b X B s Z X M g K D I p L 0 F 1 d G 9 S Z W 1 v d m V k Q 2 9 s d W 1 u c z E u e 0 4 5 O S w y M T d 9 J n F 1 b 3 Q 7 L C Z x d W 9 0 O 1 N l Y 3 R p b 2 4 x L 2 F t c G x p d H V k Z V 9 o a X N 0 X z I w M D B z Y W 1 w b G V z I C g y K S 9 B d X R v U m V t b 3 Z l Z E N v b H V t b n M x L n t O M T A w L D I x O H 0 m c X V v d D s s J n F 1 b 3 Q 7 U 2 V j d G l v b j E v Y W 1 w b G l 0 d W R l X 2 h p c 3 R f M j A w M H N h b X B s Z X M g K D I p L 0 F 1 d G 9 S Z W 1 v d m V k Q 2 9 s d W 1 u c z E u e 2 1 f Y W 1 w b G l 0 d W R l S G l z d G 9 n c m F t L j A s M j E 5 f S Z x d W 9 0 O y w m c X V v d D t T Z W N 0 a W 9 u M S 9 h b X B s a X R 1 Z G V f a G l z d F 8 y M D A w c 2 F t c G x l c y A o M i k v Q X V 0 b 1 J l b W 9 2 Z W R D b 2 x 1 b W 5 z M S 5 7 b V 9 h b X B s a X R 1 Z G V I a X N 0 b 2 d y Y W 0 u M S w y M j B 9 J n F 1 b 3 Q 7 L C Z x d W 9 0 O 1 N l Y 3 R p b 2 4 x L 2 F t c G x p d H V k Z V 9 o a X N 0 X z I w M D B z Y W 1 w b G V z I C g y K S 9 B d X R v U m V t b 3 Z l Z E N v b H V t b n M x L n t t X 2 F t c G x p d H V k Z U h p c 3 R v Z 3 J h b S 4 y L D I y M X 0 m c X V v d D s s J n F 1 b 3 Q 7 U 2 V j d G l v b j E v Y W 1 w b G l 0 d W R l X 2 h p c 3 R f M j A w M H N h b X B s Z X M g K D I p L 0 F 1 d G 9 S Z W 1 v d m V k Q 2 9 s d W 1 u c z E u e 2 1 f Y W 1 w b G l 0 d W R l S G l z d G 9 n c m F t L j M s M j I y f S Z x d W 9 0 O y w m c X V v d D t T Z W N 0 a W 9 u M S 9 h b X B s a X R 1 Z G V f a G l z d F 8 y M D A w c 2 F t c G x l c y A o M i k v Q X V 0 b 1 J l b W 9 2 Z W R D b 2 x 1 b W 5 z M S 5 7 b V 9 h b X B s a X R 1 Z G V I a X N 0 b 2 d y Y W 0 u N C w y M j N 9 J n F 1 b 3 Q 7 L C Z x d W 9 0 O 1 N l Y 3 R p b 2 4 x L 2 F t c G x p d H V k Z V 9 o a X N 0 X z I w M D B z Y W 1 w b G V z I C g y K S 9 B d X R v U m V t b 3 Z l Z E N v b H V t b n M x L n t t X 2 F t c G x p d H V k Z U h p c 3 R v Z 3 J h b S 4 1 L D I y N H 0 m c X V v d D s s J n F 1 b 3 Q 7 U 2 V j d G l v b j E v Y W 1 w b G l 0 d W R l X 2 h p c 3 R f M j A w M H N h b X B s Z X M g K D I p L 0 F 1 d G 9 S Z W 1 v d m V k Q 2 9 s d W 1 u c z E u e 2 1 f Y W 1 w b G l 0 d W R l S G l z d G 9 n c m F t L j Y s M j I 1 f S Z x d W 9 0 O y w m c X V v d D t T Z W N 0 a W 9 u M S 9 h b X B s a X R 1 Z G V f a G l z d F 8 y M D A w c 2 F t c G x l c y A o M i k v Q X V 0 b 1 J l b W 9 2 Z W R D b 2 x 1 b W 5 z M S 5 7 b V 9 h b X B s a X R 1 Z G V I a X N 0 b 2 d y Y W 0 u N y w y M j Z 9 J n F 1 b 3 Q 7 L C Z x d W 9 0 O 1 N l Y 3 R p b 2 4 x L 2 F t c G x p d H V k Z V 9 o a X N 0 X z I w M D B z Y W 1 w b G V z I C g y K S 9 B d X R v U m V t b 3 Z l Z E N v b H V t b n M x L n t t X 2 F t c G x p d H V k Z U h p c 3 R v Z 3 J h b S 4 4 L D I y N 3 0 m c X V v d D s s J n F 1 b 3 Q 7 U 2 V j d G l v b j E v Y W 1 w b G l 0 d W R l X 2 h p c 3 R f M j A w M H N h b X B s Z X M g K D I p L 0 F 1 d G 9 S Z W 1 v d m V k Q 2 9 s d W 1 u c z E u e 2 1 f Y W 1 w b G l 0 d W R l S G l z d G 9 n c m F t L j k s M j I 4 f S Z x d W 9 0 O y w m c X V v d D t T Z W N 0 a W 9 u M S 9 h b X B s a X R 1 Z G V f a G l z d F 8 y M D A w c 2 F t c G x l c y A o M i k v Q X V 0 b 1 J l b W 9 2 Z W R D b 2 x 1 b W 5 z M S 5 7 b V 9 h b X B s a X R 1 Z G V I a X N 0 b 2 d y Y W 0 u M T A s M j I 5 f S Z x d W 9 0 O y w m c X V v d D t T Z W N 0 a W 9 u M S 9 h b X B s a X R 1 Z G V f a G l z d F 8 y M D A w c 2 F t c G x l c y A o M i k v Q X V 0 b 1 J l b W 9 2 Z W R D b 2 x 1 b W 5 z M S 5 7 b V 9 h b X B s a X R 1 Z G V I a X N 0 b 2 d y Y W 0 u M T E s M j M w f S Z x d W 9 0 O y w m c X V v d D t T Z W N 0 a W 9 u M S 9 h b X B s a X R 1 Z G V f a G l z d F 8 y M D A w c 2 F t c G x l c y A o M i k v Q X V 0 b 1 J l b W 9 2 Z W R D b 2 x 1 b W 5 z M S 5 7 b V 9 h b X B s a X R 1 Z G V I a X N 0 b 2 d y Y W 0 u M T I s M j M x f S Z x d W 9 0 O y w m c X V v d D t T Z W N 0 a W 9 u M S 9 h b X B s a X R 1 Z G V f a G l z d F 8 y M D A w c 2 F t c G x l c y A o M i k v Q X V 0 b 1 J l b W 9 2 Z W R D b 2 x 1 b W 5 z M S 5 7 b V 9 h b X B s a X R 1 Z G V I a X N 0 b 2 d y Y W 0 u M T M s M j M y f S Z x d W 9 0 O y w m c X V v d D t T Z W N 0 a W 9 u M S 9 h b X B s a X R 1 Z G V f a G l z d F 8 y M D A w c 2 F t c G x l c y A o M i k v Q X V 0 b 1 J l b W 9 2 Z W R D b 2 x 1 b W 5 z M S 5 7 b V 9 h b X B s a X R 1 Z G V I a X N 0 b 2 d y Y W 0 u M T Q s M j M z f S Z x d W 9 0 O y w m c X V v d D t T Z W N 0 a W 9 u M S 9 h b X B s a X R 1 Z G V f a G l z d F 8 y M D A w c 2 F t c G x l c y A o M i k v Q X V 0 b 1 J l b W 9 2 Z W R D b 2 x 1 b W 5 z M S 5 7 b V 9 h b X B s a X R 1 Z G V I a X N 0 b 2 d y Y W 0 u M T U s M j M 0 f S Z x d W 9 0 O y w m c X V v d D t T Z W N 0 a W 9 u M S 9 h b X B s a X R 1 Z G V f a G l z d F 8 y M D A w c 2 F t c G x l c y A o M i k v Q X V 0 b 1 J l b W 9 2 Z W R D b 2 x 1 b W 5 z M S 5 7 b V 9 h b X B s a X R 1 Z G V I a X N 0 b 2 d y Y W 0 u M T Y s M j M 1 f S Z x d W 9 0 O y w m c X V v d D t T Z W N 0 a W 9 u M S 9 h b X B s a X R 1 Z G V f a G l z d F 8 y M D A w c 2 F t c G x l c y A o M i k v Q X V 0 b 1 J l b W 9 2 Z W R D b 2 x 1 b W 5 z M S 5 7 b V 9 h b X B s a X R 1 Z G V I a X N 0 b 2 d y Y W 0 u M T c s M j M 2 f S Z x d W 9 0 O y w m c X V v d D t T Z W N 0 a W 9 u M S 9 h b X B s a X R 1 Z G V f a G l z d F 8 y M D A w c 2 F t c G x l c y A o M i k v Q X V 0 b 1 J l b W 9 2 Z W R D b 2 x 1 b W 5 z M S 5 7 b V 9 h b X B s a X R 1 Z G V I a X N 0 b 2 d y Y W 0 u M T g s M j M 3 f S Z x d W 9 0 O y w m c X V v d D t T Z W N 0 a W 9 u M S 9 h b X B s a X R 1 Z G V f a G l z d F 8 y M D A w c 2 F t c G x l c y A o M i k v Q X V 0 b 1 J l b W 9 2 Z W R D b 2 x 1 b W 5 z M S 5 7 b V 9 h b X B s a X R 1 Z G V I a X N 0 b 2 d y Y W 0 u M T k s M j M 4 f S Z x d W 9 0 O y w m c X V v d D t T Z W N 0 a W 9 u M S 9 h b X B s a X R 1 Z G V f a G l z d F 8 y M D A w c 2 F t c G x l c y A o M i k v Q X V 0 b 1 J l b W 9 2 Z W R D b 2 x 1 b W 5 z M S 5 7 b V 9 h b X B s a X R 1 Z G V I a X N 0 b 2 d y Y W 0 u M j A s M j M 5 f S Z x d W 9 0 O y w m c X V v d D t T Z W N 0 a W 9 u M S 9 h b X B s a X R 1 Z G V f a G l z d F 8 y M D A w c 2 F t c G x l c y A o M i k v Q X V 0 b 1 J l b W 9 2 Z W R D b 2 x 1 b W 5 z M S 5 7 b V 9 h b X B s a X R 1 Z G V I a X N 0 b 2 d y Y W 0 u M j E s M j Q w f S Z x d W 9 0 O y w m c X V v d D t T Z W N 0 a W 9 u M S 9 h b X B s a X R 1 Z G V f a G l z d F 8 y M D A w c 2 F t c G x l c y A o M i k v Q X V 0 b 1 J l b W 9 2 Z W R D b 2 x 1 b W 5 z M S 5 7 b V 9 h b X B s a X R 1 Z G V I a X N 0 b 2 d y Y W 0 u M j I s M j Q x f S Z x d W 9 0 O y w m c X V v d D t T Z W N 0 a W 9 u M S 9 h b X B s a X R 1 Z G V f a G l z d F 8 y M D A w c 2 F t c G x l c y A o M i k v Q X V 0 b 1 J l b W 9 2 Z W R D b 2 x 1 b W 5 z M S 5 7 b V 9 h b X B s a X R 1 Z G V I a X N 0 b 2 d y Y W 0 u M j M s M j Q y f S Z x d W 9 0 O y w m c X V v d D t T Z W N 0 a W 9 u M S 9 h b X B s a X R 1 Z G V f a G l z d F 8 y M D A w c 2 F t c G x l c y A o M i k v Q X V 0 b 1 J l b W 9 2 Z W R D b 2 x 1 b W 5 z M S 5 7 b V 9 h b X B s a X R 1 Z G V I a X N 0 b 2 d y Y W 0 u M j Q s M j Q z f S Z x d W 9 0 O y w m c X V v d D t T Z W N 0 a W 9 u M S 9 h b X B s a X R 1 Z G V f a G l z d F 8 y M D A w c 2 F t c G x l c y A o M i k v Q X V 0 b 1 J l b W 9 2 Z W R D b 2 x 1 b W 5 z M S 5 7 b V 9 h b X B s a X R 1 Z G V I a X N 0 b 2 d y Y W 0 u M j U s M j Q 0 f S Z x d W 9 0 O y w m c X V v d D t T Z W N 0 a W 9 u M S 9 h b X B s a X R 1 Z G V f a G l z d F 8 y M D A w c 2 F t c G x l c y A o M i k v Q X V 0 b 1 J l b W 9 2 Z W R D b 2 x 1 b W 5 z M S 5 7 b V 9 h b X B s a X R 1 Z G V I a X N 0 b 2 d y Y W 0 u M j Y s M j Q 1 f S Z x d W 9 0 O y w m c X V v d D t T Z W N 0 a W 9 u M S 9 h b X B s a X R 1 Z G V f a G l z d F 8 y M D A w c 2 F t c G x l c y A o M i k v Q X V 0 b 1 J l b W 9 2 Z W R D b 2 x 1 b W 5 z M S 5 7 b V 9 h b X B s a X R 1 Z G V I a X N 0 b 2 d y Y W 0 u M j c s M j Q 2 f S Z x d W 9 0 O y w m c X V v d D t T Z W N 0 a W 9 u M S 9 h b X B s a X R 1 Z G V f a G l z d F 8 y M D A w c 2 F t c G x l c y A o M i k v Q X V 0 b 1 J l b W 9 2 Z W R D b 2 x 1 b W 5 z M S 5 7 b V 9 h b X B s a X R 1 Z G V I a X N 0 b 2 d y Y W 0 u M j g s M j Q 3 f S Z x d W 9 0 O y w m c X V v d D t T Z W N 0 a W 9 u M S 9 h b X B s a X R 1 Z G V f a G l z d F 8 y M D A w c 2 F t c G x l c y A o M i k v Q X V 0 b 1 J l b W 9 2 Z W R D b 2 x 1 b W 5 z M S 5 7 b V 9 h b X B s a X R 1 Z G V I a X N 0 b 2 d y Y W 0 u M j k s M j Q 4 f S Z x d W 9 0 O y w m c X V v d D t T Z W N 0 a W 9 u M S 9 h b X B s a X R 1 Z G V f a G l z d F 8 y M D A w c 2 F t c G x l c y A o M i k v Q X V 0 b 1 J l b W 9 2 Z W R D b 2 x 1 b W 5 z M S 5 7 b V 9 z d G F 0 Z V B y b 2 Z p b G V y c y 5 r X 2 Z h a W x l Z E J h Z F N 0 Y X R l L D I 0 O X 0 m c X V v d D s s J n F 1 b 3 Q 7 U 2 V j d G l v b j E v Y W 1 w b G l 0 d W R l X 2 h p c 3 R f M j A w M H N h b X B s Z X M g K D I p L 0 F 1 d G 9 S Z W 1 v d m V k Q 2 9 s d W 1 u c z E u e 2 1 f c 3 R h d G V Q c m 9 m a W x l c n M u a 1 9 m Y W l s Z W R G Y X N 0 Q U R D S W 5 p d G l h b G l 6 Y X R p b 2 4 s M j U w f S Z x d W 9 0 O y w m c X V v d D t T Z W N 0 a W 9 u M S 9 h b X B s a X R 1 Z G V f a G l z d F 8 y M D A w c 2 F t c G x l c y A o M i k v Q X V 0 b 1 J l b W 9 2 Z W R D b 2 x 1 b W 5 z M S 5 7 b V 9 z d G F 0 Z V B y b 2 Z p b G V y c y 5 r X 2 Z h a W x l Z F N h b X B s a W 5 n L D I 1 M X 0 m c X V v d D s s J n F 1 b 3 Q 7 U 2 V j d G l v b j E v Y W 1 w b G l 0 d W R l X 2 h p c 3 R f M j A w M H N h b X B s Z X M g K D I p L 0 F 1 d G 9 S Z W 1 v d m V k Q 2 9 s d W 1 u c z E u e 2 1 f c 3 R h d G V Q c m 9 m a W x l c n M u a 1 9 m Y W l s Z W R B b X B s a X R 1 Z G U s M j U y f S Z x d W 9 0 O y w m c X V v d D t T Z W N 0 a W 9 u M S 9 h b X B s a X R 1 Z G V f a G l z d F 8 y M D A w c 2 F t c G x l c y A o M i k v Q X V 0 b 1 J l b W 9 2 Z W R D b 2 x 1 b W 5 z M S 5 7 b V 9 z d G F 0 Z V B y b 2 Z p b G V y c y 5 r X 2 Z h a W x l Z F N 5 b m N J b n R l c n Z h b H M s M j U z f S Z x d W 9 0 O y w m c X V v d D t T Z W N 0 a W 9 u M S 9 h b X B s a X R 1 Z G V f a G l z d F 8 y M D A w c 2 F t c G x l c y A o M i k v Q X V 0 b 1 J l b W 9 2 Z W R D b 2 x 1 b W 5 z M S 5 7 b V 9 z d G F 0 Z V B y b 2 Z p b G V y c y 5 r X 2 Z h a W x l Z F Z p Z G V v U 2 N v c m U s M j U 0 f S Z x d W 9 0 O y w m c X V v d D t T Z W N 0 a W 9 u M S 9 h b X B s a X R 1 Z G V f a G l z d F 8 y M D A w c 2 F t c G x l c y A o M i k v Q X V 0 b 1 J l b W 9 2 Z W R D b 2 x 1 b W 5 z M S 5 7 b V 9 z d G F 0 Z V B y b 2 Z p b G V y c y 5 r X 2 Z h a W x l Z E Z h c 3 R B R E N T d G 9 w L D I 1 N X 0 m c X V v d D s s J n F 1 b 3 Q 7 U 2 V j d G l v b j E v Y W 1 w b G l 0 d W R l X 2 h p c 3 R f M j A w M H N h b X B s Z X M g K D I p L 0 F 1 d G 9 S Z W 1 v d m V k Q 2 9 s d W 1 u c z E u e 2 1 f c 3 R h d G V Q c m 9 m a W x l c n M u a 1 9 m Y W l s Z W R V b m t u b 3 d u R X J y b 3 I s M j U 2 f S Z x d W 9 0 O y w m c X V v d D t T Z W N 0 a W 9 u M S 9 h b X B s a X R 1 Z G V f a G l z d F 8 y M D A w c 2 F t c G x l c y A o M i k v Q X V 0 b 1 J l b W 9 2 Z W R D b 2 x 1 b W 5 z M S 5 7 b V 9 z d G F 0 Z V B y b 2 Z p b G V y c y 5 r X 3 R v d G F s Q W 5 h b H l 6 Z V R p b W U s M j U 3 f S Z x d W 9 0 O y w m c X V v d D t T Z W N 0 a W 9 u M S 9 h b X B s a X R 1 Z G V f a G l z d F 8 y M D A w c 2 F t c G x l c y A o M i k v Q X V 0 b 1 J l b W 9 2 Z W R D b 2 x 1 b W 5 z M S 5 7 b V 9 z d G F 0 Z V B y b 2 Z p b G V y c y 5 r X 2 5 v d E l u a X R p Y W x p e m V k L D I 1 O H 0 m c X V v d D s s J n F 1 b 3 Q 7 U 2 V j d G l v b j E v Y W 1 w b G l 0 d W R l X 2 h p c 3 R f M j A w M H N h b X B s Z X M g K D I p L 0 F 1 d G 9 S Z W 1 v d m V k Q 2 9 s d W 1 u c z E u e 2 1 f c 3 R h d G V Q c m 9 m a W x l c n M u a 1 9 p b m l 0 a W F s a X p p b m c s M j U 5 f S Z x d W 9 0 O y w m c X V v d D t T Z W N 0 a W 9 u M S 9 h b X B s a X R 1 Z G V f a G l z d F 8 y M D A w c 2 F t c G x l c y A o M i k v Q X V 0 b 1 J l b W 9 2 Z W R D b 2 x 1 b W 5 z M S 5 7 b V 9 z d G F 0 Z V B y b 2 Z p b G V y c y 5 r X 2 l u a X R p Y W x p e m V k Q W 5 k S W R s Z S w y N j B 9 J n F 1 b 3 Q 7 L C Z x d W 9 0 O 1 N l Y 3 R p b 2 4 x L 2 F t c G x p d H V k Z V 9 o a X N 0 X z I w M D B z Y W 1 w b G V z I C g y K S 9 B d X R v U m V t b 3 Z l Z E N v b H V t b n M x L n t t X 3 N 0 Y X R l U H J v Z m l s Z X J z L m t f Y W 1 w b G l 0 d W R l U 2 F t c G x p b m c s M j Y x f S Z x d W 9 0 O y w m c X V v d D t T Z W N 0 a W 9 u M S 9 h b X B s a X R 1 Z G V f a G l z d F 8 y M D A w c 2 F t c G x l c y A o M i k v Q X V 0 b 1 J l b W 9 2 Z W R D b 2 x 1 b W 5 z M S 5 7 b V 9 z d G F 0 Z V B y b 2 Z p b G V y c y 5 r X 2 F t c G x p d H V k Z U N h b G N 1 b G F 0 a W 9 u L D I 2 M n 0 m c X V v d D s s J n F 1 b 3 Q 7 U 2 V j d G l v b j E v Y W 1 w b G l 0 d W R l X 2 h p c 3 R f M j A w M H N h b X B s Z X M g K D I p L 0 F 1 d G 9 S Z W 1 v d m V k Q 2 9 s d W 1 u c z E u e 2 1 f c 3 R h d G V Q c m 9 m a W x l c n M u a 1 9 z e W 5 j S W 5 0 Z X J 2 Y W x z U 2 F t c G x p b m c s M j Y z f S Z x d W 9 0 O y w m c X V v d D t T Z W N 0 a W 9 u M S 9 h b X B s a X R 1 Z G V f a G l z d F 8 y M D A w c 2 F t c G x l c y A o M i k v Q X V 0 b 1 J l b W 9 2 Z W R D b 2 x 1 b W 5 z M S 5 7 b V 9 z d G F 0 Z V B y b 2 Z p b G V y c y 5 r X 3 N 5 b m N J b n R l c n Z h b H N D Y W x j d W x h d G l v b i w y N j R 9 J n F 1 b 3 Q 7 L C Z x d W 9 0 O 1 N l Y 3 R p b 2 4 x L 2 F t c G x p d H V k Z V 9 o a X N 0 X z I w M D B z Y W 1 w b G V z I C g y K S 9 B d X R v U m V t b 3 Z l Z E N v b H V t b n M x L n t t X 3 N 0 Y X R l U H J v Z m l s Z X J z L m t f d m l k Z W 9 T Y 2 9 y Z U N h b G N 1 b G F 0 a W 9 u L D I 2 N X 0 m c X V v d D s s J n F 1 b 3 Q 7 U 2 V j d G l v b j E v Y W 1 w b G l 0 d W R l X 2 h p c 3 R f M j A w M H N h b X B s Z X M g K D I p L 0 F 1 d G 9 S Z W 1 v d m V k Q 2 9 s d W 1 u c z E u e 2 1 f c 3 R h d G V Q c m 9 m a W x l c n M u a 1 9 y Z X N 0 Y X J 0 S W 5 2 Z X J 0 Z W Q s M j Y 2 f S Z x d W 9 0 O y w m c X V v d D t T Z W N 0 a W 9 u M S 9 h b X B s a X R 1 Z G V f a G l z d F 8 y M D A w c 2 F t c G x l c y A o M i k v Q X V 0 b 1 J l b W 9 2 Z W R D b 2 x 1 b W 5 z M S 5 7 b V 9 z d G F 0 Z V B y b 2 Z p b G V y c y 5 r X 3 N 0 b 3 B B R E M s M j Y 3 f S Z x d W 9 0 O y w m c X V v d D t T Z W N 0 a W 9 u M S 9 h b X B s a X R 1 Z G V f a G l z d F 8 y M D A w c 2 F t c G x l c y A o M i k v Q X V 0 b 1 J l b W 9 2 Z W R D b 2 x 1 b W 5 z M S 5 7 b V 9 z d G F 0 Z V B y b 2 Z p b G V y c y 5 r X 2 Z p b m l z a G V k L D I 2 O H 0 m c X V v d D s s J n F 1 b 3 Q 7 U 2 V j d G l v b j E v Y W 1 w b G l 0 d W R l X 2 h p c 3 R f M j A w M H N h b X B s Z X M g K D I p L 0 F 1 d G 9 S Z W 1 v d m V k Q 2 9 s d W 1 u c z E u e 0 N v b H V t b j E s M j Y 5 f S Z x d W 9 0 O 1 0 s J n F 1 b 3 Q 7 Q 2 9 s d W 1 u Q 2 9 1 b n Q m c X V v d D s 6 M j c w L C Z x d W 9 0 O 0 t l e U N v b H V t b k 5 h b W V z J n F 1 b 3 Q 7 O l t d L C Z x d W 9 0 O 0 N v b H V t b k l k Z W 5 0 a X R p Z X M m c X V v d D s 6 W y Z x d W 9 0 O 1 N l Y 3 R p b 2 4 x L 2 F t c G x p d H V k Z V 9 o a X N 0 X z I w M D B z Y W 1 w b G V z I C g y K S 9 B d X R v U m V t b 3 Z l Z E N v b H V t b n M x L n t f Q 2 9 t b W V u d C w w f S Z x d W 9 0 O y w m c X V v d D t T Z W N 0 a W 9 u M S 9 h b X B s a X R 1 Z G V f a G l z d F 8 y M D A w c 2 F t c G x l c y A o M i k v Q X V 0 b 1 J l b W 9 2 Z W R D b 2 x 1 b W 5 z M S 5 7 X 0 l z V m l k Z W 9 M Z W F y b m l u Z y w x f S Z x d W 9 0 O y w m c X V v d D t T Z W N 0 a W 9 u M S 9 h b X B s a X R 1 Z G V f a G l z d F 8 y M D A w c 2 F t c G x l c y A o M i k v Q X V 0 b 1 J l b W 9 2 Z W R D b 2 x 1 b W 5 z M S 5 7 I C A g I C A g I C A g I C A g b V 9 p b n Z l c n R E Y X R h Q 3 V y c m V u d F Z h b H V l L D J 9 J n F 1 b 3 Q 7 L C Z x d W 9 0 O 1 N l Y 3 R p b 2 4 x L 2 F t c G x p d H V k Z V 9 o a X N 0 X z I w M D B z Y W 1 w b G V z I C g y K S 9 B d X R v U m V t b 3 Z l Z E N v b H V t b n M x L n s g I C A g I C A g I C A g I C B D d m J z Q W 5 h b H l 6 Z X J T d G F 0 Z S w z f S Z x d W 9 0 O y w m c X V v d D t T Z W N 0 a W 9 u M S 9 h b X B s a X R 1 Z G V f a G l z d F 8 y M D A w c 2 F t c G x l c y A o M i k v Q X V 0 b 1 J l b W 9 2 Z W R D b 2 x 1 b W 5 z M S 5 7 I C A g I C A g I C A g I C A g b V 9 2 a W R l b 1 N j b 3 J l L m 1 f a X N W a W R l b y w 0 f S Z x d W 9 0 O y w m c X V v d D t T Z W N 0 a W 9 u M S 9 h b X B s a X R 1 Z G V f a G l z d F 8 y M D A w c 2 F t c G x l c y A o M i k v Q X V 0 b 1 J l b W 9 2 Z W R D b 2 x 1 b W 5 z M S 5 7 I C A g I C A g I C A g I C A g b V 9 2 a W R l b 1 N j b 3 J l L m 1 f a X N J b n Z l c n R l Z F Z p Z G V v L D V 9 J n F 1 b 3 Q 7 L C Z x d W 9 0 O 1 N l Y 3 R p b 2 4 x L 2 F t c G x p d H V k Z V 9 o a X N 0 X z I w M D B z Y W 1 w b G V z I C g y K S 9 B d X R v U m V t b 3 Z l Z E N v b H V t b n M x L n s g I C A g I C A g I C A g I C B t X 3 N h b X B s Z X N S Z W F k V G 9 0 Y W w s N n 0 m c X V v d D s s J n F 1 b 3 Q 7 U 2 V j d G l v b j E v Y W 1 w b G l 0 d W R l X 2 h p c 3 R f M j A w M H N h b X B s Z X M g K D I p L 0 F 1 d G 9 S Z W 1 v d m V k Q 2 9 s d W 1 u c z E u e y A g I C A g I C A g I C A g I G t f c 2 F t c G x l U m F 0 Z S w 3 f S Z x d W 9 0 O y w m c X V v d D t T Z W N 0 a W 9 u M S 9 h b X B s a X R 1 Z G V f a G l z d F 8 y M D A w c 2 F t c G x l c y A o M i k v Q X V 0 b 1 J l b W 9 2 Z W R D b 2 x 1 b W 5 z M S 5 7 I C A g I C A g I C A g I C A g b V 9 z e W 5 j V H J l c 2 h v b G Q s O H 0 m c X V v d D s s J n F 1 b 3 Q 7 U 2 V j d G l v b j E v Y W 1 w b G l 0 d W R l X 2 h p c 3 R f M j A w M H N h b X B s Z X M g K D I p L 0 F 1 d G 9 S Z W 1 v d m V k Q 2 9 s d W 1 u c z E u e y A g I C A g I C A g I C A g I G 1 f c 3 l u Y 1 N l c X V l b m N l T G V u Z 3 R o S G l z d G 9 n c m F t L m 1 f Y m l u c 1 J h b m d l L m 1 p b i w 5 f S Z x d W 9 0 O y w m c X V v d D t T Z W N 0 a W 9 u M S 9 h b X B s a X R 1 Z G V f a G l z d F 8 y M D A w c 2 F t c G x l c y A o M i k v Q X V 0 b 1 J l b W 9 2 Z W R D b 2 x 1 b W 5 z M S 5 7 I C A g I C A g I C A g I C A g b V 9 z e W 5 j U 2 V x d W V u Y 2 V M Z W 5 n d G h I a X N 0 b 2 d y Y W 0 u b V 9 i a W 5 z U m F u Z 2 U u b W F 4 L D E w f S Z x d W 9 0 O y w m c X V v d D t T Z W N 0 a W 9 u M S 9 h b X B s a X R 1 Z G V f a G l z d F 8 y M D A w c 2 F t c G x l c y A o M i k v Q X V 0 b 1 J l b W 9 2 Z W R D b 2 x 1 b W 5 z M S 5 7 I C A g I C A g I C A g I C A g b V 9 z e W 5 j U 2 V x d W V u Y 2 V M Z W 5 n d G h I a X N 0 b 2 d y Y W 0 u a 1 9 i a W 5 z Q 2 9 1 b n Q s M T F 9 J n F 1 b 3 Q 7 L C Z x d W 9 0 O 1 N l Y 3 R p b 2 4 x L 2 F t c G x p d H V k Z V 9 o a X N 0 X z I w M D B z Y W 1 w b G V z I C g y K S 9 B d X R v U m V t b 3 Z l Z E N v b H V t b n M x L n s g I C A g I C A g I C A g I C B t X 3 N 5 b m N T Z X F 1 Z W 5 j Z U x l b m d 0 a E h p c 3 R v Z 3 J h b S 5 t X 3 N h b X B s Z X N D b 3 V u d C w x M n 0 m c X V v d D s s J n F 1 b 3 Q 7 U 2 V j d G l v b j E v Y W 1 w b G l 0 d W R l X 2 h p c 3 R f M j A w M H N h b X B s Z X M g K D I p L 0 F 1 d G 9 S Z W 1 v d m V k Q 2 9 s d W 1 u c z E u e y A g I C A g I C A g I C A g I G 1 f c 3 l u Y 1 N l c X V l b m N l T G V u Z 3 R o S G l z d G 9 n c m F t L m J p b n N f d 2 V p Z 2 h 0 c y w x M 3 0 m c X V v d D s s J n F 1 b 3 Q 7 U 2 V j d G l v b j E v Y W 1 w b G l 0 d W R l X 2 h p c 3 R f M j A w M H N h b X B s Z X M g K D I p L 0 F 1 d G 9 S Z W 1 v d m V k Q 2 9 s d W 1 u c z E u e 1 M x L D E 0 f S Z x d W 9 0 O y w m c X V v d D t T Z W N 0 a W 9 u M S 9 h b X B s a X R 1 Z G V f a G l z d F 8 y M D A w c 2 F t c G x l c y A o M i k v Q X V 0 b 1 J l b W 9 2 Z W R D b 2 x 1 b W 5 z M S 5 7 U z I s M T V 9 J n F 1 b 3 Q 7 L C Z x d W 9 0 O 1 N l Y 3 R p b 2 4 x L 2 F t c G x p d H V k Z V 9 o a X N 0 X z I w M D B z Y W 1 w b G V z I C g y K S 9 B d X R v U m V t b 3 Z l Z E N v b H V t b n M x L n t T M y w x N n 0 m c X V v d D s s J n F 1 b 3 Q 7 U 2 V j d G l v b j E v Y W 1 w b G l 0 d W R l X 2 h p c 3 R f M j A w M H N h b X B s Z X M g K D I p L 0 F 1 d G 9 S Z W 1 v d m V k Q 2 9 s d W 1 u c z E u e 1 M 0 L D E 3 f S Z x d W 9 0 O y w m c X V v d D t T Z W N 0 a W 9 u M S 9 h b X B s a X R 1 Z G V f a G l z d F 8 y M D A w c 2 F t c G x l c y A o M i k v Q X V 0 b 1 J l b W 9 2 Z W R D b 2 x 1 b W 5 z M S 5 7 U z U s M T h 9 J n F 1 b 3 Q 7 L C Z x d W 9 0 O 1 N l Y 3 R p b 2 4 x L 2 F t c G x p d H V k Z V 9 o a X N 0 X z I w M D B z Y W 1 w b G V z I C g y K S 9 B d X R v U m V t b 3 Z l Z E N v b H V t b n M x L n t T N i w x O X 0 m c X V v d D s s J n F 1 b 3 Q 7 U 2 V j d G l v b j E v Y W 1 w b G l 0 d W R l X 2 h p c 3 R f M j A w M H N h b X B s Z X M g K D I p L 0 F 1 d G 9 S Z W 1 v d m V k Q 2 9 s d W 1 u c z E u e 1 M 3 L D I w f S Z x d W 9 0 O y w m c X V v d D t T Z W N 0 a W 9 u M S 9 h b X B s a X R 1 Z G V f a G l z d F 8 y M D A w c 2 F t c G x l c y A o M i k v Q X V 0 b 1 J l b W 9 2 Z W R D b 2 x 1 b W 5 z M S 5 7 U z g s M j F 9 J n F 1 b 3 Q 7 L C Z x d W 9 0 O 1 N l Y 3 R p b 2 4 x L 2 F t c G x p d H V k Z V 9 o a X N 0 X z I w M D B z Y W 1 w b G V z I C g y K S 9 B d X R v U m V t b 3 Z l Z E N v b H V t b n M x L n t T O S w y M n 0 m c X V v d D s s J n F 1 b 3 Q 7 U 2 V j d G l v b j E v Y W 1 w b G l 0 d W R l X 2 h p c 3 R f M j A w M H N h b X B s Z X M g K D I p L 0 F 1 d G 9 S Z W 1 v d m V k Q 2 9 s d W 1 u c z E u e 1 M x M C w y M 3 0 m c X V v d D s s J n F 1 b 3 Q 7 U 2 V j d G l v b j E v Y W 1 w b G l 0 d W R l X 2 h p c 3 R f M j A w M H N h b X B s Z X M g K D I p L 0 F 1 d G 9 S Z W 1 v d m V k Q 2 9 s d W 1 u c z E u e 1 M x M S w y N H 0 m c X V v d D s s J n F 1 b 3 Q 7 U 2 V j d G l v b j E v Y W 1 w b G l 0 d W R l X 2 h p c 3 R f M j A w M H N h b X B s Z X M g K D I p L 0 F 1 d G 9 S Z W 1 v d m V k Q 2 9 s d W 1 u c z E u e 1 M x M i w y N X 0 m c X V v d D s s J n F 1 b 3 Q 7 U 2 V j d G l v b j E v Y W 1 w b G l 0 d W R l X 2 h p c 3 R f M j A w M H N h b X B s Z X M g K D I p L 0 F 1 d G 9 S Z W 1 v d m V k Q 2 9 s d W 1 u c z E u e 1 M x M y w y N n 0 m c X V v d D s s J n F 1 b 3 Q 7 U 2 V j d G l v b j E v Y W 1 w b G l 0 d W R l X 2 h p c 3 R f M j A w M H N h b X B s Z X M g K D I p L 0 F 1 d G 9 S Z W 1 v d m V k Q 2 9 s d W 1 u c z E u e 1 M x N C w y N 3 0 m c X V v d D s s J n F 1 b 3 Q 7 U 2 V j d G l v b j E v Y W 1 w b G l 0 d W R l X 2 h p c 3 R f M j A w M H N h b X B s Z X M g K D I p L 0 F 1 d G 9 S Z W 1 v d m V k Q 2 9 s d W 1 u c z E u e 1 M x N S w y O H 0 m c X V v d D s s J n F 1 b 3 Q 7 U 2 V j d G l v b j E v Y W 1 w b G l 0 d W R l X 2 h p c 3 R f M j A w M H N h b X B s Z X M g K D I p L 0 F 1 d G 9 S Z W 1 v d m V k Q 2 9 s d W 1 u c z E u e 1 M x N i w y O X 0 m c X V v d D s s J n F 1 b 3 Q 7 U 2 V j d G l v b j E v Y W 1 w b G l 0 d W R l X 2 h p c 3 R f M j A w M H N h b X B s Z X M g K D I p L 0 F 1 d G 9 S Z W 1 v d m V k Q 2 9 s d W 1 u c z E u e 1 M x N y w z M H 0 m c X V v d D s s J n F 1 b 3 Q 7 U 2 V j d G l v b j E v Y W 1 w b G l 0 d W R l X 2 h p c 3 R f M j A w M H N h b X B s Z X M g K D I p L 0 F 1 d G 9 S Z W 1 v d m V k Q 2 9 s d W 1 u c z E u e 1 M x O C w z M X 0 m c X V v d D s s J n F 1 b 3 Q 7 U 2 V j d G l v b j E v Y W 1 w b G l 0 d W R l X 2 h p c 3 R f M j A w M H N h b X B s Z X M g K D I p L 0 F 1 d G 9 S Z W 1 v d m V k Q 2 9 s d W 1 u c z E u e 1 M x O S w z M n 0 m c X V v d D s s J n F 1 b 3 Q 7 U 2 V j d G l v b j E v Y W 1 w b G l 0 d W R l X 2 h p c 3 R f M j A w M H N h b X B s Z X M g K D I p L 0 F 1 d G 9 S Z W 1 v d m V k Q 2 9 s d W 1 u c z E u e 1 M y M C w z M 3 0 m c X V v d D s s J n F 1 b 3 Q 7 U 2 V j d G l v b j E v Y W 1 w b G l 0 d W R l X 2 h p c 3 R f M j A w M H N h b X B s Z X M g K D I p L 0 F 1 d G 9 S Z W 1 v d m V k Q 2 9 s d W 1 u c z E u e 1 M y M S w z N H 0 m c X V v d D s s J n F 1 b 3 Q 7 U 2 V j d G l v b j E v Y W 1 w b G l 0 d W R l X 2 h p c 3 R f M j A w M H N h b X B s Z X M g K D I p L 0 F 1 d G 9 S Z W 1 v d m V k Q 2 9 s d W 1 u c z E u e 1 M y M i w z N X 0 m c X V v d D s s J n F 1 b 3 Q 7 U 2 V j d G l v b j E v Y W 1 w b G l 0 d W R l X 2 h p c 3 R f M j A w M H N h b X B s Z X M g K D I p L 0 F 1 d G 9 S Z W 1 v d m V k Q 2 9 s d W 1 u c z E u e 1 M y M y w z N n 0 m c X V v d D s s J n F 1 b 3 Q 7 U 2 V j d G l v b j E v Y W 1 w b G l 0 d W R l X 2 h p c 3 R f M j A w M H N h b X B s Z X M g K D I p L 0 F 1 d G 9 S Z W 1 v d m V k Q 2 9 s d W 1 u c z E u e 1 M y N C w z N 3 0 m c X V v d D s s J n F 1 b 3 Q 7 U 2 V j d G l v b j E v Y W 1 w b G l 0 d W R l X 2 h p c 3 R f M j A w M H N h b X B s Z X M g K D I p L 0 F 1 d G 9 S Z W 1 v d m V k Q 2 9 s d W 1 u c z E u e 1 M y N S w z O H 0 m c X V v d D s s J n F 1 b 3 Q 7 U 2 V j d G l v b j E v Y W 1 w b G l 0 d W R l X 2 h p c 3 R f M j A w M H N h b X B s Z X M g K D I p L 0 F 1 d G 9 S Z W 1 v d m V k Q 2 9 s d W 1 u c z E u e 1 M y N i w z O X 0 m c X V v d D s s J n F 1 b 3 Q 7 U 2 V j d G l v b j E v Y W 1 w b G l 0 d W R l X 2 h p c 3 R f M j A w M H N h b X B s Z X M g K D I p L 0 F 1 d G 9 S Z W 1 v d m V k Q 2 9 s d W 1 u c z E u e 1 M y N y w 0 M H 0 m c X V v d D s s J n F 1 b 3 Q 7 U 2 V j d G l v b j E v Y W 1 w b G l 0 d W R l X 2 h p c 3 R f M j A w M H N h b X B s Z X M g K D I p L 0 F 1 d G 9 S Z W 1 v d m V k Q 2 9 s d W 1 u c z E u e 1 M y O C w 0 M X 0 m c X V v d D s s J n F 1 b 3 Q 7 U 2 V j d G l v b j E v Y W 1 w b G l 0 d W R l X 2 h p c 3 R f M j A w M H N h b X B s Z X M g K D I p L 0 F 1 d G 9 S Z W 1 v d m V k Q 2 9 s d W 1 u c z E u e 1 M y O S w 0 M n 0 m c X V v d D s s J n F 1 b 3 Q 7 U 2 V j d G l v b j E v Y W 1 w b G l 0 d W R l X 2 h p c 3 R f M j A w M H N h b X B s Z X M g K D I p L 0 F 1 d G 9 S Z W 1 v d m V k Q 2 9 s d W 1 u c z E u e 1 M z M C w 0 M 3 0 m c X V v d D s s J n F 1 b 3 Q 7 U 2 V j d G l v b j E v Y W 1 w b G l 0 d W R l X 2 h p c 3 R f M j A w M H N h b X B s Z X M g K D I p L 0 F 1 d G 9 S Z W 1 v d m V k Q 2 9 s d W 1 u c z E u e 1 M z M S w 0 N H 0 m c X V v d D s s J n F 1 b 3 Q 7 U 2 V j d G l v b j E v Y W 1 w b G l 0 d W R l X 2 h p c 3 R f M j A w M H N h b X B s Z X M g K D I p L 0 F 1 d G 9 S Z W 1 v d m V k Q 2 9 s d W 1 u c z E u e 1 M z M i w 0 N X 0 m c X V v d D s s J n F 1 b 3 Q 7 U 2 V j d G l v b j E v Y W 1 w b G l 0 d W R l X 2 h p c 3 R f M j A w M H N h b X B s Z X M g K D I p L 0 F 1 d G 9 S Z W 1 v d m V k Q 2 9 s d W 1 u c z E u e 1 M z M y w 0 N n 0 m c X V v d D s s J n F 1 b 3 Q 7 U 2 V j d G l v b j E v Y W 1 w b G l 0 d W R l X 2 h p c 3 R f M j A w M H N h b X B s Z X M g K D I p L 0 F 1 d G 9 S Z W 1 v d m V k Q 2 9 s d W 1 u c z E u e 1 M z N C w 0 N 3 0 m c X V v d D s s J n F 1 b 3 Q 7 U 2 V j d G l v b j E v Y W 1 w b G l 0 d W R l X 2 h p c 3 R f M j A w M H N h b X B s Z X M g K D I p L 0 F 1 d G 9 S Z W 1 v d m V k Q 2 9 s d W 1 u c z E u e 1 M z N S w 0 O H 0 m c X V v d D s s J n F 1 b 3 Q 7 U 2 V j d G l v b j E v Y W 1 w b G l 0 d W R l X 2 h p c 3 R f M j A w M H N h b X B s Z X M g K D I p L 0 F 1 d G 9 S Z W 1 v d m V k Q 2 9 s d W 1 u c z E u e 1 M z N i w 0 O X 0 m c X V v d D s s J n F 1 b 3 Q 7 U 2 V j d G l v b j E v Y W 1 w b G l 0 d W R l X 2 h p c 3 R f M j A w M H N h b X B s Z X M g K D I p L 0 F 1 d G 9 S Z W 1 v d m V k Q 2 9 s d W 1 u c z E u e 1 M z N y w 1 M H 0 m c X V v d D s s J n F 1 b 3 Q 7 U 2 V j d G l v b j E v Y W 1 w b G l 0 d W R l X 2 h p c 3 R f M j A w M H N h b X B s Z X M g K D I p L 0 F 1 d G 9 S Z W 1 v d m V k Q 2 9 s d W 1 u c z E u e 1 M z O C w 1 M X 0 m c X V v d D s s J n F 1 b 3 Q 7 U 2 V j d G l v b j E v Y W 1 w b G l 0 d W R l X 2 h p c 3 R f M j A w M H N h b X B s Z X M g K D I p L 0 F 1 d G 9 S Z W 1 v d m V k Q 2 9 s d W 1 u c z E u e 1 M z O S w 1 M n 0 m c X V v d D s s J n F 1 b 3 Q 7 U 2 V j d G l v b j E v Y W 1 w b G l 0 d W R l X 2 h p c 3 R f M j A w M H N h b X B s Z X M g K D I p L 0 F 1 d G 9 S Z W 1 v d m V k Q 2 9 s d W 1 u c z E u e 1 M 0 M C w 1 M 3 0 m c X V v d D s s J n F 1 b 3 Q 7 U 2 V j d G l v b j E v Y W 1 w b G l 0 d W R l X 2 h p c 3 R f M j A w M H N h b X B s Z X M g K D I p L 0 F 1 d G 9 S Z W 1 v d m V k Q 2 9 s d W 1 u c z E u e 1 M 0 M S w 1 N H 0 m c X V v d D s s J n F 1 b 3 Q 7 U 2 V j d G l v b j E v Y W 1 w b G l 0 d W R l X 2 h p c 3 R f M j A w M H N h b X B s Z X M g K D I p L 0 F 1 d G 9 S Z W 1 v d m V k Q 2 9 s d W 1 u c z E u e 1 M 0 M i w 1 N X 0 m c X V v d D s s J n F 1 b 3 Q 7 U 2 V j d G l v b j E v Y W 1 w b G l 0 d W R l X 2 h p c 3 R f M j A w M H N h b X B s Z X M g K D I p L 0 F 1 d G 9 S Z W 1 v d m V k Q 2 9 s d W 1 u c z E u e 1 M 0 M y w 1 N n 0 m c X V v d D s s J n F 1 b 3 Q 7 U 2 V j d G l v b j E v Y W 1 w b G l 0 d W R l X 2 h p c 3 R f M j A w M H N h b X B s Z X M g K D I p L 0 F 1 d G 9 S Z W 1 v d m V k Q 2 9 s d W 1 u c z E u e 1 M 0 N C w 1 N 3 0 m c X V v d D s s J n F 1 b 3 Q 7 U 2 V j d G l v b j E v Y W 1 w b G l 0 d W R l X 2 h p c 3 R f M j A w M H N h b X B s Z X M g K D I p L 0 F 1 d G 9 S Z W 1 v d m V k Q 2 9 s d W 1 u c z E u e 1 M 0 N S w 1 O H 0 m c X V v d D s s J n F 1 b 3 Q 7 U 2 V j d G l v b j E v Y W 1 w b G l 0 d W R l X 2 h p c 3 R f M j A w M H N h b X B s Z X M g K D I p L 0 F 1 d G 9 S Z W 1 v d m V k Q 2 9 s d W 1 u c z E u e 1 M 0 N i w 1 O X 0 m c X V v d D s s J n F 1 b 3 Q 7 U 2 V j d G l v b j E v Y W 1 w b G l 0 d W R l X 2 h p c 3 R f M j A w M H N h b X B s Z X M g K D I p L 0 F 1 d G 9 S Z W 1 v d m V k Q 2 9 s d W 1 u c z E u e 1 M 0 N y w 2 M H 0 m c X V v d D s s J n F 1 b 3 Q 7 U 2 V j d G l v b j E v Y W 1 w b G l 0 d W R l X 2 h p c 3 R f M j A w M H N h b X B s Z X M g K D I p L 0 F 1 d G 9 S Z W 1 v d m V k Q 2 9 s d W 1 u c z E u e 1 M 0 O C w 2 M X 0 m c X V v d D s s J n F 1 b 3 Q 7 U 2 V j d G l v b j E v Y W 1 w b G l 0 d W R l X 2 h p c 3 R f M j A w M H N h b X B s Z X M g K D I p L 0 F 1 d G 9 S Z W 1 v d m V k Q 2 9 s d W 1 u c z E u e 1 M 0 O S w 2 M n 0 m c X V v d D s s J n F 1 b 3 Q 7 U 2 V j d G l v b j E v Y W 1 w b G l 0 d W R l X 2 h p c 3 R f M j A w M H N h b X B s Z X M g K D I p L 0 F 1 d G 9 S Z W 1 v d m V k Q 2 9 s d W 1 u c z E u e 1 M 1 M C w 2 M 3 0 m c X V v d D s s J n F 1 b 3 Q 7 U 2 V j d G l v b j E v Y W 1 w b G l 0 d W R l X 2 h p c 3 R f M j A w M H N h b X B s Z X M g K D I p L 0 F 1 d G 9 S Z W 1 v d m V k Q 2 9 s d W 1 u c z E u e 1 M 1 M S w 2 N H 0 m c X V v d D s s J n F 1 b 3 Q 7 U 2 V j d G l v b j E v Y W 1 w b G l 0 d W R l X 2 h p c 3 R f M j A w M H N h b X B s Z X M g K D I p L 0 F 1 d G 9 S Z W 1 v d m V k Q 2 9 s d W 1 u c z E u e 1 M 1 M i w 2 N X 0 m c X V v d D s s J n F 1 b 3 Q 7 U 2 V j d G l v b j E v Y W 1 w b G l 0 d W R l X 2 h p c 3 R f M j A w M H N h b X B s Z X M g K D I p L 0 F 1 d G 9 S Z W 1 v d m V k Q 2 9 s d W 1 u c z E u e 1 M 1 M y w 2 N n 0 m c X V v d D s s J n F 1 b 3 Q 7 U 2 V j d G l v b j E v Y W 1 w b G l 0 d W R l X 2 h p c 3 R f M j A w M H N h b X B s Z X M g K D I p L 0 F 1 d G 9 S Z W 1 v d m V k Q 2 9 s d W 1 u c z E u e 1 M 1 N C w 2 N 3 0 m c X V v d D s s J n F 1 b 3 Q 7 U 2 V j d G l v b j E v Y W 1 w b G l 0 d W R l X 2 h p c 3 R f M j A w M H N h b X B s Z X M g K D I p L 0 F 1 d G 9 S Z W 1 v d m V k Q 2 9 s d W 1 u c z E u e 1 M 1 N S w 2 O H 0 m c X V v d D s s J n F 1 b 3 Q 7 U 2 V j d G l v b j E v Y W 1 w b G l 0 d W R l X 2 h p c 3 R f M j A w M H N h b X B s Z X M g K D I p L 0 F 1 d G 9 S Z W 1 v d m V k Q 2 9 s d W 1 u c z E u e 1 M 1 N i w 2 O X 0 m c X V v d D s s J n F 1 b 3 Q 7 U 2 V j d G l v b j E v Y W 1 w b G l 0 d W R l X 2 h p c 3 R f M j A w M H N h b X B s Z X M g K D I p L 0 F 1 d G 9 S Z W 1 v d m V k Q 2 9 s d W 1 u c z E u e 1 M 1 N y w 3 M H 0 m c X V v d D s s J n F 1 b 3 Q 7 U 2 V j d G l v b j E v Y W 1 w b G l 0 d W R l X 2 h p c 3 R f M j A w M H N h b X B s Z X M g K D I p L 0 F 1 d G 9 S Z W 1 v d m V k Q 2 9 s d W 1 u c z E u e 1 M 1 O C w 3 M X 0 m c X V v d D s s J n F 1 b 3 Q 7 U 2 V j d G l v b j E v Y W 1 w b G l 0 d W R l X 2 h p c 3 R f M j A w M H N h b X B s Z X M g K D I p L 0 F 1 d G 9 S Z W 1 v d m V k Q 2 9 s d W 1 u c z E u e 1 M 1 O S w 3 M n 0 m c X V v d D s s J n F 1 b 3 Q 7 U 2 V j d G l v b j E v Y W 1 w b G l 0 d W R l X 2 h p c 3 R f M j A w M H N h b X B s Z X M g K D I p L 0 F 1 d G 9 S Z W 1 v d m V k Q 2 9 s d W 1 u c z E u e 1 M 2 M C w 3 M 3 0 m c X V v d D s s J n F 1 b 3 Q 7 U 2 V j d G l v b j E v Y W 1 w b G l 0 d W R l X 2 h p c 3 R f M j A w M H N h b X B s Z X M g K D I p L 0 F 1 d G 9 S Z W 1 v d m V k Q 2 9 s d W 1 u c z E u e 1 M 2 M S w 3 N H 0 m c X V v d D s s J n F 1 b 3 Q 7 U 2 V j d G l v b j E v Y W 1 w b G l 0 d W R l X 2 h p c 3 R f M j A w M H N h b X B s Z X M g K D I p L 0 F 1 d G 9 S Z W 1 v d m V k Q 2 9 s d W 1 u c z E u e 1 M 2 M i w 3 N X 0 m c X V v d D s s J n F 1 b 3 Q 7 U 2 V j d G l v b j E v Y W 1 w b G l 0 d W R l X 2 h p c 3 R f M j A w M H N h b X B s Z X M g K D I p L 0 F 1 d G 9 S Z W 1 v d m V k Q 2 9 s d W 1 u c z E u e 1 M 2 M y w 3 N n 0 m c X V v d D s s J n F 1 b 3 Q 7 U 2 V j d G l v b j E v Y W 1 w b G l 0 d W R l X 2 h p c 3 R f M j A w M H N h b X B s Z X M g K D I p L 0 F 1 d G 9 S Z W 1 v d m V k Q 2 9 s d W 1 u c z E u e 1 M 2 N C w 3 N 3 0 m c X V v d D s s J n F 1 b 3 Q 7 U 2 V j d G l v b j E v Y W 1 w b G l 0 d W R l X 2 h p c 3 R f M j A w M H N h b X B s Z X M g K D I p L 0 F 1 d G 9 S Z W 1 v d m V k Q 2 9 s d W 1 u c z E u e 1 M 2 N S w 3 O H 0 m c X V v d D s s J n F 1 b 3 Q 7 U 2 V j d G l v b j E v Y W 1 w b G l 0 d W R l X 2 h p c 3 R f M j A w M H N h b X B s Z X M g K D I p L 0 F 1 d G 9 S Z W 1 v d m V k Q 2 9 s d W 1 u c z E u e 1 M 2 N i w 3 O X 0 m c X V v d D s s J n F 1 b 3 Q 7 U 2 V j d G l v b j E v Y W 1 w b G l 0 d W R l X 2 h p c 3 R f M j A w M H N h b X B s Z X M g K D I p L 0 F 1 d G 9 S Z W 1 v d m V k Q 2 9 s d W 1 u c z E u e 1 M 2 N y w 4 M H 0 m c X V v d D s s J n F 1 b 3 Q 7 U 2 V j d G l v b j E v Y W 1 w b G l 0 d W R l X 2 h p c 3 R f M j A w M H N h b X B s Z X M g K D I p L 0 F 1 d G 9 S Z W 1 v d m V k Q 2 9 s d W 1 u c z E u e 1 M 2 O C w 4 M X 0 m c X V v d D s s J n F 1 b 3 Q 7 U 2 V j d G l v b j E v Y W 1 w b G l 0 d W R l X 2 h p c 3 R f M j A w M H N h b X B s Z X M g K D I p L 0 F 1 d G 9 S Z W 1 v d m V k Q 2 9 s d W 1 u c z E u e 1 M 2 O S w 4 M n 0 m c X V v d D s s J n F 1 b 3 Q 7 U 2 V j d G l v b j E v Y W 1 w b G l 0 d W R l X 2 h p c 3 R f M j A w M H N h b X B s Z X M g K D I p L 0 F 1 d G 9 S Z W 1 v d m V k Q 2 9 s d W 1 u c z E u e 1 M 3 M C w 4 M 3 0 m c X V v d D s s J n F 1 b 3 Q 7 U 2 V j d G l v b j E v Y W 1 w b G l 0 d W R l X 2 h p c 3 R f M j A w M H N h b X B s Z X M g K D I p L 0 F 1 d G 9 S Z W 1 v d m V k Q 2 9 s d W 1 u c z E u e 1 M 3 M S w 4 N H 0 m c X V v d D s s J n F 1 b 3 Q 7 U 2 V j d G l v b j E v Y W 1 w b G l 0 d W R l X 2 h p c 3 R f M j A w M H N h b X B s Z X M g K D I p L 0 F 1 d G 9 S Z W 1 v d m V k Q 2 9 s d W 1 u c z E u e 1 M 3 M i w 4 N X 0 m c X V v d D s s J n F 1 b 3 Q 7 U 2 V j d G l v b j E v Y W 1 w b G l 0 d W R l X 2 h p c 3 R f M j A w M H N h b X B s Z X M g K D I p L 0 F 1 d G 9 S Z W 1 v d m V k Q 2 9 s d W 1 u c z E u e 1 M 3 M y w 4 N n 0 m c X V v d D s s J n F 1 b 3 Q 7 U 2 V j d G l v b j E v Y W 1 w b G l 0 d W R l X 2 h p c 3 R f M j A w M H N h b X B s Z X M g K D I p L 0 F 1 d G 9 S Z W 1 v d m V k Q 2 9 s d W 1 u c z E u e 1 M 3 N C w 4 N 3 0 m c X V v d D s s J n F 1 b 3 Q 7 U 2 V j d G l v b j E v Y W 1 w b G l 0 d W R l X 2 h p c 3 R f M j A w M H N h b X B s Z X M g K D I p L 0 F 1 d G 9 S Z W 1 v d m V k Q 2 9 s d W 1 u c z E u e 1 M 3 N S w 4 O H 0 m c X V v d D s s J n F 1 b 3 Q 7 U 2 V j d G l v b j E v Y W 1 w b G l 0 d W R l X 2 h p c 3 R f M j A w M H N h b X B s Z X M g K D I p L 0 F 1 d G 9 S Z W 1 v d m V k Q 2 9 s d W 1 u c z E u e 1 M 3 N i w 4 O X 0 m c X V v d D s s J n F 1 b 3 Q 7 U 2 V j d G l v b j E v Y W 1 w b G l 0 d W R l X 2 h p c 3 R f M j A w M H N h b X B s Z X M g K D I p L 0 F 1 d G 9 S Z W 1 v d m V k Q 2 9 s d W 1 u c z E u e 1 M 3 N y w 5 M H 0 m c X V v d D s s J n F 1 b 3 Q 7 U 2 V j d G l v b j E v Y W 1 w b G l 0 d W R l X 2 h p c 3 R f M j A w M H N h b X B s Z X M g K D I p L 0 F 1 d G 9 S Z W 1 v d m V k Q 2 9 s d W 1 u c z E u e 1 M 3 O C w 5 M X 0 m c X V v d D s s J n F 1 b 3 Q 7 U 2 V j d G l v b j E v Y W 1 w b G l 0 d W R l X 2 h p c 3 R f M j A w M H N h b X B s Z X M g K D I p L 0 F 1 d G 9 S Z W 1 v d m V k Q 2 9 s d W 1 u c z E u e 1 M 3 O S w 5 M n 0 m c X V v d D s s J n F 1 b 3 Q 7 U 2 V j d G l v b j E v Y W 1 w b G l 0 d W R l X 2 h p c 3 R f M j A w M H N h b X B s Z X M g K D I p L 0 F 1 d G 9 S Z W 1 v d m V k Q 2 9 s d W 1 u c z E u e 1 M 4 M C w 5 M 3 0 m c X V v d D s s J n F 1 b 3 Q 7 U 2 V j d G l v b j E v Y W 1 w b G l 0 d W R l X 2 h p c 3 R f M j A w M H N h b X B s Z X M g K D I p L 0 F 1 d G 9 S Z W 1 v d m V k Q 2 9 s d W 1 u c z E u e 1 M 4 M S w 5 N H 0 m c X V v d D s s J n F 1 b 3 Q 7 U 2 V j d G l v b j E v Y W 1 w b G l 0 d W R l X 2 h p c 3 R f M j A w M H N h b X B s Z X M g K D I p L 0 F 1 d G 9 S Z W 1 v d m V k Q 2 9 s d W 1 u c z E u e 1 M 4 M i w 5 N X 0 m c X V v d D s s J n F 1 b 3 Q 7 U 2 V j d G l v b j E v Y W 1 w b G l 0 d W R l X 2 h p c 3 R f M j A w M H N h b X B s Z X M g K D I p L 0 F 1 d G 9 S Z W 1 v d m V k Q 2 9 s d W 1 u c z E u e 1 M 4 M y w 5 N n 0 m c X V v d D s s J n F 1 b 3 Q 7 U 2 V j d G l v b j E v Y W 1 w b G l 0 d W R l X 2 h p c 3 R f M j A w M H N h b X B s Z X M g K D I p L 0 F 1 d G 9 S Z W 1 v d m V k Q 2 9 s d W 1 u c z E u e 1 M 4 N C w 5 N 3 0 m c X V v d D s s J n F 1 b 3 Q 7 U 2 V j d G l v b j E v Y W 1 w b G l 0 d W R l X 2 h p c 3 R f M j A w M H N h b X B s Z X M g K D I p L 0 F 1 d G 9 S Z W 1 v d m V k Q 2 9 s d W 1 u c z E u e 1 M 4 N S w 5 O H 0 m c X V v d D s s J n F 1 b 3 Q 7 U 2 V j d G l v b j E v Y W 1 w b G l 0 d W R l X 2 h p c 3 R f M j A w M H N h b X B s Z X M g K D I p L 0 F 1 d G 9 S Z W 1 v d m V k Q 2 9 s d W 1 u c z E u e 1 M 4 N i w 5 O X 0 m c X V v d D s s J n F 1 b 3 Q 7 U 2 V j d G l v b j E v Y W 1 w b G l 0 d W R l X 2 h p c 3 R f M j A w M H N h b X B s Z X M g K D I p L 0 F 1 d G 9 S Z W 1 v d m V k Q 2 9 s d W 1 u c z E u e 1 M 4 N y w x M D B 9 J n F 1 b 3 Q 7 L C Z x d W 9 0 O 1 N l Y 3 R p b 2 4 x L 2 F t c G x p d H V k Z V 9 o a X N 0 X z I w M D B z Y W 1 w b G V z I C g y K S 9 B d X R v U m V t b 3 Z l Z E N v b H V t b n M x L n t T O D g s M T A x f S Z x d W 9 0 O y w m c X V v d D t T Z W N 0 a W 9 u M S 9 h b X B s a X R 1 Z G V f a G l z d F 8 y M D A w c 2 F t c G x l c y A o M i k v Q X V 0 b 1 J l b W 9 2 Z W R D b 2 x 1 b W 5 z M S 5 7 U z g 5 L D E w M n 0 m c X V v d D s s J n F 1 b 3 Q 7 U 2 V j d G l v b j E v Y W 1 w b G l 0 d W R l X 2 h p c 3 R f M j A w M H N h b X B s Z X M g K D I p L 0 F 1 d G 9 S Z W 1 v d m V k Q 2 9 s d W 1 u c z E u e 1 M 5 M C w x M D N 9 J n F 1 b 3 Q 7 L C Z x d W 9 0 O 1 N l Y 3 R p b 2 4 x L 2 F t c G x p d H V k Z V 9 o a X N 0 X z I w M D B z Y W 1 w b G V z I C g y K S 9 B d X R v U m V t b 3 Z l Z E N v b H V t b n M x L n t T O T E s M T A 0 f S Z x d W 9 0 O y w m c X V v d D t T Z W N 0 a W 9 u M S 9 h b X B s a X R 1 Z G V f a G l z d F 8 y M D A w c 2 F t c G x l c y A o M i k v Q X V 0 b 1 J l b W 9 2 Z W R D b 2 x 1 b W 5 z M S 5 7 U z k y L D E w N X 0 m c X V v d D s s J n F 1 b 3 Q 7 U 2 V j d G l v b j E v Y W 1 w b G l 0 d W R l X 2 h p c 3 R f M j A w M H N h b X B s Z X M g K D I p L 0 F 1 d G 9 S Z W 1 v d m V k Q 2 9 s d W 1 u c z E u e 1 M 5 M y w x M D Z 9 J n F 1 b 3 Q 7 L C Z x d W 9 0 O 1 N l Y 3 R p b 2 4 x L 2 F t c G x p d H V k Z V 9 o a X N 0 X z I w M D B z Y W 1 w b G V z I C g y K S 9 B d X R v U m V t b 3 Z l Z E N v b H V t b n M x L n t T O T Q s M T A 3 f S Z x d W 9 0 O y w m c X V v d D t T Z W N 0 a W 9 u M S 9 h b X B s a X R 1 Z G V f a G l z d F 8 y M D A w c 2 F t c G x l c y A o M i k v Q X V 0 b 1 J l b W 9 2 Z W R D b 2 x 1 b W 5 z M S 5 7 U z k 1 L D E w O H 0 m c X V v d D s s J n F 1 b 3 Q 7 U 2 V j d G l v b j E v Y W 1 w b G l 0 d W R l X 2 h p c 3 R f M j A w M H N h b X B s Z X M g K D I p L 0 F 1 d G 9 S Z W 1 v d m V k Q 2 9 s d W 1 u c z E u e 1 M 5 N i w x M D l 9 J n F 1 b 3 Q 7 L C Z x d W 9 0 O 1 N l Y 3 R p b 2 4 x L 2 F t c G x p d H V k Z V 9 o a X N 0 X z I w M D B z Y W 1 w b G V z I C g y K S 9 B d X R v U m V t b 3 Z l Z E N v b H V t b n M x L n t T O T c s M T E w f S Z x d W 9 0 O y w m c X V v d D t T Z W N 0 a W 9 u M S 9 h b X B s a X R 1 Z G V f a G l z d F 8 y M D A w c 2 F t c G x l c y A o M i k v Q X V 0 b 1 J l b W 9 2 Z W R D b 2 x 1 b W 5 z M S 5 7 U z k 4 L D E x M X 0 m c X V v d D s s J n F 1 b 3 Q 7 U 2 V j d G l v b j E v Y W 1 w b G l 0 d W R l X 2 h p c 3 R f M j A w M H N h b X B s Z X M g K D I p L 0 F 1 d G 9 S Z W 1 v d m V k Q 2 9 s d W 1 u c z E u e 1 M 5 O S w x M T J 9 J n F 1 b 3 Q 7 L C Z x d W 9 0 O 1 N l Y 3 R p b 2 4 x L 2 F t c G x p d H V k Z V 9 o a X N 0 X z I w M D B z Y W 1 w b G V z I C g y K S 9 B d X R v U m V t b 3 Z l Z E N v b H V t b n M x L n t T M T A w L D E x M 3 0 m c X V v d D s s J n F 1 b 3 Q 7 U 2 V j d G l v b j E v Y W 1 w b G l 0 d W R l X 2 h p c 3 R f M j A w M H N h b X B s Z X M g K D I p L 0 F 1 d G 9 S Z W 1 v d m V k Q 2 9 s d W 1 u c z E u e 2 1 f b m 9 0 U 3 l u Y 1 N l c X V l b m N l T G V u Z 3 R o S G l z d G 9 n c m F t L m 1 f Y m l u c 1 J h b m d l L m 1 p b i w x M T R 9 J n F 1 b 3 Q 7 L C Z x d W 9 0 O 1 N l Y 3 R p b 2 4 x L 2 F t c G x p d H V k Z V 9 o a X N 0 X z I w M D B z Y W 1 w b G V z I C g y K S 9 B d X R v U m V t b 3 Z l Z E N v b H V t b n M x L n s g I C A g I C A g I C A g I C B t X 2 5 v d F N 5 b m N T Z X F 1 Z W 5 j Z U x l b m d 0 a E h p c 3 R v Z 3 J h b S 5 t X 2 J p b n N S Y W 5 n Z S 5 t Y X g s M T E 1 f S Z x d W 9 0 O y w m c X V v d D t T Z W N 0 a W 9 u M S 9 h b X B s a X R 1 Z G V f a G l z d F 8 y M D A w c 2 F t c G x l c y A o M i k v Q X V 0 b 1 J l b W 9 2 Z W R D b 2 x 1 b W 5 z M S 5 7 I C A g I C A g I C A g I C A g b V 9 u b 3 R T e W 5 j U 2 V x d W V u Y 2 V M Z W 5 n d G h I a X N 0 b 2 d y Y W 0 u a 1 9 i a W 5 z Q 2 9 1 b n Q s M T E 2 f S Z x d W 9 0 O y w m c X V v d D t T Z W N 0 a W 9 u M S 9 h b X B s a X R 1 Z G V f a G l z d F 8 y M D A w c 2 F t c G x l c y A o M i k v Q X V 0 b 1 J l b W 9 2 Z W R D b 2 x 1 b W 5 z M S 5 7 I C A g I C A g I C A g I C A g b V 9 u b 3 R T e W 5 j U 2 V x d W V u Y 2 V M Z W 5 n d G h I a X N 0 b 2 d y Y W 0 u b V 9 z Y W 1 w b G V z Q 2 9 1 b n Q s M T E 3 f S Z x d W 9 0 O y w m c X V v d D t T Z W N 0 a W 9 u M S 9 h b X B s a X R 1 Z G V f a G l z d F 8 y M D A w c 2 F t c G x l c y A o M i k v Q X V 0 b 1 J l b W 9 2 Z W R D b 2 x 1 b W 5 z M S 5 7 I C A g I C A g I C A g I C A g b V 9 u b 3 R T e W 5 j U 2 V x d W V u Y 2 V M Z W 5 n d G h I a X N 0 b 2 d y Y W 0 u Y m l u c 1 9 3 Z W l n a H R z L D E x O H 0 m c X V v d D s s J n F 1 b 3 Q 7 U 2 V j d G l v b j E v Y W 1 w b G l 0 d W R l X 2 h p c 3 R f M j A w M H N h b X B s Z X M g K D I p L 0 F 1 d G 9 S Z W 1 v d m V k Q 2 9 s d W 1 u c z E u e 0 4 x L D E x O X 0 m c X V v d D s s J n F 1 b 3 Q 7 U 2 V j d G l v b j E v Y W 1 w b G l 0 d W R l X 2 h p c 3 R f M j A w M H N h b X B s Z X M g K D I p L 0 F 1 d G 9 S Z W 1 v d m V k Q 2 9 s d W 1 u c z E u e 0 4 y L D E y M H 0 m c X V v d D s s J n F 1 b 3 Q 7 U 2 V j d G l v b j E v Y W 1 w b G l 0 d W R l X 2 h p c 3 R f M j A w M H N h b X B s Z X M g K D I p L 0 F 1 d G 9 S Z W 1 v d m V k Q 2 9 s d W 1 u c z E u e 0 4 z L D E y M X 0 m c X V v d D s s J n F 1 b 3 Q 7 U 2 V j d G l v b j E v Y W 1 w b G l 0 d W R l X 2 h p c 3 R f M j A w M H N h b X B s Z X M g K D I p L 0 F 1 d G 9 S Z W 1 v d m V k Q 2 9 s d W 1 u c z E u e 0 4 0 L D E y M n 0 m c X V v d D s s J n F 1 b 3 Q 7 U 2 V j d G l v b j E v Y W 1 w b G l 0 d W R l X 2 h p c 3 R f M j A w M H N h b X B s Z X M g K D I p L 0 F 1 d G 9 S Z W 1 v d m V k Q 2 9 s d W 1 u c z E u e 0 4 1 L D E y M 3 0 m c X V v d D s s J n F 1 b 3 Q 7 U 2 V j d G l v b j E v Y W 1 w b G l 0 d W R l X 2 h p c 3 R f M j A w M H N h b X B s Z X M g K D I p L 0 F 1 d G 9 S Z W 1 v d m V k Q 2 9 s d W 1 u c z E u e 0 4 2 L D E y N H 0 m c X V v d D s s J n F 1 b 3 Q 7 U 2 V j d G l v b j E v Y W 1 w b G l 0 d W R l X 2 h p c 3 R f M j A w M H N h b X B s Z X M g K D I p L 0 F 1 d G 9 S Z W 1 v d m V k Q 2 9 s d W 1 u c z E u e 0 4 3 L D E y N X 0 m c X V v d D s s J n F 1 b 3 Q 7 U 2 V j d G l v b j E v Y W 1 w b G l 0 d W R l X 2 h p c 3 R f M j A w M H N h b X B s Z X M g K D I p L 0 F 1 d G 9 S Z W 1 v d m V k Q 2 9 s d W 1 u c z E u e 0 4 4 L D E y N n 0 m c X V v d D s s J n F 1 b 3 Q 7 U 2 V j d G l v b j E v Y W 1 w b G l 0 d W R l X 2 h p c 3 R f M j A w M H N h b X B s Z X M g K D I p L 0 F 1 d G 9 S Z W 1 v d m V k Q 2 9 s d W 1 u c z E u e 0 4 5 L D E y N 3 0 m c X V v d D s s J n F 1 b 3 Q 7 U 2 V j d G l v b j E v Y W 1 w b G l 0 d W R l X 2 h p c 3 R f M j A w M H N h b X B s Z X M g K D I p L 0 F 1 d G 9 S Z W 1 v d m V k Q 2 9 s d W 1 u c z E u e 0 4 x M C w x M j h 9 J n F 1 b 3 Q 7 L C Z x d W 9 0 O 1 N l Y 3 R p b 2 4 x L 2 F t c G x p d H V k Z V 9 o a X N 0 X z I w M D B z Y W 1 w b G V z I C g y K S 9 B d X R v U m V t b 3 Z l Z E N v b H V t b n M x L n t O M T E s M T I 5 f S Z x d W 9 0 O y w m c X V v d D t T Z W N 0 a W 9 u M S 9 h b X B s a X R 1 Z G V f a G l z d F 8 y M D A w c 2 F t c G x l c y A o M i k v Q X V 0 b 1 J l b W 9 2 Z W R D b 2 x 1 b W 5 z M S 5 7 T j E y L D E z M H 0 m c X V v d D s s J n F 1 b 3 Q 7 U 2 V j d G l v b j E v Y W 1 w b G l 0 d W R l X 2 h p c 3 R f M j A w M H N h b X B s Z X M g K D I p L 0 F 1 d G 9 S Z W 1 v d m V k Q 2 9 s d W 1 u c z E u e 0 4 x M y w x M z F 9 J n F 1 b 3 Q 7 L C Z x d W 9 0 O 1 N l Y 3 R p b 2 4 x L 2 F t c G x p d H V k Z V 9 o a X N 0 X z I w M D B z Y W 1 w b G V z I C g y K S 9 B d X R v U m V t b 3 Z l Z E N v b H V t b n M x L n t O M T Q s M T M y f S Z x d W 9 0 O y w m c X V v d D t T Z W N 0 a W 9 u M S 9 h b X B s a X R 1 Z G V f a G l z d F 8 y M D A w c 2 F t c G x l c y A o M i k v Q X V 0 b 1 J l b W 9 2 Z W R D b 2 x 1 b W 5 z M S 5 7 T j E 1 L D E z M 3 0 m c X V v d D s s J n F 1 b 3 Q 7 U 2 V j d G l v b j E v Y W 1 w b G l 0 d W R l X 2 h p c 3 R f M j A w M H N h b X B s Z X M g K D I p L 0 F 1 d G 9 S Z W 1 v d m V k Q 2 9 s d W 1 u c z E u e 0 4 x N i w x M z R 9 J n F 1 b 3 Q 7 L C Z x d W 9 0 O 1 N l Y 3 R p b 2 4 x L 2 F t c G x p d H V k Z V 9 o a X N 0 X z I w M D B z Y W 1 w b G V z I C g y K S 9 B d X R v U m V t b 3 Z l Z E N v b H V t b n M x L n t O M T c s M T M 1 f S Z x d W 9 0 O y w m c X V v d D t T Z W N 0 a W 9 u M S 9 h b X B s a X R 1 Z G V f a G l z d F 8 y M D A w c 2 F t c G x l c y A o M i k v Q X V 0 b 1 J l b W 9 2 Z W R D b 2 x 1 b W 5 z M S 5 7 T j E 4 L D E z N n 0 m c X V v d D s s J n F 1 b 3 Q 7 U 2 V j d G l v b j E v Y W 1 w b G l 0 d W R l X 2 h p c 3 R f M j A w M H N h b X B s Z X M g K D I p L 0 F 1 d G 9 S Z W 1 v d m V k Q 2 9 s d W 1 u c z E u e 0 4 x O S w x M z d 9 J n F 1 b 3 Q 7 L C Z x d W 9 0 O 1 N l Y 3 R p b 2 4 x L 2 F t c G x p d H V k Z V 9 o a X N 0 X z I w M D B z Y W 1 w b G V z I C g y K S 9 B d X R v U m V t b 3 Z l Z E N v b H V t b n M x L n t O M j A s M T M 4 f S Z x d W 9 0 O y w m c X V v d D t T Z W N 0 a W 9 u M S 9 h b X B s a X R 1 Z G V f a G l z d F 8 y M D A w c 2 F t c G x l c y A o M i k v Q X V 0 b 1 J l b W 9 2 Z W R D b 2 x 1 b W 5 z M S 5 7 T j I x L D E z O X 0 m c X V v d D s s J n F 1 b 3 Q 7 U 2 V j d G l v b j E v Y W 1 w b G l 0 d W R l X 2 h p c 3 R f M j A w M H N h b X B s Z X M g K D I p L 0 F 1 d G 9 S Z W 1 v d m V k Q 2 9 s d W 1 u c z E u e 0 4 y M i w x N D B 9 J n F 1 b 3 Q 7 L C Z x d W 9 0 O 1 N l Y 3 R p b 2 4 x L 2 F t c G x p d H V k Z V 9 o a X N 0 X z I w M D B z Y W 1 w b G V z I C g y K S 9 B d X R v U m V t b 3 Z l Z E N v b H V t b n M x L n t O M j M s M T Q x f S Z x d W 9 0 O y w m c X V v d D t T Z W N 0 a W 9 u M S 9 h b X B s a X R 1 Z G V f a G l z d F 8 y M D A w c 2 F t c G x l c y A o M i k v Q X V 0 b 1 J l b W 9 2 Z W R D b 2 x 1 b W 5 z M S 5 7 T j I 0 L D E 0 M n 0 m c X V v d D s s J n F 1 b 3 Q 7 U 2 V j d G l v b j E v Y W 1 w b G l 0 d W R l X 2 h p c 3 R f M j A w M H N h b X B s Z X M g K D I p L 0 F 1 d G 9 S Z W 1 v d m V k Q 2 9 s d W 1 u c z E u e 0 4 y N S w x N D N 9 J n F 1 b 3 Q 7 L C Z x d W 9 0 O 1 N l Y 3 R p b 2 4 x L 2 F t c G x p d H V k Z V 9 o a X N 0 X z I w M D B z Y W 1 w b G V z I C g y K S 9 B d X R v U m V t b 3 Z l Z E N v b H V t b n M x L n t O M j Y s M T Q 0 f S Z x d W 9 0 O y w m c X V v d D t T Z W N 0 a W 9 u M S 9 h b X B s a X R 1 Z G V f a G l z d F 8 y M D A w c 2 F t c G x l c y A o M i k v Q X V 0 b 1 J l b W 9 2 Z W R D b 2 x 1 b W 5 z M S 5 7 T j I 3 L D E 0 N X 0 m c X V v d D s s J n F 1 b 3 Q 7 U 2 V j d G l v b j E v Y W 1 w b G l 0 d W R l X 2 h p c 3 R f M j A w M H N h b X B s Z X M g K D I p L 0 F 1 d G 9 S Z W 1 v d m V k Q 2 9 s d W 1 u c z E u e 0 4 y O C w x N D Z 9 J n F 1 b 3 Q 7 L C Z x d W 9 0 O 1 N l Y 3 R p b 2 4 x L 2 F t c G x p d H V k Z V 9 o a X N 0 X z I w M D B z Y W 1 w b G V z I C g y K S 9 B d X R v U m V t b 3 Z l Z E N v b H V t b n M x L n t O M j k s M T Q 3 f S Z x d W 9 0 O y w m c X V v d D t T Z W N 0 a W 9 u M S 9 h b X B s a X R 1 Z G V f a G l z d F 8 y M D A w c 2 F t c G x l c y A o M i k v Q X V 0 b 1 J l b W 9 2 Z W R D b 2 x 1 b W 5 z M S 5 7 T j M w L D E 0 O H 0 m c X V v d D s s J n F 1 b 3 Q 7 U 2 V j d G l v b j E v Y W 1 w b G l 0 d W R l X 2 h p c 3 R f M j A w M H N h b X B s Z X M g K D I p L 0 F 1 d G 9 S Z W 1 v d m V k Q 2 9 s d W 1 u c z E u e 0 4 z M S w x N D l 9 J n F 1 b 3 Q 7 L C Z x d W 9 0 O 1 N l Y 3 R p b 2 4 x L 2 F t c G x p d H V k Z V 9 o a X N 0 X z I w M D B z Y W 1 w b G V z I C g y K S 9 B d X R v U m V t b 3 Z l Z E N v b H V t b n M x L n t O M z I s M T U w f S Z x d W 9 0 O y w m c X V v d D t T Z W N 0 a W 9 u M S 9 h b X B s a X R 1 Z G V f a G l z d F 8 y M D A w c 2 F t c G x l c y A o M i k v Q X V 0 b 1 J l b W 9 2 Z W R D b 2 x 1 b W 5 z M S 5 7 T j M z L D E 1 M X 0 m c X V v d D s s J n F 1 b 3 Q 7 U 2 V j d G l v b j E v Y W 1 w b G l 0 d W R l X 2 h p c 3 R f M j A w M H N h b X B s Z X M g K D I p L 0 F 1 d G 9 S Z W 1 v d m V k Q 2 9 s d W 1 u c z E u e 0 4 z N C w x N T J 9 J n F 1 b 3 Q 7 L C Z x d W 9 0 O 1 N l Y 3 R p b 2 4 x L 2 F t c G x p d H V k Z V 9 o a X N 0 X z I w M D B z Y W 1 w b G V z I C g y K S 9 B d X R v U m V t b 3 Z l Z E N v b H V t b n M x L n t O M z U s M T U z f S Z x d W 9 0 O y w m c X V v d D t T Z W N 0 a W 9 u M S 9 h b X B s a X R 1 Z G V f a G l z d F 8 y M D A w c 2 F t c G x l c y A o M i k v Q X V 0 b 1 J l b W 9 2 Z W R D b 2 x 1 b W 5 z M S 5 7 T j M 2 L D E 1 N H 0 m c X V v d D s s J n F 1 b 3 Q 7 U 2 V j d G l v b j E v Y W 1 w b G l 0 d W R l X 2 h p c 3 R f M j A w M H N h b X B s Z X M g K D I p L 0 F 1 d G 9 S Z W 1 v d m V k Q 2 9 s d W 1 u c z E u e 0 4 z N y w x N T V 9 J n F 1 b 3 Q 7 L C Z x d W 9 0 O 1 N l Y 3 R p b 2 4 x L 2 F t c G x p d H V k Z V 9 o a X N 0 X z I w M D B z Y W 1 w b G V z I C g y K S 9 B d X R v U m V t b 3 Z l Z E N v b H V t b n M x L n t O M z g s M T U 2 f S Z x d W 9 0 O y w m c X V v d D t T Z W N 0 a W 9 u M S 9 h b X B s a X R 1 Z G V f a G l z d F 8 y M D A w c 2 F t c G x l c y A o M i k v Q X V 0 b 1 J l b W 9 2 Z W R D b 2 x 1 b W 5 z M S 5 7 T j M 5 L D E 1 N 3 0 m c X V v d D s s J n F 1 b 3 Q 7 U 2 V j d G l v b j E v Y W 1 w b G l 0 d W R l X 2 h p c 3 R f M j A w M H N h b X B s Z X M g K D I p L 0 F 1 d G 9 S Z W 1 v d m V k Q 2 9 s d W 1 u c z E u e 0 4 0 M C w x N T h 9 J n F 1 b 3 Q 7 L C Z x d W 9 0 O 1 N l Y 3 R p b 2 4 x L 2 F t c G x p d H V k Z V 9 o a X N 0 X z I w M D B z Y W 1 w b G V z I C g y K S 9 B d X R v U m V t b 3 Z l Z E N v b H V t b n M x L n t O N D E s M T U 5 f S Z x d W 9 0 O y w m c X V v d D t T Z W N 0 a W 9 u M S 9 h b X B s a X R 1 Z G V f a G l z d F 8 y M D A w c 2 F t c G x l c y A o M i k v Q X V 0 b 1 J l b W 9 2 Z W R D b 2 x 1 b W 5 z M S 5 7 T j Q y L D E 2 M H 0 m c X V v d D s s J n F 1 b 3 Q 7 U 2 V j d G l v b j E v Y W 1 w b G l 0 d W R l X 2 h p c 3 R f M j A w M H N h b X B s Z X M g K D I p L 0 F 1 d G 9 S Z W 1 v d m V k Q 2 9 s d W 1 u c z E u e 0 4 0 M y w x N j F 9 J n F 1 b 3 Q 7 L C Z x d W 9 0 O 1 N l Y 3 R p b 2 4 x L 2 F t c G x p d H V k Z V 9 o a X N 0 X z I w M D B z Y W 1 w b G V z I C g y K S 9 B d X R v U m V t b 3 Z l Z E N v b H V t b n M x L n t O N D Q s M T Y y f S Z x d W 9 0 O y w m c X V v d D t T Z W N 0 a W 9 u M S 9 h b X B s a X R 1 Z G V f a G l z d F 8 y M D A w c 2 F t c G x l c y A o M i k v Q X V 0 b 1 J l b W 9 2 Z W R D b 2 x 1 b W 5 z M S 5 7 T j Q 1 L D E 2 M 3 0 m c X V v d D s s J n F 1 b 3 Q 7 U 2 V j d G l v b j E v Y W 1 w b G l 0 d W R l X 2 h p c 3 R f M j A w M H N h b X B s Z X M g K D I p L 0 F 1 d G 9 S Z W 1 v d m V k Q 2 9 s d W 1 u c z E u e 0 4 0 N i w x N j R 9 J n F 1 b 3 Q 7 L C Z x d W 9 0 O 1 N l Y 3 R p b 2 4 x L 2 F t c G x p d H V k Z V 9 o a X N 0 X z I w M D B z Y W 1 w b G V z I C g y K S 9 B d X R v U m V t b 3 Z l Z E N v b H V t b n M x L n t O N D c s M T Y 1 f S Z x d W 9 0 O y w m c X V v d D t T Z W N 0 a W 9 u M S 9 h b X B s a X R 1 Z G V f a G l z d F 8 y M D A w c 2 F t c G x l c y A o M i k v Q X V 0 b 1 J l b W 9 2 Z W R D b 2 x 1 b W 5 z M S 5 7 T j Q 4 L D E 2 N n 0 m c X V v d D s s J n F 1 b 3 Q 7 U 2 V j d G l v b j E v Y W 1 w b G l 0 d W R l X 2 h p c 3 R f M j A w M H N h b X B s Z X M g K D I p L 0 F 1 d G 9 S Z W 1 v d m V k Q 2 9 s d W 1 u c z E u e 0 4 0 O S w x N j d 9 J n F 1 b 3 Q 7 L C Z x d W 9 0 O 1 N l Y 3 R p b 2 4 x L 2 F t c G x p d H V k Z V 9 o a X N 0 X z I w M D B z Y W 1 w b G V z I C g y K S 9 B d X R v U m V t b 3 Z l Z E N v b H V t b n M x L n t O N T A s M T Y 4 f S Z x d W 9 0 O y w m c X V v d D t T Z W N 0 a W 9 u M S 9 h b X B s a X R 1 Z G V f a G l z d F 8 y M D A w c 2 F t c G x l c y A o M i k v Q X V 0 b 1 J l b W 9 2 Z W R D b 2 x 1 b W 5 z M S 5 7 T j U x L D E 2 O X 0 m c X V v d D s s J n F 1 b 3 Q 7 U 2 V j d G l v b j E v Y W 1 w b G l 0 d W R l X 2 h p c 3 R f M j A w M H N h b X B s Z X M g K D I p L 0 F 1 d G 9 S Z W 1 v d m V k Q 2 9 s d W 1 u c z E u e 0 4 1 M i w x N z B 9 J n F 1 b 3 Q 7 L C Z x d W 9 0 O 1 N l Y 3 R p b 2 4 x L 2 F t c G x p d H V k Z V 9 o a X N 0 X z I w M D B z Y W 1 w b G V z I C g y K S 9 B d X R v U m V t b 3 Z l Z E N v b H V t b n M x L n t O N T M s M T c x f S Z x d W 9 0 O y w m c X V v d D t T Z W N 0 a W 9 u M S 9 h b X B s a X R 1 Z G V f a G l z d F 8 y M D A w c 2 F t c G x l c y A o M i k v Q X V 0 b 1 J l b W 9 2 Z W R D b 2 x 1 b W 5 z M S 5 7 T j U 0 L D E 3 M n 0 m c X V v d D s s J n F 1 b 3 Q 7 U 2 V j d G l v b j E v Y W 1 w b G l 0 d W R l X 2 h p c 3 R f M j A w M H N h b X B s Z X M g K D I p L 0 F 1 d G 9 S Z W 1 v d m V k Q 2 9 s d W 1 u c z E u e 0 4 1 N S w x N z N 9 J n F 1 b 3 Q 7 L C Z x d W 9 0 O 1 N l Y 3 R p b 2 4 x L 2 F t c G x p d H V k Z V 9 o a X N 0 X z I w M D B z Y W 1 w b G V z I C g y K S 9 B d X R v U m V t b 3 Z l Z E N v b H V t b n M x L n t O N T Y s M T c 0 f S Z x d W 9 0 O y w m c X V v d D t T Z W N 0 a W 9 u M S 9 h b X B s a X R 1 Z G V f a G l z d F 8 y M D A w c 2 F t c G x l c y A o M i k v Q X V 0 b 1 J l b W 9 2 Z W R D b 2 x 1 b W 5 z M S 5 7 T j U 3 L D E 3 N X 0 m c X V v d D s s J n F 1 b 3 Q 7 U 2 V j d G l v b j E v Y W 1 w b G l 0 d W R l X 2 h p c 3 R f M j A w M H N h b X B s Z X M g K D I p L 0 F 1 d G 9 S Z W 1 v d m V k Q 2 9 s d W 1 u c z E u e 0 4 1 O C w x N z Z 9 J n F 1 b 3 Q 7 L C Z x d W 9 0 O 1 N l Y 3 R p b 2 4 x L 2 F t c G x p d H V k Z V 9 o a X N 0 X z I w M D B z Y W 1 w b G V z I C g y K S 9 B d X R v U m V t b 3 Z l Z E N v b H V t b n M x L n t O N T k s M T c 3 f S Z x d W 9 0 O y w m c X V v d D t T Z W N 0 a W 9 u M S 9 h b X B s a X R 1 Z G V f a G l z d F 8 y M D A w c 2 F t c G x l c y A o M i k v Q X V 0 b 1 J l b W 9 2 Z W R D b 2 x 1 b W 5 z M S 5 7 T j Y w L D E 3 O H 0 m c X V v d D s s J n F 1 b 3 Q 7 U 2 V j d G l v b j E v Y W 1 w b G l 0 d W R l X 2 h p c 3 R f M j A w M H N h b X B s Z X M g K D I p L 0 F 1 d G 9 S Z W 1 v d m V k Q 2 9 s d W 1 u c z E u e 0 4 2 M S w x N z l 9 J n F 1 b 3 Q 7 L C Z x d W 9 0 O 1 N l Y 3 R p b 2 4 x L 2 F t c G x p d H V k Z V 9 o a X N 0 X z I w M D B z Y W 1 w b G V z I C g y K S 9 B d X R v U m V t b 3 Z l Z E N v b H V t b n M x L n t O N j I s M T g w f S Z x d W 9 0 O y w m c X V v d D t T Z W N 0 a W 9 u M S 9 h b X B s a X R 1 Z G V f a G l z d F 8 y M D A w c 2 F t c G x l c y A o M i k v Q X V 0 b 1 J l b W 9 2 Z W R D b 2 x 1 b W 5 z M S 5 7 T j Y z L D E 4 M X 0 m c X V v d D s s J n F 1 b 3 Q 7 U 2 V j d G l v b j E v Y W 1 w b G l 0 d W R l X 2 h p c 3 R f M j A w M H N h b X B s Z X M g K D I p L 0 F 1 d G 9 S Z W 1 v d m V k Q 2 9 s d W 1 u c z E u e 0 4 2 N C w x O D J 9 J n F 1 b 3 Q 7 L C Z x d W 9 0 O 1 N l Y 3 R p b 2 4 x L 2 F t c G x p d H V k Z V 9 o a X N 0 X z I w M D B z Y W 1 w b G V z I C g y K S 9 B d X R v U m V t b 3 Z l Z E N v b H V t b n M x L n t O N j U s M T g z f S Z x d W 9 0 O y w m c X V v d D t T Z W N 0 a W 9 u M S 9 h b X B s a X R 1 Z G V f a G l z d F 8 y M D A w c 2 F t c G x l c y A o M i k v Q X V 0 b 1 J l b W 9 2 Z W R D b 2 x 1 b W 5 z M S 5 7 T j Y 2 L D E 4 N H 0 m c X V v d D s s J n F 1 b 3 Q 7 U 2 V j d G l v b j E v Y W 1 w b G l 0 d W R l X 2 h p c 3 R f M j A w M H N h b X B s Z X M g K D I p L 0 F 1 d G 9 S Z W 1 v d m V k Q 2 9 s d W 1 u c z E u e 0 4 2 N y w x O D V 9 J n F 1 b 3 Q 7 L C Z x d W 9 0 O 1 N l Y 3 R p b 2 4 x L 2 F t c G x p d H V k Z V 9 o a X N 0 X z I w M D B z Y W 1 w b G V z I C g y K S 9 B d X R v U m V t b 3 Z l Z E N v b H V t b n M x L n t O N j g s M T g 2 f S Z x d W 9 0 O y w m c X V v d D t T Z W N 0 a W 9 u M S 9 h b X B s a X R 1 Z G V f a G l z d F 8 y M D A w c 2 F t c G x l c y A o M i k v Q X V 0 b 1 J l b W 9 2 Z W R D b 2 x 1 b W 5 z M S 5 7 T j Y 5 L D E 4 N 3 0 m c X V v d D s s J n F 1 b 3 Q 7 U 2 V j d G l v b j E v Y W 1 w b G l 0 d W R l X 2 h p c 3 R f M j A w M H N h b X B s Z X M g K D I p L 0 F 1 d G 9 S Z W 1 v d m V k Q 2 9 s d W 1 u c z E u e 0 4 3 M C w x O D h 9 J n F 1 b 3 Q 7 L C Z x d W 9 0 O 1 N l Y 3 R p b 2 4 x L 2 F t c G x p d H V k Z V 9 o a X N 0 X z I w M D B z Y W 1 w b G V z I C g y K S 9 B d X R v U m V t b 3 Z l Z E N v b H V t b n M x L n t O N z E s M T g 5 f S Z x d W 9 0 O y w m c X V v d D t T Z W N 0 a W 9 u M S 9 h b X B s a X R 1 Z G V f a G l z d F 8 y M D A w c 2 F t c G x l c y A o M i k v Q X V 0 b 1 J l b W 9 2 Z W R D b 2 x 1 b W 5 z M S 5 7 T j c y L D E 5 M H 0 m c X V v d D s s J n F 1 b 3 Q 7 U 2 V j d G l v b j E v Y W 1 w b G l 0 d W R l X 2 h p c 3 R f M j A w M H N h b X B s Z X M g K D I p L 0 F 1 d G 9 S Z W 1 v d m V k Q 2 9 s d W 1 u c z E u e 0 4 3 M y w x O T F 9 J n F 1 b 3 Q 7 L C Z x d W 9 0 O 1 N l Y 3 R p b 2 4 x L 2 F t c G x p d H V k Z V 9 o a X N 0 X z I w M D B z Y W 1 w b G V z I C g y K S 9 B d X R v U m V t b 3 Z l Z E N v b H V t b n M x L n t O N z Q s M T k y f S Z x d W 9 0 O y w m c X V v d D t T Z W N 0 a W 9 u M S 9 h b X B s a X R 1 Z G V f a G l z d F 8 y M D A w c 2 F t c G x l c y A o M i k v Q X V 0 b 1 J l b W 9 2 Z W R D b 2 x 1 b W 5 z M S 5 7 T j c 1 L D E 5 M 3 0 m c X V v d D s s J n F 1 b 3 Q 7 U 2 V j d G l v b j E v Y W 1 w b G l 0 d W R l X 2 h p c 3 R f M j A w M H N h b X B s Z X M g K D I p L 0 F 1 d G 9 S Z W 1 v d m V k Q 2 9 s d W 1 u c z E u e 0 4 3 N i w x O T R 9 J n F 1 b 3 Q 7 L C Z x d W 9 0 O 1 N l Y 3 R p b 2 4 x L 2 F t c G x p d H V k Z V 9 o a X N 0 X z I w M D B z Y W 1 w b G V z I C g y K S 9 B d X R v U m V t b 3 Z l Z E N v b H V t b n M x L n t O N z c s M T k 1 f S Z x d W 9 0 O y w m c X V v d D t T Z W N 0 a W 9 u M S 9 h b X B s a X R 1 Z G V f a G l z d F 8 y M D A w c 2 F t c G x l c y A o M i k v Q X V 0 b 1 J l b W 9 2 Z W R D b 2 x 1 b W 5 z M S 5 7 T j c 4 L D E 5 N n 0 m c X V v d D s s J n F 1 b 3 Q 7 U 2 V j d G l v b j E v Y W 1 w b G l 0 d W R l X 2 h p c 3 R f M j A w M H N h b X B s Z X M g K D I p L 0 F 1 d G 9 S Z W 1 v d m V k Q 2 9 s d W 1 u c z E u e 0 4 3 O S w x O T d 9 J n F 1 b 3 Q 7 L C Z x d W 9 0 O 1 N l Y 3 R p b 2 4 x L 2 F t c G x p d H V k Z V 9 o a X N 0 X z I w M D B z Y W 1 w b G V z I C g y K S 9 B d X R v U m V t b 3 Z l Z E N v b H V t b n M x L n t O O D A s M T k 4 f S Z x d W 9 0 O y w m c X V v d D t T Z W N 0 a W 9 u M S 9 h b X B s a X R 1 Z G V f a G l z d F 8 y M D A w c 2 F t c G x l c y A o M i k v Q X V 0 b 1 J l b W 9 2 Z W R D b 2 x 1 b W 5 z M S 5 7 T j g x L D E 5 O X 0 m c X V v d D s s J n F 1 b 3 Q 7 U 2 V j d G l v b j E v Y W 1 w b G l 0 d W R l X 2 h p c 3 R f M j A w M H N h b X B s Z X M g K D I p L 0 F 1 d G 9 S Z W 1 v d m V k Q 2 9 s d W 1 u c z E u e 0 4 4 M i w y M D B 9 J n F 1 b 3 Q 7 L C Z x d W 9 0 O 1 N l Y 3 R p b 2 4 x L 2 F t c G x p d H V k Z V 9 o a X N 0 X z I w M D B z Y W 1 w b G V z I C g y K S 9 B d X R v U m V t b 3 Z l Z E N v b H V t b n M x L n t O O D M s M j A x f S Z x d W 9 0 O y w m c X V v d D t T Z W N 0 a W 9 u M S 9 h b X B s a X R 1 Z G V f a G l z d F 8 y M D A w c 2 F t c G x l c y A o M i k v Q X V 0 b 1 J l b W 9 2 Z W R D b 2 x 1 b W 5 z M S 5 7 T j g 0 L D I w M n 0 m c X V v d D s s J n F 1 b 3 Q 7 U 2 V j d G l v b j E v Y W 1 w b G l 0 d W R l X 2 h p c 3 R f M j A w M H N h b X B s Z X M g K D I p L 0 F 1 d G 9 S Z W 1 v d m V k Q 2 9 s d W 1 u c z E u e 0 4 4 N S w y M D N 9 J n F 1 b 3 Q 7 L C Z x d W 9 0 O 1 N l Y 3 R p b 2 4 x L 2 F t c G x p d H V k Z V 9 o a X N 0 X z I w M D B z Y W 1 w b G V z I C g y K S 9 B d X R v U m V t b 3 Z l Z E N v b H V t b n M x L n t O O D Y s M j A 0 f S Z x d W 9 0 O y w m c X V v d D t T Z W N 0 a W 9 u M S 9 h b X B s a X R 1 Z G V f a G l z d F 8 y M D A w c 2 F t c G x l c y A o M i k v Q X V 0 b 1 J l b W 9 2 Z W R D b 2 x 1 b W 5 z M S 5 7 T j g 3 L D I w N X 0 m c X V v d D s s J n F 1 b 3 Q 7 U 2 V j d G l v b j E v Y W 1 w b G l 0 d W R l X 2 h p c 3 R f M j A w M H N h b X B s Z X M g K D I p L 0 F 1 d G 9 S Z W 1 v d m V k Q 2 9 s d W 1 u c z E u e 0 4 4 O C w y M D Z 9 J n F 1 b 3 Q 7 L C Z x d W 9 0 O 1 N l Y 3 R p b 2 4 x L 2 F t c G x p d H V k Z V 9 o a X N 0 X z I w M D B z Y W 1 w b G V z I C g y K S 9 B d X R v U m V t b 3 Z l Z E N v b H V t b n M x L n t O O D k s M j A 3 f S Z x d W 9 0 O y w m c X V v d D t T Z W N 0 a W 9 u M S 9 h b X B s a X R 1 Z G V f a G l z d F 8 y M D A w c 2 F t c G x l c y A o M i k v Q X V 0 b 1 J l b W 9 2 Z W R D b 2 x 1 b W 5 z M S 5 7 T j k w L D I w O H 0 m c X V v d D s s J n F 1 b 3 Q 7 U 2 V j d G l v b j E v Y W 1 w b G l 0 d W R l X 2 h p c 3 R f M j A w M H N h b X B s Z X M g K D I p L 0 F 1 d G 9 S Z W 1 v d m V k Q 2 9 s d W 1 u c z E u e 0 4 5 M S w y M D l 9 J n F 1 b 3 Q 7 L C Z x d W 9 0 O 1 N l Y 3 R p b 2 4 x L 2 F t c G x p d H V k Z V 9 o a X N 0 X z I w M D B z Y W 1 w b G V z I C g y K S 9 B d X R v U m V t b 3 Z l Z E N v b H V t b n M x L n t O O T I s M j E w f S Z x d W 9 0 O y w m c X V v d D t T Z W N 0 a W 9 u M S 9 h b X B s a X R 1 Z G V f a G l z d F 8 y M D A w c 2 F t c G x l c y A o M i k v Q X V 0 b 1 J l b W 9 2 Z W R D b 2 x 1 b W 5 z M S 5 7 T j k z L D I x M X 0 m c X V v d D s s J n F 1 b 3 Q 7 U 2 V j d G l v b j E v Y W 1 w b G l 0 d W R l X 2 h p c 3 R f M j A w M H N h b X B s Z X M g K D I p L 0 F 1 d G 9 S Z W 1 v d m V k Q 2 9 s d W 1 u c z E u e 0 4 5 N C w y M T J 9 J n F 1 b 3 Q 7 L C Z x d W 9 0 O 1 N l Y 3 R p b 2 4 x L 2 F t c G x p d H V k Z V 9 o a X N 0 X z I w M D B z Y W 1 w b G V z I C g y K S 9 B d X R v U m V t b 3 Z l Z E N v b H V t b n M x L n t O O T U s M j E z f S Z x d W 9 0 O y w m c X V v d D t T Z W N 0 a W 9 u M S 9 h b X B s a X R 1 Z G V f a G l z d F 8 y M D A w c 2 F t c G x l c y A o M i k v Q X V 0 b 1 J l b W 9 2 Z W R D b 2 x 1 b W 5 z M S 5 7 T j k 2 L D I x N H 0 m c X V v d D s s J n F 1 b 3 Q 7 U 2 V j d G l v b j E v Y W 1 w b G l 0 d W R l X 2 h p c 3 R f M j A w M H N h b X B s Z X M g K D I p L 0 F 1 d G 9 S Z W 1 v d m V k Q 2 9 s d W 1 u c z E u e 0 4 5 N y w y M T V 9 J n F 1 b 3 Q 7 L C Z x d W 9 0 O 1 N l Y 3 R p b 2 4 x L 2 F t c G x p d H V k Z V 9 o a X N 0 X z I w M D B z Y W 1 w b G V z I C g y K S 9 B d X R v U m V t b 3 Z l Z E N v b H V t b n M x L n t O O T g s M j E 2 f S Z x d W 9 0 O y w m c X V v d D t T Z W N 0 a W 9 u M S 9 h b X B s a X R 1 Z G V f a G l z d F 8 y M D A w c 2 F t c G x l c y A o M i k v Q X V 0 b 1 J l b W 9 2 Z W R D b 2 x 1 b W 5 z M S 5 7 T j k 5 L D I x N 3 0 m c X V v d D s s J n F 1 b 3 Q 7 U 2 V j d G l v b j E v Y W 1 w b G l 0 d W R l X 2 h p c 3 R f M j A w M H N h b X B s Z X M g K D I p L 0 F 1 d G 9 S Z W 1 v d m V k Q 2 9 s d W 1 u c z E u e 0 4 x M D A s M j E 4 f S Z x d W 9 0 O y w m c X V v d D t T Z W N 0 a W 9 u M S 9 h b X B s a X R 1 Z G V f a G l z d F 8 y M D A w c 2 F t c G x l c y A o M i k v Q X V 0 b 1 J l b W 9 2 Z W R D b 2 x 1 b W 5 z M S 5 7 b V 9 h b X B s a X R 1 Z G V I a X N 0 b 2 d y Y W 0 u M C w y M T l 9 J n F 1 b 3 Q 7 L C Z x d W 9 0 O 1 N l Y 3 R p b 2 4 x L 2 F t c G x p d H V k Z V 9 o a X N 0 X z I w M D B z Y W 1 w b G V z I C g y K S 9 B d X R v U m V t b 3 Z l Z E N v b H V t b n M x L n t t X 2 F t c G x p d H V k Z U h p c 3 R v Z 3 J h b S 4 x L D I y M H 0 m c X V v d D s s J n F 1 b 3 Q 7 U 2 V j d G l v b j E v Y W 1 w b G l 0 d W R l X 2 h p c 3 R f M j A w M H N h b X B s Z X M g K D I p L 0 F 1 d G 9 S Z W 1 v d m V k Q 2 9 s d W 1 u c z E u e 2 1 f Y W 1 w b G l 0 d W R l S G l z d G 9 n c m F t L j I s M j I x f S Z x d W 9 0 O y w m c X V v d D t T Z W N 0 a W 9 u M S 9 h b X B s a X R 1 Z G V f a G l z d F 8 y M D A w c 2 F t c G x l c y A o M i k v Q X V 0 b 1 J l b W 9 2 Z W R D b 2 x 1 b W 5 z M S 5 7 b V 9 h b X B s a X R 1 Z G V I a X N 0 b 2 d y Y W 0 u M y w y M j J 9 J n F 1 b 3 Q 7 L C Z x d W 9 0 O 1 N l Y 3 R p b 2 4 x L 2 F t c G x p d H V k Z V 9 o a X N 0 X z I w M D B z Y W 1 w b G V z I C g y K S 9 B d X R v U m V t b 3 Z l Z E N v b H V t b n M x L n t t X 2 F t c G x p d H V k Z U h p c 3 R v Z 3 J h b S 4 0 L D I y M 3 0 m c X V v d D s s J n F 1 b 3 Q 7 U 2 V j d G l v b j E v Y W 1 w b G l 0 d W R l X 2 h p c 3 R f M j A w M H N h b X B s Z X M g K D I p L 0 F 1 d G 9 S Z W 1 v d m V k Q 2 9 s d W 1 u c z E u e 2 1 f Y W 1 w b G l 0 d W R l S G l z d G 9 n c m F t L j U s M j I 0 f S Z x d W 9 0 O y w m c X V v d D t T Z W N 0 a W 9 u M S 9 h b X B s a X R 1 Z G V f a G l z d F 8 y M D A w c 2 F t c G x l c y A o M i k v Q X V 0 b 1 J l b W 9 2 Z W R D b 2 x 1 b W 5 z M S 5 7 b V 9 h b X B s a X R 1 Z G V I a X N 0 b 2 d y Y W 0 u N i w y M j V 9 J n F 1 b 3 Q 7 L C Z x d W 9 0 O 1 N l Y 3 R p b 2 4 x L 2 F t c G x p d H V k Z V 9 o a X N 0 X z I w M D B z Y W 1 w b G V z I C g y K S 9 B d X R v U m V t b 3 Z l Z E N v b H V t b n M x L n t t X 2 F t c G x p d H V k Z U h p c 3 R v Z 3 J h b S 4 3 L D I y N n 0 m c X V v d D s s J n F 1 b 3 Q 7 U 2 V j d G l v b j E v Y W 1 w b G l 0 d W R l X 2 h p c 3 R f M j A w M H N h b X B s Z X M g K D I p L 0 F 1 d G 9 S Z W 1 v d m V k Q 2 9 s d W 1 u c z E u e 2 1 f Y W 1 w b G l 0 d W R l S G l z d G 9 n c m F t L j g s M j I 3 f S Z x d W 9 0 O y w m c X V v d D t T Z W N 0 a W 9 u M S 9 h b X B s a X R 1 Z G V f a G l z d F 8 y M D A w c 2 F t c G x l c y A o M i k v Q X V 0 b 1 J l b W 9 2 Z W R D b 2 x 1 b W 5 z M S 5 7 b V 9 h b X B s a X R 1 Z G V I a X N 0 b 2 d y Y W 0 u O S w y M j h 9 J n F 1 b 3 Q 7 L C Z x d W 9 0 O 1 N l Y 3 R p b 2 4 x L 2 F t c G x p d H V k Z V 9 o a X N 0 X z I w M D B z Y W 1 w b G V z I C g y K S 9 B d X R v U m V t b 3 Z l Z E N v b H V t b n M x L n t t X 2 F t c G x p d H V k Z U h p c 3 R v Z 3 J h b S 4 x M C w y M j l 9 J n F 1 b 3 Q 7 L C Z x d W 9 0 O 1 N l Y 3 R p b 2 4 x L 2 F t c G x p d H V k Z V 9 o a X N 0 X z I w M D B z Y W 1 w b G V z I C g y K S 9 B d X R v U m V t b 3 Z l Z E N v b H V t b n M x L n t t X 2 F t c G x p d H V k Z U h p c 3 R v Z 3 J h b S 4 x M S w y M z B 9 J n F 1 b 3 Q 7 L C Z x d W 9 0 O 1 N l Y 3 R p b 2 4 x L 2 F t c G x p d H V k Z V 9 o a X N 0 X z I w M D B z Y W 1 w b G V z I C g y K S 9 B d X R v U m V t b 3 Z l Z E N v b H V t b n M x L n t t X 2 F t c G x p d H V k Z U h p c 3 R v Z 3 J h b S 4 x M i w y M z F 9 J n F 1 b 3 Q 7 L C Z x d W 9 0 O 1 N l Y 3 R p b 2 4 x L 2 F t c G x p d H V k Z V 9 o a X N 0 X z I w M D B z Y W 1 w b G V z I C g y K S 9 B d X R v U m V t b 3 Z l Z E N v b H V t b n M x L n t t X 2 F t c G x p d H V k Z U h p c 3 R v Z 3 J h b S 4 x M y w y M z J 9 J n F 1 b 3 Q 7 L C Z x d W 9 0 O 1 N l Y 3 R p b 2 4 x L 2 F t c G x p d H V k Z V 9 o a X N 0 X z I w M D B z Y W 1 w b G V z I C g y K S 9 B d X R v U m V t b 3 Z l Z E N v b H V t b n M x L n t t X 2 F t c G x p d H V k Z U h p c 3 R v Z 3 J h b S 4 x N C w y M z N 9 J n F 1 b 3 Q 7 L C Z x d W 9 0 O 1 N l Y 3 R p b 2 4 x L 2 F t c G x p d H V k Z V 9 o a X N 0 X z I w M D B z Y W 1 w b G V z I C g y K S 9 B d X R v U m V t b 3 Z l Z E N v b H V t b n M x L n t t X 2 F t c G x p d H V k Z U h p c 3 R v Z 3 J h b S 4 x N S w y M z R 9 J n F 1 b 3 Q 7 L C Z x d W 9 0 O 1 N l Y 3 R p b 2 4 x L 2 F t c G x p d H V k Z V 9 o a X N 0 X z I w M D B z Y W 1 w b G V z I C g y K S 9 B d X R v U m V t b 3 Z l Z E N v b H V t b n M x L n t t X 2 F t c G x p d H V k Z U h p c 3 R v Z 3 J h b S 4 x N i w y M z V 9 J n F 1 b 3 Q 7 L C Z x d W 9 0 O 1 N l Y 3 R p b 2 4 x L 2 F t c G x p d H V k Z V 9 o a X N 0 X z I w M D B z Y W 1 w b G V z I C g y K S 9 B d X R v U m V t b 3 Z l Z E N v b H V t b n M x L n t t X 2 F t c G x p d H V k Z U h p c 3 R v Z 3 J h b S 4 x N y w y M z Z 9 J n F 1 b 3 Q 7 L C Z x d W 9 0 O 1 N l Y 3 R p b 2 4 x L 2 F t c G x p d H V k Z V 9 o a X N 0 X z I w M D B z Y W 1 w b G V z I C g y K S 9 B d X R v U m V t b 3 Z l Z E N v b H V t b n M x L n t t X 2 F t c G x p d H V k Z U h p c 3 R v Z 3 J h b S 4 x O C w y M z d 9 J n F 1 b 3 Q 7 L C Z x d W 9 0 O 1 N l Y 3 R p b 2 4 x L 2 F t c G x p d H V k Z V 9 o a X N 0 X z I w M D B z Y W 1 w b G V z I C g y K S 9 B d X R v U m V t b 3 Z l Z E N v b H V t b n M x L n t t X 2 F t c G x p d H V k Z U h p c 3 R v Z 3 J h b S 4 x O S w y M z h 9 J n F 1 b 3 Q 7 L C Z x d W 9 0 O 1 N l Y 3 R p b 2 4 x L 2 F t c G x p d H V k Z V 9 o a X N 0 X z I w M D B z Y W 1 w b G V z I C g y K S 9 B d X R v U m V t b 3 Z l Z E N v b H V t b n M x L n t t X 2 F t c G x p d H V k Z U h p c 3 R v Z 3 J h b S 4 y M C w y M z l 9 J n F 1 b 3 Q 7 L C Z x d W 9 0 O 1 N l Y 3 R p b 2 4 x L 2 F t c G x p d H V k Z V 9 o a X N 0 X z I w M D B z Y W 1 w b G V z I C g y K S 9 B d X R v U m V t b 3 Z l Z E N v b H V t b n M x L n t t X 2 F t c G x p d H V k Z U h p c 3 R v Z 3 J h b S 4 y M S w y N D B 9 J n F 1 b 3 Q 7 L C Z x d W 9 0 O 1 N l Y 3 R p b 2 4 x L 2 F t c G x p d H V k Z V 9 o a X N 0 X z I w M D B z Y W 1 w b G V z I C g y K S 9 B d X R v U m V t b 3 Z l Z E N v b H V t b n M x L n t t X 2 F t c G x p d H V k Z U h p c 3 R v Z 3 J h b S 4 y M i w y N D F 9 J n F 1 b 3 Q 7 L C Z x d W 9 0 O 1 N l Y 3 R p b 2 4 x L 2 F t c G x p d H V k Z V 9 o a X N 0 X z I w M D B z Y W 1 w b G V z I C g y K S 9 B d X R v U m V t b 3 Z l Z E N v b H V t b n M x L n t t X 2 F t c G x p d H V k Z U h p c 3 R v Z 3 J h b S 4 y M y w y N D J 9 J n F 1 b 3 Q 7 L C Z x d W 9 0 O 1 N l Y 3 R p b 2 4 x L 2 F t c G x p d H V k Z V 9 o a X N 0 X z I w M D B z Y W 1 w b G V z I C g y K S 9 B d X R v U m V t b 3 Z l Z E N v b H V t b n M x L n t t X 2 F t c G x p d H V k Z U h p c 3 R v Z 3 J h b S 4 y N C w y N D N 9 J n F 1 b 3 Q 7 L C Z x d W 9 0 O 1 N l Y 3 R p b 2 4 x L 2 F t c G x p d H V k Z V 9 o a X N 0 X z I w M D B z Y W 1 w b G V z I C g y K S 9 B d X R v U m V t b 3 Z l Z E N v b H V t b n M x L n t t X 2 F t c G x p d H V k Z U h p c 3 R v Z 3 J h b S 4 y N S w y N D R 9 J n F 1 b 3 Q 7 L C Z x d W 9 0 O 1 N l Y 3 R p b 2 4 x L 2 F t c G x p d H V k Z V 9 o a X N 0 X z I w M D B z Y W 1 w b G V z I C g y K S 9 B d X R v U m V t b 3 Z l Z E N v b H V t b n M x L n t t X 2 F t c G x p d H V k Z U h p c 3 R v Z 3 J h b S 4 y N i w y N D V 9 J n F 1 b 3 Q 7 L C Z x d W 9 0 O 1 N l Y 3 R p b 2 4 x L 2 F t c G x p d H V k Z V 9 o a X N 0 X z I w M D B z Y W 1 w b G V z I C g y K S 9 B d X R v U m V t b 3 Z l Z E N v b H V t b n M x L n t t X 2 F t c G x p d H V k Z U h p c 3 R v Z 3 J h b S 4 y N y w y N D Z 9 J n F 1 b 3 Q 7 L C Z x d W 9 0 O 1 N l Y 3 R p b 2 4 x L 2 F t c G x p d H V k Z V 9 o a X N 0 X z I w M D B z Y W 1 w b G V z I C g y K S 9 B d X R v U m V t b 3 Z l Z E N v b H V t b n M x L n t t X 2 F t c G x p d H V k Z U h p c 3 R v Z 3 J h b S 4 y O C w y N D d 9 J n F 1 b 3 Q 7 L C Z x d W 9 0 O 1 N l Y 3 R p b 2 4 x L 2 F t c G x p d H V k Z V 9 o a X N 0 X z I w M D B z Y W 1 w b G V z I C g y K S 9 B d X R v U m V t b 3 Z l Z E N v b H V t b n M x L n t t X 2 F t c G x p d H V k Z U h p c 3 R v Z 3 J h b S 4 y O S w y N D h 9 J n F 1 b 3 Q 7 L C Z x d W 9 0 O 1 N l Y 3 R p b 2 4 x L 2 F t c G x p d H V k Z V 9 o a X N 0 X z I w M D B z Y W 1 w b G V z I C g y K S 9 B d X R v U m V t b 3 Z l Z E N v b H V t b n M x L n t t X 3 N 0 Y X R l U H J v Z m l s Z X J z L m t f Z m F p b G V k Q m F k U 3 R h d G U s M j Q 5 f S Z x d W 9 0 O y w m c X V v d D t T Z W N 0 a W 9 u M S 9 h b X B s a X R 1 Z G V f a G l z d F 8 y M D A w c 2 F t c G x l c y A o M i k v Q X V 0 b 1 J l b W 9 2 Z W R D b 2 x 1 b W 5 z M S 5 7 b V 9 z d G F 0 Z V B y b 2 Z p b G V y c y 5 r X 2 Z h a W x l Z E Z h c 3 R B R E N J b m l 0 a W F s a X p h d G l v b i w y N T B 9 J n F 1 b 3 Q 7 L C Z x d W 9 0 O 1 N l Y 3 R p b 2 4 x L 2 F t c G x p d H V k Z V 9 o a X N 0 X z I w M D B z Y W 1 w b G V z I C g y K S 9 B d X R v U m V t b 3 Z l Z E N v b H V t b n M x L n t t X 3 N 0 Y X R l U H J v Z m l s Z X J z L m t f Z m F p b G V k U 2 F t c G x p b m c s M j U x f S Z x d W 9 0 O y w m c X V v d D t T Z W N 0 a W 9 u M S 9 h b X B s a X R 1 Z G V f a G l z d F 8 y M D A w c 2 F t c G x l c y A o M i k v Q X V 0 b 1 J l b W 9 2 Z W R D b 2 x 1 b W 5 z M S 5 7 b V 9 z d G F 0 Z V B y b 2 Z p b G V y c y 5 r X 2 Z h a W x l Z E F t c G x p d H V k Z S w y N T J 9 J n F 1 b 3 Q 7 L C Z x d W 9 0 O 1 N l Y 3 R p b 2 4 x L 2 F t c G x p d H V k Z V 9 o a X N 0 X z I w M D B z Y W 1 w b G V z I C g y K S 9 B d X R v U m V t b 3 Z l Z E N v b H V t b n M x L n t t X 3 N 0 Y X R l U H J v Z m l s Z X J z L m t f Z m F p b G V k U 3 l u Y 0 l u d G V y d m F s c y w y N T N 9 J n F 1 b 3 Q 7 L C Z x d W 9 0 O 1 N l Y 3 R p b 2 4 x L 2 F t c G x p d H V k Z V 9 o a X N 0 X z I w M D B z Y W 1 w b G V z I C g y K S 9 B d X R v U m V t b 3 Z l Z E N v b H V t b n M x L n t t X 3 N 0 Y X R l U H J v Z m l s Z X J z L m t f Z m F p b G V k V m l k Z W 9 T Y 2 9 y Z S w y N T R 9 J n F 1 b 3 Q 7 L C Z x d W 9 0 O 1 N l Y 3 R p b 2 4 x L 2 F t c G x p d H V k Z V 9 o a X N 0 X z I w M D B z Y W 1 w b G V z I C g y K S 9 B d X R v U m V t b 3 Z l Z E N v b H V t b n M x L n t t X 3 N 0 Y X R l U H J v Z m l s Z X J z L m t f Z m F p b G V k R m F z d E F E Q 1 N 0 b 3 A s M j U 1 f S Z x d W 9 0 O y w m c X V v d D t T Z W N 0 a W 9 u M S 9 h b X B s a X R 1 Z G V f a G l z d F 8 y M D A w c 2 F t c G x l c y A o M i k v Q X V 0 b 1 J l b W 9 2 Z W R D b 2 x 1 b W 5 z M S 5 7 b V 9 z d G F 0 Z V B y b 2 Z p b G V y c y 5 r X 2 Z h a W x l Z F V u a 2 5 v d 2 5 F c n J v c i w y N T Z 9 J n F 1 b 3 Q 7 L C Z x d W 9 0 O 1 N l Y 3 R p b 2 4 x L 2 F t c G x p d H V k Z V 9 o a X N 0 X z I w M D B z Y W 1 w b G V z I C g y K S 9 B d X R v U m V t b 3 Z l Z E N v b H V t b n M x L n t t X 3 N 0 Y X R l U H J v Z m l s Z X J z L m t f d G 9 0 Y W x B b m F s e X p l V G l t Z S w y N T d 9 J n F 1 b 3 Q 7 L C Z x d W 9 0 O 1 N l Y 3 R p b 2 4 x L 2 F t c G x p d H V k Z V 9 o a X N 0 X z I w M D B z Y W 1 w b G V z I C g y K S 9 B d X R v U m V t b 3 Z l Z E N v b H V t b n M x L n t t X 3 N 0 Y X R l U H J v Z m l s Z X J z L m t f b m 9 0 S W 5 p d G l h b G l 6 Z W Q s M j U 4 f S Z x d W 9 0 O y w m c X V v d D t T Z W N 0 a W 9 u M S 9 h b X B s a X R 1 Z G V f a G l z d F 8 y M D A w c 2 F t c G x l c y A o M i k v Q X V 0 b 1 J l b W 9 2 Z W R D b 2 x 1 b W 5 z M S 5 7 b V 9 z d G F 0 Z V B y b 2 Z p b G V y c y 5 r X 2 l u a X R p Y W x p e m l u Z y w y N T l 9 J n F 1 b 3 Q 7 L C Z x d W 9 0 O 1 N l Y 3 R p b 2 4 x L 2 F t c G x p d H V k Z V 9 o a X N 0 X z I w M D B z Y W 1 w b G V z I C g y K S 9 B d X R v U m V t b 3 Z l Z E N v b H V t b n M x L n t t X 3 N 0 Y X R l U H J v Z m l s Z X J z L m t f a W 5 p d G l h b G l 6 Z W R B b m R J Z G x l L D I 2 M H 0 m c X V v d D s s J n F 1 b 3 Q 7 U 2 V j d G l v b j E v Y W 1 w b G l 0 d W R l X 2 h p c 3 R f M j A w M H N h b X B s Z X M g K D I p L 0 F 1 d G 9 S Z W 1 v d m V k Q 2 9 s d W 1 u c z E u e 2 1 f c 3 R h d G V Q c m 9 m a W x l c n M u a 1 9 h b X B s a X R 1 Z G V T Y W 1 w b G l u Z y w y N j F 9 J n F 1 b 3 Q 7 L C Z x d W 9 0 O 1 N l Y 3 R p b 2 4 x L 2 F t c G x p d H V k Z V 9 o a X N 0 X z I w M D B z Y W 1 w b G V z I C g y K S 9 B d X R v U m V t b 3 Z l Z E N v b H V t b n M x L n t t X 3 N 0 Y X R l U H J v Z m l s Z X J z L m t f Y W 1 w b G l 0 d W R l Q 2 F s Y 3 V s Y X R p b 2 4 s M j Y y f S Z x d W 9 0 O y w m c X V v d D t T Z W N 0 a W 9 u M S 9 h b X B s a X R 1 Z G V f a G l z d F 8 y M D A w c 2 F t c G x l c y A o M i k v Q X V 0 b 1 J l b W 9 2 Z W R D b 2 x 1 b W 5 z M S 5 7 b V 9 z d G F 0 Z V B y b 2 Z p b G V y c y 5 r X 3 N 5 b m N J b n R l c n Z h b H N T Y W 1 w b G l u Z y w y N j N 9 J n F 1 b 3 Q 7 L C Z x d W 9 0 O 1 N l Y 3 R p b 2 4 x L 2 F t c G x p d H V k Z V 9 o a X N 0 X z I w M D B z Y W 1 w b G V z I C g y K S 9 B d X R v U m V t b 3 Z l Z E N v b H V t b n M x L n t t X 3 N 0 Y X R l U H J v Z m l s Z X J z L m t f c 3 l u Y 0 l u d G V y d m F s c 0 N h b G N 1 b G F 0 a W 9 u L D I 2 N H 0 m c X V v d D s s J n F 1 b 3 Q 7 U 2 V j d G l v b j E v Y W 1 w b G l 0 d W R l X 2 h p c 3 R f M j A w M H N h b X B s Z X M g K D I p L 0 F 1 d G 9 S Z W 1 v d m V k Q 2 9 s d W 1 u c z E u e 2 1 f c 3 R h d G V Q c m 9 m a W x l c n M u a 1 9 2 a W R l b 1 N j b 3 J l Q 2 F s Y 3 V s Y X R p b 2 4 s M j Y 1 f S Z x d W 9 0 O y w m c X V v d D t T Z W N 0 a W 9 u M S 9 h b X B s a X R 1 Z G V f a G l z d F 8 y M D A w c 2 F t c G x l c y A o M i k v Q X V 0 b 1 J l b W 9 2 Z W R D b 2 x 1 b W 5 z M S 5 7 b V 9 z d G F 0 Z V B y b 2 Z p b G V y c y 5 r X 3 J l c 3 R h c n R J b n Z l c n R l Z C w y N j Z 9 J n F 1 b 3 Q 7 L C Z x d W 9 0 O 1 N l Y 3 R p b 2 4 x L 2 F t c G x p d H V k Z V 9 o a X N 0 X z I w M D B z Y W 1 w b G V z I C g y K S 9 B d X R v U m V t b 3 Z l Z E N v b H V t b n M x L n t t X 3 N 0 Y X R l U H J v Z m l s Z X J z L m t f c 3 R v c E F E Q y w y N j d 9 J n F 1 b 3 Q 7 L C Z x d W 9 0 O 1 N l Y 3 R p b 2 4 x L 2 F t c G x p d H V k Z V 9 o a X N 0 X z I w M D B z Y W 1 w b G V z I C g y K S 9 B d X R v U m V t b 3 Z l Z E N v b H V t b n M x L n t t X 3 N 0 Y X R l U H J v Z m l s Z X J z L m t f Z m l u a X N o Z W Q s M j Y 4 f S Z x d W 9 0 O y w m c X V v d D t T Z W N 0 a W 9 u M S 9 h b X B s a X R 1 Z G V f a G l z d F 8 y M D A w c 2 F t c G x l c y A o M i k v Q X V 0 b 1 J l b W 9 2 Z W R D b 2 x 1 b W 5 z M S 5 7 Q 2 9 s d W 1 u M S w y N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X B s a X R 1 Z G V f a G l z d F 8 y M D A w c 2 F t c G x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X B s a X R 1 Z G V f a G l z d F 8 y M D A w c 2 F t c G x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X B s a X R 1 Z G V f a G l z d F 8 y M D A w c 2 F t c G x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Y 1 9 y Y X d f Z 2 9 v Z F 9 2 a W R l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0 N W M x N m Z i L T k 4 Z W Q t N D Y 2 M C 1 i M T U y L W Y 1 M T N i Y z N i M z h j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Z G N f c m F 3 X 2 d v b 2 R f d m l k Z W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V Q y M D o x M T o y O C 4 1 M z c z N j g 3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Y 1 9 y Y X d f Z 2 9 v Z F 9 2 a W R l b y 9 B d X R v U m V t b 3 Z l Z E N v b H V t b n M x L n t D b 2 x 1 b W 4 x L D B 9 J n F 1 b 3 Q 7 L C Z x d W 9 0 O 1 N l Y 3 R p b 2 4 x L 2 F k Y 1 9 y Y X d f Z 2 9 v Z F 9 2 a W R l b y 9 B d X R v U m V t b 3 Z l Z E N v b H V t b n M x L n t D b 2 x 1 b W 4 y L D F 9 J n F 1 b 3 Q 7 L C Z x d W 9 0 O 1 N l Y 3 R p b 2 4 x L 2 F k Y 1 9 y Y X d f Z 2 9 v Z F 9 2 a W R l b y 9 B d X R v U m V t b 3 Z l Z E N v b H V t b n M x L n t D b 2 x 1 b W 4 z L D J 9 J n F 1 b 3 Q 7 L C Z x d W 9 0 O 1 N l Y 3 R p b 2 4 x L 2 F k Y 1 9 y Y X d f Z 2 9 v Z F 9 2 a W R l b y 9 B d X R v U m V t b 3 Z l Z E N v b H V t b n M x L n t D b 2 x 1 b W 4 0 L D N 9 J n F 1 b 3 Q 7 L C Z x d W 9 0 O 1 N l Y 3 R p b 2 4 x L 2 F k Y 1 9 y Y X d f Z 2 9 v Z F 9 2 a W R l b y 9 B d X R v U m V t b 3 Z l Z E N v b H V t b n M x L n t D b 2 x 1 b W 4 1 L D R 9 J n F 1 b 3 Q 7 L C Z x d W 9 0 O 1 N l Y 3 R p b 2 4 x L 2 F k Y 1 9 y Y X d f Z 2 9 v Z F 9 2 a W R l b y 9 B d X R v U m V t b 3 Z l Z E N v b H V t b n M x L n t D b 2 x 1 b W 4 2 L D V 9 J n F 1 b 3 Q 7 L C Z x d W 9 0 O 1 N l Y 3 R p b 2 4 x L 2 F k Y 1 9 y Y X d f Z 2 9 v Z F 9 2 a W R l b y 9 B d X R v U m V t b 3 Z l Z E N v b H V t b n M x L n t D b 2 x 1 b W 4 3 L D Z 9 J n F 1 b 3 Q 7 L C Z x d W 9 0 O 1 N l Y 3 R p b 2 4 x L 2 F k Y 1 9 y Y X d f Z 2 9 v Z F 9 2 a W R l b y 9 B d X R v U m V t b 3 Z l Z E N v b H V t b n M x L n t D b 2 x 1 b W 4 4 L D d 9 J n F 1 b 3 Q 7 L C Z x d W 9 0 O 1 N l Y 3 R p b 2 4 x L 2 F k Y 1 9 y Y X d f Z 2 9 v Z F 9 2 a W R l b y 9 B d X R v U m V t b 3 Z l Z E N v b H V t b n M x L n t D b 2 x 1 b W 4 5 L D h 9 J n F 1 b 3 Q 7 L C Z x d W 9 0 O 1 N l Y 3 R p b 2 4 x L 2 F k Y 1 9 y Y X d f Z 2 9 v Z F 9 2 a W R l b y 9 B d X R v U m V t b 3 Z l Z E N v b H V t b n M x L n t D b 2 x 1 b W 4 x M C w 5 f S Z x d W 9 0 O y w m c X V v d D t T Z W N 0 a W 9 u M S 9 h Z G N f c m F 3 X 2 d v b 2 R f d m l k Z W 8 v Q X V 0 b 1 J l b W 9 2 Z W R D b 2 x 1 b W 5 z M S 5 7 Q 2 9 s d W 1 u M T E s M T B 9 J n F 1 b 3 Q 7 L C Z x d W 9 0 O 1 N l Y 3 R p b 2 4 x L 2 F k Y 1 9 y Y X d f Z 2 9 v Z F 9 2 a W R l b y 9 B d X R v U m V t b 3 Z l Z E N v b H V t b n M x L n t D b 2 x 1 b W 4 x M i w x M X 0 m c X V v d D s s J n F 1 b 3 Q 7 U 2 V j d G l v b j E v Y W R j X 3 J h d 1 9 n b 2 9 k X 3 Z p Z G V v L 0 F 1 d G 9 S Z W 1 v d m V k Q 2 9 s d W 1 u c z E u e 0 N v b H V t b j E z L D E y f S Z x d W 9 0 O y w m c X V v d D t T Z W N 0 a W 9 u M S 9 h Z G N f c m F 3 X 2 d v b 2 R f d m l k Z W 8 v Q X V 0 b 1 J l b W 9 2 Z W R D b 2 x 1 b W 5 z M S 5 7 Q 2 9 s d W 1 u M T Q s M T N 9 J n F 1 b 3 Q 7 L C Z x d W 9 0 O 1 N l Y 3 R p b 2 4 x L 2 F k Y 1 9 y Y X d f Z 2 9 v Z F 9 2 a W R l b y 9 B d X R v U m V t b 3 Z l Z E N v b H V t b n M x L n t D b 2 x 1 b W 4 x N S w x N H 0 m c X V v d D s s J n F 1 b 3 Q 7 U 2 V j d G l v b j E v Y W R j X 3 J h d 1 9 n b 2 9 k X 3 Z p Z G V v L 0 F 1 d G 9 S Z W 1 v d m V k Q 2 9 s d W 1 u c z E u e 0 N v b H V t b j E 2 L D E 1 f S Z x d W 9 0 O y w m c X V v d D t T Z W N 0 a W 9 u M S 9 h Z G N f c m F 3 X 2 d v b 2 R f d m l k Z W 8 v Q X V 0 b 1 J l b W 9 2 Z W R D b 2 x 1 b W 5 z M S 5 7 Q 2 9 s d W 1 u M T c s M T Z 9 J n F 1 b 3 Q 7 L C Z x d W 9 0 O 1 N l Y 3 R p b 2 4 x L 2 F k Y 1 9 y Y X d f Z 2 9 v Z F 9 2 a W R l b y 9 B d X R v U m V t b 3 Z l Z E N v b H V t b n M x L n t D b 2 x 1 b W 4 x O C w x N 3 0 m c X V v d D s s J n F 1 b 3 Q 7 U 2 V j d G l v b j E v Y W R j X 3 J h d 1 9 n b 2 9 k X 3 Z p Z G V v L 0 F 1 d G 9 S Z W 1 v d m V k Q 2 9 s d W 1 u c z E u e 0 N v b H V t b j E 5 L D E 4 f S Z x d W 9 0 O y w m c X V v d D t T Z W N 0 a W 9 u M S 9 h Z G N f c m F 3 X 2 d v b 2 R f d m l k Z W 8 v Q X V 0 b 1 J l b W 9 2 Z W R D b 2 x 1 b W 5 z M S 5 7 Q 2 9 s d W 1 u M j A s M T l 9 J n F 1 b 3 Q 7 L C Z x d W 9 0 O 1 N l Y 3 R p b 2 4 x L 2 F k Y 1 9 y Y X d f Z 2 9 v Z F 9 2 a W R l b y 9 B d X R v U m V t b 3 Z l Z E N v b H V t b n M x L n t D b 2 x 1 b W 4 y M S w y M H 0 m c X V v d D s s J n F 1 b 3 Q 7 U 2 V j d G l v b j E v Y W R j X 3 J h d 1 9 n b 2 9 k X 3 Z p Z G V v L 0 F 1 d G 9 S Z W 1 v d m V k Q 2 9 s d W 1 u c z E u e 0 N v b H V t b j I y L D I x f S Z x d W 9 0 O y w m c X V v d D t T Z W N 0 a W 9 u M S 9 h Z G N f c m F 3 X 2 d v b 2 R f d m l k Z W 8 v Q X V 0 b 1 J l b W 9 2 Z W R D b 2 x 1 b W 5 z M S 5 7 Q 2 9 s d W 1 u M j M s M j J 9 J n F 1 b 3 Q 7 L C Z x d W 9 0 O 1 N l Y 3 R p b 2 4 x L 2 F k Y 1 9 y Y X d f Z 2 9 v Z F 9 2 a W R l b y 9 B d X R v U m V t b 3 Z l Z E N v b H V t b n M x L n t D b 2 x 1 b W 4 y N C w y M 3 0 m c X V v d D s s J n F 1 b 3 Q 7 U 2 V j d G l v b j E v Y W R j X 3 J h d 1 9 n b 2 9 k X 3 Z p Z G V v L 0 F 1 d G 9 S Z W 1 v d m V k Q 2 9 s d W 1 u c z E u e 0 N v b H V t b j I 1 L D I 0 f S Z x d W 9 0 O y w m c X V v d D t T Z W N 0 a W 9 u M S 9 h Z G N f c m F 3 X 2 d v b 2 R f d m l k Z W 8 v Q X V 0 b 1 J l b W 9 2 Z W R D b 2 x 1 b W 5 z M S 5 7 Q 2 9 s d W 1 u M j Y s M j V 9 J n F 1 b 3 Q 7 L C Z x d W 9 0 O 1 N l Y 3 R p b 2 4 x L 2 F k Y 1 9 y Y X d f Z 2 9 v Z F 9 2 a W R l b y 9 B d X R v U m V t b 3 Z l Z E N v b H V t b n M x L n t D b 2 x 1 b W 4 y N y w y N n 0 m c X V v d D s s J n F 1 b 3 Q 7 U 2 V j d G l v b j E v Y W R j X 3 J h d 1 9 n b 2 9 k X 3 Z p Z G V v L 0 F 1 d G 9 S Z W 1 v d m V k Q 2 9 s d W 1 u c z E u e 0 N v b H V t b j I 4 L D I 3 f S Z x d W 9 0 O y w m c X V v d D t T Z W N 0 a W 9 u M S 9 h Z G N f c m F 3 X 2 d v b 2 R f d m l k Z W 8 v Q X V 0 b 1 J l b W 9 2 Z W R D b 2 x 1 b W 5 z M S 5 7 Q 2 9 s d W 1 u M j k s M j h 9 J n F 1 b 3 Q 7 L C Z x d W 9 0 O 1 N l Y 3 R p b 2 4 x L 2 F k Y 1 9 y Y X d f Z 2 9 v Z F 9 2 a W R l b y 9 B d X R v U m V t b 3 Z l Z E N v b H V t b n M x L n t D b 2 x 1 b W 4 z M C w y O X 0 m c X V v d D s s J n F 1 b 3 Q 7 U 2 V j d G l v b j E v Y W R j X 3 J h d 1 9 n b 2 9 k X 3 Z p Z G V v L 0 F 1 d G 9 S Z W 1 v d m V k Q 2 9 s d W 1 u c z E u e 0 N v b H V t b j M x L D M w f S Z x d W 9 0 O y w m c X V v d D t T Z W N 0 a W 9 u M S 9 h Z G N f c m F 3 X 2 d v b 2 R f d m l k Z W 8 v Q X V 0 b 1 J l b W 9 2 Z W R D b 2 x 1 b W 5 z M S 5 7 Q 2 9 s d W 1 u M z I s M z F 9 J n F 1 b 3 Q 7 L C Z x d W 9 0 O 1 N l Y 3 R p b 2 4 x L 2 F k Y 1 9 y Y X d f Z 2 9 v Z F 9 2 a W R l b y 9 B d X R v U m V t b 3 Z l Z E N v b H V t b n M x L n t D b 2 x 1 b W 4 z M y w z M n 0 m c X V v d D s s J n F 1 b 3 Q 7 U 2 V j d G l v b j E v Y W R j X 3 J h d 1 9 n b 2 9 k X 3 Z p Z G V v L 0 F 1 d G 9 S Z W 1 v d m V k Q 2 9 s d W 1 u c z E u e 0 N v b H V t b j M 0 L D M z f S Z x d W 9 0 O y w m c X V v d D t T Z W N 0 a W 9 u M S 9 h Z G N f c m F 3 X 2 d v b 2 R f d m l k Z W 8 v Q X V 0 b 1 J l b W 9 2 Z W R D b 2 x 1 b W 5 z M S 5 7 Q 2 9 s d W 1 u M z U s M z R 9 J n F 1 b 3 Q 7 L C Z x d W 9 0 O 1 N l Y 3 R p b 2 4 x L 2 F k Y 1 9 y Y X d f Z 2 9 v Z F 9 2 a W R l b y 9 B d X R v U m V t b 3 Z l Z E N v b H V t b n M x L n t D b 2 x 1 b W 4 z N i w z N X 0 m c X V v d D s s J n F 1 b 3 Q 7 U 2 V j d G l v b j E v Y W R j X 3 J h d 1 9 n b 2 9 k X 3 Z p Z G V v L 0 F 1 d G 9 S Z W 1 v d m V k Q 2 9 s d W 1 u c z E u e 0 N v b H V t b j M 3 L D M 2 f S Z x d W 9 0 O y w m c X V v d D t T Z W N 0 a W 9 u M S 9 h Z G N f c m F 3 X 2 d v b 2 R f d m l k Z W 8 v Q X V 0 b 1 J l b W 9 2 Z W R D b 2 x 1 b W 5 z M S 5 7 Q 2 9 s d W 1 u M z g s M z d 9 J n F 1 b 3 Q 7 L C Z x d W 9 0 O 1 N l Y 3 R p b 2 4 x L 2 F k Y 1 9 y Y X d f Z 2 9 v Z F 9 2 a W R l b y 9 B d X R v U m V t b 3 Z l Z E N v b H V t b n M x L n t D b 2 x 1 b W 4 z O S w z O H 0 m c X V v d D s s J n F 1 b 3 Q 7 U 2 V j d G l v b j E v Y W R j X 3 J h d 1 9 n b 2 9 k X 3 Z p Z G V v L 0 F 1 d G 9 S Z W 1 v d m V k Q 2 9 s d W 1 u c z E u e 0 N v b H V t b j Q w L D M 5 f S Z x d W 9 0 O y w m c X V v d D t T Z W N 0 a W 9 u M S 9 h Z G N f c m F 3 X 2 d v b 2 R f d m l k Z W 8 v Q X V 0 b 1 J l b W 9 2 Z W R D b 2 x 1 b W 5 z M S 5 7 Q 2 9 s d W 1 u N D E s N D B 9 J n F 1 b 3 Q 7 L C Z x d W 9 0 O 1 N l Y 3 R p b 2 4 x L 2 F k Y 1 9 y Y X d f Z 2 9 v Z F 9 2 a W R l b y 9 B d X R v U m V t b 3 Z l Z E N v b H V t b n M x L n t D b 2 x 1 b W 4 0 M i w 0 M X 0 m c X V v d D s s J n F 1 b 3 Q 7 U 2 V j d G l v b j E v Y W R j X 3 J h d 1 9 n b 2 9 k X 3 Z p Z G V v L 0 F 1 d G 9 S Z W 1 v d m V k Q 2 9 s d W 1 u c z E u e 0 N v b H V t b j Q z L D Q y f S Z x d W 9 0 O y w m c X V v d D t T Z W N 0 a W 9 u M S 9 h Z G N f c m F 3 X 2 d v b 2 R f d m l k Z W 8 v Q X V 0 b 1 J l b W 9 2 Z W R D b 2 x 1 b W 5 z M S 5 7 Q 2 9 s d W 1 u N D Q s N D N 9 J n F 1 b 3 Q 7 L C Z x d W 9 0 O 1 N l Y 3 R p b 2 4 x L 2 F k Y 1 9 y Y X d f Z 2 9 v Z F 9 2 a W R l b y 9 B d X R v U m V t b 3 Z l Z E N v b H V t b n M x L n t D b 2 x 1 b W 4 0 N S w 0 N H 0 m c X V v d D s s J n F 1 b 3 Q 7 U 2 V j d G l v b j E v Y W R j X 3 J h d 1 9 n b 2 9 k X 3 Z p Z G V v L 0 F 1 d G 9 S Z W 1 v d m V k Q 2 9 s d W 1 u c z E u e 0 N v b H V t b j Q 2 L D Q 1 f S Z x d W 9 0 O y w m c X V v d D t T Z W N 0 a W 9 u M S 9 h Z G N f c m F 3 X 2 d v b 2 R f d m l k Z W 8 v Q X V 0 b 1 J l b W 9 2 Z W R D b 2 x 1 b W 5 z M S 5 7 Q 2 9 s d W 1 u N D c s N D Z 9 J n F 1 b 3 Q 7 L C Z x d W 9 0 O 1 N l Y 3 R p b 2 4 x L 2 F k Y 1 9 y Y X d f Z 2 9 v Z F 9 2 a W R l b y 9 B d X R v U m V t b 3 Z l Z E N v b H V t b n M x L n t D b 2 x 1 b W 4 0 O C w 0 N 3 0 m c X V v d D s s J n F 1 b 3 Q 7 U 2 V j d G l v b j E v Y W R j X 3 J h d 1 9 n b 2 9 k X 3 Z p Z G V v L 0 F 1 d G 9 S Z W 1 v d m V k Q 2 9 s d W 1 u c z E u e 0 N v b H V t b j Q 5 L D Q 4 f S Z x d W 9 0 O y w m c X V v d D t T Z W N 0 a W 9 u M S 9 h Z G N f c m F 3 X 2 d v b 2 R f d m l k Z W 8 v Q X V 0 b 1 J l b W 9 2 Z W R D b 2 x 1 b W 5 z M S 5 7 Q 2 9 s d W 1 u N T A s N D l 9 J n F 1 b 3 Q 7 L C Z x d W 9 0 O 1 N l Y 3 R p b 2 4 x L 2 F k Y 1 9 y Y X d f Z 2 9 v Z F 9 2 a W R l b y 9 B d X R v U m V t b 3 Z l Z E N v b H V t b n M x L n t D b 2 x 1 b W 4 1 M S w 1 M H 0 m c X V v d D s s J n F 1 b 3 Q 7 U 2 V j d G l v b j E v Y W R j X 3 J h d 1 9 n b 2 9 k X 3 Z p Z G V v L 0 F 1 d G 9 S Z W 1 v d m V k Q 2 9 s d W 1 u c z E u e 0 N v b H V t b j U y L D U x f S Z x d W 9 0 O y w m c X V v d D t T Z W N 0 a W 9 u M S 9 h Z G N f c m F 3 X 2 d v b 2 R f d m l k Z W 8 v Q X V 0 b 1 J l b W 9 2 Z W R D b 2 x 1 b W 5 z M S 5 7 Q 2 9 s d W 1 u N T M s N T J 9 J n F 1 b 3 Q 7 L C Z x d W 9 0 O 1 N l Y 3 R p b 2 4 x L 2 F k Y 1 9 y Y X d f Z 2 9 v Z F 9 2 a W R l b y 9 B d X R v U m V t b 3 Z l Z E N v b H V t b n M x L n t D b 2 x 1 b W 4 1 N C w 1 M 3 0 m c X V v d D s s J n F 1 b 3 Q 7 U 2 V j d G l v b j E v Y W R j X 3 J h d 1 9 n b 2 9 k X 3 Z p Z G V v L 0 F 1 d G 9 S Z W 1 v d m V k Q 2 9 s d W 1 u c z E u e 0 N v b H V t b j U 1 L D U 0 f S Z x d W 9 0 O y w m c X V v d D t T Z W N 0 a W 9 u M S 9 h Z G N f c m F 3 X 2 d v b 2 R f d m l k Z W 8 v Q X V 0 b 1 J l b W 9 2 Z W R D b 2 x 1 b W 5 z M S 5 7 Q 2 9 s d W 1 u N T Y s N T V 9 J n F 1 b 3 Q 7 L C Z x d W 9 0 O 1 N l Y 3 R p b 2 4 x L 2 F k Y 1 9 y Y X d f Z 2 9 v Z F 9 2 a W R l b y 9 B d X R v U m V t b 3 Z l Z E N v b H V t b n M x L n t D b 2 x 1 b W 4 1 N y w 1 N n 0 m c X V v d D s s J n F 1 b 3 Q 7 U 2 V j d G l v b j E v Y W R j X 3 J h d 1 9 n b 2 9 k X 3 Z p Z G V v L 0 F 1 d G 9 S Z W 1 v d m V k Q 2 9 s d W 1 u c z E u e 0 N v b H V t b j U 4 L D U 3 f S Z x d W 9 0 O y w m c X V v d D t T Z W N 0 a W 9 u M S 9 h Z G N f c m F 3 X 2 d v b 2 R f d m l k Z W 8 v Q X V 0 b 1 J l b W 9 2 Z W R D b 2 x 1 b W 5 z M S 5 7 Q 2 9 s d W 1 u N T k s N T h 9 J n F 1 b 3 Q 7 L C Z x d W 9 0 O 1 N l Y 3 R p b 2 4 x L 2 F k Y 1 9 y Y X d f Z 2 9 v Z F 9 2 a W R l b y 9 B d X R v U m V t b 3 Z l Z E N v b H V t b n M x L n t D b 2 x 1 b W 4 2 M C w 1 O X 0 m c X V v d D s s J n F 1 b 3 Q 7 U 2 V j d G l v b j E v Y W R j X 3 J h d 1 9 n b 2 9 k X 3 Z p Z G V v L 0 F 1 d G 9 S Z W 1 v d m V k Q 2 9 s d W 1 u c z E u e 0 N v b H V t b j Y x L D Y w f S Z x d W 9 0 O y w m c X V v d D t T Z W N 0 a W 9 u M S 9 h Z G N f c m F 3 X 2 d v b 2 R f d m l k Z W 8 v Q X V 0 b 1 J l b W 9 2 Z W R D b 2 x 1 b W 5 z M S 5 7 Q 2 9 s d W 1 u N j I s N j F 9 J n F 1 b 3 Q 7 L C Z x d W 9 0 O 1 N l Y 3 R p b 2 4 x L 2 F k Y 1 9 y Y X d f Z 2 9 v Z F 9 2 a W R l b y 9 B d X R v U m V t b 3 Z l Z E N v b H V t b n M x L n t D b 2 x 1 b W 4 2 M y w 2 M n 0 m c X V v d D s s J n F 1 b 3 Q 7 U 2 V j d G l v b j E v Y W R j X 3 J h d 1 9 n b 2 9 k X 3 Z p Z G V v L 0 F 1 d G 9 S Z W 1 v d m V k Q 2 9 s d W 1 u c z E u e 0 N v b H V t b j Y 0 L D Y z f S Z x d W 9 0 O y w m c X V v d D t T Z W N 0 a W 9 u M S 9 h Z G N f c m F 3 X 2 d v b 2 R f d m l k Z W 8 v Q X V 0 b 1 J l b W 9 2 Z W R D b 2 x 1 b W 5 z M S 5 7 Q 2 9 s d W 1 u N j U s N j R 9 J n F 1 b 3 Q 7 L C Z x d W 9 0 O 1 N l Y 3 R p b 2 4 x L 2 F k Y 1 9 y Y X d f Z 2 9 v Z F 9 2 a W R l b y 9 B d X R v U m V t b 3 Z l Z E N v b H V t b n M x L n t D b 2 x 1 b W 4 2 N i w 2 N X 0 m c X V v d D s s J n F 1 b 3 Q 7 U 2 V j d G l v b j E v Y W R j X 3 J h d 1 9 n b 2 9 k X 3 Z p Z G V v L 0 F 1 d G 9 S Z W 1 v d m V k Q 2 9 s d W 1 u c z E u e 0 N v b H V t b j Y 3 L D Y 2 f S Z x d W 9 0 O y w m c X V v d D t T Z W N 0 a W 9 u M S 9 h Z G N f c m F 3 X 2 d v b 2 R f d m l k Z W 8 v Q X V 0 b 1 J l b W 9 2 Z W R D b 2 x 1 b W 5 z M S 5 7 Q 2 9 s d W 1 u N j g s N j d 9 J n F 1 b 3 Q 7 L C Z x d W 9 0 O 1 N l Y 3 R p b 2 4 x L 2 F k Y 1 9 y Y X d f Z 2 9 v Z F 9 2 a W R l b y 9 B d X R v U m V t b 3 Z l Z E N v b H V t b n M x L n t D b 2 x 1 b W 4 2 O S w 2 O H 0 m c X V v d D s s J n F 1 b 3 Q 7 U 2 V j d G l v b j E v Y W R j X 3 J h d 1 9 n b 2 9 k X 3 Z p Z G V v L 0 F 1 d G 9 S Z W 1 v d m V k Q 2 9 s d W 1 u c z E u e 0 N v b H V t b j c w L D Y 5 f S Z x d W 9 0 O y w m c X V v d D t T Z W N 0 a W 9 u M S 9 h Z G N f c m F 3 X 2 d v b 2 R f d m l k Z W 8 v Q X V 0 b 1 J l b W 9 2 Z W R D b 2 x 1 b W 5 z M S 5 7 Q 2 9 s d W 1 u N z E s N z B 9 J n F 1 b 3 Q 7 L C Z x d W 9 0 O 1 N l Y 3 R p b 2 4 x L 2 F k Y 1 9 y Y X d f Z 2 9 v Z F 9 2 a W R l b y 9 B d X R v U m V t b 3 Z l Z E N v b H V t b n M x L n t D b 2 x 1 b W 4 3 M i w 3 M X 0 m c X V v d D s s J n F 1 b 3 Q 7 U 2 V j d G l v b j E v Y W R j X 3 J h d 1 9 n b 2 9 k X 3 Z p Z G V v L 0 F 1 d G 9 S Z W 1 v d m V k Q 2 9 s d W 1 u c z E u e 0 N v b H V t b j c z L D c y f S Z x d W 9 0 O y w m c X V v d D t T Z W N 0 a W 9 u M S 9 h Z G N f c m F 3 X 2 d v b 2 R f d m l k Z W 8 v Q X V 0 b 1 J l b W 9 2 Z W R D b 2 x 1 b W 5 z M S 5 7 Q 2 9 s d W 1 u N z Q s N z N 9 J n F 1 b 3 Q 7 L C Z x d W 9 0 O 1 N l Y 3 R p b 2 4 x L 2 F k Y 1 9 y Y X d f Z 2 9 v Z F 9 2 a W R l b y 9 B d X R v U m V t b 3 Z l Z E N v b H V t b n M x L n t D b 2 x 1 b W 4 3 N S w 3 N H 0 m c X V v d D s s J n F 1 b 3 Q 7 U 2 V j d G l v b j E v Y W R j X 3 J h d 1 9 n b 2 9 k X 3 Z p Z G V v L 0 F 1 d G 9 S Z W 1 v d m V k Q 2 9 s d W 1 u c z E u e 0 N v b H V t b j c 2 L D c 1 f S Z x d W 9 0 O y w m c X V v d D t T Z W N 0 a W 9 u M S 9 h Z G N f c m F 3 X 2 d v b 2 R f d m l k Z W 8 v Q X V 0 b 1 J l b W 9 2 Z W R D b 2 x 1 b W 5 z M S 5 7 Q 2 9 s d W 1 u N z c s N z Z 9 J n F 1 b 3 Q 7 L C Z x d W 9 0 O 1 N l Y 3 R p b 2 4 x L 2 F k Y 1 9 y Y X d f Z 2 9 v Z F 9 2 a W R l b y 9 B d X R v U m V t b 3 Z l Z E N v b H V t b n M x L n t D b 2 x 1 b W 4 3 O C w 3 N 3 0 m c X V v d D s s J n F 1 b 3 Q 7 U 2 V j d G l v b j E v Y W R j X 3 J h d 1 9 n b 2 9 k X 3 Z p Z G V v L 0 F 1 d G 9 S Z W 1 v d m V k Q 2 9 s d W 1 u c z E u e 0 N v b H V t b j c 5 L D c 4 f S Z x d W 9 0 O y w m c X V v d D t T Z W N 0 a W 9 u M S 9 h Z G N f c m F 3 X 2 d v b 2 R f d m l k Z W 8 v Q X V 0 b 1 J l b W 9 2 Z W R D b 2 x 1 b W 5 z M S 5 7 Q 2 9 s d W 1 u O D A s N z l 9 J n F 1 b 3 Q 7 L C Z x d W 9 0 O 1 N l Y 3 R p b 2 4 x L 2 F k Y 1 9 y Y X d f Z 2 9 v Z F 9 2 a W R l b y 9 B d X R v U m V t b 3 Z l Z E N v b H V t b n M x L n t D b 2 x 1 b W 4 4 M S w 4 M H 0 m c X V v d D s s J n F 1 b 3 Q 7 U 2 V j d G l v b j E v Y W R j X 3 J h d 1 9 n b 2 9 k X 3 Z p Z G V v L 0 F 1 d G 9 S Z W 1 v d m V k Q 2 9 s d W 1 u c z E u e 0 N v b H V t b j g y L D g x f S Z x d W 9 0 O y w m c X V v d D t T Z W N 0 a W 9 u M S 9 h Z G N f c m F 3 X 2 d v b 2 R f d m l k Z W 8 v Q X V 0 b 1 J l b W 9 2 Z W R D b 2 x 1 b W 5 z M S 5 7 Q 2 9 s d W 1 u O D M s O D J 9 J n F 1 b 3 Q 7 L C Z x d W 9 0 O 1 N l Y 3 R p b 2 4 x L 2 F k Y 1 9 y Y X d f Z 2 9 v Z F 9 2 a W R l b y 9 B d X R v U m V t b 3 Z l Z E N v b H V t b n M x L n t D b 2 x 1 b W 4 4 N C w 4 M 3 0 m c X V v d D s s J n F 1 b 3 Q 7 U 2 V j d G l v b j E v Y W R j X 3 J h d 1 9 n b 2 9 k X 3 Z p Z G V v L 0 F 1 d G 9 S Z W 1 v d m V k Q 2 9 s d W 1 u c z E u e 0 N v b H V t b j g 1 L D g 0 f S Z x d W 9 0 O y w m c X V v d D t T Z W N 0 a W 9 u M S 9 h Z G N f c m F 3 X 2 d v b 2 R f d m l k Z W 8 v Q X V 0 b 1 J l b W 9 2 Z W R D b 2 x 1 b W 5 z M S 5 7 Q 2 9 s d W 1 u O D Y s O D V 9 J n F 1 b 3 Q 7 L C Z x d W 9 0 O 1 N l Y 3 R p b 2 4 x L 2 F k Y 1 9 y Y X d f Z 2 9 v Z F 9 2 a W R l b y 9 B d X R v U m V t b 3 Z l Z E N v b H V t b n M x L n t D b 2 x 1 b W 4 4 N y w 4 N n 0 m c X V v d D s s J n F 1 b 3 Q 7 U 2 V j d G l v b j E v Y W R j X 3 J h d 1 9 n b 2 9 k X 3 Z p Z G V v L 0 F 1 d G 9 S Z W 1 v d m V k Q 2 9 s d W 1 u c z E u e 0 N v b H V t b j g 4 L D g 3 f S Z x d W 9 0 O y w m c X V v d D t T Z W N 0 a W 9 u M S 9 h Z G N f c m F 3 X 2 d v b 2 R f d m l k Z W 8 v Q X V 0 b 1 J l b W 9 2 Z W R D b 2 x 1 b W 5 z M S 5 7 Q 2 9 s d W 1 u O D k s O D h 9 J n F 1 b 3 Q 7 L C Z x d W 9 0 O 1 N l Y 3 R p b 2 4 x L 2 F k Y 1 9 y Y X d f Z 2 9 v Z F 9 2 a W R l b y 9 B d X R v U m V t b 3 Z l Z E N v b H V t b n M x L n t D b 2 x 1 b W 4 5 M C w 4 O X 0 m c X V v d D s s J n F 1 b 3 Q 7 U 2 V j d G l v b j E v Y W R j X 3 J h d 1 9 n b 2 9 k X 3 Z p Z G V v L 0 F 1 d G 9 S Z W 1 v d m V k Q 2 9 s d W 1 u c z E u e 0 N v b H V t b j k x L D k w f S Z x d W 9 0 O y w m c X V v d D t T Z W N 0 a W 9 u M S 9 h Z G N f c m F 3 X 2 d v b 2 R f d m l k Z W 8 v Q X V 0 b 1 J l b W 9 2 Z W R D b 2 x 1 b W 5 z M S 5 7 Q 2 9 s d W 1 u O T I s O T F 9 J n F 1 b 3 Q 7 L C Z x d W 9 0 O 1 N l Y 3 R p b 2 4 x L 2 F k Y 1 9 y Y X d f Z 2 9 v Z F 9 2 a W R l b y 9 B d X R v U m V t b 3 Z l Z E N v b H V t b n M x L n t D b 2 x 1 b W 4 5 M y w 5 M n 0 m c X V v d D s s J n F 1 b 3 Q 7 U 2 V j d G l v b j E v Y W R j X 3 J h d 1 9 n b 2 9 k X 3 Z p Z G V v L 0 F 1 d G 9 S Z W 1 v d m V k Q 2 9 s d W 1 u c z E u e 0 N v b H V t b j k 0 L D k z f S Z x d W 9 0 O y w m c X V v d D t T Z W N 0 a W 9 u M S 9 h Z G N f c m F 3 X 2 d v b 2 R f d m l k Z W 8 v Q X V 0 b 1 J l b W 9 2 Z W R D b 2 x 1 b W 5 z M S 5 7 Q 2 9 s d W 1 u O T U s O T R 9 J n F 1 b 3 Q 7 L C Z x d W 9 0 O 1 N l Y 3 R p b 2 4 x L 2 F k Y 1 9 y Y X d f Z 2 9 v Z F 9 2 a W R l b y 9 B d X R v U m V t b 3 Z l Z E N v b H V t b n M x L n t D b 2 x 1 b W 4 5 N i w 5 N X 0 m c X V v d D s s J n F 1 b 3 Q 7 U 2 V j d G l v b j E v Y W R j X 3 J h d 1 9 n b 2 9 k X 3 Z p Z G V v L 0 F 1 d G 9 S Z W 1 v d m V k Q 2 9 s d W 1 u c z E u e 0 N v b H V t b j k 3 L D k 2 f S Z x d W 9 0 O y w m c X V v d D t T Z W N 0 a W 9 u M S 9 h Z G N f c m F 3 X 2 d v b 2 R f d m l k Z W 8 v Q X V 0 b 1 J l b W 9 2 Z W R D b 2 x 1 b W 5 z M S 5 7 Q 2 9 s d W 1 u O T g s O T d 9 J n F 1 b 3 Q 7 L C Z x d W 9 0 O 1 N l Y 3 R p b 2 4 x L 2 F k Y 1 9 y Y X d f Z 2 9 v Z F 9 2 a W R l b y 9 B d X R v U m V t b 3 Z l Z E N v b H V t b n M x L n t D b 2 x 1 b W 4 5 O S w 5 O H 0 m c X V v d D s s J n F 1 b 3 Q 7 U 2 V j d G l v b j E v Y W R j X 3 J h d 1 9 n b 2 9 k X 3 Z p Z G V v L 0 F 1 d G 9 S Z W 1 v d m V k Q 2 9 s d W 1 u c z E u e 0 N v b H V t b j E w M C w 5 O X 0 m c X V v d D s s J n F 1 b 3 Q 7 U 2 V j d G l v b j E v Y W R j X 3 J h d 1 9 n b 2 9 k X 3 Z p Z G V v L 0 F 1 d G 9 S Z W 1 v d m V k Q 2 9 s d W 1 u c z E u e 0 N v b H V t b j E w M S w x M D B 9 J n F 1 b 3 Q 7 L C Z x d W 9 0 O 1 N l Y 3 R p b 2 4 x L 2 F k Y 1 9 y Y X d f Z 2 9 v Z F 9 2 a W R l b y 9 B d X R v U m V t b 3 Z l Z E N v b H V t b n M x L n t D b 2 x 1 b W 4 x M D I s M T A x f S Z x d W 9 0 O y w m c X V v d D t T Z W N 0 a W 9 u M S 9 h Z G N f c m F 3 X 2 d v b 2 R f d m l k Z W 8 v Q X V 0 b 1 J l b W 9 2 Z W R D b 2 x 1 b W 5 z M S 5 7 Q 2 9 s d W 1 u M T A z L D E w M n 0 m c X V v d D s s J n F 1 b 3 Q 7 U 2 V j d G l v b j E v Y W R j X 3 J h d 1 9 n b 2 9 k X 3 Z p Z G V v L 0 F 1 d G 9 S Z W 1 v d m V k Q 2 9 s d W 1 u c z E u e 0 N v b H V t b j E w N C w x M D N 9 J n F 1 b 3 Q 7 L C Z x d W 9 0 O 1 N l Y 3 R p b 2 4 x L 2 F k Y 1 9 y Y X d f Z 2 9 v Z F 9 2 a W R l b y 9 B d X R v U m V t b 3 Z l Z E N v b H V t b n M x L n t D b 2 x 1 b W 4 x M D U s M T A 0 f S Z x d W 9 0 O y w m c X V v d D t T Z W N 0 a W 9 u M S 9 h Z G N f c m F 3 X 2 d v b 2 R f d m l k Z W 8 v Q X V 0 b 1 J l b W 9 2 Z W R D b 2 x 1 b W 5 z M S 5 7 Q 2 9 s d W 1 u M T A 2 L D E w N X 0 m c X V v d D s s J n F 1 b 3 Q 7 U 2 V j d G l v b j E v Y W R j X 3 J h d 1 9 n b 2 9 k X 3 Z p Z G V v L 0 F 1 d G 9 S Z W 1 v d m V k Q 2 9 s d W 1 u c z E u e 0 N v b H V t b j E w N y w x M D Z 9 J n F 1 b 3 Q 7 L C Z x d W 9 0 O 1 N l Y 3 R p b 2 4 x L 2 F k Y 1 9 y Y X d f Z 2 9 v Z F 9 2 a W R l b y 9 B d X R v U m V t b 3 Z l Z E N v b H V t b n M x L n t D b 2 x 1 b W 4 x M D g s M T A 3 f S Z x d W 9 0 O y w m c X V v d D t T Z W N 0 a W 9 u M S 9 h Z G N f c m F 3 X 2 d v b 2 R f d m l k Z W 8 v Q X V 0 b 1 J l b W 9 2 Z W R D b 2 x 1 b W 5 z M S 5 7 Q 2 9 s d W 1 u M T A 5 L D E w O H 0 m c X V v d D s s J n F 1 b 3 Q 7 U 2 V j d G l v b j E v Y W R j X 3 J h d 1 9 n b 2 9 k X 3 Z p Z G V v L 0 F 1 d G 9 S Z W 1 v d m V k Q 2 9 s d W 1 u c z E u e 0 N v b H V t b j E x M C w x M D l 9 J n F 1 b 3 Q 7 L C Z x d W 9 0 O 1 N l Y 3 R p b 2 4 x L 2 F k Y 1 9 y Y X d f Z 2 9 v Z F 9 2 a W R l b y 9 B d X R v U m V t b 3 Z l Z E N v b H V t b n M x L n t D b 2 x 1 b W 4 x M T E s M T E w f S Z x d W 9 0 O y w m c X V v d D t T Z W N 0 a W 9 u M S 9 h Z G N f c m F 3 X 2 d v b 2 R f d m l k Z W 8 v Q X V 0 b 1 J l b W 9 2 Z W R D b 2 x 1 b W 5 z M S 5 7 Q 2 9 s d W 1 u M T E y L D E x M X 0 m c X V v d D s s J n F 1 b 3 Q 7 U 2 V j d G l v b j E v Y W R j X 3 J h d 1 9 n b 2 9 k X 3 Z p Z G V v L 0 F 1 d G 9 S Z W 1 v d m V k Q 2 9 s d W 1 u c z E u e 0 N v b H V t b j E x M y w x M T J 9 J n F 1 b 3 Q 7 L C Z x d W 9 0 O 1 N l Y 3 R p b 2 4 x L 2 F k Y 1 9 y Y X d f Z 2 9 v Z F 9 2 a W R l b y 9 B d X R v U m V t b 3 Z l Z E N v b H V t b n M x L n t D b 2 x 1 b W 4 x M T Q s M T E z f S Z x d W 9 0 O y w m c X V v d D t T Z W N 0 a W 9 u M S 9 h Z G N f c m F 3 X 2 d v b 2 R f d m l k Z W 8 v Q X V 0 b 1 J l b W 9 2 Z W R D b 2 x 1 b W 5 z M S 5 7 Q 2 9 s d W 1 u M T E 1 L D E x N H 0 m c X V v d D s s J n F 1 b 3 Q 7 U 2 V j d G l v b j E v Y W R j X 3 J h d 1 9 n b 2 9 k X 3 Z p Z G V v L 0 F 1 d G 9 S Z W 1 v d m V k Q 2 9 s d W 1 u c z E u e 0 N v b H V t b j E x N i w x M T V 9 J n F 1 b 3 Q 7 L C Z x d W 9 0 O 1 N l Y 3 R p b 2 4 x L 2 F k Y 1 9 y Y X d f Z 2 9 v Z F 9 2 a W R l b y 9 B d X R v U m V t b 3 Z l Z E N v b H V t b n M x L n t D b 2 x 1 b W 4 x M T c s M T E 2 f S Z x d W 9 0 O y w m c X V v d D t T Z W N 0 a W 9 u M S 9 h Z G N f c m F 3 X 2 d v b 2 R f d m l k Z W 8 v Q X V 0 b 1 J l b W 9 2 Z W R D b 2 x 1 b W 5 z M S 5 7 Q 2 9 s d W 1 u M T E 4 L D E x N 3 0 m c X V v d D s s J n F 1 b 3 Q 7 U 2 V j d G l v b j E v Y W R j X 3 J h d 1 9 n b 2 9 k X 3 Z p Z G V v L 0 F 1 d G 9 S Z W 1 v d m V k Q 2 9 s d W 1 u c z E u e 0 N v b H V t b j E x O S w x M T h 9 J n F 1 b 3 Q 7 L C Z x d W 9 0 O 1 N l Y 3 R p b 2 4 x L 2 F k Y 1 9 y Y X d f Z 2 9 v Z F 9 2 a W R l b y 9 B d X R v U m V t b 3 Z l Z E N v b H V t b n M x L n t D b 2 x 1 b W 4 x M j A s M T E 5 f S Z x d W 9 0 O y w m c X V v d D t T Z W N 0 a W 9 u M S 9 h Z G N f c m F 3 X 2 d v b 2 R f d m l k Z W 8 v Q X V 0 b 1 J l b W 9 2 Z W R D b 2 x 1 b W 5 z M S 5 7 Q 2 9 s d W 1 u M T I x L D E y M H 0 m c X V v d D s s J n F 1 b 3 Q 7 U 2 V j d G l v b j E v Y W R j X 3 J h d 1 9 n b 2 9 k X 3 Z p Z G V v L 0 F 1 d G 9 S Z W 1 v d m V k Q 2 9 s d W 1 u c z E u e 0 N v b H V t b j E y M i w x M j F 9 J n F 1 b 3 Q 7 L C Z x d W 9 0 O 1 N l Y 3 R p b 2 4 x L 2 F k Y 1 9 y Y X d f Z 2 9 v Z F 9 2 a W R l b y 9 B d X R v U m V t b 3 Z l Z E N v b H V t b n M x L n t D b 2 x 1 b W 4 x M j M s M T I y f S Z x d W 9 0 O y w m c X V v d D t T Z W N 0 a W 9 u M S 9 h Z G N f c m F 3 X 2 d v b 2 R f d m l k Z W 8 v Q X V 0 b 1 J l b W 9 2 Z W R D b 2 x 1 b W 5 z M S 5 7 Q 2 9 s d W 1 u M T I 0 L D E y M 3 0 m c X V v d D s s J n F 1 b 3 Q 7 U 2 V j d G l v b j E v Y W R j X 3 J h d 1 9 n b 2 9 k X 3 Z p Z G V v L 0 F 1 d G 9 S Z W 1 v d m V k Q 2 9 s d W 1 u c z E u e 0 N v b H V t b j E y N S w x M j R 9 J n F 1 b 3 Q 7 L C Z x d W 9 0 O 1 N l Y 3 R p b 2 4 x L 2 F k Y 1 9 y Y X d f Z 2 9 v Z F 9 2 a W R l b y 9 B d X R v U m V t b 3 Z l Z E N v b H V t b n M x L n t D b 2 x 1 b W 4 x M j Y s M T I 1 f S Z x d W 9 0 O y w m c X V v d D t T Z W N 0 a W 9 u M S 9 h Z G N f c m F 3 X 2 d v b 2 R f d m l k Z W 8 v Q X V 0 b 1 J l b W 9 2 Z W R D b 2 x 1 b W 5 z M S 5 7 Q 2 9 s d W 1 u M T I 3 L D E y N n 0 m c X V v d D s s J n F 1 b 3 Q 7 U 2 V j d G l v b j E v Y W R j X 3 J h d 1 9 n b 2 9 k X 3 Z p Z G V v L 0 F 1 d G 9 S Z W 1 v d m V k Q 2 9 s d W 1 u c z E u e 0 N v b H V t b j E y O C w x M j d 9 J n F 1 b 3 Q 7 L C Z x d W 9 0 O 1 N l Y 3 R p b 2 4 x L 2 F k Y 1 9 y Y X d f Z 2 9 v Z F 9 2 a W R l b y 9 B d X R v U m V t b 3 Z l Z E N v b H V t b n M x L n t D b 2 x 1 b W 4 x M j k s M T I 4 f S Z x d W 9 0 O y w m c X V v d D t T Z W N 0 a W 9 u M S 9 h Z G N f c m F 3 X 2 d v b 2 R f d m l k Z W 8 v Q X V 0 b 1 J l b W 9 2 Z W R D b 2 x 1 b W 5 z M S 5 7 Q 2 9 s d W 1 u M T M w L D E y O X 0 m c X V v d D s s J n F 1 b 3 Q 7 U 2 V j d G l v b j E v Y W R j X 3 J h d 1 9 n b 2 9 k X 3 Z p Z G V v L 0 F 1 d G 9 S Z W 1 v d m V k Q 2 9 s d W 1 u c z E u e 0 N v b H V t b j E z M S w x M z B 9 J n F 1 b 3 Q 7 L C Z x d W 9 0 O 1 N l Y 3 R p b 2 4 x L 2 F k Y 1 9 y Y X d f Z 2 9 v Z F 9 2 a W R l b y 9 B d X R v U m V t b 3 Z l Z E N v b H V t b n M x L n t D b 2 x 1 b W 4 x M z I s M T M x f S Z x d W 9 0 O y w m c X V v d D t T Z W N 0 a W 9 u M S 9 h Z G N f c m F 3 X 2 d v b 2 R f d m l k Z W 8 v Q X V 0 b 1 J l b W 9 2 Z W R D b 2 x 1 b W 5 z M S 5 7 Q 2 9 s d W 1 u M T M z L D E z M n 0 m c X V v d D s s J n F 1 b 3 Q 7 U 2 V j d G l v b j E v Y W R j X 3 J h d 1 9 n b 2 9 k X 3 Z p Z G V v L 0 F 1 d G 9 S Z W 1 v d m V k Q 2 9 s d W 1 u c z E u e 0 N v b H V t b j E z N C w x M z N 9 J n F 1 b 3 Q 7 L C Z x d W 9 0 O 1 N l Y 3 R p b 2 4 x L 2 F k Y 1 9 y Y X d f Z 2 9 v Z F 9 2 a W R l b y 9 B d X R v U m V t b 3 Z l Z E N v b H V t b n M x L n t D b 2 x 1 b W 4 x M z U s M T M 0 f S Z x d W 9 0 O y w m c X V v d D t T Z W N 0 a W 9 u M S 9 h Z G N f c m F 3 X 2 d v b 2 R f d m l k Z W 8 v Q X V 0 b 1 J l b W 9 2 Z W R D b 2 x 1 b W 5 z M S 5 7 Q 2 9 s d W 1 u M T M 2 L D E z N X 0 m c X V v d D s s J n F 1 b 3 Q 7 U 2 V j d G l v b j E v Y W R j X 3 J h d 1 9 n b 2 9 k X 3 Z p Z G V v L 0 F 1 d G 9 S Z W 1 v d m V k Q 2 9 s d W 1 u c z E u e 0 N v b H V t b j E z N y w x M z Z 9 J n F 1 b 3 Q 7 L C Z x d W 9 0 O 1 N l Y 3 R p b 2 4 x L 2 F k Y 1 9 y Y X d f Z 2 9 v Z F 9 2 a W R l b y 9 B d X R v U m V t b 3 Z l Z E N v b H V t b n M x L n t D b 2 x 1 b W 4 x M z g s M T M 3 f S Z x d W 9 0 O y w m c X V v d D t T Z W N 0 a W 9 u M S 9 h Z G N f c m F 3 X 2 d v b 2 R f d m l k Z W 8 v Q X V 0 b 1 J l b W 9 2 Z W R D b 2 x 1 b W 5 z M S 5 7 Q 2 9 s d W 1 u M T M 5 L D E z O H 0 m c X V v d D s s J n F 1 b 3 Q 7 U 2 V j d G l v b j E v Y W R j X 3 J h d 1 9 n b 2 9 k X 3 Z p Z G V v L 0 F 1 d G 9 S Z W 1 v d m V k Q 2 9 s d W 1 u c z E u e 0 N v b H V t b j E 0 M C w x M z l 9 J n F 1 b 3 Q 7 L C Z x d W 9 0 O 1 N l Y 3 R p b 2 4 x L 2 F k Y 1 9 y Y X d f Z 2 9 v Z F 9 2 a W R l b y 9 B d X R v U m V t b 3 Z l Z E N v b H V t b n M x L n t D b 2 x 1 b W 4 x N D E s M T Q w f S Z x d W 9 0 O y w m c X V v d D t T Z W N 0 a W 9 u M S 9 h Z G N f c m F 3 X 2 d v b 2 R f d m l k Z W 8 v Q X V 0 b 1 J l b W 9 2 Z W R D b 2 x 1 b W 5 z M S 5 7 Q 2 9 s d W 1 u M T Q y L D E 0 M X 0 m c X V v d D s s J n F 1 b 3 Q 7 U 2 V j d G l v b j E v Y W R j X 3 J h d 1 9 n b 2 9 k X 3 Z p Z G V v L 0 F 1 d G 9 S Z W 1 v d m V k Q 2 9 s d W 1 u c z E u e 0 N v b H V t b j E 0 M y w x N D J 9 J n F 1 b 3 Q 7 L C Z x d W 9 0 O 1 N l Y 3 R p b 2 4 x L 2 F k Y 1 9 y Y X d f Z 2 9 v Z F 9 2 a W R l b y 9 B d X R v U m V t b 3 Z l Z E N v b H V t b n M x L n t D b 2 x 1 b W 4 x N D Q s M T Q z f S Z x d W 9 0 O y w m c X V v d D t T Z W N 0 a W 9 u M S 9 h Z G N f c m F 3 X 2 d v b 2 R f d m l k Z W 8 v Q X V 0 b 1 J l b W 9 2 Z W R D b 2 x 1 b W 5 z M S 5 7 Q 2 9 s d W 1 u M T Q 1 L D E 0 N H 0 m c X V v d D s s J n F 1 b 3 Q 7 U 2 V j d G l v b j E v Y W R j X 3 J h d 1 9 n b 2 9 k X 3 Z p Z G V v L 0 F 1 d G 9 S Z W 1 v d m V k Q 2 9 s d W 1 u c z E u e 0 N v b H V t b j E 0 N i w x N D V 9 J n F 1 b 3 Q 7 L C Z x d W 9 0 O 1 N l Y 3 R p b 2 4 x L 2 F k Y 1 9 y Y X d f Z 2 9 v Z F 9 2 a W R l b y 9 B d X R v U m V t b 3 Z l Z E N v b H V t b n M x L n t D b 2 x 1 b W 4 x N D c s M T Q 2 f S Z x d W 9 0 O y w m c X V v d D t T Z W N 0 a W 9 u M S 9 h Z G N f c m F 3 X 2 d v b 2 R f d m l k Z W 8 v Q X V 0 b 1 J l b W 9 2 Z W R D b 2 x 1 b W 5 z M S 5 7 Q 2 9 s d W 1 u M T Q 4 L D E 0 N 3 0 m c X V v d D s s J n F 1 b 3 Q 7 U 2 V j d G l v b j E v Y W R j X 3 J h d 1 9 n b 2 9 k X 3 Z p Z G V v L 0 F 1 d G 9 S Z W 1 v d m V k Q 2 9 s d W 1 u c z E u e 0 N v b H V t b j E 0 O S w x N D h 9 J n F 1 b 3 Q 7 L C Z x d W 9 0 O 1 N l Y 3 R p b 2 4 x L 2 F k Y 1 9 y Y X d f Z 2 9 v Z F 9 2 a W R l b y 9 B d X R v U m V t b 3 Z l Z E N v b H V t b n M x L n t D b 2 x 1 b W 4 x N T A s M T Q 5 f S Z x d W 9 0 O y w m c X V v d D t T Z W N 0 a W 9 u M S 9 h Z G N f c m F 3 X 2 d v b 2 R f d m l k Z W 8 v Q X V 0 b 1 J l b W 9 2 Z W R D b 2 x 1 b W 5 z M S 5 7 Q 2 9 s d W 1 u M T U x L D E 1 M H 0 m c X V v d D s s J n F 1 b 3 Q 7 U 2 V j d G l v b j E v Y W R j X 3 J h d 1 9 n b 2 9 k X 3 Z p Z G V v L 0 F 1 d G 9 S Z W 1 v d m V k Q 2 9 s d W 1 u c z E u e 0 N v b H V t b j E 1 M i w x N T F 9 J n F 1 b 3 Q 7 L C Z x d W 9 0 O 1 N l Y 3 R p b 2 4 x L 2 F k Y 1 9 y Y X d f Z 2 9 v Z F 9 2 a W R l b y 9 B d X R v U m V t b 3 Z l Z E N v b H V t b n M x L n t D b 2 x 1 b W 4 x N T M s M T U y f S Z x d W 9 0 O y w m c X V v d D t T Z W N 0 a W 9 u M S 9 h Z G N f c m F 3 X 2 d v b 2 R f d m l k Z W 8 v Q X V 0 b 1 J l b W 9 2 Z W R D b 2 x 1 b W 5 z M S 5 7 Q 2 9 s d W 1 u M T U 0 L D E 1 M 3 0 m c X V v d D s s J n F 1 b 3 Q 7 U 2 V j d G l v b j E v Y W R j X 3 J h d 1 9 n b 2 9 k X 3 Z p Z G V v L 0 F 1 d G 9 S Z W 1 v d m V k Q 2 9 s d W 1 u c z E u e 0 N v b H V t b j E 1 N S w x N T R 9 J n F 1 b 3 Q 7 L C Z x d W 9 0 O 1 N l Y 3 R p b 2 4 x L 2 F k Y 1 9 y Y X d f Z 2 9 v Z F 9 2 a W R l b y 9 B d X R v U m V t b 3 Z l Z E N v b H V t b n M x L n t D b 2 x 1 b W 4 x N T Y s M T U 1 f S Z x d W 9 0 O y w m c X V v d D t T Z W N 0 a W 9 u M S 9 h Z G N f c m F 3 X 2 d v b 2 R f d m l k Z W 8 v Q X V 0 b 1 J l b W 9 2 Z W R D b 2 x 1 b W 5 z M S 5 7 Q 2 9 s d W 1 u M T U 3 L D E 1 N n 0 m c X V v d D s s J n F 1 b 3 Q 7 U 2 V j d G l v b j E v Y W R j X 3 J h d 1 9 n b 2 9 k X 3 Z p Z G V v L 0 F 1 d G 9 S Z W 1 v d m V k Q 2 9 s d W 1 u c z E u e 0 N v b H V t b j E 1 O C w x N T d 9 J n F 1 b 3 Q 7 L C Z x d W 9 0 O 1 N l Y 3 R p b 2 4 x L 2 F k Y 1 9 y Y X d f Z 2 9 v Z F 9 2 a W R l b y 9 B d X R v U m V t b 3 Z l Z E N v b H V t b n M x L n t D b 2 x 1 b W 4 x N T k s M T U 4 f S Z x d W 9 0 O y w m c X V v d D t T Z W N 0 a W 9 u M S 9 h Z G N f c m F 3 X 2 d v b 2 R f d m l k Z W 8 v Q X V 0 b 1 J l b W 9 2 Z W R D b 2 x 1 b W 5 z M S 5 7 Q 2 9 s d W 1 u M T Y w L D E 1 O X 0 m c X V v d D s s J n F 1 b 3 Q 7 U 2 V j d G l v b j E v Y W R j X 3 J h d 1 9 n b 2 9 k X 3 Z p Z G V v L 0 F 1 d G 9 S Z W 1 v d m V k Q 2 9 s d W 1 u c z E u e 0 N v b H V t b j E 2 M S w x N j B 9 J n F 1 b 3 Q 7 L C Z x d W 9 0 O 1 N l Y 3 R p b 2 4 x L 2 F k Y 1 9 y Y X d f Z 2 9 v Z F 9 2 a W R l b y 9 B d X R v U m V t b 3 Z l Z E N v b H V t b n M x L n t D b 2 x 1 b W 4 x N j I s M T Y x f S Z x d W 9 0 O y w m c X V v d D t T Z W N 0 a W 9 u M S 9 h Z G N f c m F 3 X 2 d v b 2 R f d m l k Z W 8 v Q X V 0 b 1 J l b W 9 2 Z W R D b 2 x 1 b W 5 z M S 5 7 Q 2 9 s d W 1 u M T Y z L D E 2 M n 0 m c X V v d D s s J n F 1 b 3 Q 7 U 2 V j d G l v b j E v Y W R j X 3 J h d 1 9 n b 2 9 k X 3 Z p Z G V v L 0 F 1 d G 9 S Z W 1 v d m V k Q 2 9 s d W 1 u c z E u e 0 N v b H V t b j E 2 N C w x N j N 9 J n F 1 b 3 Q 7 L C Z x d W 9 0 O 1 N l Y 3 R p b 2 4 x L 2 F k Y 1 9 y Y X d f Z 2 9 v Z F 9 2 a W R l b y 9 B d X R v U m V t b 3 Z l Z E N v b H V t b n M x L n t D b 2 x 1 b W 4 x N j U s M T Y 0 f S Z x d W 9 0 O y w m c X V v d D t T Z W N 0 a W 9 u M S 9 h Z G N f c m F 3 X 2 d v b 2 R f d m l k Z W 8 v Q X V 0 b 1 J l b W 9 2 Z W R D b 2 x 1 b W 5 z M S 5 7 Q 2 9 s d W 1 u M T Y 2 L D E 2 N X 0 m c X V v d D s s J n F 1 b 3 Q 7 U 2 V j d G l v b j E v Y W R j X 3 J h d 1 9 n b 2 9 k X 3 Z p Z G V v L 0 F 1 d G 9 S Z W 1 v d m V k Q 2 9 s d W 1 u c z E u e 0 N v b H V t b j E 2 N y w x N j Z 9 J n F 1 b 3 Q 7 L C Z x d W 9 0 O 1 N l Y 3 R p b 2 4 x L 2 F k Y 1 9 y Y X d f Z 2 9 v Z F 9 2 a W R l b y 9 B d X R v U m V t b 3 Z l Z E N v b H V t b n M x L n t D b 2 x 1 b W 4 x N j g s M T Y 3 f S Z x d W 9 0 O y w m c X V v d D t T Z W N 0 a W 9 u M S 9 h Z G N f c m F 3 X 2 d v b 2 R f d m l k Z W 8 v Q X V 0 b 1 J l b W 9 2 Z W R D b 2 x 1 b W 5 z M S 5 7 Q 2 9 s d W 1 u M T Y 5 L D E 2 O H 0 m c X V v d D s s J n F 1 b 3 Q 7 U 2 V j d G l v b j E v Y W R j X 3 J h d 1 9 n b 2 9 k X 3 Z p Z G V v L 0 F 1 d G 9 S Z W 1 v d m V k Q 2 9 s d W 1 u c z E u e 0 N v b H V t b j E 3 M C w x N j l 9 J n F 1 b 3 Q 7 L C Z x d W 9 0 O 1 N l Y 3 R p b 2 4 x L 2 F k Y 1 9 y Y X d f Z 2 9 v Z F 9 2 a W R l b y 9 B d X R v U m V t b 3 Z l Z E N v b H V t b n M x L n t D b 2 x 1 b W 4 x N z E s M T c w f S Z x d W 9 0 O y w m c X V v d D t T Z W N 0 a W 9 u M S 9 h Z G N f c m F 3 X 2 d v b 2 R f d m l k Z W 8 v Q X V 0 b 1 J l b W 9 2 Z W R D b 2 x 1 b W 5 z M S 5 7 Q 2 9 s d W 1 u M T c y L D E 3 M X 0 m c X V v d D s s J n F 1 b 3 Q 7 U 2 V j d G l v b j E v Y W R j X 3 J h d 1 9 n b 2 9 k X 3 Z p Z G V v L 0 F 1 d G 9 S Z W 1 v d m V k Q 2 9 s d W 1 u c z E u e 0 N v b H V t b j E 3 M y w x N z J 9 J n F 1 b 3 Q 7 L C Z x d W 9 0 O 1 N l Y 3 R p b 2 4 x L 2 F k Y 1 9 y Y X d f Z 2 9 v Z F 9 2 a W R l b y 9 B d X R v U m V t b 3 Z l Z E N v b H V t b n M x L n t D b 2 x 1 b W 4 x N z Q s M T c z f S Z x d W 9 0 O y w m c X V v d D t T Z W N 0 a W 9 u M S 9 h Z G N f c m F 3 X 2 d v b 2 R f d m l k Z W 8 v Q X V 0 b 1 J l b W 9 2 Z W R D b 2 x 1 b W 5 z M S 5 7 Q 2 9 s d W 1 u M T c 1 L D E 3 N H 0 m c X V v d D s s J n F 1 b 3 Q 7 U 2 V j d G l v b j E v Y W R j X 3 J h d 1 9 n b 2 9 k X 3 Z p Z G V v L 0 F 1 d G 9 S Z W 1 v d m V k Q 2 9 s d W 1 u c z E u e 0 N v b H V t b j E 3 N i w x N z V 9 J n F 1 b 3 Q 7 L C Z x d W 9 0 O 1 N l Y 3 R p b 2 4 x L 2 F k Y 1 9 y Y X d f Z 2 9 v Z F 9 2 a W R l b y 9 B d X R v U m V t b 3 Z l Z E N v b H V t b n M x L n t D b 2 x 1 b W 4 x N z c s M T c 2 f S Z x d W 9 0 O y w m c X V v d D t T Z W N 0 a W 9 u M S 9 h Z G N f c m F 3 X 2 d v b 2 R f d m l k Z W 8 v Q X V 0 b 1 J l b W 9 2 Z W R D b 2 x 1 b W 5 z M S 5 7 Q 2 9 s d W 1 u M T c 4 L D E 3 N 3 0 m c X V v d D s s J n F 1 b 3 Q 7 U 2 V j d G l v b j E v Y W R j X 3 J h d 1 9 n b 2 9 k X 3 Z p Z G V v L 0 F 1 d G 9 S Z W 1 v d m V k Q 2 9 s d W 1 u c z E u e 0 N v b H V t b j E 3 O S w x N z h 9 J n F 1 b 3 Q 7 L C Z x d W 9 0 O 1 N l Y 3 R p b 2 4 x L 2 F k Y 1 9 y Y X d f Z 2 9 v Z F 9 2 a W R l b y 9 B d X R v U m V t b 3 Z l Z E N v b H V t b n M x L n t D b 2 x 1 b W 4 x O D A s M T c 5 f S Z x d W 9 0 O y w m c X V v d D t T Z W N 0 a W 9 u M S 9 h Z G N f c m F 3 X 2 d v b 2 R f d m l k Z W 8 v Q X V 0 b 1 J l b W 9 2 Z W R D b 2 x 1 b W 5 z M S 5 7 Q 2 9 s d W 1 u M T g x L D E 4 M H 0 m c X V v d D s s J n F 1 b 3 Q 7 U 2 V j d G l v b j E v Y W R j X 3 J h d 1 9 n b 2 9 k X 3 Z p Z G V v L 0 F 1 d G 9 S Z W 1 v d m V k Q 2 9 s d W 1 u c z E u e 0 N v b H V t b j E 4 M i w x O D F 9 J n F 1 b 3 Q 7 L C Z x d W 9 0 O 1 N l Y 3 R p b 2 4 x L 2 F k Y 1 9 y Y X d f Z 2 9 v Z F 9 2 a W R l b y 9 B d X R v U m V t b 3 Z l Z E N v b H V t b n M x L n t D b 2 x 1 b W 4 x O D M s M T g y f S Z x d W 9 0 O y w m c X V v d D t T Z W N 0 a W 9 u M S 9 h Z G N f c m F 3 X 2 d v b 2 R f d m l k Z W 8 v Q X V 0 b 1 J l b W 9 2 Z W R D b 2 x 1 b W 5 z M S 5 7 Q 2 9 s d W 1 u M T g 0 L D E 4 M 3 0 m c X V v d D s s J n F 1 b 3 Q 7 U 2 V j d G l v b j E v Y W R j X 3 J h d 1 9 n b 2 9 k X 3 Z p Z G V v L 0 F 1 d G 9 S Z W 1 v d m V k Q 2 9 s d W 1 u c z E u e 0 N v b H V t b j E 4 N S w x O D R 9 J n F 1 b 3 Q 7 L C Z x d W 9 0 O 1 N l Y 3 R p b 2 4 x L 2 F k Y 1 9 y Y X d f Z 2 9 v Z F 9 2 a W R l b y 9 B d X R v U m V t b 3 Z l Z E N v b H V t b n M x L n t D b 2 x 1 b W 4 x O D Y s M T g 1 f S Z x d W 9 0 O y w m c X V v d D t T Z W N 0 a W 9 u M S 9 h Z G N f c m F 3 X 2 d v b 2 R f d m l k Z W 8 v Q X V 0 b 1 J l b W 9 2 Z W R D b 2 x 1 b W 5 z M S 5 7 Q 2 9 s d W 1 u M T g 3 L D E 4 N n 0 m c X V v d D s s J n F 1 b 3 Q 7 U 2 V j d G l v b j E v Y W R j X 3 J h d 1 9 n b 2 9 k X 3 Z p Z G V v L 0 F 1 d G 9 S Z W 1 v d m V k Q 2 9 s d W 1 u c z E u e 0 N v b H V t b j E 4 O C w x O D d 9 J n F 1 b 3 Q 7 L C Z x d W 9 0 O 1 N l Y 3 R p b 2 4 x L 2 F k Y 1 9 y Y X d f Z 2 9 v Z F 9 2 a W R l b y 9 B d X R v U m V t b 3 Z l Z E N v b H V t b n M x L n t D b 2 x 1 b W 4 x O D k s M T g 4 f S Z x d W 9 0 O y w m c X V v d D t T Z W N 0 a W 9 u M S 9 h Z G N f c m F 3 X 2 d v b 2 R f d m l k Z W 8 v Q X V 0 b 1 J l b W 9 2 Z W R D b 2 x 1 b W 5 z M S 5 7 Q 2 9 s d W 1 u M T k w L D E 4 O X 0 m c X V v d D s s J n F 1 b 3 Q 7 U 2 V j d G l v b j E v Y W R j X 3 J h d 1 9 n b 2 9 k X 3 Z p Z G V v L 0 F 1 d G 9 S Z W 1 v d m V k Q 2 9 s d W 1 u c z E u e 0 N v b H V t b j E 5 M S w x O T B 9 J n F 1 b 3 Q 7 L C Z x d W 9 0 O 1 N l Y 3 R p b 2 4 x L 2 F k Y 1 9 y Y X d f Z 2 9 v Z F 9 2 a W R l b y 9 B d X R v U m V t b 3 Z l Z E N v b H V t b n M x L n t D b 2 x 1 b W 4 x O T I s M T k x f S Z x d W 9 0 O y w m c X V v d D t T Z W N 0 a W 9 u M S 9 h Z G N f c m F 3 X 2 d v b 2 R f d m l k Z W 8 v Q X V 0 b 1 J l b W 9 2 Z W R D b 2 x 1 b W 5 z M S 5 7 Q 2 9 s d W 1 u M T k z L D E 5 M n 0 m c X V v d D s s J n F 1 b 3 Q 7 U 2 V j d G l v b j E v Y W R j X 3 J h d 1 9 n b 2 9 k X 3 Z p Z G V v L 0 F 1 d G 9 S Z W 1 v d m V k Q 2 9 s d W 1 u c z E u e 0 N v b H V t b j E 5 N C w x O T N 9 J n F 1 b 3 Q 7 L C Z x d W 9 0 O 1 N l Y 3 R p b 2 4 x L 2 F k Y 1 9 y Y X d f Z 2 9 v Z F 9 2 a W R l b y 9 B d X R v U m V t b 3 Z l Z E N v b H V t b n M x L n t D b 2 x 1 b W 4 x O T U s M T k 0 f S Z x d W 9 0 O y w m c X V v d D t T Z W N 0 a W 9 u M S 9 h Z G N f c m F 3 X 2 d v b 2 R f d m l k Z W 8 v Q X V 0 b 1 J l b W 9 2 Z W R D b 2 x 1 b W 5 z M S 5 7 Q 2 9 s d W 1 u M T k 2 L D E 5 N X 0 m c X V v d D s s J n F 1 b 3 Q 7 U 2 V j d G l v b j E v Y W R j X 3 J h d 1 9 n b 2 9 k X 3 Z p Z G V v L 0 F 1 d G 9 S Z W 1 v d m V k Q 2 9 s d W 1 u c z E u e 0 N v b H V t b j E 5 N y w x O T Z 9 J n F 1 b 3 Q 7 L C Z x d W 9 0 O 1 N l Y 3 R p b 2 4 x L 2 F k Y 1 9 y Y X d f Z 2 9 v Z F 9 2 a W R l b y 9 B d X R v U m V t b 3 Z l Z E N v b H V t b n M x L n t D b 2 x 1 b W 4 x O T g s M T k 3 f S Z x d W 9 0 O y w m c X V v d D t T Z W N 0 a W 9 u M S 9 h Z G N f c m F 3 X 2 d v b 2 R f d m l k Z W 8 v Q X V 0 b 1 J l b W 9 2 Z W R D b 2 x 1 b W 5 z M S 5 7 Q 2 9 s d W 1 u M T k 5 L D E 5 O H 0 m c X V v d D s s J n F 1 b 3 Q 7 U 2 V j d G l v b j E v Y W R j X 3 J h d 1 9 n b 2 9 k X 3 Z p Z G V v L 0 F 1 d G 9 S Z W 1 v d m V k Q 2 9 s d W 1 u c z E u e 0 N v b H V t b j I w M C w x O T l 9 J n F 1 b 3 Q 7 L C Z x d W 9 0 O 1 N l Y 3 R p b 2 4 x L 2 F k Y 1 9 y Y X d f Z 2 9 v Z F 9 2 a W R l b y 9 B d X R v U m V t b 3 Z l Z E N v b H V t b n M x L n t D b 2 x 1 b W 4 y M D E s M j A w f S Z x d W 9 0 O 1 0 s J n F 1 b 3 Q 7 Q 2 9 s d W 1 u Q 2 9 1 b n Q m c X V v d D s 6 M j A x L C Z x d W 9 0 O 0 t l e U N v b H V t b k 5 h b W V z J n F 1 b 3 Q 7 O l t d L C Z x d W 9 0 O 0 N v b H V t b k l k Z W 5 0 a X R p Z X M m c X V v d D s 6 W y Z x d W 9 0 O 1 N l Y 3 R p b 2 4 x L 2 F k Y 1 9 y Y X d f Z 2 9 v Z F 9 2 a W R l b y 9 B d X R v U m V t b 3 Z l Z E N v b H V t b n M x L n t D b 2 x 1 b W 4 x L D B 9 J n F 1 b 3 Q 7 L C Z x d W 9 0 O 1 N l Y 3 R p b 2 4 x L 2 F k Y 1 9 y Y X d f Z 2 9 v Z F 9 2 a W R l b y 9 B d X R v U m V t b 3 Z l Z E N v b H V t b n M x L n t D b 2 x 1 b W 4 y L D F 9 J n F 1 b 3 Q 7 L C Z x d W 9 0 O 1 N l Y 3 R p b 2 4 x L 2 F k Y 1 9 y Y X d f Z 2 9 v Z F 9 2 a W R l b y 9 B d X R v U m V t b 3 Z l Z E N v b H V t b n M x L n t D b 2 x 1 b W 4 z L D J 9 J n F 1 b 3 Q 7 L C Z x d W 9 0 O 1 N l Y 3 R p b 2 4 x L 2 F k Y 1 9 y Y X d f Z 2 9 v Z F 9 2 a W R l b y 9 B d X R v U m V t b 3 Z l Z E N v b H V t b n M x L n t D b 2 x 1 b W 4 0 L D N 9 J n F 1 b 3 Q 7 L C Z x d W 9 0 O 1 N l Y 3 R p b 2 4 x L 2 F k Y 1 9 y Y X d f Z 2 9 v Z F 9 2 a W R l b y 9 B d X R v U m V t b 3 Z l Z E N v b H V t b n M x L n t D b 2 x 1 b W 4 1 L D R 9 J n F 1 b 3 Q 7 L C Z x d W 9 0 O 1 N l Y 3 R p b 2 4 x L 2 F k Y 1 9 y Y X d f Z 2 9 v Z F 9 2 a W R l b y 9 B d X R v U m V t b 3 Z l Z E N v b H V t b n M x L n t D b 2 x 1 b W 4 2 L D V 9 J n F 1 b 3 Q 7 L C Z x d W 9 0 O 1 N l Y 3 R p b 2 4 x L 2 F k Y 1 9 y Y X d f Z 2 9 v Z F 9 2 a W R l b y 9 B d X R v U m V t b 3 Z l Z E N v b H V t b n M x L n t D b 2 x 1 b W 4 3 L D Z 9 J n F 1 b 3 Q 7 L C Z x d W 9 0 O 1 N l Y 3 R p b 2 4 x L 2 F k Y 1 9 y Y X d f Z 2 9 v Z F 9 2 a W R l b y 9 B d X R v U m V t b 3 Z l Z E N v b H V t b n M x L n t D b 2 x 1 b W 4 4 L D d 9 J n F 1 b 3 Q 7 L C Z x d W 9 0 O 1 N l Y 3 R p b 2 4 x L 2 F k Y 1 9 y Y X d f Z 2 9 v Z F 9 2 a W R l b y 9 B d X R v U m V t b 3 Z l Z E N v b H V t b n M x L n t D b 2 x 1 b W 4 5 L D h 9 J n F 1 b 3 Q 7 L C Z x d W 9 0 O 1 N l Y 3 R p b 2 4 x L 2 F k Y 1 9 y Y X d f Z 2 9 v Z F 9 2 a W R l b y 9 B d X R v U m V t b 3 Z l Z E N v b H V t b n M x L n t D b 2 x 1 b W 4 x M C w 5 f S Z x d W 9 0 O y w m c X V v d D t T Z W N 0 a W 9 u M S 9 h Z G N f c m F 3 X 2 d v b 2 R f d m l k Z W 8 v Q X V 0 b 1 J l b W 9 2 Z W R D b 2 x 1 b W 5 z M S 5 7 Q 2 9 s d W 1 u M T E s M T B 9 J n F 1 b 3 Q 7 L C Z x d W 9 0 O 1 N l Y 3 R p b 2 4 x L 2 F k Y 1 9 y Y X d f Z 2 9 v Z F 9 2 a W R l b y 9 B d X R v U m V t b 3 Z l Z E N v b H V t b n M x L n t D b 2 x 1 b W 4 x M i w x M X 0 m c X V v d D s s J n F 1 b 3 Q 7 U 2 V j d G l v b j E v Y W R j X 3 J h d 1 9 n b 2 9 k X 3 Z p Z G V v L 0 F 1 d G 9 S Z W 1 v d m V k Q 2 9 s d W 1 u c z E u e 0 N v b H V t b j E z L D E y f S Z x d W 9 0 O y w m c X V v d D t T Z W N 0 a W 9 u M S 9 h Z G N f c m F 3 X 2 d v b 2 R f d m l k Z W 8 v Q X V 0 b 1 J l b W 9 2 Z W R D b 2 x 1 b W 5 z M S 5 7 Q 2 9 s d W 1 u M T Q s M T N 9 J n F 1 b 3 Q 7 L C Z x d W 9 0 O 1 N l Y 3 R p b 2 4 x L 2 F k Y 1 9 y Y X d f Z 2 9 v Z F 9 2 a W R l b y 9 B d X R v U m V t b 3 Z l Z E N v b H V t b n M x L n t D b 2 x 1 b W 4 x N S w x N H 0 m c X V v d D s s J n F 1 b 3 Q 7 U 2 V j d G l v b j E v Y W R j X 3 J h d 1 9 n b 2 9 k X 3 Z p Z G V v L 0 F 1 d G 9 S Z W 1 v d m V k Q 2 9 s d W 1 u c z E u e 0 N v b H V t b j E 2 L D E 1 f S Z x d W 9 0 O y w m c X V v d D t T Z W N 0 a W 9 u M S 9 h Z G N f c m F 3 X 2 d v b 2 R f d m l k Z W 8 v Q X V 0 b 1 J l b W 9 2 Z W R D b 2 x 1 b W 5 z M S 5 7 Q 2 9 s d W 1 u M T c s M T Z 9 J n F 1 b 3 Q 7 L C Z x d W 9 0 O 1 N l Y 3 R p b 2 4 x L 2 F k Y 1 9 y Y X d f Z 2 9 v Z F 9 2 a W R l b y 9 B d X R v U m V t b 3 Z l Z E N v b H V t b n M x L n t D b 2 x 1 b W 4 x O C w x N 3 0 m c X V v d D s s J n F 1 b 3 Q 7 U 2 V j d G l v b j E v Y W R j X 3 J h d 1 9 n b 2 9 k X 3 Z p Z G V v L 0 F 1 d G 9 S Z W 1 v d m V k Q 2 9 s d W 1 u c z E u e 0 N v b H V t b j E 5 L D E 4 f S Z x d W 9 0 O y w m c X V v d D t T Z W N 0 a W 9 u M S 9 h Z G N f c m F 3 X 2 d v b 2 R f d m l k Z W 8 v Q X V 0 b 1 J l b W 9 2 Z W R D b 2 x 1 b W 5 z M S 5 7 Q 2 9 s d W 1 u M j A s M T l 9 J n F 1 b 3 Q 7 L C Z x d W 9 0 O 1 N l Y 3 R p b 2 4 x L 2 F k Y 1 9 y Y X d f Z 2 9 v Z F 9 2 a W R l b y 9 B d X R v U m V t b 3 Z l Z E N v b H V t b n M x L n t D b 2 x 1 b W 4 y M S w y M H 0 m c X V v d D s s J n F 1 b 3 Q 7 U 2 V j d G l v b j E v Y W R j X 3 J h d 1 9 n b 2 9 k X 3 Z p Z G V v L 0 F 1 d G 9 S Z W 1 v d m V k Q 2 9 s d W 1 u c z E u e 0 N v b H V t b j I y L D I x f S Z x d W 9 0 O y w m c X V v d D t T Z W N 0 a W 9 u M S 9 h Z G N f c m F 3 X 2 d v b 2 R f d m l k Z W 8 v Q X V 0 b 1 J l b W 9 2 Z W R D b 2 x 1 b W 5 z M S 5 7 Q 2 9 s d W 1 u M j M s M j J 9 J n F 1 b 3 Q 7 L C Z x d W 9 0 O 1 N l Y 3 R p b 2 4 x L 2 F k Y 1 9 y Y X d f Z 2 9 v Z F 9 2 a W R l b y 9 B d X R v U m V t b 3 Z l Z E N v b H V t b n M x L n t D b 2 x 1 b W 4 y N C w y M 3 0 m c X V v d D s s J n F 1 b 3 Q 7 U 2 V j d G l v b j E v Y W R j X 3 J h d 1 9 n b 2 9 k X 3 Z p Z G V v L 0 F 1 d G 9 S Z W 1 v d m V k Q 2 9 s d W 1 u c z E u e 0 N v b H V t b j I 1 L D I 0 f S Z x d W 9 0 O y w m c X V v d D t T Z W N 0 a W 9 u M S 9 h Z G N f c m F 3 X 2 d v b 2 R f d m l k Z W 8 v Q X V 0 b 1 J l b W 9 2 Z W R D b 2 x 1 b W 5 z M S 5 7 Q 2 9 s d W 1 u M j Y s M j V 9 J n F 1 b 3 Q 7 L C Z x d W 9 0 O 1 N l Y 3 R p b 2 4 x L 2 F k Y 1 9 y Y X d f Z 2 9 v Z F 9 2 a W R l b y 9 B d X R v U m V t b 3 Z l Z E N v b H V t b n M x L n t D b 2 x 1 b W 4 y N y w y N n 0 m c X V v d D s s J n F 1 b 3 Q 7 U 2 V j d G l v b j E v Y W R j X 3 J h d 1 9 n b 2 9 k X 3 Z p Z G V v L 0 F 1 d G 9 S Z W 1 v d m V k Q 2 9 s d W 1 u c z E u e 0 N v b H V t b j I 4 L D I 3 f S Z x d W 9 0 O y w m c X V v d D t T Z W N 0 a W 9 u M S 9 h Z G N f c m F 3 X 2 d v b 2 R f d m l k Z W 8 v Q X V 0 b 1 J l b W 9 2 Z W R D b 2 x 1 b W 5 z M S 5 7 Q 2 9 s d W 1 u M j k s M j h 9 J n F 1 b 3 Q 7 L C Z x d W 9 0 O 1 N l Y 3 R p b 2 4 x L 2 F k Y 1 9 y Y X d f Z 2 9 v Z F 9 2 a W R l b y 9 B d X R v U m V t b 3 Z l Z E N v b H V t b n M x L n t D b 2 x 1 b W 4 z M C w y O X 0 m c X V v d D s s J n F 1 b 3 Q 7 U 2 V j d G l v b j E v Y W R j X 3 J h d 1 9 n b 2 9 k X 3 Z p Z G V v L 0 F 1 d G 9 S Z W 1 v d m V k Q 2 9 s d W 1 u c z E u e 0 N v b H V t b j M x L D M w f S Z x d W 9 0 O y w m c X V v d D t T Z W N 0 a W 9 u M S 9 h Z G N f c m F 3 X 2 d v b 2 R f d m l k Z W 8 v Q X V 0 b 1 J l b W 9 2 Z W R D b 2 x 1 b W 5 z M S 5 7 Q 2 9 s d W 1 u M z I s M z F 9 J n F 1 b 3 Q 7 L C Z x d W 9 0 O 1 N l Y 3 R p b 2 4 x L 2 F k Y 1 9 y Y X d f Z 2 9 v Z F 9 2 a W R l b y 9 B d X R v U m V t b 3 Z l Z E N v b H V t b n M x L n t D b 2 x 1 b W 4 z M y w z M n 0 m c X V v d D s s J n F 1 b 3 Q 7 U 2 V j d G l v b j E v Y W R j X 3 J h d 1 9 n b 2 9 k X 3 Z p Z G V v L 0 F 1 d G 9 S Z W 1 v d m V k Q 2 9 s d W 1 u c z E u e 0 N v b H V t b j M 0 L D M z f S Z x d W 9 0 O y w m c X V v d D t T Z W N 0 a W 9 u M S 9 h Z G N f c m F 3 X 2 d v b 2 R f d m l k Z W 8 v Q X V 0 b 1 J l b W 9 2 Z W R D b 2 x 1 b W 5 z M S 5 7 Q 2 9 s d W 1 u M z U s M z R 9 J n F 1 b 3 Q 7 L C Z x d W 9 0 O 1 N l Y 3 R p b 2 4 x L 2 F k Y 1 9 y Y X d f Z 2 9 v Z F 9 2 a W R l b y 9 B d X R v U m V t b 3 Z l Z E N v b H V t b n M x L n t D b 2 x 1 b W 4 z N i w z N X 0 m c X V v d D s s J n F 1 b 3 Q 7 U 2 V j d G l v b j E v Y W R j X 3 J h d 1 9 n b 2 9 k X 3 Z p Z G V v L 0 F 1 d G 9 S Z W 1 v d m V k Q 2 9 s d W 1 u c z E u e 0 N v b H V t b j M 3 L D M 2 f S Z x d W 9 0 O y w m c X V v d D t T Z W N 0 a W 9 u M S 9 h Z G N f c m F 3 X 2 d v b 2 R f d m l k Z W 8 v Q X V 0 b 1 J l b W 9 2 Z W R D b 2 x 1 b W 5 z M S 5 7 Q 2 9 s d W 1 u M z g s M z d 9 J n F 1 b 3 Q 7 L C Z x d W 9 0 O 1 N l Y 3 R p b 2 4 x L 2 F k Y 1 9 y Y X d f Z 2 9 v Z F 9 2 a W R l b y 9 B d X R v U m V t b 3 Z l Z E N v b H V t b n M x L n t D b 2 x 1 b W 4 z O S w z O H 0 m c X V v d D s s J n F 1 b 3 Q 7 U 2 V j d G l v b j E v Y W R j X 3 J h d 1 9 n b 2 9 k X 3 Z p Z G V v L 0 F 1 d G 9 S Z W 1 v d m V k Q 2 9 s d W 1 u c z E u e 0 N v b H V t b j Q w L D M 5 f S Z x d W 9 0 O y w m c X V v d D t T Z W N 0 a W 9 u M S 9 h Z G N f c m F 3 X 2 d v b 2 R f d m l k Z W 8 v Q X V 0 b 1 J l b W 9 2 Z W R D b 2 x 1 b W 5 z M S 5 7 Q 2 9 s d W 1 u N D E s N D B 9 J n F 1 b 3 Q 7 L C Z x d W 9 0 O 1 N l Y 3 R p b 2 4 x L 2 F k Y 1 9 y Y X d f Z 2 9 v Z F 9 2 a W R l b y 9 B d X R v U m V t b 3 Z l Z E N v b H V t b n M x L n t D b 2 x 1 b W 4 0 M i w 0 M X 0 m c X V v d D s s J n F 1 b 3 Q 7 U 2 V j d G l v b j E v Y W R j X 3 J h d 1 9 n b 2 9 k X 3 Z p Z G V v L 0 F 1 d G 9 S Z W 1 v d m V k Q 2 9 s d W 1 u c z E u e 0 N v b H V t b j Q z L D Q y f S Z x d W 9 0 O y w m c X V v d D t T Z W N 0 a W 9 u M S 9 h Z G N f c m F 3 X 2 d v b 2 R f d m l k Z W 8 v Q X V 0 b 1 J l b W 9 2 Z W R D b 2 x 1 b W 5 z M S 5 7 Q 2 9 s d W 1 u N D Q s N D N 9 J n F 1 b 3 Q 7 L C Z x d W 9 0 O 1 N l Y 3 R p b 2 4 x L 2 F k Y 1 9 y Y X d f Z 2 9 v Z F 9 2 a W R l b y 9 B d X R v U m V t b 3 Z l Z E N v b H V t b n M x L n t D b 2 x 1 b W 4 0 N S w 0 N H 0 m c X V v d D s s J n F 1 b 3 Q 7 U 2 V j d G l v b j E v Y W R j X 3 J h d 1 9 n b 2 9 k X 3 Z p Z G V v L 0 F 1 d G 9 S Z W 1 v d m V k Q 2 9 s d W 1 u c z E u e 0 N v b H V t b j Q 2 L D Q 1 f S Z x d W 9 0 O y w m c X V v d D t T Z W N 0 a W 9 u M S 9 h Z G N f c m F 3 X 2 d v b 2 R f d m l k Z W 8 v Q X V 0 b 1 J l b W 9 2 Z W R D b 2 x 1 b W 5 z M S 5 7 Q 2 9 s d W 1 u N D c s N D Z 9 J n F 1 b 3 Q 7 L C Z x d W 9 0 O 1 N l Y 3 R p b 2 4 x L 2 F k Y 1 9 y Y X d f Z 2 9 v Z F 9 2 a W R l b y 9 B d X R v U m V t b 3 Z l Z E N v b H V t b n M x L n t D b 2 x 1 b W 4 0 O C w 0 N 3 0 m c X V v d D s s J n F 1 b 3 Q 7 U 2 V j d G l v b j E v Y W R j X 3 J h d 1 9 n b 2 9 k X 3 Z p Z G V v L 0 F 1 d G 9 S Z W 1 v d m V k Q 2 9 s d W 1 u c z E u e 0 N v b H V t b j Q 5 L D Q 4 f S Z x d W 9 0 O y w m c X V v d D t T Z W N 0 a W 9 u M S 9 h Z G N f c m F 3 X 2 d v b 2 R f d m l k Z W 8 v Q X V 0 b 1 J l b W 9 2 Z W R D b 2 x 1 b W 5 z M S 5 7 Q 2 9 s d W 1 u N T A s N D l 9 J n F 1 b 3 Q 7 L C Z x d W 9 0 O 1 N l Y 3 R p b 2 4 x L 2 F k Y 1 9 y Y X d f Z 2 9 v Z F 9 2 a W R l b y 9 B d X R v U m V t b 3 Z l Z E N v b H V t b n M x L n t D b 2 x 1 b W 4 1 M S w 1 M H 0 m c X V v d D s s J n F 1 b 3 Q 7 U 2 V j d G l v b j E v Y W R j X 3 J h d 1 9 n b 2 9 k X 3 Z p Z G V v L 0 F 1 d G 9 S Z W 1 v d m V k Q 2 9 s d W 1 u c z E u e 0 N v b H V t b j U y L D U x f S Z x d W 9 0 O y w m c X V v d D t T Z W N 0 a W 9 u M S 9 h Z G N f c m F 3 X 2 d v b 2 R f d m l k Z W 8 v Q X V 0 b 1 J l b W 9 2 Z W R D b 2 x 1 b W 5 z M S 5 7 Q 2 9 s d W 1 u N T M s N T J 9 J n F 1 b 3 Q 7 L C Z x d W 9 0 O 1 N l Y 3 R p b 2 4 x L 2 F k Y 1 9 y Y X d f Z 2 9 v Z F 9 2 a W R l b y 9 B d X R v U m V t b 3 Z l Z E N v b H V t b n M x L n t D b 2 x 1 b W 4 1 N C w 1 M 3 0 m c X V v d D s s J n F 1 b 3 Q 7 U 2 V j d G l v b j E v Y W R j X 3 J h d 1 9 n b 2 9 k X 3 Z p Z G V v L 0 F 1 d G 9 S Z W 1 v d m V k Q 2 9 s d W 1 u c z E u e 0 N v b H V t b j U 1 L D U 0 f S Z x d W 9 0 O y w m c X V v d D t T Z W N 0 a W 9 u M S 9 h Z G N f c m F 3 X 2 d v b 2 R f d m l k Z W 8 v Q X V 0 b 1 J l b W 9 2 Z W R D b 2 x 1 b W 5 z M S 5 7 Q 2 9 s d W 1 u N T Y s N T V 9 J n F 1 b 3 Q 7 L C Z x d W 9 0 O 1 N l Y 3 R p b 2 4 x L 2 F k Y 1 9 y Y X d f Z 2 9 v Z F 9 2 a W R l b y 9 B d X R v U m V t b 3 Z l Z E N v b H V t b n M x L n t D b 2 x 1 b W 4 1 N y w 1 N n 0 m c X V v d D s s J n F 1 b 3 Q 7 U 2 V j d G l v b j E v Y W R j X 3 J h d 1 9 n b 2 9 k X 3 Z p Z G V v L 0 F 1 d G 9 S Z W 1 v d m V k Q 2 9 s d W 1 u c z E u e 0 N v b H V t b j U 4 L D U 3 f S Z x d W 9 0 O y w m c X V v d D t T Z W N 0 a W 9 u M S 9 h Z G N f c m F 3 X 2 d v b 2 R f d m l k Z W 8 v Q X V 0 b 1 J l b W 9 2 Z W R D b 2 x 1 b W 5 z M S 5 7 Q 2 9 s d W 1 u N T k s N T h 9 J n F 1 b 3 Q 7 L C Z x d W 9 0 O 1 N l Y 3 R p b 2 4 x L 2 F k Y 1 9 y Y X d f Z 2 9 v Z F 9 2 a W R l b y 9 B d X R v U m V t b 3 Z l Z E N v b H V t b n M x L n t D b 2 x 1 b W 4 2 M C w 1 O X 0 m c X V v d D s s J n F 1 b 3 Q 7 U 2 V j d G l v b j E v Y W R j X 3 J h d 1 9 n b 2 9 k X 3 Z p Z G V v L 0 F 1 d G 9 S Z W 1 v d m V k Q 2 9 s d W 1 u c z E u e 0 N v b H V t b j Y x L D Y w f S Z x d W 9 0 O y w m c X V v d D t T Z W N 0 a W 9 u M S 9 h Z G N f c m F 3 X 2 d v b 2 R f d m l k Z W 8 v Q X V 0 b 1 J l b W 9 2 Z W R D b 2 x 1 b W 5 z M S 5 7 Q 2 9 s d W 1 u N j I s N j F 9 J n F 1 b 3 Q 7 L C Z x d W 9 0 O 1 N l Y 3 R p b 2 4 x L 2 F k Y 1 9 y Y X d f Z 2 9 v Z F 9 2 a W R l b y 9 B d X R v U m V t b 3 Z l Z E N v b H V t b n M x L n t D b 2 x 1 b W 4 2 M y w 2 M n 0 m c X V v d D s s J n F 1 b 3 Q 7 U 2 V j d G l v b j E v Y W R j X 3 J h d 1 9 n b 2 9 k X 3 Z p Z G V v L 0 F 1 d G 9 S Z W 1 v d m V k Q 2 9 s d W 1 u c z E u e 0 N v b H V t b j Y 0 L D Y z f S Z x d W 9 0 O y w m c X V v d D t T Z W N 0 a W 9 u M S 9 h Z G N f c m F 3 X 2 d v b 2 R f d m l k Z W 8 v Q X V 0 b 1 J l b W 9 2 Z W R D b 2 x 1 b W 5 z M S 5 7 Q 2 9 s d W 1 u N j U s N j R 9 J n F 1 b 3 Q 7 L C Z x d W 9 0 O 1 N l Y 3 R p b 2 4 x L 2 F k Y 1 9 y Y X d f Z 2 9 v Z F 9 2 a W R l b y 9 B d X R v U m V t b 3 Z l Z E N v b H V t b n M x L n t D b 2 x 1 b W 4 2 N i w 2 N X 0 m c X V v d D s s J n F 1 b 3 Q 7 U 2 V j d G l v b j E v Y W R j X 3 J h d 1 9 n b 2 9 k X 3 Z p Z G V v L 0 F 1 d G 9 S Z W 1 v d m V k Q 2 9 s d W 1 u c z E u e 0 N v b H V t b j Y 3 L D Y 2 f S Z x d W 9 0 O y w m c X V v d D t T Z W N 0 a W 9 u M S 9 h Z G N f c m F 3 X 2 d v b 2 R f d m l k Z W 8 v Q X V 0 b 1 J l b W 9 2 Z W R D b 2 x 1 b W 5 z M S 5 7 Q 2 9 s d W 1 u N j g s N j d 9 J n F 1 b 3 Q 7 L C Z x d W 9 0 O 1 N l Y 3 R p b 2 4 x L 2 F k Y 1 9 y Y X d f Z 2 9 v Z F 9 2 a W R l b y 9 B d X R v U m V t b 3 Z l Z E N v b H V t b n M x L n t D b 2 x 1 b W 4 2 O S w 2 O H 0 m c X V v d D s s J n F 1 b 3 Q 7 U 2 V j d G l v b j E v Y W R j X 3 J h d 1 9 n b 2 9 k X 3 Z p Z G V v L 0 F 1 d G 9 S Z W 1 v d m V k Q 2 9 s d W 1 u c z E u e 0 N v b H V t b j c w L D Y 5 f S Z x d W 9 0 O y w m c X V v d D t T Z W N 0 a W 9 u M S 9 h Z G N f c m F 3 X 2 d v b 2 R f d m l k Z W 8 v Q X V 0 b 1 J l b W 9 2 Z W R D b 2 x 1 b W 5 z M S 5 7 Q 2 9 s d W 1 u N z E s N z B 9 J n F 1 b 3 Q 7 L C Z x d W 9 0 O 1 N l Y 3 R p b 2 4 x L 2 F k Y 1 9 y Y X d f Z 2 9 v Z F 9 2 a W R l b y 9 B d X R v U m V t b 3 Z l Z E N v b H V t b n M x L n t D b 2 x 1 b W 4 3 M i w 3 M X 0 m c X V v d D s s J n F 1 b 3 Q 7 U 2 V j d G l v b j E v Y W R j X 3 J h d 1 9 n b 2 9 k X 3 Z p Z G V v L 0 F 1 d G 9 S Z W 1 v d m V k Q 2 9 s d W 1 u c z E u e 0 N v b H V t b j c z L D c y f S Z x d W 9 0 O y w m c X V v d D t T Z W N 0 a W 9 u M S 9 h Z G N f c m F 3 X 2 d v b 2 R f d m l k Z W 8 v Q X V 0 b 1 J l b W 9 2 Z W R D b 2 x 1 b W 5 z M S 5 7 Q 2 9 s d W 1 u N z Q s N z N 9 J n F 1 b 3 Q 7 L C Z x d W 9 0 O 1 N l Y 3 R p b 2 4 x L 2 F k Y 1 9 y Y X d f Z 2 9 v Z F 9 2 a W R l b y 9 B d X R v U m V t b 3 Z l Z E N v b H V t b n M x L n t D b 2 x 1 b W 4 3 N S w 3 N H 0 m c X V v d D s s J n F 1 b 3 Q 7 U 2 V j d G l v b j E v Y W R j X 3 J h d 1 9 n b 2 9 k X 3 Z p Z G V v L 0 F 1 d G 9 S Z W 1 v d m V k Q 2 9 s d W 1 u c z E u e 0 N v b H V t b j c 2 L D c 1 f S Z x d W 9 0 O y w m c X V v d D t T Z W N 0 a W 9 u M S 9 h Z G N f c m F 3 X 2 d v b 2 R f d m l k Z W 8 v Q X V 0 b 1 J l b W 9 2 Z W R D b 2 x 1 b W 5 z M S 5 7 Q 2 9 s d W 1 u N z c s N z Z 9 J n F 1 b 3 Q 7 L C Z x d W 9 0 O 1 N l Y 3 R p b 2 4 x L 2 F k Y 1 9 y Y X d f Z 2 9 v Z F 9 2 a W R l b y 9 B d X R v U m V t b 3 Z l Z E N v b H V t b n M x L n t D b 2 x 1 b W 4 3 O C w 3 N 3 0 m c X V v d D s s J n F 1 b 3 Q 7 U 2 V j d G l v b j E v Y W R j X 3 J h d 1 9 n b 2 9 k X 3 Z p Z G V v L 0 F 1 d G 9 S Z W 1 v d m V k Q 2 9 s d W 1 u c z E u e 0 N v b H V t b j c 5 L D c 4 f S Z x d W 9 0 O y w m c X V v d D t T Z W N 0 a W 9 u M S 9 h Z G N f c m F 3 X 2 d v b 2 R f d m l k Z W 8 v Q X V 0 b 1 J l b W 9 2 Z W R D b 2 x 1 b W 5 z M S 5 7 Q 2 9 s d W 1 u O D A s N z l 9 J n F 1 b 3 Q 7 L C Z x d W 9 0 O 1 N l Y 3 R p b 2 4 x L 2 F k Y 1 9 y Y X d f Z 2 9 v Z F 9 2 a W R l b y 9 B d X R v U m V t b 3 Z l Z E N v b H V t b n M x L n t D b 2 x 1 b W 4 4 M S w 4 M H 0 m c X V v d D s s J n F 1 b 3 Q 7 U 2 V j d G l v b j E v Y W R j X 3 J h d 1 9 n b 2 9 k X 3 Z p Z G V v L 0 F 1 d G 9 S Z W 1 v d m V k Q 2 9 s d W 1 u c z E u e 0 N v b H V t b j g y L D g x f S Z x d W 9 0 O y w m c X V v d D t T Z W N 0 a W 9 u M S 9 h Z G N f c m F 3 X 2 d v b 2 R f d m l k Z W 8 v Q X V 0 b 1 J l b W 9 2 Z W R D b 2 x 1 b W 5 z M S 5 7 Q 2 9 s d W 1 u O D M s O D J 9 J n F 1 b 3 Q 7 L C Z x d W 9 0 O 1 N l Y 3 R p b 2 4 x L 2 F k Y 1 9 y Y X d f Z 2 9 v Z F 9 2 a W R l b y 9 B d X R v U m V t b 3 Z l Z E N v b H V t b n M x L n t D b 2 x 1 b W 4 4 N C w 4 M 3 0 m c X V v d D s s J n F 1 b 3 Q 7 U 2 V j d G l v b j E v Y W R j X 3 J h d 1 9 n b 2 9 k X 3 Z p Z G V v L 0 F 1 d G 9 S Z W 1 v d m V k Q 2 9 s d W 1 u c z E u e 0 N v b H V t b j g 1 L D g 0 f S Z x d W 9 0 O y w m c X V v d D t T Z W N 0 a W 9 u M S 9 h Z G N f c m F 3 X 2 d v b 2 R f d m l k Z W 8 v Q X V 0 b 1 J l b W 9 2 Z W R D b 2 x 1 b W 5 z M S 5 7 Q 2 9 s d W 1 u O D Y s O D V 9 J n F 1 b 3 Q 7 L C Z x d W 9 0 O 1 N l Y 3 R p b 2 4 x L 2 F k Y 1 9 y Y X d f Z 2 9 v Z F 9 2 a W R l b y 9 B d X R v U m V t b 3 Z l Z E N v b H V t b n M x L n t D b 2 x 1 b W 4 4 N y w 4 N n 0 m c X V v d D s s J n F 1 b 3 Q 7 U 2 V j d G l v b j E v Y W R j X 3 J h d 1 9 n b 2 9 k X 3 Z p Z G V v L 0 F 1 d G 9 S Z W 1 v d m V k Q 2 9 s d W 1 u c z E u e 0 N v b H V t b j g 4 L D g 3 f S Z x d W 9 0 O y w m c X V v d D t T Z W N 0 a W 9 u M S 9 h Z G N f c m F 3 X 2 d v b 2 R f d m l k Z W 8 v Q X V 0 b 1 J l b W 9 2 Z W R D b 2 x 1 b W 5 z M S 5 7 Q 2 9 s d W 1 u O D k s O D h 9 J n F 1 b 3 Q 7 L C Z x d W 9 0 O 1 N l Y 3 R p b 2 4 x L 2 F k Y 1 9 y Y X d f Z 2 9 v Z F 9 2 a W R l b y 9 B d X R v U m V t b 3 Z l Z E N v b H V t b n M x L n t D b 2 x 1 b W 4 5 M C w 4 O X 0 m c X V v d D s s J n F 1 b 3 Q 7 U 2 V j d G l v b j E v Y W R j X 3 J h d 1 9 n b 2 9 k X 3 Z p Z G V v L 0 F 1 d G 9 S Z W 1 v d m V k Q 2 9 s d W 1 u c z E u e 0 N v b H V t b j k x L D k w f S Z x d W 9 0 O y w m c X V v d D t T Z W N 0 a W 9 u M S 9 h Z G N f c m F 3 X 2 d v b 2 R f d m l k Z W 8 v Q X V 0 b 1 J l b W 9 2 Z W R D b 2 x 1 b W 5 z M S 5 7 Q 2 9 s d W 1 u O T I s O T F 9 J n F 1 b 3 Q 7 L C Z x d W 9 0 O 1 N l Y 3 R p b 2 4 x L 2 F k Y 1 9 y Y X d f Z 2 9 v Z F 9 2 a W R l b y 9 B d X R v U m V t b 3 Z l Z E N v b H V t b n M x L n t D b 2 x 1 b W 4 5 M y w 5 M n 0 m c X V v d D s s J n F 1 b 3 Q 7 U 2 V j d G l v b j E v Y W R j X 3 J h d 1 9 n b 2 9 k X 3 Z p Z G V v L 0 F 1 d G 9 S Z W 1 v d m V k Q 2 9 s d W 1 u c z E u e 0 N v b H V t b j k 0 L D k z f S Z x d W 9 0 O y w m c X V v d D t T Z W N 0 a W 9 u M S 9 h Z G N f c m F 3 X 2 d v b 2 R f d m l k Z W 8 v Q X V 0 b 1 J l b W 9 2 Z W R D b 2 x 1 b W 5 z M S 5 7 Q 2 9 s d W 1 u O T U s O T R 9 J n F 1 b 3 Q 7 L C Z x d W 9 0 O 1 N l Y 3 R p b 2 4 x L 2 F k Y 1 9 y Y X d f Z 2 9 v Z F 9 2 a W R l b y 9 B d X R v U m V t b 3 Z l Z E N v b H V t b n M x L n t D b 2 x 1 b W 4 5 N i w 5 N X 0 m c X V v d D s s J n F 1 b 3 Q 7 U 2 V j d G l v b j E v Y W R j X 3 J h d 1 9 n b 2 9 k X 3 Z p Z G V v L 0 F 1 d G 9 S Z W 1 v d m V k Q 2 9 s d W 1 u c z E u e 0 N v b H V t b j k 3 L D k 2 f S Z x d W 9 0 O y w m c X V v d D t T Z W N 0 a W 9 u M S 9 h Z G N f c m F 3 X 2 d v b 2 R f d m l k Z W 8 v Q X V 0 b 1 J l b W 9 2 Z W R D b 2 x 1 b W 5 z M S 5 7 Q 2 9 s d W 1 u O T g s O T d 9 J n F 1 b 3 Q 7 L C Z x d W 9 0 O 1 N l Y 3 R p b 2 4 x L 2 F k Y 1 9 y Y X d f Z 2 9 v Z F 9 2 a W R l b y 9 B d X R v U m V t b 3 Z l Z E N v b H V t b n M x L n t D b 2 x 1 b W 4 5 O S w 5 O H 0 m c X V v d D s s J n F 1 b 3 Q 7 U 2 V j d G l v b j E v Y W R j X 3 J h d 1 9 n b 2 9 k X 3 Z p Z G V v L 0 F 1 d G 9 S Z W 1 v d m V k Q 2 9 s d W 1 u c z E u e 0 N v b H V t b j E w M C w 5 O X 0 m c X V v d D s s J n F 1 b 3 Q 7 U 2 V j d G l v b j E v Y W R j X 3 J h d 1 9 n b 2 9 k X 3 Z p Z G V v L 0 F 1 d G 9 S Z W 1 v d m V k Q 2 9 s d W 1 u c z E u e 0 N v b H V t b j E w M S w x M D B 9 J n F 1 b 3 Q 7 L C Z x d W 9 0 O 1 N l Y 3 R p b 2 4 x L 2 F k Y 1 9 y Y X d f Z 2 9 v Z F 9 2 a W R l b y 9 B d X R v U m V t b 3 Z l Z E N v b H V t b n M x L n t D b 2 x 1 b W 4 x M D I s M T A x f S Z x d W 9 0 O y w m c X V v d D t T Z W N 0 a W 9 u M S 9 h Z G N f c m F 3 X 2 d v b 2 R f d m l k Z W 8 v Q X V 0 b 1 J l b W 9 2 Z W R D b 2 x 1 b W 5 z M S 5 7 Q 2 9 s d W 1 u M T A z L D E w M n 0 m c X V v d D s s J n F 1 b 3 Q 7 U 2 V j d G l v b j E v Y W R j X 3 J h d 1 9 n b 2 9 k X 3 Z p Z G V v L 0 F 1 d G 9 S Z W 1 v d m V k Q 2 9 s d W 1 u c z E u e 0 N v b H V t b j E w N C w x M D N 9 J n F 1 b 3 Q 7 L C Z x d W 9 0 O 1 N l Y 3 R p b 2 4 x L 2 F k Y 1 9 y Y X d f Z 2 9 v Z F 9 2 a W R l b y 9 B d X R v U m V t b 3 Z l Z E N v b H V t b n M x L n t D b 2 x 1 b W 4 x M D U s M T A 0 f S Z x d W 9 0 O y w m c X V v d D t T Z W N 0 a W 9 u M S 9 h Z G N f c m F 3 X 2 d v b 2 R f d m l k Z W 8 v Q X V 0 b 1 J l b W 9 2 Z W R D b 2 x 1 b W 5 z M S 5 7 Q 2 9 s d W 1 u M T A 2 L D E w N X 0 m c X V v d D s s J n F 1 b 3 Q 7 U 2 V j d G l v b j E v Y W R j X 3 J h d 1 9 n b 2 9 k X 3 Z p Z G V v L 0 F 1 d G 9 S Z W 1 v d m V k Q 2 9 s d W 1 u c z E u e 0 N v b H V t b j E w N y w x M D Z 9 J n F 1 b 3 Q 7 L C Z x d W 9 0 O 1 N l Y 3 R p b 2 4 x L 2 F k Y 1 9 y Y X d f Z 2 9 v Z F 9 2 a W R l b y 9 B d X R v U m V t b 3 Z l Z E N v b H V t b n M x L n t D b 2 x 1 b W 4 x M D g s M T A 3 f S Z x d W 9 0 O y w m c X V v d D t T Z W N 0 a W 9 u M S 9 h Z G N f c m F 3 X 2 d v b 2 R f d m l k Z W 8 v Q X V 0 b 1 J l b W 9 2 Z W R D b 2 x 1 b W 5 z M S 5 7 Q 2 9 s d W 1 u M T A 5 L D E w O H 0 m c X V v d D s s J n F 1 b 3 Q 7 U 2 V j d G l v b j E v Y W R j X 3 J h d 1 9 n b 2 9 k X 3 Z p Z G V v L 0 F 1 d G 9 S Z W 1 v d m V k Q 2 9 s d W 1 u c z E u e 0 N v b H V t b j E x M C w x M D l 9 J n F 1 b 3 Q 7 L C Z x d W 9 0 O 1 N l Y 3 R p b 2 4 x L 2 F k Y 1 9 y Y X d f Z 2 9 v Z F 9 2 a W R l b y 9 B d X R v U m V t b 3 Z l Z E N v b H V t b n M x L n t D b 2 x 1 b W 4 x M T E s M T E w f S Z x d W 9 0 O y w m c X V v d D t T Z W N 0 a W 9 u M S 9 h Z G N f c m F 3 X 2 d v b 2 R f d m l k Z W 8 v Q X V 0 b 1 J l b W 9 2 Z W R D b 2 x 1 b W 5 z M S 5 7 Q 2 9 s d W 1 u M T E y L D E x M X 0 m c X V v d D s s J n F 1 b 3 Q 7 U 2 V j d G l v b j E v Y W R j X 3 J h d 1 9 n b 2 9 k X 3 Z p Z G V v L 0 F 1 d G 9 S Z W 1 v d m V k Q 2 9 s d W 1 u c z E u e 0 N v b H V t b j E x M y w x M T J 9 J n F 1 b 3 Q 7 L C Z x d W 9 0 O 1 N l Y 3 R p b 2 4 x L 2 F k Y 1 9 y Y X d f Z 2 9 v Z F 9 2 a W R l b y 9 B d X R v U m V t b 3 Z l Z E N v b H V t b n M x L n t D b 2 x 1 b W 4 x M T Q s M T E z f S Z x d W 9 0 O y w m c X V v d D t T Z W N 0 a W 9 u M S 9 h Z G N f c m F 3 X 2 d v b 2 R f d m l k Z W 8 v Q X V 0 b 1 J l b W 9 2 Z W R D b 2 x 1 b W 5 z M S 5 7 Q 2 9 s d W 1 u M T E 1 L D E x N H 0 m c X V v d D s s J n F 1 b 3 Q 7 U 2 V j d G l v b j E v Y W R j X 3 J h d 1 9 n b 2 9 k X 3 Z p Z G V v L 0 F 1 d G 9 S Z W 1 v d m V k Q 2 9 s d W 1 u c z E u e 0 N v b H V t b j E x N i w x M T V 9 J n F 1 b 3 Q 7 L C Z x d W 9 0 O 1 N l Y 3 R p b 2 4 x L 2 F k Y 1 9 y Y X d f Z 2 9 v Z F 9 2 a W R l b y 9 B d X R v U m V t b 3 Z l Z E N v b H V t b n M x L n t D b 2 x 1 b W 4 x M T c s M T E 2 f S Z x d W 9 0 O y w m c X V v d D t T Z W N 0 a W 9 u M S 9 h Z G N f c m F 3 X 2 d v b 2 R f d m l k Z W 8 v Q X V 0 b 1 J l b W 9 2 Z W R D b 2 x 1 b W 5 z M S 5 7 Q 2 9 s d W 1 u M T E 4 L D E x N 3 0 m c X V v d D s s J n F 1 b 3 Q 7 U 2 V j d G l v b j E v Y W R j X 3 J h d 1 9 n b 2 9 k X 3 Z p Z G V v L 0 F 1 d G 9 S Z W 1 v d m V k Q 2 9 s d W 1 u c z E u e 0 N v b H V t b j E x O S w x M T h 9 J n F 1 b 3 Q 7 L C Z x d W 9 0 O 1 N l Y 3 R p b 2 4 x L 2 F k Y 1 9 y Y X d f Z 2 9 v Z F 9 2 a W R l b y 9 B d X R v U m V t b 3 Z l Z E N v b H V t b n M x L n t D b 2 x 1 b W 4 x M j A s M T E 5 f S Z x d W 9 0 O y w m c X V v d D t T Z W N 0 a W 9 u M S 9 h Z G N f c m F 3 X 2 d v b 2 R f d m l k Z W 8 v Q X V 0 b 1 J l b W 9 2 Z W R D b 2 x 1 b W 5 z M S 5 7 Q 2 9 s d W 1 u M T I x L D E y M H 0 m c X V v d D s s J n F 1 b 3 Q 7 U 2 V j d G l v b j E v Y W R j X 3 J h d 1 9 n b 2 9 k X 3 Z p Z G V v L 0 F 1 d G 9 S Z W 1 v d m V k Q 2 9 s d W 1 u c z E u e 0 N v b H V t b j E y M i w x M j F 9 J n F 1 b 3 Q 7 L C Z x d W 9 0 O 1 N l Y 3 R p b 2 4 x L 2 F k Y 1 9 y Y X d f Z 2 9 v Z F 9 2 a W R l b y 9 B d X R v U m V t b 3 Z l Z E N v b H V t b n M x L n t D b 2 x 1 b W 4 x M j M s M T I y f S Z x d W 9 0 O y w m c X V v d D t T Z W N 0 a W 9 u M S 9 h Z G N f c m F 3 X 2 d v b 2 R f d m l k Z W 8 v Q X V 0 b 1 J l b W 9 2 Z W R D b 2 x 1 b W 5 z M S 5 7 Q 2 9 s d W 1 u M T I 0 L D E y M 3 0 m c X V v d D s s J n F 1 b 3 Q 7 U 2 V j d G l v b j E v Y W R j X 3 J h d 1 9 n b 2 9 k X 3 Z p Z G V v L 0 F 1 d G 9 S Z W 1 v d m V k Q 2 9 s d W 1 u c z E u e 0 N v b H V t b j E y N S w x M j R 9 J n F 1 b 3 Q 7 L C Z x d W 9 0 O 1 N l Y 3 R p b 2 4 x L 2 F k Y 1 9 y Y X d f Z 2 9 v Z F 9 2 a W R l b y 9 B d X R v U m V t b 3 Z l Z E N v b H V t b n M x L n t D b 2 x 1 b W 4 x M j Y s M T I 1 f S Z x d W 9 0 O y w m c X V v d D t T Z W N 0 a W 9 u M S 9 h Z G N f c m F 3 X 2 d v b 2 R f d m l k Z W 8 v Q X V 0 b 1 J l b W 9 2 Z W R D b 2 x 1 b W 5 z M S 5 7 Q 2 9 s d W 1 u M T I 3 L D E y N n 0 m c X V v d D s s J n F 1 b 3 Q 7 U 2 V j d G l v b j E v Y W R j X 3 J h d 1 9 n b 2 9 k X 3 Z p Z G V v L 0 F 1 d G 9 S Z W 1 v d m V k Q 2 9 s d W 1 u c z E u e 0 N v b H V t b j E y O C w x M j d 9 J n F 1 b 3 Q 7 L C Z x d W 9 0 O 1 N l Y 3 R p b 2 4 x L 2 F k Y 1 9 y Y X d f Z 2 9 v Z F 9 2 a W R l b y 9 B d X R v U m V t b 3 Z l Z E N v b H V t b n M x L n t D b 2 x 1 b W 4 x M j k s M T I 4 f S Z x d W 9 0 O y w m c X V v d D t T Z W N 0 a W 9 u M S 9 h Z G N f c m F 3 X 2 d v b 2 R f d m l k Z W 8 v Q X V 0 b 1 J l b W 9 2 Z W R D b 2 x 1 b W 5 z M S 5 7 Q 2 9 s d W 1 u M T M w L D E y O X 0 m c X V v d D s s J n F 1 b 3 Q 7 U 2 V j d G l v b j E v Y W R j X 3 J h d 1 9 n b 2 9 k X 3 Z p Z G V v L 0 F 1 d G 9 S Z W 1 v d m V k Q 2 9 s d W 1 u c z E u e 0 N v b H V t b j E z M S w x M z B 9 J n F 1 b 3 Q 7 L C Z x d W 9 0 O 1 N l Y 3 R p b 2 4 x L 2 F k Y 1 9 y Y X d f Z 2 9 v Z F 9 2 a W R l b y 9 B d X R v U m V t b 3 Z l Z E N v b H V t b n M x L n t D b 2 x 1 b W 4 x M z I s M T M x f S Z x d W 9 0 O y w m c X V v d D t T Z W N 0 a W 9 u M S 9 h Z G N f c m F 3 X 2 d v b 2 R f d m l k Z W 8 v Q X V 0 b 1 J l b W 9 2 Z W R D b 2 x 1 b W 5 z M S 5 7 Q 2 9 s d W 1 u M T M z L D E z M n 0 m c X V v d D s s J n F 1 b 3 Q 7 U 2 V j d G l v b j E v Y W R j X 3 J h d 1 9 n b 2 9 k X 3 Z p Z G V v L 0 F 1 d G 9 S Z W 1 v d m V k Q 2 9 s d W 1 u c z E u e 0 N v b H V t b j E z N C w x M z N 9 J n F 1 b 3 Q 7 L C Z x d W 9 0 O 1 N l Y 3 R p b 2 4 x L 2 F k Y 1 9 y Y X d f Z 2 9 v Z F 9 2 a W R l b y 9 B d X R v U m V t b 3 Z l Z E N v b H V t b n M x L n t D b 2 x 1 b W 4 x M z U s M T M 0 f S Z x d W 9 0 O y w m c X V v d D t T Z W N 0 a W 9 u M S 9 h Z G N f c m F 3 X 2 d v b 2 R f d m l k Z W 8 v Q X V 0 b 1 J l b W 9 2 Z W R D b 2 x 1 b W 5 z M S 5 7 Q 2 9 s d W 1 u M T M 2 L D E z N X 0 m c X V v d D s s J n F 1 b 3 Q 7 U 2 V j d G l v b j E v Y W R j X 3 J h d 1 9 n b 2 9 k X 3 Z p Z G V v L 0 F 1 d G 9 S Z W 1 v d m V k Q 2 9 s d W 1 u c z E u e 0 N v b H V t b j E z N y w x M z Z 9 J n F 1 b 3 Q 7 L C Z x d W 9 0 O 1 N l Y 3 R p b 2 4 x L 2 F k Y 1 9 y Y X d f Z 2 9 v Z F 9 2 a W R l b y 9 B d X R v U m V t b 3 Z l Z E N v b H V t b n M x L n t D b 2 x 1 b W 4 x M z g s M T M 3 f S Z x d W 9 0 O y w m c X V v d D t T Z W N 0 a W 9 u M S 9 h Z G N f c m F 3 X 2 d v b 2 R f d m l k Z W 8 v Q X V 0 b 1 J l b W 9 2 Z W R D b 2 x 1 b W 5 z M S 5 7 Q 2 9 s d W 1 u M T M 5 L D E z O H 0 m c X V v d D s s J n F 1 b 3 Q 7 U 2 V j d G l v b j E v Y W R j X 3 J h d 1 9 n b 2 9 k X 3 Z p Z G V v L 0 F 1 d G 9 S Z W 1 v d m V k Q 2 9 s d W 1 u c z E u e 0 N v b H V t b j E 0 M C w x M z l 9 J n F 1 b 3 Q 7 L C Z x d W 9 0 O 1 N l Y 3 R p b 2 4 x L 2 F k Y 1 9 y Y X d f Z 2 9 v Z F 9 2 a W R l b y 9 B d X R v U m V t b 3 Z l Z E N v b H V t b n M x L n t D b 2 x 1 b W 4 x N D E s M T Q w f S Z x d W 9 0 O y w m c X V v d D t T Z W N 0 a W 9 u M S 9 h Z G N f c m F 3 X 2 d v b 2 R f d m l k Z W 8 v Q X V 0 b 1 J l b W 9 2 Z W R D b 2 x 1 b W 5 z M S 5 7 Q 2 9 s d W 1 u M T Q y L D E 0 M X 0 m c X V v d D s s J n F 1 b 3 Q 7 U 2 V j d G l v b j E v Y W R j X 3 J h d 1 9 n b 2 9 k X 3 Z p Z G V v L 0 F 1 d G 9 S Z W 1 v d m V k Q 2 9 s d W 1 u c z E u e 0 N v b H V t b j E 0 M y w x N D J 9 J n F 1 b 3 Q 7 L C Z x d W 9 0 O 1 N l Y 3 R p b 2 4 x L 2 F k Y 1 9 y Y X d f Z 2 9 v Z F 9 2 a W R l b y 9 B d X R v U m V t b 3 Z l Z E N v b H V t b n M x L n t D b 2 x 1 b W 4 x N D Q s M T Q z f S Z x d W 9 0 O y w m c X V v d D t T Z W N 0 a W 9 u M S 9 h Z G N f c m F 3 X 2 d v b 2 R f d m l k Z W 8 v Q X V 0 b 1 J l b W 9 2 Z W R D b 2 x 1 b W 5 z M S 5 7 Q 2 9 s d W 1 u M T Q 1 L D E 0 N H 0 m c X V v d D s s J n F 1 b 3 Q 7 U 2 V j d G l v b j E v Y W R j X 3 J h d 1 9 n b 2 9 k X 3 Z p Z G V v L 0 F 1 d G 9 S Z W 1 v d m V k Q 2 9 s d W 1 u c z E u e 0 N v b H V t b j E 0 N i w x N D V 9 J n F 1 b 3 Q 7 L C Z x d W 9 0 O 1 N l Y 3 R p b 2 4 x L 2 F k Y 1 9 y Y X d f Z 2 9 v Z F 9 2 a W R l b y 9 B d X R v U m V t b 3 Z l Z E N v b H V t b n M x L n t D b 2 x 1 b W 4 x N D c s M T Q 2 f S Z x d W 9 0 O y w m c X V v d D t T Z W N 0 a W 9 u M S 9 h Z G N f c m F 3 X 2 d v b 2 R f d m l k Z W 8 v Q X V 0 b 1 J l b W 9 2 Z W R D b 2 x 1 b W 5 z M S 5 7 Q 2 9 s d W 1 u M T Q 4 L D E 0 N 3 0 m c X V v d D s s J n F 1 b 3 Q 7 U 2 V j d G l v b j E v Y W R j X 3 J h d 1 9 n b 2 9 k X 3 Z p Z G V v L 0 F 1 d G 9 S Z W 1 v d m V k Q 2 9 s d W 1 u c z E u e 0 N v b H V t b j E 0 O S w x N D h 9 J n F 1 b 3 Q 7 L C Z x d W 9 0 O 1 N l Y 3 R p b 2 4 x L 2 F k Y 1 9 y Y X d f Z 2 9 v Z F 9 2 a W R l b y 9 B d X R v U m V t b 3 Z l Z E N v b H V t b n M x L n t D b 2 x 1 b W 4 x N T A s M T Q 5 f S Z x d W 9 0 O y w m c X V v d D t T Z W N 0 a W 9 u M S 9 h Z G N f c m F 3 X 2 d v b 2 R f d m l k Z W 8 v Q X V 0 b 1 J l b W 9 2 Z W R D b 2 x 1 b W 5 z M S 5 7 Q 2 9 s d W 1 u M T U x L D E 1 M H 0 m c X V v d D s s J n F 1 b 3 Q 7 U 2 V j d G l v b j E v Y W R j X 3 J h d 1 9 n b 2 9 k X 3 Z p Z G V v L 0 F 1 d G 9 S Z W 1 v d m V k Q 2 9 s d W 1 u c z E u e 0 N v b H V t b j E 1 M i w x N T F 9 J n F 1 b 3 Q 7 L C Z x d W 9 0 O 1 N l Y 3 R p b 2 4 x L 2 F k Y 1 9 y Y X d f Z 2 9 v Z F 9 2 a W R l b y 9 B d X R v U m V t b 3 Z l Z E N v b H V t b n M x L n t D b 2 x 1 b W 4 x N T M s M T U y f S Z x d W 9 0 O y w m c X V v d D t T Z W N 0 a W 9 u M S 9 h Z G N f c m F 3 X 2 d v b 2 R f d m l k Z W 8 v Q X V 0 b 1 J l b W 9 2 Z W R D b 2 x 1 b W 5 z M S 5 7 Q 2 9 s d W 1 u M T U 0 L D E 1 M 3 0 m c X V v d D s s J n F 1 b 3 Q 7 U 2 V j d G l v b j E v Y W R j X 3 J h d 1 9 n b 2 9 k X 3 Z p Z G V v L 0 F 1 d G 9 S Z W 1 v d m V k Q 2 9 s d W 1 u c z E u e 0 N v b H V t b j E 1 N S w x N T R 9 J n F 1 b 3 Q 7 L C Z x d W 9 0 O 1 N l Y 3 R p b 2 4 x L 2 F k Y 1 9 y Y X d f Z 2 9 v Z F 9 2 a W R l b y 9 B d X R v U m V t b 3 Z l Z E N v b H V t b n M x L n t D b 2 x 1 b W 4 x N T Y s M T U 1 f S Z x d W 9 0 O y w m c X V v d D t T Z W N 0 a W 9 u M S 9 h Z G N f c m F 3 X 2 d v b 2 R f d m l k Z W 8 v Q X V 0 b 1 J l b W 9 2 Z W R D b 2 x 1 b W 5 z M S 5 7 Q 2 9 s d W 1 u M T U 3 L D E 1 N n 0 m c X V v d D s s J n F 1 b 3 Q 7 U 2 V j d G l v b j E v Y W R j X 3 J h d 1 9 n b 2 9 k X 3 Z p Z G V v L 0 F 1 d G 9 S Z W 1 v d m V k Q 2 9 s d W 1 u c z E u e 0 N v b H V t b j E 1 O C w x N T d 9 J n F 1 b 3 Q 7 L C Z x d W 9 0 O 1 N l Y 3 R p b 2 4 x L 2 F k Y 1 9 y Y X d f Z 2 9 v Z F 9 2 a W R l b y 9 B d X R v U m V t b 3 Z l Z E N v b H V t b n M x L n t D b 2 x 1 b W 4 x N T k s M T U 4 f S Z x d W 9 0 O y w m c X V v d D t T Z W N 0 a W 9 u M S 9 h Z G N f c m F 3 X 2 d v b 2 R f d m l k Z W 8 v Q X V 0 b 1 J l b W 9 2 Z W R D b 2 x 1 b W 5 z M S 5 7 Q 2 9 s d W 1 u M T Y w L D E 1 O X 0 m c X V v d D s s J n F 1 b 3 Q 7 U 2 V j d G l v b j E v Y W R j X 3 J h d 1 9 n b 2 9 k X 3 Z p Z G V v L 0 F 1 d G 9 S Z W 1 v d m V k Q 2 9 s d W 1 u c z E u e 0 N v b H V t b j E 2 M S w x N j B 9 J n F 1 b 3 Q 7 L C Z x d W 9 0 O 1 N l Y 3 R p b 2 4 x L 2 F k Y 1 9 y Y X d f Z 2 9 v Z F 9 2 a W R l b y 9 B d X R v U m V t b 3 Z l Z E N v b H V t b n M x L n t D b 2 x 1 b W 4 x N j I s M T Y x f S Z x d W 9 0 O y w m c X V v d D t T Z W N 0 a W 9 u M S 9 h Z G N f c m F 3 X 2 d v b 2 R f d m l k Z W 8 v Q X V 0 b 1 J l b W 9 2 Z W R D b 2 x 1 b W 5 z M S 5 7 Q 2 9 s d W 1 u M T Y z L D E 2 M n 0 m c X V v d D s s J n F 1 b 3 Q 7 U 2 V j d G l v b j E v Y W R j X 3 J h d 1 9 n b 2 9 k X 3 Z p Z G V v L 0 F 1 d G 9 S Z W 1 v d m V k Q 2 9 s d W 1 u c z E u e 0 N v b H V t b j E 2 N C w x N j N 9 J n F 1 b 3 Q 7 L C Z x d W 9 0 O 1 N l Y 3 R p b 2 4 x L 2 F k Y 1 9 y Y X d f Z 2 9 v Z F 9 2 a W R l b y 9 B d X R v U m V t b 3 Z l Z E N v b H V t b n M x L n t D b 2 x 1 b W 4 x N j U s M T Y 0 f S Z x d W 9 0 O y w m c X V v d D t T Z W N 0 a W 9 u M S 9 h Z G N f c m F 3 X 2 d v b 2 R f d m l k Z W 8 v Q X V 0 b 1 J l b W 9 2 Z W R D b 2 x 1 b W 5 z M S 5 7 Q 2 9 s d W 1 u M T Y 2 L D E 2 N X 0 m c X V v d D s s J n F 1 b 3 Q 7 U 2 V j d G l v b j E v Y W R j X 3 J h d 1 9 n b 2 9 k X 3 Z p Z G V v L 0 F 1 d G 9 S Z W 1 v d m V k Q 2 9 s d W 1 u c z E u e 0 N v b H V t b j E 2 N y w x N j Z 9 J n F 1 b 3 Q 7 L C Z x d W 9 0 O 1 N l Y 3 R p b 2 4 x L 2 F k Y 1 9 y Y X d f Z 2 9 v Z F 9 2 a W R l b y 9 B d X R v U m V t b 3 Z l Z E N v b H V t b n M x L n t D b 2 x 1 b W 4 x N j g s M T Y 3 f S Z x d W 9 0 O y w m c X V v d D t T Z W N 0 a W 9 u M S 9 h Z G N f c m F 3 X 2 d v b 2 R f d m l k Z W 8 v Q X V 0 b 1 J l b W 9 2 Z W R D b 2 x 1 b W 5 z M S 5 7 Q 2 9 s d W 1 u M T Y 5 L D E 2 O H 0 m c X V v d D s s J n F 1 b 3 Q 7 U 2 V j d G l v b j E v Y W R j X 3 J h d 1 9 n b 2 9 k X 3 Z p Z G V v L 0 F 1 d G 9 S Z W 1 v d m V k Q 2 9 s d W 1 u c z E u e 0 N v b H V t b j E 3 M C w x N j l 9 J n F 1 b 3 Q 7 L C Z x d W 9 0 O 1 N l Y 3 R p b 2 4 x L 2 F k Y 1 9 y Y X d f Z 2 9 v Z F 9 2 a W R l b y 9 B d X R v U m V t b 3 Z l Z E N v b H V t b n M x L n t D b 2 x 1 b W 4 x N z E s M T c w f S Z x d W 9 0 O y w m c X V v d D t T Z W N 0 a W 9 u M S 9 h Z G N f c m F 3 X 2 d v b 2 R f d m l k Z W 8 v Q X V 0 b 1 J l b W 9 2 Z W R D b 2 x 1 b W 5 z M S 5 7 Q 2 9 s d W 1 u M T c y L D E 3 M X 0 m c X V v d D s s J n F 1 b 3 Q 7 U 2 V j d G l v b j E v Y W R j X 3 J h d 1 9 n b 2 9 k X 3 Z p Z G V v L 0 F 1 d G 9 S Z W 1 v d m V k Q 2 9 s d W 1 u c z E u e 0 N v b H V t b j E 3 M y w x N z J 9 J n F 1 b 3 Q 7 L C Z x d W 9 0 O 1 N l Y 3 R p b 2 4 x L 2 F k Y 1 9 y Y X d f Z 2 9 v Z F 9 2 a W R l b y 9 B d X R v U m V t b 3 Z l Z E N v b H V t b n M x L n t D b 2 x 1 b W 4 x N z Q s M T c z f S Z x d W 9 0 O y w m c X V v d D t T Z W N 0 a W 9 u M S 9 h Z G N f c m F 3 X 2 d v b 2 R f d m l k Z W 8 v Q X V 0 b 1 J l b W 9 2 Z W R D b 2 x 1 b W 5 z M S 5 7 Q 2 9 s d W 1 u M T c 1 L D E 3 N H 0 m c X V v d D s s J n F 1 b 3 Q 7 U 2 V j d G l v b j E v Y W R j X 3 J h d 1 9 n b 2 9 k X 3 Z p Z G V v L 0 F 1 d G 9 S Z W 1 v d m V k Q 2 9 s d W 1 u c z E u e 0 N v b H V t b j E 3 N i w x N z V 9 J n F 1 b 3 Q 7 L C Z x d W 9 0 O 1 N l Y 3 R p b 2 4 x L 2 F k Y 1 9 y Y X d f Z 2 9 v Z F 9 2 a W R l b y 9 B d X R v U m V t b 3 Z l Z E N v b H V t b n M x L n t D b 2 x 1 b W 4 x N z c s M T c 2 f S Z x d W 9 0 O y w m c X V v d D t T Z W N 0 a W 9 u M S 9 h Z G N f c m F 3 X 2 d v b 2 R f d m l k Z W 8 v Q X V 0 b 1 J l b W 9 2 Z W R D b 2 x 1 b W 5 z M S 5 7 Q 2 9 s d W 1 u M T c 4 L D E 3 N 3 0 m c X V v d D s s J n F 1 b 3 Q 7 U 2 V j d G l v b j E v Y W R j X 3 J h d 1 9 n b 2 9 k X 3 Z p Z G V v L 0 F 1 d G 9 S Z W 1 v d m V k Q 2 9 s d W 1 u c z E u e 0 N v b H V t b j E 3 O S w x N z h 9 J n F 1 b 3 Q 7 L C Z x d W 9 0 O 1 N l Y 3 R p b 2 4 x L 2 F k Y 1 9 y Y X d f Z 2 9 v Z F 9 2 a W R l b y 9 B d X R v U m V t b 3 Z l Z E N v b H V t b n M x L n t D b 2 x 1 b W 4 x O D A s M T c 5 f S Z x d W 9 0 O y w m c X V v d D t T Z W N 0 a W 9 u M S 9 h Z G N f c m F 3 X 2 d v b 2 R f d m l k Z W 8 v Q X V 0 b 1 J l b W 9 2 Z W R D b 2 x 1 b W 5 z M S 5 7 Q 2 9 s d W 1 u M T g x L D E 4 M H 0 m c X V v d D s s J n F 1 b 3 Q 7 U 2 V j d G l v b j E v Y W R j X 3 J h d 1 9 n b 2 9 k X 3 Z p Z G V v L 0 F 1 d G 9 S Z W 1 v d m V k Q 2 9 s d W 1 u c z E u e 0 N v b H V t b j E 4 M i w x O D F 9 J n F 1 b 3 Q 7 L C Z x d W 9 0 O 1 N l Y 3 R p b 2 4 x L 2 F k Y 1 9 y Y X d f Z 2 9 v Z F 9 2 a W R l b y 9 B d X R v U m V t b 3 Z l Z E N v b H V t b n M x L n t D b 2 x 1 b W 4 x O D M s M T g y f S Z x d W 9 0 O y w m c X V v d D t T Z W N 0 a W 9 u M S 9 h Z G N f c m F 3 X 2 d v b 2 R f d m l k Z W 8 v Q X V 0 b 1 J l b W 9 2 Z W R D b 2 x 1 b W 5 z M S 5 7 Q 2 9 s d W 1 u M T g 0 L D E 4 M 3 0 m c X V v d D s s J n F 1 b 3 Q 7 U 2 V j d G l v b j E v Y W R j X 3 J h d 1 9 n b 2 9 k X 3 Z p Z G V v L 0 F 1 d G 9 S Z W 1 v d m V k Q 2 9 s d W 1 u c z E u e 0 N v b H V t b j E 4 N S w x O D R 9 J n F 1 b 3 Q 7 L C Z x d W 9 0 O 1 N l Y 3 R p b 2 4 x L 2 F k Y 1 9 y Y X d f Z 2 9 v Z F 9 2 a W R l b y 9 B d X R v U m V t b 3 Z l Z E N v b H V t b n M x L n t D b 2 x 1 b W 4 x O D Y s M T g 1 f S Z x d W 9 0 O y w m c X V v d D t T Z W N 0 a W 9 u M S 9 h Z G N f c m F 3 X 2 d v b 2 R f d m l k Z W 8 v Q X V 0 b 1 J l b W 9 2 Z W R D b 2 x 1 b W 5 z M S 5 7 Q 2 9 s d W 1 u M T g 3 L D E 4 N n 0 m c X V v d D s s J n F 1 b 3 Q 7 U 2 V j d G l v b j E v Y W R j X 3 J h d 1 9 n b 2 9 k X 3 Z p Z G V v L 0 F 1 d G 9 S Z W 1 v d m V k Q 2 9 s d W 1 u c z E u e 0 N v b H V t b j E 4 O C w x O D d 9 J n F 1 b 3 Q 7 L C Z x d W 9 0 O 1 N l Y 3 R p b 2 4 x L 2 F k Y 1 9 y Y X d f Z 2 9 v Z F 9 2 a W R l b y 9 B d X R v U m V t b 3 Z l Z E N v b H V t b n M x L n t D b 2 x 1 b W 4 x O D k s M T g 4 f S Z x d W 9 0 O y w m c X V v d D t T Z W N 0 a W 9 u M S 9 h Z G N f c m F 3 X 2 d v b 2 R f d m l k Z W 8 v Q X V 0 b 1 J l b W 9 2 Z W R D b 2 x 1 b W 5 z M S 5 7 Q 2 9 s d W 1 u M T k w L D E 4 O X 0 m c X V v d D s s J n F 1 b 3 Q 7 U 2 V j d G l v b j E v Y W R j X 3 J h d 1 9 n b 2 9 k X 3 Z p Z G V v L 0 F 1 d G 9 S Z W 1 v d m V k Q 2 9 s d W 1 u c z E u e 0 N v b H V t b j E 5 M S w x O T B 9 J n F 1 b 3 Q 7 L C Z x d W 9 0 O 1 N l Y 3 R p b 2 4 x L 2 F k Y 1 9 y Y X d f Z 2 9 v Z F 9 2 a W R l b y 9 B d X R v U m V t b 3 Z l Z E N v b H V t b n M x L n t D b 2 x 1 b W 4 x O T I s M T k x f S Z x d W 9 0 O y w m c X V v d D t T Z W N 0 a W 9 u M S 9 h Z G N f c m F 3 X 2 d v b 2 R f d m l k Z W 8 v Q X V 0 b 1 J l b W 9 2 Z W R D b 2 x 1 b W 5 z M S 5 7 Q 2 9 s d W 1 u M T k z L D E 5 M n 0 m c X V v d D s s J n F 1 b 3 Q 7 U 2 V j d G l v b j E v Y W R j X 3 J h d 1 9 n b 2 9 k X 3 Z p Z G V v L 0 F 1 d G 9 S Z W 1 v d m V k Q 2 9 s d W 1 u c z E u e 0 N v b H V t b j E 5 N C w x O T N 9 J n F 1 b 3 Q 7 L C Z x d W 9 0 O 1 N l Y 3 R p b 2 4 x L 2 F k Y 1 9 y Y X d f Z 2 9 v Z F 9 2 a W R l b y 9 B d X R v U m V t b 3 Z l Z E N v b H V t b n M x L n t D b 2 x 1 b W 4 x O T U s M T k 0 f S Z x d W 9 0 O y w m c X V v d D t T Z W N 0 a W 9 u M S 9 h Z G N f c m F 3 X 2 d v b 2 R f d m l k Z W 8 v Q X V 0 b 1 J l b W 9 2 Z W R D b 2 x 1 b W 5 z M S 5 7 Q 2 9 s d W 1 u M T k 2 L D E 5 N X 0 m c X V v d D s s J n F 1 b 3 Q 7 U 2 V j d G l v b j E v Y W R j X 3 J h d 1 9 n b 2 9 k X 3 Z p Z G V v L 0 F 1 d G 9 S Z W 1 v d m V k Q 2 9 s d W 1 u c z E u e 0 N v b H V t b j E 5 N y w x O T Z 9 J n F 1 b 3 Q 7 L C Z x d W 9 0 O 1 N l Y 3 R p b 2 4 x L 2 F k Y 1 9 y Y X d f Z 2 9 v Z F 9 2 a W R l b y 9 B d X R v U m V t b 3 Z l Z E N v b H V t b n M x L n t D b 2 x 1 b W 4 x O T g s M T k 3 f S Z x d W 9 0 O y w m c X V v d D t T Z W N 0 a W 9 u M S 9 h Z G N f c m F 3 X 2 d v b 2 R f d m l k Z W 8 v Q X V 0 b 1 J l b W 9 2 Z W R D b 2 x 1 b W 5 z M S 5 7 Q 2 9 s d W 1 u M T k 5 L D E 5 O H 0 m c X V v d D s s J n F 1 b 3 Q 7 U 2 V j d G l v b j E v Y W R j X 3 J h d 1 9 n b 2 9 k X 3 Z p Z G V v L 0 F 1 d G 9 S Z W 1 v d m V k Q 2 9 s d W 1 u c z E u e 0 N v b H V t b j I w M C w x O T l 9 J n F 1 b 3 Q 7 L C Z x d W 9 0 O 1 N l Y 3 R p b 2 4 x L 2 F k Y 1 9 y Y X d f Z 2 9 v Z F 9 2 a W R l b y 9 B d X R v U m V t b 3 Z l Z E N v b H V t b n M x L n t D b 2 x 1 b W 4 y M D E s M j A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R j X 3 J h d 1 9 n b 2 9 k X 3 Z p Z G V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Y 1 9 y Y X d f Z 2 9 v Z F 9 2 a W R l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c G x f a G l z d F 8 x M D B i a W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A y N D M 0 M z A t Y T g w Z S 0 0 Y m U x L T l h N 2 U t Y W E z N j M 2 N j d m M D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t c G x f a G l z d F 8 x M D B i a W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x V D I w O j I z O j E 0 L j Y 0 M j Y x M D V a I i A v P j x F b n R y e S B U e X B l P S J G a W x s Q 2 9 s d W 1 u V H l w Z X M i I F Z h b H V l P S J z Q m d Z R E F 3 W U d B d 0 1 E Q X d N R E F 3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B d 0 1 E Q X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T U R B d 0 1 E Q X d N R E F 3 T U R B d 0 1 E Q X d N R E F 3 T U R C Z z 0 9 I i A v P j x F b n R y e S B U e X B l P S J G a W x s Q 2 9 s d W 1 u T m F t Z X M i I F Z h b H V l P S J z W y Z x d W 9 0 O 1 9 D b 2 1 t Z W 5 0 J n F 1 b 3 Q 7 L C Z x d W 9 0 O 1 9 J c 1 Z p Z G V v T G V h c m 5 p b m c m c X V v d D s s J n F 1 b 3 Q 7 I C A g I C A g I C A g I C A g b V 9 p b n Z l c n R E Y X R h Q 3 V y c m V u d F Z h b H V l J n F 1 b 3 Q 7 L C Z x d W 9 0 O y A g I C A g I C A g I C A g I E N 2 Y n N B b m F s e X p l c l N 0 Y X R l J n F 1 b 3 Q 7 L C Z x d W 9 0 O y A g I C A g I C A g I C A g I G 1 f d m l k Z W 9 T Y 2 9 y Z S 5 t X 2 l z V m l k Z W 8 m c X V v d D s s J n F 1 b 3 Q 7 I C A g I C A g I C A g I C A g b V 9 2 a W R l b 1 N j b 3 J l L m 1 f a X N J b n Z l c n R l Z F Z p Z G V v J n F 1 b 3 Q 7 L C Z x d W 9 0 O y A g I C A g I C A g I C A g I G 1 f c 2 F t c G x l c 1 J l Y W R U b 3 R h b C Z x d W 9 0 O y w m c X V v d D s g I C A g I C A g I C A g I C B r X 3 N h b X B s Z V J h d G U m c X V v d D s s J n F 1 b 3 Q 7 I C A g I C A g I C A g I C A g b V 9 z e W 5 j V H J l c 2 h v b G Q m c X V v d D s s J n F 1 b 3 Q 7 I C A g I C A g I C A g I C A g b V 9 z e W 5 j U 2 V x d W V u Y 2 V M Z W 5 n d G h I a X N 0 b 2 d y Y W 0 u b V 9 i a W 5 z U m F u Z 2 U u b W l u J n F 1 b 3 Q 7 L C Z x d W 9 0 O y A g I C A g I C A g I C A g I G 1 f c 3 l u Y 1 N l c X V l b m N l T G V u Z 3 R o S G l z d G 9 n c m F t L m 1 f Y m l u c 1 J h b m d l L m 1 h e C Z x d W 9 0 O y w m c X V v d D s g I C A g I C A g I C A g I C B t X 3 N 5 b m N T Z X F 1 Z W 5 j Z U x l b m d 0 a E h p c 3 R v Z 3 J h b S 5 r X 2 J p b n N D b 3 V u d C Z x d W 9 0 O y w m c X V v d D s g I C A g I C A g I C A g I C B t X 3 N 5 b m N T Z X F 1 Z W 5 j Z U x l b m d 0 a E h p c 3 R v Z 3 J h b S 5 t X 3 N h b X B s Z X N D b 3 V u d C Z x d W 9 0 O y w m c X V v d D s g I C A g I C A g I C A g I C B t X 3 N 5 b m N T Z X F 1 Z W 5 j Z U x l b m d 0 a E h p c 3 R v Z 3 J h b S 5 i a W 5 z X 3 d l a W d o d H M m c X V v d D s s J n F 1 b 3 Q 7 U z E m c X V v d D s s J n F 1 b 3 Q 7 U z I m c X V v d D s s J n F 1 b 3 Q 7 U z M m c X V v d D s s J n F 1 b 3 Q 7 U z Q m c X V v d D s s J n F 1 b 3 Q 7 U z U m c X V v d D s s J n F 1 b 3 Q 7 U z Y m c X V v d D s s J n F 1 b 3 Q 7 U z c m c X V v d D s s J n F 1 b 3 Q 7 U z g m c X V v d D s s J n F 1 b 3 Q 7 U z k m c X V v d D s s J n F 1 b 3 Q 7 U z E w J n F 1 b 3 Q 7 L C Z x d W 9 0 O 1 M x M S Z x d W 9 0 O y w m c X V v d D t T M T I m c X V v d D s s J n F 1 b 3 Q 7 U z E z J n F 1 b 3 Q 7 L C Z x d W 9 0 O 1 M x N C Z x d W 9 0 O y w m c X V v d D t T M T U m c X V v d D s s J n F 1 b 3 Q 7 U z E 2 J n F 1 b 3 Q 7 L C Z x d W 9 0 O 1 M x N y Z x d W 9 0 O y w m c X V v d D t T M T g m c X V v d D s s J n F 1 b 3 Q 7 U z E 5 J n F 1 b 3 Q 7 L C Z x d W 9 0 O 1 M y M C Z x d W 9 0 O y w m c X V v d D t T M j E m c X V v d D s s J n F 1 b 3 Q 7 U z I y J n F 1 b 3 Q 7 L C Z x d W 9 0 O 1 M y M y Z x d W 9 0 O y w m c X V v d D t T M j Q m c X V v d D s s J n F 1 b 3 Q 7 U z I 1 J n F 1 b 3 Q 7 L C Z x d W 9 0 O 1 M y N i Z x d W 9 0 O y w m c X V v d D t T M j c m c X V v d D s s J n F 1 b 3 Q 7 U z I 4 J n F 1 b 3 Q 7 L C Z x d W 9 0 O 1 M y O S Z x d W 9 0 O y w m c X V v d D t T M z A m c X V v d D s s J n F 1 b 3 Q 7 U z M x J n F 1 b 3 Q 7 L C Z x d W 9 0 O 1 M z M i Z x d W 9 0 O y w m c X V v d D t T M z M m c X V v d D s s J n F 1 b 3 Q 7 U z M 0 J n F 1 b 3 Q 7 L C Z x d W 9 0 O 1 M z N S Z x d W 9 0 O y w m c X V v d D t T M z Y m c X V v d D s s J n F 1 b 3 Q 7 U z M 3 J n F 1 b 3 Q 7 L C Z x d W 9 0 O 1 M z O C Z x d W 9 0 O y w m c X V v d D t T M z k m c X V v d D s s J n F 1 b 3 Q 7 U z Q w J n F 1 b 3 Q 7 L C Z x d W 9 0 O 1 M 0 M S Z x d W 9 0 O y w m c X V v d D t T N D I m c X V v d D s s J n F 1 b 3 Q 7 U z Q z J n F 1 b 3 Q 7 L C Z x d W 9 0 O 1 M 0 N C Z x d W 9 0 O y w m c X V v d D t T N D U m c X V v d D s s J n F 1 b 3 Q 7 U z Q 2 J n F 1 b 3 Q 7 L C Z x d W 9 0 O 1 M 0 N y Z x d W 9 0 O y w m c X V v d D t T N D g m c X V v d D s s J n F 1 b 3 Q 7 U z Q 5 J n F 1 b 3 Q 7 L C Z x d W 9 0 O 1 M 1 M C Z x d W 9 0 O y w m c X V v d D t T N T E m c X V v d D s s J n F 1 b 3 Q 7 U z U y J n F 1 b 3 Q 7 L C Z x d W 9 0 O 1 M 1 M y Z x d W 9 0 O y w m c X V v d D t T N T Q m c X V v d D s s J n F 1 b 3 Q 7 U z U 1 J n F 1 b 3 Q 7 L C Z x d W 9 0 O 1 M 1 N i Z x d W 9 0 O y w m c X V v d D t T N T c m c X V v d D s s J n F 1 b 3 Q 7 U z U 4 J n F 1 b 3 Q 7 L C Z x d W 9 0 O 1 M 1 O S Z x d W 9 0 O y w m c X V v d D t T N j A m c X V v d D s s J n F 1 b 3 Q 7 U z Y x J n F 1 b 3 Q 7 L C Z x d W 9 0 O 1 M 2 M i Z x d W 9 0 O y w m c X V v d D t T N j M m c X V v d D s s J n F 1 b 3 Q 7 U z Y 0 J n F 1 b 3 Q 7 L C Z x d W 9 0 O 1 M 2 N S Z x d W 9 0 O y w m c X V v d D t T N j Y m c X V v d D s s J n F 1 b 3 Q 7 U z Y 3 J n F 1 b 3 Q 7 L C Z x d W 9 0 O 1 M 2 O C Z x d W 9 0 O y w m c X V v d D t T N j k m c X V v d D s s J n F 1 b 3 Q 7 U z c w J n F 1 b 3 Q 7 L C Z x d W 9 0 O 1 M 3 M S Z x d W 9 0 O y w m c X V v d D t T N z I m c X V v d D s s J n F 1 b 3 Q 7 U z c z J n F 1 b 3 Q 7 L C Z x d W 9 0 O 1 M 3 N C Z x d W 9 0 O y w m c X V v d D t T N z U m c X V v d D s s J n F 1 b 3 Q 7 U z c 2 J n F 1 b 3 Q 7 L C Z x d W 9 0 O 1 M 3 N y Z x d W 9 0 O y w m c X V v d D t T N z g m c X V v d D s s J n F 1 b 3 Q 7 U z c 5 J n F 1 b 3 Q 7 L C Z x d W 9 0 O 1 M 4 M C Z x d W 9 0 O y w m c X V v d D t T O D E m c X V v d D s s J n F 1 b 3 Q 7 U z g y J n F 1 b 3 Q 7 L C Z x d W 9 0 O 1 M 4 M y Z x d W 9 0 O y w m c X V v d D t T O D Q m c X V v d D s s J n F 1 b 3 Q 7 U z g 1 J n F 1 b 3 Q 7 L C Z x d W 9 0 O 1 M 4 N i Z x d W 9 0 O y w m c X V v d D t T O D c m c X V v d D s s J n F 1 b 3 Q 7 U z g 4 J n F 1 b 3 Q 7 L C Z x d W 9 0 O 1 M 4 O S Z x d W 9 0 O y w m c X V v d D t T O T A m c X V v d D s s J n F 1 b 3 Q 7 U z k x J n F 1 b 3 Q 7 L C Z x d W 9 0 O 1 M 5 M i Z x d W 9 0 O y w m c X V v d D t T O T M m c X V v d D s s J n F 1 b 3 Q 7 U z k 0 J n F 1 b 3 Q 7 L C Z x d W 9 0 O 1 M 5 N S Z x d W 9 0 O y w m c X V v d D t T O T Y m c X V v d D s s J n F 1 b 3 Q 7 U z k 3 J n F 1 b 3 Q 7 L C Z x d W 9 0 O 1 M 5 O C Z x d W 9 0 O y w m c X V v d D t T O T k m c X V v d D s s J n F 1 b 3 Q 7 U z E w M C Z x d W 9 0 O y w m c X V v d D t t X 2 5 v d F N 5 b m N T Z X F 1 Z W 5 j Z U x l b m d 0 a E h p c 3 R v Z 3 J h b S 5 t X 2 J p b n N S Y W 5 n Z S 5 t a W 4 m c X V v d D s s J n F 1 b 3 Q 7 I C A g I C A g I C A g I C A g b V 9 u b 3 R T e W 5 j U 2 V x d W V u Y 2 V M Z W 5 n d G h I a X N 0 b 2 d y Y W 0 u b V 9 i a W 5 z U m F u Z 2 U u b W F 4 J n F 1 b 3 Q 7 L C Z x d W 9 0 O y A g I C A g I C A g I C A g I G 1 f b m 9 0 U 3 l u Y 1 N l c X V l b m N l T G V u Z 3 R o S G l z d G 9 n c m F t L m t f Y m l u c 0 N v d W 5 0 J n F 1 b 3 Q 7 L C Z x d W 9 0 O y A g I C A g I C A g I C A g I G 1 f b m 9 0 U 3 l u Y 1 N l c X V l b m N l T G V u Z 3 R o S G l z d G 9 n c m F t L m 1 f c 2 F t c G x l c 0 N v d W 5 0 J n F 1 b 3 Q 7 L C Z x d W 9 0 O y A g I C A g I C A g I C A g I G 1 f b m 9 0 U 3 l u Y 1 N l c X V l b m N l T G V u Z 3 R o S G l z d G 9 n c m F t L m J p b n N f d 2 V p Z 2 h 0 c y Z x d W 9 0 O y w m c X V v d D t O M S Z x d W 9 0 O y w m c X V v d D t O M i Z x d W 9 0 O y w m c X V v d D t O M y Z x d W 9 0 O y w m c X V v d D t O N C Z x d W 9 0 O y w m c X V v d D t O N S Z x d W 9 0 O y w m c X V v d D t O N i Z x d W 9 0 O y w m c X V v d D t O N y Z x d W 9 0 O y w m c X V v d D t O O C Z x d W 9 0 O y w m c X V v d D t O O S Z x d W 9 0 O y w m c X V v d D t O M T A m c X V v d D s s J n F 1 b 3 Q 7 T j E x J n F 1 b 3 Q 7 L C Z x d W 9 0 O 0 4 x M i Z x d W 9 0 O y w m c X V v d D t O M T M m c X V v d D s s J n F 1 b 3 Q 7 T j E 0 J n F 1 b 3 Q 7 L C Z x d W 9 0 O 0 4 x N S Z x d W 9 0 O y w m c X V v d D t O M T Y m c X V v d D s s J n F 1 b 3 Q 7 T j E 3 J n F 1 b 3 Q 7 L C Z x d W 9 0 O 0 4 x O C Z x d W 9 0 O y w m c X V v d D t O M T k m c X V v d D s s J n F 1 b 3 Q 7 T j I w J n F 1 b 3 Q 7 L C Z x d W 9 0 O 0 4 y M S Z x d W 9 0 O y w m c X V v d D t O M j I m c X V v d D s s J n F 1 b 3 Q 7 T j I z J n F 1 b 3 Q 7 L C Z x d W 9 0 O 0 4 y N C Z x d W 9 0 O y w m c X V v d D t O M j U m c X V v d D s s J n F 1 b 3 Q 7 T j I 2 J n F 1 b 3 Q 7 L C Z x d W 9 0 O 0 4 y N y Z x d W 9 0 O y w m c X V v d D t O M j g m c X V v d D s s J n F 1 b 3 Q 7 T j I 5 J n F 1 b 3 Q 7 L C Z x d W 9 0 O 0 4 z M C Z x d W 9 0 O y w m c X V v d D t O M z E m c X V v d D s s J n F 1 b 3 Q 7 T j M y J n F 1 b 3 Q 7 L C Z x d W 9 0 O 0 4 z M y Z x d W 9 0 O y w m c X V v d D t O M z Q m c X V v d D s s J n F 1 b 3 Q 7 T j M 1 J n F 1 b 3 Q 7 L C Z x d W 9 0 O 0 4 z N i Z x d W 9 0 O y w m c X V v d D t O M z c m c X V v d D s s J n F 1 b 3 Q 7 T j M 4 J n F 1 b 3 Q 7 L C Z x d W 9 0 O 0 4 z O S Z x d W 9 0 O y w m c X V v d D t O N D A m c X V v d D s s J n F 1 b 3 Q 7 T j Q x J n F 1 b 3 Q 7 L C Z x d W 9 0 O 0 4 0 M i Z x d W 9 0 O y w m c X V v d D t O N D M m c X V v d D s s J n F 1 b 3 Q 7 T j Q 0 J n F 1 b 3 Q 7 L C Z x d W 9 0 O 0 4 0 N S Z x d W 9 0 O y w m c X V v d D t O N D Y m c X V v d D s s J n F 1 b 3 Q 7 T j Q 3 J n F 1 b 3 Q 7 L C Z x d W 9 0 O 0 4 0 O C Z x d W 9 0 O y w m c X V v d D t O N D k m c X V v d D s s J n F 1 b 3 Q 7 T j U w J n F 1 b 3 Q 7 L C Z x d W 9 0 O 0 4 1 M S Z x d W 9 0 O y w m c X V v d D t O N T I m c X V v d D s s J n F 1 b 3 Q 7 T j U z J n F 1 b 3 Q 7 L C Z x d W 9 0 O 0 4 1 N C Z x d W 9 0 O y w m c X V v d D t O N T U m c X V v d D s s J n F 1 b 3 Q 7 T j U 2 J n F 1 b 3 Q 7 L C Z x d W 9 0 O 0 4 1 N y Z x d W 9 0 O y w m c X V v d D t O N T g m c X V v d D s s J n F 1 b 3 Q 7 T j U 5 J n F 1 b 3 Q 7 L C Z x d W 9 0 O 0 4 2 M C Z x d W 9 0 O y w m c X V v d D t O N j E m c X V v d D s s J n F 1 b 3 Q 7 T j Y y J n F 1 b 3 Q 7 L C Z x d W 9 0 O 0 4 2 M y Z x d W 9 0 O y w m c X V v d D t O N j Q m c X V v d D s s J n F 1 b 3 Q 7 T j Y 1 J n F 1 b 3 Q 7 L C Z x d W 9 0 O 0 4 2 N i Z x d W 9 0 O y w m c X V v d D t O N j c m c X V v d D s s J n F 1 b 3 Q 7 T j Y 4 J n F 1 b 3 Q 7 L C Z x d W 9 0 O 0 4 2 O S Z x d W 9 0 O y w m c X V v d D t O N z A m c X V v d D s s J n F 1 b 3 Q 7 T j c x J n F 1 b 3 Q 7 L C Z x d W 9 0 O 0 4 3 M i Z x d W 9 0 O y w m c X V v d D t O N z M m c X V v d D s s J n F 1 b 3 Q 7 T j c 0 J n F 1 b 3 Q 7 L C Z x d W 9 0 O 0 4 3 N S Z x d W 9 0 O y w m c X V v d D t O N z Y m c X V v d D s s J n F 1 b 3 Q 7 T j c 3 J n F 1 b 3 Q 7 L C Z x d W 9 0 O 0 4 3 O C Z x d W 9 0 O y w m c X V v d D t O N z k m c X V v d D s s J n F 1 b 3 Q 7 T j g w J n F 1 b 3 Q 7 L C Z x d W 9 0 O 0 4 4 M S Z x d W 9 0 O y w m c X V v d D t O O D I m c X V v d D s s J n F 1 b 3 Q 7 T j g z J n F 1 b 3 Q 7 L C Z x d W 9 0 O 0 4 4 N C Z x d W 9 0 O y w m c X V v d D t O O D U m c X V v d D s s J n F 1 b 3 Q 7 T j g 2 J n F 1 b 3 Q 7 L C Z x d W 9 0 O 0 4 4 N y Z x d W 9 0 O y w m c X V v d D t O O D g m c X V v d D s s J n F 1 b 3 Q 7 T j g 5 J n F 1 b 3 Q 7 L C Z x d W 9 0 O 0 4 5 M C Z x d W 9 0 O y w m c X V v d D t O O T E m c X V v d D s s J n F 1 b 3 Q 7 T j k y J n F 1 b 3 Q 7 L C Z x d W 9 0 O 0 4 5 M y Z x d W 9 0 O y w m c X V v d D t O O T Q m c X V v d D s s J n F 1 b 3 Q 7 T j k 1 J n F 1 b 3 Q 7 L C Z x d W 9 0 O 0 4 5 N i Z x d W 9 0 O y w m c X V v d D t O O T c m c X V v d D s s J n F 1 b 3 Q 7 T j k 4 J n F 1 b 3 Q 7 L C Z x d W 9 0 O 0 4 5 O S Z x d W 9 0 O y w m c X V v d D t O M T A w J n F 1 b 3 Q 7 L C Z x d W 9 0 O 2 1 f Y W 1 w b G l 0 d W R l S G l z d G 9 n c m F t L j A m c X V v d D s s J n F 1 b 3 Q 7 b V 9 h b X B s a X R 1 Z G V I a X N 0 b 2 d y Y W 0 u M S Z x d W 9 0 O y w m c X V v d D t t X 2 F t c G x p d H V k Z U h p c 3 R v Z 3 J h b S 4 y J n F 1 b 3 Q 7 L C Z x d W 9 0 O 2 1 f Y W 1 w b G l 0 d W R l S G l z d G 9 n c m F t L j M m c X V v d D s s J n F 1 b 3 Q 7 b V 9 h b X B s a X R 1 Z G V I a X N 0 b 2 d y Y W 0 u N C Z x d W 9 0 O y w m c X V v d D t t X 2 F t c G x p d H V k Z U h p c 3 R v Z 3 J h b S 4 1 J n F 1 b 3 Q 7 L C Z x d W 9 0 O 2 1 f Y W 1 w b G l 0 d W R l S G l z d G 9 n c m F t L j Y m c X V v d D s s J n F 1 b 3 Q 7 b V 9 h b X B s a X R 1 Z G V I a X N 0 b 2 d y Y W 0 u N y Z x d W 9 0 O y w m c X V v d D t t X 2 F t c G x p d H V k Z U h p c 3 R v Z 3 J h b S 4 4 J n F 1 b 3 Q 7 L C Z x d W 9 0 O 2 1 f Y W 1 w b G l 0 d W R l S G l z d G 9 n c m F t L j k m c X V v d D s s J n F 1 b 3 Q 7 b V 9 h b X B s a X R 1 Z G V I a X N 0 b 2 d y Y W 0 u M T A m c X V v d D s s J n F 1 b 3 Q 7 b V 9 h b X B s a X R 1 Z G V I a X N 0 b 2 d y Y W 0 u M T E m c X V v d D s s J n F 1 b 3 Q 7 b V 9 h b X B s a X R 1 Z G V I a X N 0 b 2 d y Y W 0 u M T I m c X V v d D s s J n F 1 b 3 Q 7 b V 9 h b X B s a X R 1 Z G V I a X N 0 b 2 d y Y W 0 u M T M m c X V v d D s s J n F 1 b 3 Q 7 b V 9 h b X B s a X R 1 Z G V I a X N 0 b 2 d y Y W 0 u M T Q m c X V v d D s s J n F 1 b 3 Q 7 b V 9 h b X B s a X R 1 Z G V I a X N 0 b 2 d y Y W 0 u M T U m c X V v d D s s J n F 1 b 3 Q 7 b V 9 h b X B s a X R 1 Z G V I a X N 0 b 2 d y Y W 0 u M T Y m c X V v d D s s J n F 1 b 3 Q 7 b V 9 h b X B s a X R 1 Z G V I a X N 0 b 2 d y Y W 0 u M T c m c X V v d D s s J n F 1 b 3 Q 7 b V 9 h b X B s a X R 1 Z G V I a X N 0 b 2 d y Y W 0 u M T g m c X V v d D s s J n F 1 b 3 Q 7 b V 9 h b X B s a X R 1 Z G V I a X N 0 b 2 d y Y W 0 u M T k m c X V v d D s s J n F 1 b 3 Q 7 b V 9 h b X B s a X R 1 Z G V I a X N 0 b 2 d y Y W 0 u M j A m c X V v d D s s J n F 1 b 3 Q 7 b V 9 h b X B s a X R 1 Z G V I a X N 0 b 2 d y Y W 0 u M j E m c X V v d D s s J n F 1 b 3 Q 7 b V 9 h b X B s a X R 1 Z G V I a X N 0 b 2 d y Y W 0 u M j I m c X V v d D s s J n F 1 b 3 Q 7 b V 9 h b X B s a X R 1 Z G V I a X N 0 b 2 d y Y W 0 u M j M m c X V v d D s s J n F 1 b 3 Q 7 b V 9 h b X B s a X R 1 Z G V I a X N 0 b 2 d y Y W 0 u M j Q m c X V v d D s s J n F 1 b 3 Q 7 b V 9 h b X B s a X R 1 Z G V I a X N 0 b 2 d y Y W 0 u M j U m c X V v d D s s J n F 1 b 3 Q 7 b V 9 h b X B s a X R 1 Z G V I a X N 0 b 2 d y Y W 0 u M j Y m c X V v d D s s J n F 1 b 3 Q 7 b V 9 h b X B s a X R 1 Z G V I a X N 0 b 2 d y Y W 0 u M j c m c X V v d D s s J n F 1 b 3 Q 7 b V 9 h b X B s a X R 1 Z G V I a X N 0 b 2 d y Y W 0 u M j g m c X V v d D s s J n F 1 b 3 Q 7 b V 9 h b X B s a X R 1 Z G V I a X N 0 b 2 d y Y W 0 u M j k m c X V v d D s s J n F 1 b 3 Q 7 b V 9 h b X B s a X R 1 Z G V I a X N 0 b 2 d y Y W 0 u M z A m c X V v d D s s J n F 1 b 3 Q 7 b V 9 h b X B s a X R 1 Z G V I a X N 0 b 2 d y Y W 0 u M z E m c X V v d D s s J n F 1 b 3 Q 7 b V 9 h b X B s a X R 1 Z G V I a X N 0 b 2 d y Y W 0 u M z I m c X V v d D s s J n F 1 b 3 Q 7 b V 9 h b X B s a X R 1 Z G V I a X N 0 b 2 d y Y W 0 u M z M m c X V v d D s s J n F 1 b 3 Q 7 b V 9 h b X B s a X R 1 Z G V I a X N 0 b 2 d y Y W 0 u M z Q m c X V v d D s s J n F 1 b 3 Q 7 b V 9 h b X B s a X R 1 Z G V I a X N 0 b 2 d y Y W 0 u M z U m c X V v d D s s J n F 1 b 3 Q 7 b V 9 h b X B s a X R 1 Z G V I a X N 0 b 2 d y Y W 0 u M z Y m c X V v d D s s J n F 1 b 3 Q 7 b V 9 h b X B s a X R 1 Z G V I a X N 0 b 2 d y Y W 0 u M z c m c X V v d D s s J n F 1 b 3 Q 7 b V 9 h b X B s a X R 1 Z G V I a X N 0 b 2 d y Y W 0 u M z g m c X V v d D s s J n F 1 b 3 Q 7 b V 9 h b X B s a X R 1 Z G V I a X N 0 b 2 d y Y W 0 u M z k m c X V v d D s s J n F 1 b 3 Q 7 b V 9 h b X B s a X R 1 Z G V I a X N 0 b 2 d y Y W 0 u N D A m c X V v d D s s J n F 1 b 3 Q 7 b V 9 h b X B s a X R 1 Z G V I a X N 0 b 2 d y Y W 0 u N D E m c X V v d D s s J n F 1 b 3 Q 7 b V 9 h b X B s a X R 1 Z G V I a X N 0 b 2 d y Y W 0 u N D I m c X V v d D s s J n F 1 b 3 Q 7 b V 9 h b X B s a X R 1 Z G V I a X N 0 b 2 d y Y W 0 u N D M m c X V v d D s s J n F 1 b 3 Q 7 b V 9 h b X B s a X R 1 Z G V I a X N 0 b 2 d y Y W 0 u N D Q m c X V v d D s s J n F 1 b 3 Q 7 b V 9 h b X B s a X R 1 Z G V I a X N 0 b 2 d y Y W 0 u N D U m c X V v d D s s J n F 1 b 3 Q 7 b V 9 h b X B s a X R 1 Z G V I a X N 0 b 2 d y Y W 0 u N D Y m c X V v d D s s J n F 1 b 3 Q 7 b V 9 h b X B s a X R 1 Z G V I a X N 0 b 2 d y Y W 0 u N D c m c X V v d D s s J n F 1 b 3 Q 7 b V 9 h b X B s a X R 1 Z G V I a X N 0 b 2 d y Y W 0 u N D g m c X V v d D s s J n F 1 b 3 Q 7 b V 9 h b X B s a X R 1 Z G V I a X N 0 b 2 d y Y W 0 u N D k m c X V v d D s s J n F 1 b 3 Q 7 b V 9 h b X B s a X R 1 Z G V I a X N 0 b 2 d y Y W 0 u N T A m c X V v d D s s J n F 1 b 3 Q 7 b V 9 h b X B s a X R 1 Z G V I a X N 0 b 2 d y Y W 0 u N T E m c X V v d D s s J n F 1 b 3 Q 7 b V 9 h b X B s a X R 1 Z G V I a X N 0 b 2 d y Y W 0 u N T I m c X V v d D s s J n F 1 b 3 Q 7 b V 9 h b X B s a X R 1 Z G V I a X N 0 b 2 d y Y W 0 u N T M m c X V v d D s s J n F 1 b 3 Q 7 b V 9 h b X B s a X R 1 Z G V I a X N 0 b 2 d y Y W 0 u N T Q m c X V v d D s s J n F 1 b 3 Q 7 b V 9 h b X B s a X R 1 Z G V I a X N 0 b 2 d y Y W 0 u N T U m c X V v d D s s J n F 1 b 3 Q 7 b V 9 h b X B s a X R 1 Z G V I a X N 0 b 2 d y Y W 0 u N T Y m c X V v d D s s J n F 1 b 3 Q 7 b V 9 h b X B s a X R 1 Z G V I a X N 0 b 2 d y Y W 0 u N T c m c X V v d D s s J n F 1 b 3 Q 7 b V 9 h b X B s a X R 1 Z G V I a X N 0 b 2 d y Y W 0 u N T g m c X V v d D s s J n F 1 b 3 Q 7 b V 9 h b X B s a X R 1 Z G V I a X N 0 b 2 d y Y W 0 u N T k m c X V v d D s s J n F 1 b 3 Q 7 b V 9 h b X B s a X R 1 Z G V I a X N 0 b 2 d y Y W 0 u N j A m c X V v d D s s J n F 1 b 3 Q 7 b V 9 h b X B s a X R 1 Z G V I a X N 0 b 2 d y Y W 0 u N j E m c X V v d D s s J n F 1 b 3 Q 7 b V 9 h b X B s a X R 1 Z G V I a X N 0 b 2 d y Y W 0 u N j I m c X V v d D s s J n F 1 b 3 Q 7 b V 9 h b X B s a X R 1 Z G V I a X N 0 b 2 d y Y W 0 u N j M m c X V v d D s s J n F 1 b 3 Q 7 b V 9 h b X B s a X R 1 Z G V I a X N 0 b 2 d y Y W 0 u N j Q m c X V v d D s s J n F 1 b 3 Q 7 b V 9 h b X B s a X R 1 Z G V I a X N 0 b 2 d y Y W 0 u N j U m c X V v d D s s J n F 1 b 3 Q 7 b V 9 h b X B s a X R 1 Z G V I a X N 0 b 2 d y Y W 0 u N j Y m c X V v d D s s J n F 1 b 3 Q 7 b V 9 h b X B s a X R 1 Z G V I a X N 0 b 2 d y Y W 0 u N j c m c X V v d D s s J n F 1 b 3 Q 7 b V 9 h b X B s a X R 1 Z G V I a X N 0 b 2 d y Y W 0 u N j g m c X V v d D s s J n F 1 b 3 Q 7 b V 9 h b X B s a X R 1 Z G V I a X N 0 b 2 d y Y W 0 u N j k m c X V v d D s s J n F 1 b 3 Q 7 b V 9 h b X B s a X R 1 Z G V I a X N 0 b 2 d y Y W 0 u N z A m c X V v d D s s J n F 1 b 3 Q 7 b V 9 h b X B s a X R 1 Z G V I a X N 0 b 2 d y Y W 0 u N z E m c X V v d D s s J n F 1 b 3 Q 7 b V 9 h b X B s a X R 1 Z G V I a X N 0 b 2 d y Y W 0 u N z I m c X V v d D s s J n F 1 b 3 Q 7 b V 9 h b X B s a X R 1 Z G V I a X N 0 b 2 d y Y W 0 u N z M m c X V v d D s s J n F 1 b 3 Q 7 b V 9 h b X B s a X R 1 Z G V I a X N 0 b 2 d y Y W 0 u N z Q m c X V v d D s s J n F 1 b 3 Q 7 b V 9 h b X B s a X R 1 Z G V I a X N 0 b 2 d y Y W 0 u N z U m c X V v d D s s J n F 1 b 3 Q 7 b V 9 h b X B s a X R 1 Z G V I a X N 0 b 2 d y Y W 0 u N z Y m c X V v d D s s J n F 1 b 3 Q 7 b V 9 h b X B s a X R 1 Z G V I a X N 0 b 2 d y Y W 0 u N z c m c X V v d D s s J n F 1 b 3 Q 7 b V 9 h b X B s a X R 1 Z G V I a X N 0 b 2 d y Y W 0 u N z g m c X V v d D s s J n F 1 b 3 Q 7 b V 9 h b X B s a X R 1 Z G V I a X N 0 b 2 d y Y W 0 u N z k m c X V v d D s s J n F 1 b 3 Q 7 b V 9 h b X B s a X R 1 Z G V I a X N 0 b 2 d y Y W 0 u O D A m c X V v d D s s J n F 1 b 3 Q 7 b V 9 h b X B s a X R 1 Z G V I a X N 0 b 2 d y Y W 0 u O D E m c X V v d D s s J n F 1 b 3 Q 7 b V 9 h b X B s a X R 1 Z G V I a X N 0 b 2 d y Y W 0 u O D I m c X V v d D s s J n F 1 b 3 Q 7 b V 9 h b X B s a X R 1 Z G V I a X N 0 b 2 d y Y W 0 u O D M m c X V v d D s s J n F 1 b 3 Q 7 b V 9 h b X B s a X R 1 Z G V I a X N 0 b 2 d y Y W 0 u O D Q m c X V v d D s s J n F 1 b 3 Q 7 b V 9 h b X B s a X R 1 Z G V I a X N 0 b 2 d y Y W 0 u O D U m c X V v d D s s J n F 1 b 3 Q 7 b V 9 h b X B s a X R 1 Z G V I a X N 0 b 2 d y Y W 0 u O D Y m c X V v d D s s J n F 1 b 3 Q 7 b V 9 h b X B s a X R 1 Z G V I a X N 0 b 2 d y Y W 0 u O D c m c X V v d D s s J n F 1 b 3 Q 7 b V 9 h b X B s a X R 1 Z G V I a X N 0 b 2 d y Y W 0 u O D g m c X V v d D s s J n F 1 b 3 Q 7 b V 9 h b X B s a X R 1 Z G V I a X N 0 b 2 d y Y W 0 u O D k m c X V v d D s s J n F 1 b 3 Q 7 b V 9 h b X B s a X R 1 Z G V I a X N 0 b 2 d y Y W 0 u O T A m c X V v d D s s J n F 1 b 3 Q 7 b V 9 h b X B s a X R 1 Z G V I a X N 0 b 2 d y Y W 0 u O T E m c X V v d D s s J n F 1 b 3 Q 7 b V 9 h b X B s a X R 1 Z G V I a X N 0 b 2 d y Y W 0 u O T I m c X V v d D s s J n F 1 b 3 Q 7 b V 9 h b X B s a X R 1 Z G V I a X N 0 b 2 d y Y W 0 u O T M m c X V v d D s s J n F 1 b 3 Q 7 b V 9 h b X B s a X R 1 Z G V I a X N 0 b 2 d y Y W 0 u O T Q m c X V v d D s s J n F 1 b 3 Q 7 b V 9 h b X B s a X R 1 Z G V I a X N 0 b 2 d y Y W 0 u O T U m c X V v d D s s J n F 1 b 3 Q 7 b V 9 h b X B s a X R 1 Z G V I a X N 0 b 2 d y Y W 0 u O T Y m c X V v d D s s J n F 1 b 3 Q 7 b V 9 h b X B s a X R 1 Z G V I a X N 0 b 2 d y Y W 0 u O T c m c X V v d D s s J n F 1 b 3 Q 7 b V 9 h b X B s a X R 1 Z G V I a X N 0 b 2 d y Y W 0 u O T g m c X V v d D s s J n F 1 b 3 Q 7 b V 9 h b X B s a X R 1 Z G V I a X N 0 b 2 d y Y W 0 u O T k m c X V v d D s s J n F 1 b 3 Q 7 b V 9 z d G F 0 Z V B y b 2 Z p b G V y c y 5 r X 2 Z h a W x l Z E J h Z F N 0 Y X R l J n F 1 b 3 Q 7 L C Z x d W 9 0 O 2 1 f c 3 R h d G V Q c m 9 m a W x l c n M u a 1 9 m Y W l s Z W R G Y X N 0 Q U R D S W 5 p d G l h b G l 6 Y X R p b 2 4 m c X V v d D s s J n F 1 b 3 Q 7 b V 9 z d G F 0 Z V B y b 2 Z p b G V y c y 5 r X 2 Z h a W x l Z F N h b X B s a W 5 n J n F 1 b 3 Q 7 L C Z x d W 9 0 O 2 1 f c 3 R h d G V Q c m 9 m a W x l c n M u a 1 9 m Y W l s Z W R B b X B s a X R 1 Z G U m c X V v d D s s J n F 1 b 3 Q 7 b V 9 z d G F 0 Z V B y b 2 Z p b G V y c y 5 r X 2 Z h a W x l Z F N 5 b m N J b n R l c n Z h b H M m c X V v d D s s J n F 1 b 3 Q 7 b V 9 z d G F 0 Z V B y b 2 Z p b G V y c y 5 r X 2 Z h a W x l Z F Z p Z G V v U 2 N v c m U m c X V v d D s s J n F 1 b 3 Q 7 b V 9 z d G F 0 Z V B y b 2 Z p b G V y c y 5 r X 2 Z h a W x l Z E Z h c 3 R B R E N T d G 9 w J n F 1 b 3 Q 7 L C Z x d W 9 0 O 2 1 f c 3 R h d G V Q c m 9 m a W x l c n M u a 1 9 m Y W l s Z W R V b m t u b 3 d u R X J y b 3 I m c X V v d D s s J n F 1 b 3 Q 7 b V 9 z d G F 0 Z V B y b 2 Z p b G V y c y 5 r X 3 R v d G F s Q W 5 h b H l 6 Z V R p b W U m c X V v d D s s J n F 1 b 3 Q 7 b V 9 z d G F 0 Z V B y b 2 Z p b G V y c y 5 r X 2 5 v d E l u a X R p Y W x p e m V k J n F 1 b 3 Q 7 L C Z x d W 9 0 O 2 1 f c 3 R h d G V Q c m 9 m a W x l c n M u a 1 9 p b m l 0 a W F s a X p p b m c m c X V v d D s s J n F 1 b 3 Q 7 b V 9 z d G F 0 Z V B y b 2 Z p b G V y c y 5 r X 2 l u a X R p Y W x p e m V k Q W 5 k S W R s Z S Z x d W 9 0 O y w m c X V v d D t t X 3 N 0 Y X R l U H J v Z m l s Z X J z L m t f Y W 1 w b G l 0 d W R l U 2 F t c G x p b m c m c X V v d D s s J n F 1 b 3 Q 7 b V 9 z d G F 0 Z V B y b 2 Z p b G V y c y 5 r X 2 F t c G x p d H V k Z U N h b G N 1 b G F 0 a W 9 u J n F 1 b 3 Q 7 L C Z x d W 9 0 O 2 1 f c 3 R h d G V Q c m 9 m a W x l c n M u a 1 9 z e W 5 j S W 5 0 Z X J 2 Y W x z U 2 F t c G x p b m c m c X V v d D s s J n F 1 b 3 Q 7 b V 9 z d G F 0 Z V B y b 2 Z p b G V y c y 5 r X 3 N 5 b m N J b n R l c n Z h b H N D Y W x j d W x h d G l v b i Z x d W 9 0 O y w m c X V v d D t t X 3 N 0 Y X R l U H J v Z m l s Z X J z L m t f d m l k Z W 9 T Y 2 9 y Z U N h b G N 1 b G F 0 a W 9 u J n F 1 b 3 Q 7 L C Z x d W 9 0 O 2 1 f c 3 R h d G V Q c m 9 m a W x l c n M u a 1 9 y Z X N 0 Y X J 0 S W 5 2 Z X J 0 Z W Q m c X V v d D s s J n F 1 b 3 Q 7 b V 9 z d G F 0 Z V B y b 2 Z p b G V y c y 5 r X 3 N 0 b 3 B B R E M m c X V v d D s s J n F 1 b 3 Q 7 b V 9 z d G F 0 Z V B y b 2 Z p b G V y c y 5 r X 2 Z p b m l z a G V k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t c G x f a G l z d F 8 x M D B i a W 5 z L 0 F 1 d G 9 S Z W 1 v d m V k Q 2 9 s d W 1 u c z E u e 1 9 D b 2 1 t Z W 5 0 L D B 9 J n F 1 b 3 Q 7 L C Z x d W 9 0 O 1 N l Y 3 R p b 2 4 x L 2 F t c G x f a G l z d F 8 x M D B i a W 5 z L 0 F 1 d G 9 S Z W 1 v d m V k Q 2 9 s d W 1 u c z E u e 1 9 J c 1 Z p Z G V v T G V h c m 5 p b m c s M X 0 m c X V v d D s s J n F 1 b 3 Q 7 U 2 V j d G l v b j E v Y W 1 w b F 9 o a X N 0 X z E w M G J p b n M v Q X V 0 b 1 J l b W 9 2 Z W R D b 2 x 1 b W 5 z M S 5 7 I C A g I C A g I C A g I C A g b V 9 p b n Z l c n R E Y X R h Q 3 V y c m V u d F Z h b H V l L D J 9 J n F 1 b 3 Q 7 L C Z x d W 9 0 O 1 N l Y 3 R p b 2 4 x L 2 F t c G x f a G l z d F 8 x M D B i a W 5 z L 0 F 1 d G 9 S Z W 1 v d m V k Q 2 9 s d W 1 u c z E u e y A g I C A g I C A g I C A g I E N 2 Y n N B b m F s e X p l c l N 0 Y X R l L D N 9 J n F 1 b 3 Q 7 L C Z x d W 9 0 O 1 N l Y 3 R p b 2 4 x L 2 F t c G x f a G l z d F 8 x M D B i a W 5 z L 0 F 1 d G 9 S Z W 1 v d m V k Q 2 9 s d W 1 u c z E u e y A g I C A g I C A g I C A g I G 1 f d m l k Z W 9 T Y 2 9 y Z S 5 t X 2 l z V m l k Z W 8 s N H 0 m c X V v d D s s J n F 1 b 3 Q 7 U 2 V j d G l v b j E v Y W 1 w b F 9 o a X N 0 X z E w M G J p b n M v Q X V 0 b 1 J l b W 9 2 Z W R D b 2 x 1 b W 5 z M S 5 7 I C A g I C A g I C A g I C A g b V 9 2 a W R l b 1 N j b 3 J l L m 1 f a X N J b n Z l c n R l Z F Z p Z G V v L D V 9 J n F 1 b 3 Q 7 L C Z x d W 9 0 O 1 N l Y 3 R p b 2 4 x L 2 F t c G x f a G l z d F 8 x M D B i a W 5 z L 0 F 1 d G 9 S Z W 1 v d m V k Q 2 9 s d W 1 u c z E u e y A g I C A g I C A g I C A g I G 1 f c 2 F t c G x l c 1 J l Y W R U b 3 R h b C w 2 f S Z x d W 9 0 O y w m c X V v d D t T Z W N 0 a W 9 u M S 9 h b X B s X 2 h p c 3 R f M T A w Y m l u c y 9 B d X R v U m V t b 3 Z l Z E N v b H V t b n M x L n s g I C A g I C A g I C A g I C B r X 3 N h b X B s Z V J h d G U s N 3 0 m c X V v d D s s J n F 1 b 3 Q 7 U 2 V j d G l v b j E v Y W 1 w b F 9 o a X N 0 X z E w M G J p b n M v Q X V 0 b 1 J l b W 9 2 Z W R D b 2 x 1 b W 5 z M S 5 7 I C A g I C A g I C A g I C A g b V 9 z e W 5 j V H J l c 2 h v b G Q s O H 0 m c X V v d D s s J n F 1 b 3 Q 7 U 2 V j d G l v b j E v Y W 1 w b F 9 o a X N 0 X z E w M G J p b n M v Q X V 0 b 1 J l b W 9 2 Z W R D b 2 x 1 b W 5 z M S 5 7 I C A g I C A g I C A g I C A g b V 9 z e W 5 j U 2 V x d W V u Y 2 V M Z W 5 n d G h I a X N 0 b 2 d y Y W 0 u b V 9 i a W 5 z U m F u Z 2 U u b W l u L D l 9 J n F 1 b 3 Q 7 L C Z x d W 9 0 O 1 N l Y 3 R p b 2 4 x L 2 F t c G x f a G l z d F 8 x M D B i a W 5 z L 0 F 1 d G 9 S Z W 1 v d m V k Q 2 9 s d W 1 u c z E u e y A g I C A g I C A g I C A g I G 1 f c 3 l u Y 1 N l c X V l b m N l T G V u Z 3 R o S G l z d G 9 n c m F t L m 1 f Y m l u c 1 J h b m d l L m 1 h e C w x M H 0 m c X V v d D s s J n F 1 b 3 Q 7 U 2 V j d G l v b j E v Y W 1 w b F 9 o a X N 0 X z E w M G J p b n M v Q X V 0 b 1 J l b W 9 2 Z W R D b 2 x 1 b W 5 z M S 5 7 I C A g I C A g I C A g I C A g b V 9 z e W 5 j U 2 V x d W V u Y 2 V M Z W 5 n d G h I a X N 0 b 2 d y Y W 0 u a 1 9 i a W 5 z Q 2 9 1 b n Q s M T F 9 J n F 1 b 3 Q 7 L C Z x d W 9 0 O 1 N l Y 3 R p b 2 4 x L 2 F t c G x f a G l z d F 8 x M D B i a W 5 z L 0 F 1 d G 9 S Z W 1 v d m V k Q 2 9 s d W 1 u c z E u e y A g I C A g I C A g I C A g I G 1 f c 3 l u Y 1 N l c X V l b m N l T G V u Z 3 R o S G l z d G 9 n c m F t L m 1 f c 2 F t c G x l c 0 N v d W 5 0 L D E y f S Z x d W 9 0 O y w m c X V v d D t T Z W N 0 a W 9 u M S 9 h b X B s X 2 h p c 3 R f M T A w Y m l u c y 9 B d X R v U m V t b 3 Z l Z E N v b H V t b n M x L n s g I C A g I C A g I C A g I C B t X 3 N 5 b m N T Z X F 1 Z W 5 j Z U x l b m d 0 a E h p c 3 R v Z 3 J h b S 5 i a W 5 z X 3 d l a W d o d H M s M T N 9 J n F 1 b 3 Q 7 L C Z x d W 9 0 O 1 N l Y 3 R p b 2 4 x L 2 F t c G x f a G l z d F 8 x M D B i a W 5 z L 0 F 1 d G 9 S Z W 1 v d m V k Q 2 9 s d W 1 u c z E u e 1 M x L D E 0 f S Z x d W 9 0 O y w m c X V v d D t T Z W N 0 a W 9 u M S 9 h b X B s X 2 h p c 3 R f M T A w Y m l u c y 9 B d X R v U m V t b 3 Z l Z E N v b H V t b n M x L n t T M i w x N X 0 m c X V v d D s s J n F 1 b 3 Q 7 U 2 V j d G l v b j E v Y W 1 w b F 9 o a X N 0 X z E w M G J p b n M v Q X V 0 b 1 J l b W 9 2 Z W R D b 2 x 1 b W 5 z M S 5 7 U z M s M T Z 9 J n F 1 b 3 Q 7 L C Z x d W 9 0 O 1 N l Y 3 R p b 2 4 x L 2 F t c G x f a G l z d F 8 x M D B i a W 5 z L 0 F 1 d G 9 S Z W 1 v d m V k Q 2 9 s d W 1 u c z E u e 1 M 0 L D E 3 f S Z x d W 9 0 O y w m c X V v d D t T Z W N 0 a W 9 u M S 9 h b X B s X 2 h p c 3 R f M T A w Y m l u c y 9 B d X R v U m V t b 3 Z l Z E N v b H V t b n M x L n t T N S w x O H 0 m c X V v d D s s J n F 1 b 3 Q 7 U 2 V j d G l v b j E v Y W 1 w b F 9 o a X N 0 X z E w M G J p b n M v Q X V 0 b 1 J l b W 9 2 Z W R D b 2 x 1 b W 5 z M S 5 7 U z Y s M T l 9 J n F 1 b 3 Q 7 L C Z x d W 9 0 O 1 N l Y 3 R p b 2 4 x L 2 F t c G x f a G l z d F 8 x M D B i a W 5 z L 0 F 1 d G 9 S Z W 1 v d m V k Q 2 9 s d W 1 u c z E u e 1 M 3 L D I w f S Z x d W 9 0 O y w m c X V v d D t T Z W N 0 a W 9 u M S 9 h b X B s X 2 h p c 3 R f M T A w Y m l u c y 9 B d X R v U m V t b 3 Z l Z E N v b H V t b n M x L n t T O C w y M X 0 m c X V v d D s s J n F 1 b 3 Q 7 U 2 V j d G l v b j E v Y W 1 w b F 9 o a X N 0 X z E w M G J p b n M v Q X V 0 b 1 J l b W 9 2 Z W R D b 2 x 1 b W 5 z M S 5 7 U z k s M j J 9 J n F 1 b 3 Q 7 L C Z x d W 9 0 O 1 N l Y 3 R p b 2 4 x L 2 F t c G x f a G l z d F 8 x M D B i a W 5 z L 0 F 1 d G 9 S Z W 1 v d m V k Q 2 9 s d W 1 u c z E u e 1 M x M C w y M 3 0 m c X V v d D s s J n F 1 b 3 Q 7 U 2 V j d G l v b j E v Y W 1 w b F 9 o a X N 0 X z E w M G J p b n M v Q X V 0 b 1 J l b W 9 2 Z W R D b 2 x 1 b W 5 z M S 5 7 U z E x L D I 0 f S Z x d W 9 0 O y w m c X V v d D t T Z W N 0 a W 9 u M S 9 h b X B s X 2 h p c 3 R f M T A w Y m l u c y 9 B d X R v U m V t b 3 Z l Z E N v b H V t b n M x L n t T M T I s M j V 9 J n F 1 b 3 Q 7 L C Z x d W 9 0 O 1 N l Y 3 R p b 2 4 x L 2 F t c G x f a G l z d F 8 x M D B i a W 5 z L 0 F 1 d G 9 S Z W 1 v d m V k Q 2 9 s d W 1 u c z E u e 1 M x M y w y N n 0 m c X V v d D s s J n F 1 b 3 Q 7 U 2 V j d G l v b j E v Y W 1 w b F 9 o a X N 0 X z E w M G J p b n M v Q X V 0 b 1 J l b W 9 2 Z W R D b 2 x 1 b W 5 z M S 5 7 U z E 0 L D I 3 f S Z x d W 9 0 O y w m c X V v d D t T Z W N 0 a W 9 u M S 9 h b X B s X 2 h p c 3 R f M T A w Y m l u c y 9 B d X R v U m V t b 3 Z l Z E N v b H V t b n M x L n t T M T U s M j h 9 J n F 1 b 3 Q 7 L C Z x d W 9 0 O 1 N l Y 3 R p b 2 4 x L 2 F t c G x f a G l z d F 8 x M D B i a W 5 z L 0 F 1 d G 9 S Z W 1 v d m V k Q 2 9 s d W 1 u c z E u e 1 M x N i w y O X 0 m c X V v d D s s J n F 1 b 3 Q 7 U 2 V j d G l v b j E v Y W 1 w b F 9 o a X N 0 X z E w M G J p b n M v Q X V 0 b 1 J l b W 9 2 Z W R D b 2 x 1 b W 5 z M S 5 7 U z E 3 L D M w f S Z x d W 9 0 O y w m c X V v d D t T Z W N 0 a W 9 u M S 9 h b X B s X 2 h p c 3 R f M T A w Y m l u c y 9 B d X R v U m V t b 3 Z l Z E N v b H V t b n M x L n t T M T g s M z F 9 J n F 1 b 3 Q 7 L C Z x d W 9 0 O 1 N l Y 3 R p b 2 4 x L 2 F t c G x f a G l z d F 8 x M D B i a W 5 z L 0 F 1 d G 9 S Z W 1 v d m V k Q 2 9 s d W 1 u c z E u e 1 M x O S w z M n 0 m c X V v d D s s J n F 1 b 3 Q 7 U 2 V j d G l v b j E v Y W 1 w b F 9 o a X N 0 X z E w M G J p b n M v Q X V 0 b 1 J l b W 9 2 Z W R D b 2 x 1 b W 5 z M S 5 7 U z I w L D M z f S Z x d W 9 0 O y w m c X V v d D t T Z W N 0 a W 9 u M S 9 h b X B s X 2 h p c 3 R f M T A w Y m l u c y 9 B d X R v U m V t b 3 Z l Z E N v b H V t b n M x L n t T M j E s M z R 9 J n F 1 b 3 Q 7 L C Z x d W 9 0 O 1 N l Y 3 R p b 2 4 x L 2 F t c G x f a G l z d F 8 x M D B i a W 5 z L 0 F 1 d G 9 S Z W 1 v d m V k Q 2 9 s d W 1 u c z E u e 1 M y M i w z N X 0 m c X V v d D s s J n F 1 b 3 Q 7 U 2 V j d G l v b j E v Y W 1 w b F 9 o a X N 0 X z E w M G J p b n M v Q X V 0 b 1 J l b W 9 2 Z W R D b 2 x 1 b W 5 z M S 5 7 U z I z L D M 2 f S Z x d W 9 0 O y w m c X V v d D t T Z W N 0 a W 9 u M S 9 h b X B s X 2 h p c 3 R f M T A w Y m l u c y 9 B d X R v U m V t b 3 Z l Z E N v b H V t b n M x L n t T M j Q s M z d 9 J n F 1 b 3 Q 7 L C Z x d W 9 0 O 1 N l Y 3 R p b 2 4 x L 2 F t c G x f a G l z d F 8 x M D B i a W 5 z L 0 F 1 d G 9 S Z W 1 v d m V k Q 2 9 s d W 1 u c z E u e 1 M y N S w z O H 0 m c X V v d D s s J n F 1 b 3 Q 7 U 2 V j d G l v b j E v Y W 1 w b F 9 o a X N 0 X z E w M G J p b n M v Q X V 0 b 1 J l b W 9 2 Z W R D b 2 x 1 b W 5 z M S 5 7 U z I 2 L D M 5 f S Z x d W 9 0 O y w m c X V v d D t T Z W N 0 a W 9 u M S 9 h b X B s X 2 h p c 3 R f M T A w Y m l u c y 9 B d X R v U m V t b 3 Z l Z E N v b H V t b n M x L n t T M j c s N D B 9 J n F 1 b 3 Q 7 L C Z x d W 9 0 O 1 N l Y 3 R p b 2 4 x L 2 F t c G x f a G l z d F 8 x M D B i a W 5 z L 0 F 1 d G 9 S Z W 1 v d m V k Q 2 9 s d W 1 u c z E u e 1 M y O C w 0 M X 0 m c X V v d D s s J n F 1 b 3 Q 7 U 2 V j d G l v b j E v Y W 1 w b F 9 o a X N 0 X z E w M G J p b n M v Q X V 0 b 1 J l b W 9 2 Z W R D b 2 x 1 b W 5 z M S 5 7 U z I 5 L D Q y f S Z x d W 9 0 O y w m c X V v d D t T Z W N 0 a W 9 u M S 9 h b X B s X 2 h p c 3 R f M T A w Y m l u c y 9 B d X R v U m V t b 3 Z l Z E N v b H V t b n M x L n t T M z A s N D N 9 J n F 1 b 3 Q 7 L C Z x d W 9 0 O 1 N l Y 3 R p b 2 4 x L 2 F t c G x f a G l z d F 8 x M D B i a W 5 z L 0 F 1 d G 9 S Z W 1 v d m V k Q 2 9 s d W 1 u c z E u e 1 M z M S w 0 N H 0 m c X V v d D s s J n F 1 b 3 Q 7 U 2 V j d G l v b j E v Y W 1 w b F 9 o a X N 0 X z E w M G J p b n M v Q X V 0 b 1 J l b W 9 2 Z W R D b 2 x 1 b W 5 z M S 5 7 U z M y L D Q 1 f S Z x d W 9 0 O y w m c X V v d D t T Z W N 0 a W 9 u M S 9 h b X B s X 2 h p c 3 R f M T A w Y m l u c y 9 B d X R v U m V t b 3 Z l Z E N v b H V t b n M x L n t T M z M s N D Z 9 J n F 1 b 3 Q 7 L C Z x d W 9 0 O 1 N l Y 3 R p b 2 4 x L 2 F t c G x f a G l z d F 8 x M D B i a W 5 z L 0 F 1 d G 9 S Z W 1 v d m V k Q 2 9 s d W 1 u c z E u e 1 M z N C w 0 N 3 0 m c X V v d D s s J n F 1 b 3 Q 7 U 2 V j d G l v b j E v Y W 1 w b F 9 o a X N 0 X z E w M G J p b n M v Q X V 0 b 1 J l b W 9 2 Z W R D b 2 x 1 b W 5 z M S 5 7 U z M 1 L D Q 4 f S Z x d W 9 0 O y w m c X V v d D t T Z W N 0 a W 9 u M S 9 h b X B s X 2 h p c 3 R f M T A w Y m l u c y 9 B d X R v U m V t b 3 Z l Z E N v b H V t b n M x L n t T M z Y s N D l 9 J n F 1 b 3 Q 7 L C Z x d W 9 0 O 1 N l Y 3 R p b 2 4 x L 2 F t c G x f a G l z d F 8 x M D B i a W 5 z L 0 F 1 d G 9 S Z W 1 v d m V k Q 2 9 s d W 1 u c z E u e 1 M z N y w 1 M H 0 m c X V v d D s s J n F 1 b 3 Q 7 U 2 V j d G l v b j E v Y W 1 w b F 9 o a X N 0 X z E w M G J p b n M v Q X V 0 b 1 J l b W 9 2 Z W R D b 2 x 1 b W 5 z M S 5 7 U z M 4 L D U x f S Z x d W 9 0 O y w m c X V v d D t T Z W N 0 a W 9 u M S 9 h b X B s X 2 h p c 3 R f M T A w Y m l u c y 9 B d X R v U m V t b 3 Z l Z E N v b H V t b n M x L n t T M z k s N T J 9 J n F 1 b 3 Q 7 L C Z x d W 9 0 O 1 N l Y 3 R p b 2 4 x L 2 F t c G x f a G l z d F 8 x M D B i a W 5 z L 0 F 1 d G 9 S Z W 1 v d m V k Q 2 9 s d W 1 u c z E u e 1 M 0 M C w 1 M 3 0 m c X V v d D s s J n F 1 b 3 Q 7 U 2 V j d G l v b j E v Y W 1 w b F 9 o a X N 0 X z E w M G J p b n M v Q X V 0 b 1 J l b W 9 2 Z W R D b 2 x 1 b W 5 z M S 5 7 U z Q x L D U 0 f S Z x d W 9 0 O y w m c X V v d D t T Z W N 0 a W 9 u M S 9 h b X B s X 2 h p c 3 R f M T A w Y m l u c y 9 B d X R v U m V t b 3 Z l Z E N v b H V t b n M x L n t T N D I s N T V 9 J n F 1 b 3 Q 7 L C Z x d W 9 0 O 1 N l Y 3 R p b 2 4 x L 2 F t c G x f a G l z d F 8 x M D B i a W 5 z L 0 F 1 d G 9 S Z W 1 v d m V k Q 2 9 s d W 1 u c z E u e 1 M 0 M y w 1 N n 0 m c X V v d D s s J n F 1 b 3 Q 7 U 2 V j d G l v b j E v Y W 1 w b F 9 o a X N 0 X z E w M G J p b n M v Q X V 0 b 1 J l b W 9 2 Z W R D b 2 x 1 b W 5 z M S 5 7 U z Q 0 L D U 3 f S Z x d W 9 0 O y w m c X V v d D t T Z W N 0 a W 9 u M S 9 h b X B s X 2 h p c 3 R f M T A w Y m l u c y 9 B d X R v U m V t b 3 Z l Z E N v b H V t b n M x L n t T N D U s N T h 9 J n F 1 b 3 Q 7 L C Z x d W 9 0 O 1 N l Y 3 R p b 2 4 x L 2 F t c G x f a G l z d F 8 x M D B i a W 5 z L 0 F 1 d G 9 S Z W 1 v d m V k Q 2 9 s d W 1 u c z E u e 1 M 0 N i w 1 O X 0 m c X V v d D s s J n F 1 b 3 Q 7 U 2 V j d G l v b j E v Y W 1 w b F 9 o a X N 0 X z E w M G J p b n M v Q X V 0 b 1 J l b W 9 2 Z W R D b 2 x 1 b W 5 z M S 5 7 U z Q 3 L D Y w f S Z x d W 9 0 O y w m c X V v d D t T Z W N 0 a W 9 u M S 9 h b X B s X 2 h p c 3 R f M T A w Y m l u c y 9 B d X R v U m V t b 3 Z l Z E N v b H V t b n M x L n t T N D g s N j F 9 J n F 1 b 3 Q 7 L C Z x d W 9 0 O 1 N l Y 3 R p b 2 4 x L 2 F t c G x f a G l z d F 8 x M D B i a W 5 z L 0 F 1 d G 9 S Z W 1 v d m V k Q 2 9 s d W 1 u c z E u e 1 M 0 O S w 2 M n 0 m c X V v d D s s J n F 1 b 3 Q 7 U 2 V j d G l v b j E v Y W 1 w b F 9 o a X N 0 X z E w M G J p b n M v Q X V 0 b 1 J l b W 9 2 Z W R D b 2 x 1 b W 5 z M S 5 7 U z U w L D Y z f S Z x d W 9 0 O y w m c X V v d D t T Z W N 0 a W 9 u M S 9 h b X B s X 2 h p c 3 R f M T A w Y m l u c y 9 B d X R v U m V t b 3 Z l Z E N v b H V t b n M x L n t T N T E s N j R 9 J n F 1 b 3 Q 7 L C Z x d W 9 0 O 1 N l Y 3 R p b 2 4 x L 2 F t c G x f a G l z d F 8 x M D B i a W 5 z L 0 F 1 d G 9 S Z W 1 v d m V k Q 2 9 s d W 1 u c z E u e 1 M 1 M i w 2 N X 0 m c X V v d D s s J n F 1 b 3 Q 7 U 2 V j d G l v b j E v Y W 1 w b F 9 o a X N 0 X z E w M G J p b n M v Q X V 0 b 1 J l b W 9 2 Z W R D b 2 x 1 b W 5 z M S 5 7 U z U z L D Y 2 f S Z x d W 9 0 O y w m c X V v d D t T Z W N 0 a W 9 u M S 9 h b X B s X 2 h p c 3 R f M T A w Y m l u c y 9 B d X R v U m V t b 3 Z l Z E N v b H V t b n M x L n t T N T Q s N j d 9 J n F 1 b 3 Q 7 L C Z x d W 9 0 O 1 N l Y 3 R p b 2 4 x L 2 F t c G x f a G l z d F 8 x M D B i a W 5 z L 0 F 1 d G 9 S Z W 1 v d m V k Q 2 9 s d W 1 u c z E u e 1 M 1 N S w 2 O H 0 m c X V v d D s s J n F 1 b 3 Q 7 U 2 V j d G l v b j E v Y W 1 w b F 9 o a X N 0 X z E w M G J p b n M v Q X V 0 b 1 J l b W 9 2 Z W R D b 2 x 1 b W 5 z M S 5 7 U z U 2 L D Y 5 f S Z x d W 9 0 O y w m c X V v d D t T Z W N 0 a W 9 u M S 9 h b X B s X 2 h p c 3 R f M T A w Y m l u c y 9 B d X R v U m V t b 3 Z l Z E N v b H V t b n M x L n t T N T c s N z B 9 J n F 1 b 3 Q 7 L C Z x d W 9 0 O 1 N l Y 3 R p b 2 4 x L 2 F t c G x f a G l z d F 8 x M D B i a W 5 z L 0 F 1 d G 9 S Z W 1 v d m V k Q 2 9 s d W 1 u c z E u e 1 M 1 O C w 3 M X 0 m c X V v d D s s J n F 1 b 3 Q 7 U 2 V j d G l v b j E v Y W 1 w b F 9 o a X N 0 X z E w M G J p b n M v Q X V 0 b 1 J l b W 9 2 Z W R D b 2 x 1 b W 5 z M S 5 7 U z U 5 L D c y f S Z x d W 9 0 O y w m c X V v d D t T Z W N 0 a W 9 u M S 9 h b X B s X 2 h p c 3 R f M T A w Y m l u c y 9 B d X R v U m V t b 3 Z l Z E N v b H V t b n M x L n t T N j A s N z N 9 J n F 1 b 3 Q 7 L C Z x d W 9 0 O 1 N l Y 3 R p b 2 4 x L 2 F t c G x f a G l z d F 8 x M D B i a W 5 z L 0 F 1 d G 9 S Z W 1 v d m V k Q 2 9 s d W 1 u c z E u e 1 M 2 M S w 3 N H 0 m c X V v d D s s J n F 1 b 3 Q 7 U 2 V j d G l v b j E v Y W 1 w b F 9 o a X N 0 X z E w M G J p b n M v Q X V 0 b 1 J l b W 9 2 Z W R D b 2 x 1 b W 5 z M S 5 7 U z Y y L D c 1 f S Z x d W 9 0 O y w m c X V v d D t T Z W N 0 a W 9 u M S 9 h b X B s X 2 h p c 3 R f M T A w Y m l u c y 9 B d X R v U m V t b 3 Z l Z E N v b H V t b n M x L n t T N j M s N z Z 9 J n F 1 b 3 Q 7 L C Z x d W 9 0 O 1 N l Y 3 R p b 2 4 x L 2 F t c G x f a G l z d F 8 x M D B i a W 5 z L 0 F 1 d G 9 S Z W 1 v d m V k Q 2 9 s d W 1 u c z E u e 1 M 2 N C w 3 N 3 0 m c X V v d D s s J n F 1 b 3 Q 7 U 2 V j d G l v b j E v Y W 1 w b F 9 o a X N 0 X z E w M G J p b n M v Q X V 0 b 1 J l b W 9 2 Z W R D b 2 x 1 b W 5 z M S 5 7 U z Y 1 L D c 4 f S Z x d W 9 0 O y w m c X V v d D t T Z W N 0 a W 9 u M S 9 h b X B s X 2 h p c 3 R f M T A w Y m l u c y 9 B d X R v U m V t b 3 Z l Z E N v b H V t b n M x L n t T N j Y s N z l 9 J n F 1 b 3 Q 7 L C Z x d W 9 0 O 1 N l Y 3 R p b 2 4 x L 2 F t c G x f a G l z d F 8 x M D B i a W 5 z L 0 F 1 d G 9 S Z W 1 v d m V k Q 2 9 s d W 1 u c z E u e 1 M 2 N y w 4 M H 0 m c X V v d D s s J n F 1 b 3 Q 7 U 2 V j d G l v b j E v Y W 1 w b F 9 o a X N 0 X z E w M G J p b n M v Q X V 0 b 1 J l b W 9 2 Z W R D b 2 x 1 b W 5 z M S 5 7 U z Y 4 L D g x f S Z x d W 9 0 O y w m c X V v d D t T Z W N 0 a W 9 u M S 9 h b X B s X 2 h p c 3 R f M T A w Y m l u c y 9 B d X R v U m V t b 3 Z l Z E N v b H V t b n M x L n t T N j k s O D J 9 J n F 1 b 3 Q 7 L C Z x d W 9 0 O 1 N l Y 3 R p b 2 4 x L 2 F t c G x f a G l z d F 8 x M D B i a W 5 z L 0 F 1 d G 9 S Z W 1 v d m V k Q 2 9 s d W 1 u c z E u e 1 M 3 M C w 4 M 3 0 m c X V v d D s s J n F 1 b 3 Q 7 U 2 V j d G l v b j E v Y W 1 w b F 9 o a X N 0 X z E w M G J p b n M v Q X V 0 b 1 J l b W 9 2 Z W R D b 2 x 1 b W 5 z M S 5 7 U z c x L D g 0 f S Z x d W 9 0 O y w m c X V v d D t T Z W N 0 a W 9 u M S 9 h b X B s X 2 h p c 3 R f M T A w Y m l u c y 9 B d X R v U m V t b 3 Z l Z E N v b H V t b n M x L n t T N z I s O D V 9 J n F 1 b 3 Q 7 L C Z x d W 9 0 O 1 N l Y 3 R p b 2 4 x L 2 F t c G x f a G l z d F 8 x M D B i a W 5 z L 0 F 1 d G 9 S Z W 1 v d m V k Q 2 9 s d W 1 u c z E u e 1 M 3 M y w 4 N n 0 m c X V v d D s s J n F 1 b 3 Q 7 U 2 V j d G l v b j E v Y W 1 w b F 9 o a X N 0 X z E w M G J p b n M v Q X V 0 b 1 J l b W 9 2 Z W R D b 2 x 1 b W 5 z M S 5 7 U z c 0 L D g 3 f S Z x d W 9 0 O y w m c X V v d D t T Z W N 0 a W 9 u M S 9 h b X B s X 2 h p c 3 R f M T A w Y m l u c y 9 B d X R v U m V t b 3 Z l Z E N v b H V t b n M x L n t T N z U s O D h 9 J n F 1 b 3 Q 7 L C Z x d W 9 0 O 1 N l Y 3 R p b 2 4 x L 2 F t c G x f a G l z d F 8 x M D B i a W 5 z L 0 F 1 d G 9 S Z W 1 v d m V k Q 2 9 s d W 1 u c z E u e 1 M 3 N i w 4 O X 0 m c X V v d D s s J n F 1 b 3 Q 7 U 2 V j d G l v b j E v Y W 1 w b F 9 o a X N 0 X z E w M G J p b n M v Q X V 0 b 1 J l b W 9 2 Z W R D b 2 x 1 b W 5 z M S 5 7 U z c 3 L D k w f S Z x d W 9 0 O y w m c X V v d D t T Z W N 0 a W 9 u M S 9 h b X B s X 2 h p c 3 R f M T A w Y m l u c y 9 B d X R v U m V t b 3 Z l Z E N v b H V t b n M x L n t T N z g s O T F 9 J n F 1 b 3 Q 7 L C Z x d W 9 0 O 1 N l Y 3 R p b 2 4 x L 2 F t c G x f a G l z d F 8 x M D B i a W 5 z L 0 F 1 d G 9 S Z W 1 v d m V k Q 2 9 s d W 1 u c z E u e 1 M 3 O S w 5 M n 0 m c X V v d D s s J n F 1 b 3 Q 7 U 2 V j d G l v b j E v Y W 1 w b F 9 o a X N 0 X z E w M G J p b n M v Q X V 0 b 1 J l b W 9 2 Z W R D b 2 x 1 b W 5 z M S 5 7 U z g w L D k z f S Z x d W 9 0 O y w m c X V v d D t T Z W N 0 a W 9 u M S 9 h b X B s X 2 h p c 3 R f M T A w Y m l u c y 9 B d X R v U m V t b 3 Z l Z E N v b H V t b n M x L n t T O D E s O T R 9 J n F 1 b 3 Q 7 L C Z x d W 9 0 O 1 N l Y 3 R p b 2 4 x L 2 F t c G x f a G l z d F 8 x M D B i a W 5 z L 0 F 1 d G 9 S Z W 1 v d m V k Q 2 9 s d W 1 u c z E u e 1 M 4 M i w 5 N X 0 m c X V v d D s s J n F 1 b 3 Q 7 U 2 V j d G l v b j E v Y W 1 w b F 9 o a X N 0 X z E w M G J p b n M v Q X V 0 b 1 J l b W 9 2 Z W R D b 2 x 1 b W 5 z M S 5 7 U z g z L D k 2 f S Z x d W 9 0 O y w m c X V v d D t T Z W N 0 a W 9 u M S 9 h b X B s X 2 h p c 3 R f M T A w Y m l u c y 9 B d X R v U m V t b 3 Z l Z E N v b H V t b n M x L n t T O D Q s O T d 9 J n F 1 b 3 Q 7 L C Z x d W 9 0 O 1 N l Y 3 R p b 2 4 x L 2 F t c G x f a G l z d F 8 x M D B i a W 5 z L 0 F 1 d G 9 S Z W 1 v d m V k Q 2 9 s d W 1 u c z E u e 1 M 4 N S w 5 O H 0 m c X V v d D s s J n F 1 b 3 Q 7 U 2 V j d G l v b j E v Y W 1 w b F 9 o a X N 0 X z E w M G J p b n M v Q X V 0 b 1 J l b W 9 2 Z W R D b 2 x 1 b W 5 z M S 5 7 U z g 2 L D k 5 f S Z x d W 9 0 O y w m c X V v d D t T Z W N 0 a W 9 u M S 9 h b X B s X 2 h p c 3 R f M T A w Y m l u c y 9 B d X R v U m V t b 3 Z l Z E N v b H V t b n M x L n t T O D c s M T A w f S Z x d W 9 0 O y w m c X V v d D t T Z W N 0 a W 9 u M S 9 h b X B s X 2 h p c 3 R f M T A w Y m l u c y 9 B d X R v U m V t b 3 Z l Z E N v b H V t b n M x L n t T O D g s M T A x f S Z x d W 9 0 O y w m c X V v d D t T Z W N 0 a W 9 u M S 9 h b X B s X 2 h p c 3 R f M T A w Y m l u c y 9 B d X R v U m V t b 3 Z l Z E N v b H V t b n M x L n t T O D k s M T A y f S Z x d W 9 0 O y w m c X V v d D t T Z W N 0 a W 9 u M S 9 h b X B s X 2 h p c 3 R f M T A w Y m l u c y 9 B d X R v U m V t b 3 Z l Z E N v b H V t b n M x L n t T O T A s M T A z f S Z x d W 9 0 O y w m c X V v d D t T Z W N 0 a W 9 u M S 9 h b X B s X 2 h p c 3 R f M T A w Y m l u c y 9 B d X R v U m V t b 3 Z l Z E N v b H V t b n M x L n t T O T E s M T A 0 f S Z x d W 9 0 O y w m c X V v d D t T Z W N 0 a W 9 u M S 9 h b X B s X 2 h p c 3 R f M T A w Y m l u c y 9 B d X R v U m V t b 3 Z l Z E N v b H V t b n M x L n t T O T I s M T A 1 f S Z x d W 9 0 O y w m c X V v d D t T Z W N 0 a W 9 u M S 9 h b X B s X 2 h p c 3 R f M T A w Y m l u c y 9 B d X R v U m V t b 3 Z l Z E N v b H V t b n M x L n t T O T M s M T A 2 f S Z x d W 9 0 O y w m c X V v d D t T Z W N 0 a W 9 u M S 9 h b X B s X 2 h p c 3 R f M T A w Y m l u c y 9 B d X R v U m V t b 3 Z l Z E N v b H V t b n M x L n t T O T Q s M T A 3 f S Z x d W 9 0 O y w m c X V v d D t T Z W N 0 a W 9 u M S 9 h b X B s X 2 h p c 3 R f M T A w Y m l u c y 9 B d X R v U m V t b 3 Z l Z E N v b H V t b n M x L n t T O T U s M T A 4 f S Z x d W 9 0 O y w m c X V v d D t T Z W N 0 a W 9 u M S 9 h b X B s X 2 h p c 3 R f M T A w Y m l u c y 9 B d X R v U m V t b 3 Z l Z E N v b H V t b n M x L n t T O T Y s M T A 5 f S Z x d W 9 0 O y w m c X V v d D t T Z W N 0 a W 9 u M S 9 h b X B s X 2 h p c 3 R f M T A w Y m l u c y 9 B d X R v U m V t b 3 Z l Z E N v b H V t b n M x L n t T O T c s M T E w f S Z x d W 9 0 O y w m c X V v d D t T Z W N 0 a W 9 u M S 9 h b X B s X 2 h p c 3 R f M T A w Y m l u c y 9 B d X R v U m V t b 3 Z l Z E N v b H V t b n M x L n t T O T g s M T E x f S Z x d W 9 0 O y w m c X V v d D t T Z W N 0 a W 9 u M S 9 h b X B s X 2 h p c 3 R f M T A w Y m l u c y 9 B d X R v U m V t b 3 Z l Z E N v b H V t b n M x L n t T O T k s M T E y f S Z x d W 9 0 O y w m c X V v d D t T Z W N 0 a W 9 u M S 9 h b X B s X 2 h p c 3 R f M T A w Y m l u c y 9 B d X R v U m V t b 3 Z l Z E N v b H V t b n M x L n t T M T A w L D E x M 3 0 m c X V v d D s s J n F 1 b 3 Q 7 U 2 V j d G l v b j E v Y W 1 w b F 9 o a X N 0 X z E w M G J p b n M v Q X V 0 b 1 J l b W 9 2 Z W R D b 2 x 1 b W 5 z M S 5 7 b V 9 u b 3 R T e W 5 j U 2 V x d W V u Y 2 V M Z W 5 n d G h I a X N 0 b 2 d y Y W 0 u b V 9 i a W 5 z U m F u Z 2 U u b W l u L D E x N H 0 m c X V v d D s s J n F 1 b 3 Q 7 U 2 V j d G l v b j E v Y W 1 w b F 9 o a X N 0 X z E w M G J p b n M v Q X V 0 b 1 J l b W 9 2 Z W R D b 2 x 1 b W 5 z M S 5 7 I C A g I C A g I C A g I C A g b V 9 u b 3 R T e W 5 j U 2 V x d W V u Y 2 V M Z W 5 n d G h I a X N 0 b 2 d y Y W 0 u b V 9 i a W 5 z U m F u Z 2 U u b W F 4 L D E x N X 0 m c X V v d D s s J n F 1 b 3 Q 7 U 2 V j d G l v b j E v Y W 1 w b F 9 o a X N 0 X z E w M G J p b n M v Q X V 0 b 1 J l b W 9 2 Z W R D b 2 x 1 b W 5 z M S 5 7 I C A g I C A g I C A g I C A g b V 9 u b 3 R T e W 5 j U 2 V x d W V u Y 2 V M Z W 5 n d G h I a X N 0 b 2 d y Y W 0 u a 1 9 i a W 5 z Q 2 9 1 b n Q s M T E 2 f S Z x d W 9 0 O y w m c X V v d D t T Z W N 0 a W 9 u M S 9 h b X B s X 2 h p c 3 R f M T A w Y m l u c y 9 B d X R v U m V t b 3 Z l Z E N v b H V t b n M x L n s g I C A g I C A g I C A g I C B t X 2 5 v d F N 5 b m N T Z X F 1 Z W 5 j Z U x l b m d 0 a E h p c 3 R v Z 3 J h b S 5 t X 3 N h b X B s Z X N D b 3 V u d C w x M T d 9 J n F 1 b 3 Q 7 L C Z x d W 9 0 O 1 N l Y 3 R p b 2 4 x L 2 F t c G x f a G l z d F 8 x M D B i a W 5 z L 0 F 1 d G 9 S Z W 1 v d m V k Q 2 9 s d W 1 u c z E u e y A g I C A g I C A g I C A g I G 1 f b m 9 0 U 3 l u Y 1 N l c X V l b m N l T G V u Z 3 R o S G l z d G 9 n c m F t L m J p b n N f d 2 V p Z 2 h 0 c y w x M T h 9 J n F 1 b 3 Q 7 L C Z x d W 9 0 O 1 N l Y 3 R p b 2 4 x L 2 F t c G x f a G l z d F 8 x M D B i a W 5 z L 0 F 1 d G 9 S Z W 1 v d m V k Q 2 9 s d W 1 u c z E u e 0 4 x L D E x O X 0 m c X V v d D s s J n F 1 b 3 Q 7 U 2 V j d G l v b j E v Y W 1 w b F 9 o a X N 0 X z E w M G J p b n M v Q X V 0 b 1 J l b W 9 2 Z W R D b 2 x 1 b W 5 z M S 5 7 T j I s M T I w f S Z x d W 9 0 O y w m c X V v d D t T Z W N 0 a W 9 u M S 9 h b X B s X 2 h p c 3 R f M T A w Y m l u c y 9 B d X R v U m V t b 3 Z l Z E N v b H V t b n M x L n t O M y w x M j F 9 J n F 1 b 3 Q 7 L C Z x d W 9 0 O 1 N l Y 3 R p b 2 4 x L 2 F t c G x f a G l z d F 8 x M D B i a W 5 z L 0 F 1 d G 9 S Z W 1 v d m V k Q 2 9 s d W 1 u c z E u e 0 4 0 L D E y M n 0 m c X V v d D s s J n F 1 b 3 Q 7 U 2 V j d G l v b j E v Y W 1 w b F 9 o a X N 0 X z E w M G J p b n M v Q X V 0 b 1 J l b W 9 2 Z W R D b 2 x 1 b W 5 z M S 5 7 T j U s M T I z f S Z x d W 9 0 O y w m c X V v d D t T Z W N 0 a W 9 u M S 9 h b X B s X 2 h p c 3 R f M T A w Y m l u c y 9 B d X R v U m V t b 3 Z l Z E N v b H V t b n M x L n t O N i w x M j R 9 J n F 1 b 3 Q 7 L C Z x d W 9 0 O 1 N l Y 3 R p b 2 4 x L 2 F t c G x f a G l z d F 8 x M D B i a W 5 z L 0 F 1 d G 9 S Z W 1 v d m V k Q 2 9 s d W 1 u c z E u e 0 4 3 L D E y N X 0 m c X V v d D s s J n F 1 b 3 Q 7 U 2 V j d G l v b j E v Y W 1 w b F 9 o a X N 0 X z E w M G J p b n M v Q X V 0 b 1 J l b W 9 2 Z W R D b 2 x 1 b W 5 z M S 5 7 T j g s M T I 2 f S Z x d W 9 0 O y w m c X V v d D t T Z W N 0 a W 9 u M S 9 h b X B s X 2 h p c 3 R f M T A w Y m l u c y 9 B d X R v U m V t b 3 Z l Z E N v b H V t b n M x L n t O O S w x M j d 9 J n F 1 b 3 Q 7 L C Z x d W 9 0 O 1 N l Y 3 R p b 2 4 x L 2 F t c G x f a G l z d F 8 x M D B i a W 5 z L 0 F 1 d G 9 S Z W 1 v d m V k Q 2 9 s d W 1 u c z E u e 0 4 x M C w x M j h 9 J n F 1 b 3 Q 7 L C Z x d W 9 0 O 1 N l Y 3 R p b 2 4 x L 2 F t c G x f a G l z d F 8 x M D B i a W 5 z L 0 F 1 d G 9 S Z W 1 v d m V k Q 2 9 s d W 1 u c z E u e 0 4 x M S w x M j l 9 J n F 1 b 3 Q 7 L C Z x d W 9 0 O 1 N l Y 3 R p b 2 4 x L 2 F t c G x f a G l z d F 8 x M D B i a W 5 z L 0 F 1 d G 9 S Z W 1 v d m V k Q 2 9 s d W 1 u c z E u e 0 4 x M i w x M z B 9 J n F 1 b 3 Q 7 L C Z x d W 9 0 O 1 N l Y 3 R p b 2 4 x L 2 F t c G x f a G l z d F 8 x M D B i a W 5 z L 0 F 1 d G 9 S Z W 1 v d m V k Q 2 9 s d W 1 u c z E u e 0 4 x M y w x M z F 9 J n F 1 b 3 Q 7 L C Z x d W 9 0 O 1 N l Y 3 R p b 2 4 x L 2 F t c G x f a G l z d F 8 x M D B i a W 5 z L 0 F 1 d G 9 S Z W 1 v d m V k Q 2 9 s d W 1 u c z E u e 0 4 x N C w x M z J 9 J n F 1 b 3 Q 7 L C Z x d W 9 0 O 1 N l Y 3 R p b 2 4 x L 2 F t c G x f a G l z d F 8 x M D B i a W 5 z L 0 F 1 d G 9 S Z W 1 v d m V k Q 2 9 s d W 1 u c z E u e 0 4 x N S w x M z N 9 J n F 1 b 3 Q 7 L C Z x d W 9 0 O 1 N l Y 3 R p b 2 4 x L 2 F t c G x f a G l z d F 8 x M D B i a W 5 z L 0 F 1 d G 9 S Z W 1 v d m V k Q 2 9 s d W 1 u c z E u e 0 4 x N i w x M z R 9 J n F 1 b 3 Q 7 L C Z x d W 9 0 O 1 N l Y 3 R p b 2 4 x L 2 F t c G x f a G l z d F 8 x M D B i a W 5 z L 0 F 1 d G 9 S Z W 1 v d m V k Q 2 9 s d W 1 u c z E u e 0 4 x N y w x M z V 9 J n F 1 b 3 Q 7 L C Z x d W 9 0 O 1 N l Y 3 R p b 2 4 x L 2 F t c G x f a G l z d F 8 x M D B i a W 5 z L 0 F 1 d G 9 S Z W 1 v d m V k Q 2 9 s d W 1 u c z E u e 0 4 x O C w x M z Z 9 J n F 1 b 3 Q 7 L C Z x d W 9 0 O 1 N l Y 3 R p b 2 4 x L 2 F t c G x f a G l z d F 8 x M D B i a W 5 z L 0 F 1 d G 9 S Z W 1 v d m V k Q 2 9 s d W 1 u c z E u e 0 4 x O S w x M z d 9 J n F 1 b 3 Q 7 L C Z x d W 9 0 O 1 N l Y 3 R p b 2 4 x L 2 F t c G x f a G l z d F 8 x M D B i a W 5 z L 0 F 1 d G 9 S Z W 1 v d m V k Q 2 9 s d W 1 u c z E u e 0 4 y M C w x M z h 9 J n F 1 b 3 Q 7 L C Z x d W 9 0 O 1 N l Y 3 R p b 2 4 x L 2 F t c G x f a G l z d F 8 x M D B i a W 5 z L 0 F 1 d G 9 S Z W 1 v d m V k Q 2 9 s d W 1 u c z E u e 0 4 y M S w x M z l 9 J n F 1 b 3 Q 7 L C Z x d W 9 0 O 1 N l Y 3 R p b 2 4 x L 2 F t c G x f a G l z d F 8 x M D B i a W 5 z L 0 F 1 d G 9 S Z W 1 v d m V k Q 2 9 s d W 1 u c z E u e 0 4 y M i w x N D B 9 J n F 1 b 3 Q 7 L C Z x d W 9 0 O 1 N l Y 3 R p b 2 4 x L 2 F t c G x f a G l z d F 8 x M D B i a W 5 z L 0 F 1 d G 9 S Z W 1 v d m V k Q 2 9 s d W 1 u c z E u e 0 4 y M y w x N D F 9 J n F 1 b 3 Q 7 L C Z x d W 9 0 O 1 N l Y 3 R p b 2 4 x L 2 F t c G x f a G l z d F 8 x M D B i a W 5 z L 0 F 1 d G 9 S Z W 1 v d m V k Q 2 9 s d W 1 u c z E u e 0 4 y N C w x N D J 9 J n F 1 b 3 Q 7 L C Z x d W 9 0 O 1 N l Y 3 R p b 2 4 x L 2 F t c G x f a G l z d F 8 x M D B i a W 5 z L 0 F 1 d G 9 S Z W 1 v d m V k Q 2 9 s d W 1 u c z E u e 0 4 y N S w x N D N 9 J n F 1 b 3 Q 7 L C Z x d W 9 0 O 1 N l Y 3 R p b 2 4 x L 2 F t c G x f a G l z d F 8 x M D B i a W 5 z L 0 F 1 d G 9 S Z W 1 v d m V k Q 2 9 s d W 1 u c z E u e 0 4 y N i w x N D R 9 J n F 1 b 3 Q 7 L C Z x d W 9 0 O 1 N l Y 3 R p b 2 4 x L 2 F t c G x f a G l z d F 8 x M D B i a W 5 z L 0 F 1 d G 9 S Z W 1 v d m V k Q 2 9 s d W 1 u c z E u e 0 4 y N y w x N D V 9 J n F 1 b 3 Q 7 L C Z x d W 9 0 O 1 N l Y 3 R p b 2 4 x L 2 F t c G x f a G l z d F 8 x M D B i a W 5 z L 0 F 1 d G 9 S Z W 1 v d m V k Q 2 9 s d W 1 u c z E u e 0 4 y O C w x N D Z 9 J n F 1 b 3 Q 7 L C Z x d W 9 0 O 1 N l Y 3 R p b 2 4 x L 2 F t c G x f a G l z d F 8 x M D B i a W 5 z L 0 F 1 d G 9 S Z W 1 v d m V k Q 2 9 s d W 1 u c z E u e 0 4 y O S w x N D d 9 J n F 1 b 3 Q 7 L C Z x d W 9 0 O 1 N l Y 3 R p b 2 4 x L 2 F t c G x f a G l z d F 8 x M D B i a W 5 z L 0 F 1 d G 9 S Z W 1 v d m V k Q 2 9 s d W 1 u c z E u e 0 4 z M C w x N D h 9 J n F 1 b 3 Q 7 L C Z x d W 9 0 O 1 N l Y 3 R p b 2 4 x L 2 F t c G x f a G l z d F 8 x M D B i a W 5 z L 0 F 1 d G 9 S Z W 1 v d m V k Q 2 9 s d W 1 u c z E u e 0 4 z M S w x N D l 9 J n F 1 b 3 Q 7 L C Z x d W 9 0 O 1 N l Y 3 R p b 2 4 x L 2 F t c G x f a G l z d F 8 x M D B i a W 5 z L 0 F 1 d G 9 S Z W 1 v d m V k Q 2 9 s d W 1 u c z E u e 0 4 z M i w x N T B 9 J n F 1 b 3 Q 7 L C Z x d W 9 0 O 1 N l Y 3 R p b 2 4 x L 2 F t c G x f a G l z d F 8 x M D B i a W 5 z L 0 F 1 d G 9 S Z W 1 v d m V k Q 2 9 s d W 1 u c z E u e 0 4 z M y w x N T F 9 J n F 1 b 3 Q 7 L C Z x d W 9 0 O 1 N l Y 3 R p b 2 4 x L 2 F t c G x f a G l z d F 8 x M D B i a W 5 z L 0 F 1 d G 9 S Z W 1 v d m V k Q 2 9 s d W 1 u c z E u e 0 4 z N C w x N T J 9 J n F 1 b 3 Q 7 L C Z x d W 9 0 O 1 N l Y 3 R p b 2 4 x L 2 F t c G x f a G l z d F 8 x M D B i a W 5 z L 0 F 1 d G 9 S Z W 1 v d m V k Q 2 9 s d W 1 u c z E u e 0 4 z N S w x N T N 9 J n F 1 b 3 Q 7 L C Z x d W 9 0 O 1 N l Y 3 R p b 2 4 x L 2 F t c G x f a G l z d F 8 x M D B i a W 5 z L 0 F 1 d G 9 S Z W 1 v d m V k Q 2 9 s d W 1 u c z E u e 0 4 z N i w x N T R 9 J n F 1 b 3 Q 7 L C Z x d W 9 0 O 1 N l Y 3 R p b 2 4 x L 2 F t c G x f a G l z d F 8 x M D B i a W 5 z L 0 F 1 d G 9 S Z W 1 v d m V k Q 2 9 s d W 1 u c z E u e 0 4 z N y w x N T V 9 J n F 1 b 3 Q 7 L C Z x d W 9 0 O 1 N l Y 3 R p b 2 4 x L 2 F t c G x f a G l z d F 8 x M D B i a W 5 z L 0 F 1 d G 9 S Z W 1 v d m V k Q 2 9 s d W 1 u c z E u e 0 4 z O C w x N T Z 9 J n F 1 b 3 Q 7 L C Z x d W 9 0 O 1 N l Y 3 R p b 2 4 x L 2 F t c G x f a G l z d F 8 x M D B i a W 5 z L 0 F 1 d G 9 S Z W 1 v d m V k Q 2 9 s d W 1 u c z E u e 0 4 z O S w x N T d 9 J n F 1 b 3 Q 7 L C Z x d W 9 0 O 1 N l Y 3 R p b 2 4 x L 2 F t c G x f a G l z d F 8 x M D B i a W 5 z L 0 F 1 d G 9 S Z W 1 v d m V k Q 2 9 s d W 1 u c z E u e 0 4 0 M C w x N T h 9 J n F 1 b 3 Q 7 L C Z x d W 9 0 O 1 N l Y 3 R p b 2 4 x L 2 F t c G x f a G l z d F 8 x M D B i a W 5 z L 0 F 1 d G 9 S Z W 1 v d m V k Q 2 9 s d W 1 u c z E u e 0 4 0 M S w x N T l 9 J n F 1 b 3 Q 7 L C Z x d W 9 0 O 1 N l Y 3 R p b 2 4 x L 2 F t c G x f a G l z d F 8 x M D B i a W 5 z L 0 F 1 d G 9 S Z W 1 v d m V k Q 2 9 s d W 1 u c z E u e 0 4 0 M i w x N j B 9 J n F 1 b 3 Q 7 L C Z x d W 9 0 O 1 N l Y 3 R p b 2 4 x L 2 F t c G x f a G l z d F 8 x M D B i a W 5 z L 0 F 1 d G 9 S Z W 1 v d m V k Q 2 9 s d W 1 u c z E u e 0 4 0 M y w x N j F 9 J n F 1 b 3 Q 7 L C Z x d W 9 0 O 1 N l Y 3 R p b 2 4 x L 2 F t c G x f a G l z d F 8 x M D B i a W 5 z L 0 F 1 d G 9 S Z W 1 v d m V k Q 2 9 s d W 1 u c z E u e 0 4 0 N C w x N j J 9 J n F 1 b 3 Q 7 L C Z x d W 9 0 O 1 N l Y 3 R p b 2 4 x L 2 F t c G x f a G l z d F 8 x M D B i a W 5 z L 0 F 1 d G 9 S Z W 1 v d m V k Q 2 9 s d W 1 u c z E u e 0 4 0 N S w x N j N 9 J n F 1 b 3 Q 7 L C Z x d W 9 0 O 1 N l Y 3 R p b 2 4 x L 2 F t c G x f a G l z d F 8 x M D B i a W 5 z L 0 F 1 d G 9 S Z W 1 v d m V k Q 2 9 s d W 1 u c z E u e 0 4 0 N i w x N j R 9 J n F 1 b 3 Q 7 L C Z x d W 9 0 O 1 N l Y 3 R p b 2 4 x L 2 F t c G x f a G l z d F 8 x M D B i a W 5 z L 0 F 1 d G 9 S Z W 1 v d m V k Q 2 9 s d W 1 u c z E u e 0 4 0 N y w x N j V 9 J n F 1 b 3 Q 7 L C Z x d W 9 0 O 1 N l Y 3 R p b 2 4 x L 2 F t c G x f a G l z d F 8 x M D B i a W 5 z L 0 F 1 d G 9 S Z W 1 v d m V k Q 2 9 s d W 1 u c z E u e 0 4 0 O C w x N j Z 9 J n F 1 b 3 Q 7 L C Z x d W 9 0 O 1 N l Y 3 R p b 2 4 x L 2 F t c G x f a G l z d F 8 x M D B i a W 5 z L 0 F 1 d G 9 S Z W 1 v d m V k Q 2 9 s d W 1 u c z E u e 0 4 0 O S w x N j d 9 J n F 1 b 3 Q 7 L C Z x d W 9 0 O 1 N l Y 3 R p b 2 4 x L 2 F t c G x f a G l z d F 8 x M D B i a W 5 z L 0 F 1 d G 9 S Z W 1 v d m V k Q 2 9 s d W 1 u c z E u e 0 4 1 M C w x N j h 9 J n F 1 b 3 Q 7 L C Z x d W 9 0 O 1 N l Y 3 R p b 2 4 x L 2 F t c G x f a G l z d F 8 x M D B i a W 5 z L 0 F 1 d G 9 S Z W 1 v d m V k Q 2 9 s d W 1 u c z E u e 0 4 1 M S w x N j l 9 J n F 1 b 3 Q 7 L C Z x d W 9 0 O 1 N l Y 3 R p b 2 4 x L 2 F t c G x f a G l z d F 8 x M D B i a W 5 z L 0 F 1 d G 9 S Z W 1 v d m V k Q 2 9 s d W 1 u c z E u e 0 4 1 M i w x N z B 9 J n F 1 b 3 Q 7 L C Z x d W 9 0 O 1 N l Y 3 R p b 2 4 x L 2 F t c G x f a G l z d F 8 x M D B i a W 5 z L 0 F 1 d G 9 S Z W 1 v d m V k Q 2 9 s d W 1 u c z E u e 0 4 1 M y w x N z F 9 J n F 1 b 3 Q 7 L C Z x d W 9 0 O 1 N l Y 3 R p b 2 4 x L 2 F t c G x f a G l z d F 8 x M D B i a W 5 z L 0 F 1 d G 9 S Z W 1 v d m V k Q 2 9 s d W 1 u c z E u e 0 4 1 N C w x N z J 9 J n F 1 b 3 Q 7 L C Z x d W 9 0 O 1 N l Y 3 R p b 2 4 x L 2 F t c G x f a G l z d F 8 x M D B i a W 5 z L 0 F 1 d G 9 S Z W 1 v d m V k Q 2 9 s d W 1 u c z E u e 0 4 1 N S w x N z N 9 J n F 1 b 3 Q 7 L C Z x d W 9 0 O 1 N l Y 3 R p b 2 4 x L 2 F t c G x f a G l z d F 8 x M D B i a W 5 z L 0 F 1 d G 9 S Z W 1 v d m V k Q 2 9 s d W 1 u c z E u e 0 4 1 N i w x N z R 9 J n F 1 b 3 Q 7 L C Z x d W 9 0 O 1 N l Y 3 R p b 2 4 x L 2 F t c G x f a G l z d F 8 x M D B i a W 5 z L 0 F 1 d G 9 S Z W 1 v d m V k Q 2 9 s d W 1 u c z E u e 0 4 1 N y w x N z V 9 J n F 1 b 3 Q 7 L C Z x d W 9 0 O 1 N l Y 3 R p b 2 4 x L 2 F t c G x f a G l z d F 8 x M D B i a W 5 z L 0 F 1 d G 9 S Z W 1 v d m V k Q 2 9 s d W 1 u c z E u e 0 4 1 O C w x N z Z 9 J n F 1 b 3 Q 7 L C Z x d W 9 0 O 1 N l Y 3 R p b 2 4 x L 2 F t c G x f a G l z d F 8 x M D B i a W 5 z L 0 F 1 d G 9 S Z W 1 v d m V k Q 2 9 s d W 1 u c z E u e 0 4 1 O S w x N z d 9 J n F 1 b 3 Q 7 L C Z x d W 9 0 O 1 N l Y 3 R p b 2 4 x L 2 F t c G x f a G l z d F 8 x M D B i a W 5 z L 0 F 1 d G 9 S Z W 1 v d m V k Q 2 9 s d W 1 u c z E u e 0 4 2 M C w x N z h 9 J n F 1 b 3 Q 7 L C Z x d W 9 0 O 1 N l Y 3 R p b 2 4 x L 2 F t c G x f a G l z d F 8 x M D B i a W 5 z L 0 F 1 d G 9 S Z W 1 v d m V k Q 2 9 s d W 1 u c z E u e 0 4 2 M S w x N z l 9 J n F 1 b 3 Q 7 L C Z x d W 9 0 O 1 N l Y 3 R p b 2 4 x L 2 F t c G x f a G l z d F 8 x M D B i a W 5 z L 0 F 1 d G 9 S Z W 1 v d m V k Q 2 9 s d W 1 u c z E u e 0 4 2 M i w x O D B 9 J n F 1 b 3 Q 7 L C Z x d W 9 0 O 1 N l Y 3 R p b 2 4 x L 2 F t c G x f a G l z d F 8 x M D B i a W 5 z L 0 F 1 d G 9 S Z W 1 v d m V k Q 2 9 s d W 1 u c z E u e 0 4 2 M y w x O D F 9 J n F 1 b 3 Q 7 L C Z x d W 9 0 O 1 N l Y 3 R p b 2 4 x L 2 F t c G x f a G l z d F 8 x M D B i a W 5 z L 0 F 1 d G 9 S Z W 1 v d m V k Q 2 9 s d W 1 u c z E u e 0 4 2 N C w x O D J 9 J n F 1 b 3 Q 7 L C Z x d W 9 0 O 1 N l Y 3 R p b 2 4 x L 2 F t c G x f a G l z d F 8 x M D B i a W 5 z L 0 F 1 d G 9 S Z W 1 v d m V k Q 2 9 s d W 1 u c z E u e 0 4 2 N S w x O D N 9 J n F 1 b 3 Q 7 L C Z x d W 9 0 O 1 N l Y 3 R p b 2 4 x L 2 F t c G x f a G l z d F 8 x M D B i a W 5 z L 0 F 1 d G 9 S Z W 1 v d m V k Q 2 9 s d W 1 u c z E u e 0 4 2 N i w x O D R 9 J n F 1 b 3 Q 7 L C Z x d W 9 0 O 1 N l Y 3 R p b 2 4 x L 2 F t c G x f a G l z d F 8 x M D B i a W 5 z L 0 F 1 d G 9 S Z W 1 v d m V k Q 2 9 s d W 1 u c z E u e 0 4 2 N y w x O D V 9 J n F 1 b 3 Q 7 L C Z x d W 9 0 O 1 N l Y 3 R p b 2 4 x L 2 F t c G x f a G l z d F 8 x M D B i a W 5 z L 0 F 1 d G 9 S Z W 1 v d m V k Q 2 9 s d W 1 u c z E u e 0 4 2 O C w x O D Z 9 J n F 1 b 3 Q 7 L C Z x d W 9 0 O 1 N l Y 3 R p b 2 4 x L 2 F t c G x f a G l z d F 8 x M D B i a W 5 z L 0 F 1 d G 9 S Z W 1 v d m V k Q 2 9 s d W 1 u c z E u e 0 4 2 O S w x O D d 9 J n F 1 b 3 Q 7 L C Z x d W 9 0 O 1 N l Y 3 R p b 2 4 x L 2 F t c G x f a G l z d F 8 x M D B i a W 5 z L 0 F 1 d G 9 S Z W 1 v d m V k Q 2 9 s d W 1 u c z E u e 0 4 3 M C w x O D h 9 J n F 1 b 3 Q 7 L C Z x d W 9 0 O 1 N l Y 3 R p b 2 4 x L 2 F t c G x f a G l z d F 8 x M D B i a W 5 z L 0 F 1 d G 9 S Z W 1 v d m V k Q 2 9 s d W 1 u c z E u e 0 4 3 M S w x O D l 9 J n F 1 b 3 Q 7 L C Z x d W 9 0 O 1 N l Y 3 R p b 2 4 x L 2 F t c G x f a G l z d F 8 x M D B i a W 5 z L 0 F 1 d G 9 S Z W 1 v d m V k Q 2 9 s d W 1 u c z E u e 0 4 3 M i w x O T B 9 J n F 1 b 3 Q 7 L C Z x d W 9 0 O 1 N l Y 3 R p b 2 4 x L 2 F t c G x f a G l z d F 8 x M D B i a W 5 z L 0 F 1 d G 9 S Z W 1 v d m V k Q 2 9 s d W 1 u c z E u e 0 4 3 M y w x O T F 9 J n F 1 b 3 Q 7 L C Z x d W 9 0 O 1 N l Y 3 R p b 2 4 x L 2 F t c G x f a G l z d F 8 x M D B i a W 5 z L 0 F 1 d G 9 S Z W 1 v d m V k Q 2 9 s d W 1 u c z E u e 0 4 3 N C w x O T J 9 J n F 1 b 3 Q 7 L C Z x d W 9 0 O 1 N l Y 3 R p b 2 4 x L 2 F t c G x f a G l z d F 8 x M D B i a W 5 z L 0 F 1 d G 9 S Z W 1 v d m V k Q 2 9 s d W 1 u c z E u e 0 4 3 N S w x O T N 9 J n F 1 b 3 Q 7 L C Z x d W 9 0 O 1 N l Y 3 R p b 2 4 x L 2 F t c G x f a G l z d F 8 x M D B i a W 5 z L 0 F 1 d G 9 S Z W 1 v d m V k Q 2 9 s d W 1 u c z E u e 0 4 3 N i w x O T R 9 J n F 1 b 3 Q 7 L C Z x d W 9 0 O 1 N l Y 3 R p b 2 4 x L 2 F t c G x f a G l z d F 8 x M D B i a W 5 z L 0 F 1 d G 9 S Z W 1 v d m V k Q 2 9 s d W 1 u c z E u e 0 4 3 N y w x O T V 9 J n F 1 b 3 Q 7 L C Z x d W 9 0 O 1 N l Y 3 R p b 2 4 x L 2 F t c G x f a G l z d F 8 x M D B i a W 5 z L 0 F 1 d G 9 S Z W 1 v d m V k Q 2 9 s d W 1 u c z E u e 0 4 3 O C w x O T Z 9 J n F 1 b 3 Q 7 L C Z x d W 9 0 O 1 N l Y 3 R p b 2 4 x L 2 F t c G x f a G l z d F 8 x M D B i a W 5 z L 0 F 1 d G 9 S Z W 1 v d m V k Q 2 9 s d W 1 u c z E u e 0 4 3 O S w x O T d 9 J n F 1 b 3 Q 7 L C Z x d W 9 0 O 1 N l Y 3 R p b 2 4 x L 2 F t c G x f a G l z d F 8 x M D B i a W 5 z L 0 F 1 d G 9 S Z W 1 v d m V k Q 2 9 s d W 1 u c z E u e 0 4 4 M C w x O T h 9 J n F 1 b 3 Q 7 L C Z x d W 9 0 O 1 N l Y 3 R p b 2 4 x L 2 F t c G x f a G l z d F 8 x M D B i a W 5 z L 0 F 1 d G 9 S Z W 1 v d m V k Q 2 9 s d W 1 u c z E u e 0 4 4 M S w x O T l 9 J n F 1 b 3 Q 7 L C Z x d W 9 0 O 1 N l Y 3 R p b 2 4 x L 2 F t c G x f a G l z d F 8 x M D B i a W 5 z L 0 F 1 d G 9 S Z W 1 v d m V k Q 2 9 s d W 1 u c z E u e 0 4 4 M i w y M D B 9 J n F 1 b 3 Q 7 L C Z x d W 9 0 O 1 N l Y 3 R p b 2 4 x L 2 F t c G x f a G l z d F 8 x M D B i a W 5 z L 0 F 1 d G 9 S Z W 1 v d m V k Q 2 9 s d W 1 u c z E u e 0 4 4 M y w y M D F 9 J n F 1 b 3 Q 7 L C Z x d W 9 0 O 1 N l Y 3 R p b 2 4 x L 2 F t c G x f a G l z d F 8 x M D B i a W 5 z L 0 F 1 d G 9 S Z W 1 v d m V k Q 2 9 s d W 1 u c z E u e 0 4 4 N C w y M D J 9 J n F 1 b 3 Q 7 L C Z x d W 9 0 O 1 N l Y 3 R p b 2 4 x L 2 F t c G x f a G l z d F 8 x M D B i a W 5 z L 0 F 1 d G 9 S Z W 1 v d m V k Q 2 9 s d W 1 u c z E u e 0 4 4 N S w y M D N 9 J n F 1 b 3 Q 7 L C Z x d W 9 0 O 1 N l Y 3 R p b 2 4 x L 2 F t c G x f a G l z d F 8 x M D B i a W 5 z L 0 F 1 d G 9 S Z W 1 v d m V k Q 2 9 s d W 1 u c z E u e 0 4 4 N i w y M D R 9 J n F 1 b 3 Q 7 L C Z x d W 9 0 O 1 N l Y 3 R p b 2 4 x L 2 F t c G x f a G l z d F 8 x M D B i a W 5 z L 0 F 1 d G 9 S Z W 1 v d m V k Q 2 9 s d W 1 u c z E u e 0 4 4 N y w y M D V 9 J n F 1 b 3 Q 7 L C Z x d W 9 0 O 1 N l Y 3 R p b 2 4 x L 2 F t c G x f a G l z d F 8 x M D B i a W 5 z L 0 F 1 d G 9 S Z W 1 v d m V k Q 2 9 s d W 1 u c z E u e 0 4 4 O C w y M D Z 9 J n F 1 b 3 Q 7 L C Z x d W 9 0 O 1 N l Y 3 R p b 2 4 x L 2 F t c G x f a G l z d F 8 x M D B i a W 5 z L 0 F 1 d G 9 S Z W 1 v d m V k Q 2 9 s d W 1 u c z E u e 0 4 4 O S w y M D d 9 J n F 1 b 3 Q 7 L C Z x d W 9 0 O 1 N l Y 3 R p b 2 4 x L 2 F t c G x f a G l z d F 8 x M D B i a W 5 z L 0 F 1 d G 9 S Z W 1 v d m V k Q 2 9 s d W 1 u c z E u e 0 4 5 M C w y M D h 9 J n F 1 b 3 Q 7 L C Z x d W 9 0 O 1 N l Y 3 R p b 2 4 x L 2 F t c G x f a G l z d F 8 x M D B i a W 5 z L 0 F 1 d G 9 S Z W 1 v d m V k Q 2 9 s d W 1 u c z E u e 0 4 5 M S w y M D l 9 J n F 1 b 3 Q 7 L C Z x d W 9 0 O 1 N l Y 3 R p b 2 4 x L 2 F t c G x f a G l z d F 8 x M D B i a W 5 z L 0 F 1 d G 9 S Z W 1 v d m V k Q 2 9 s d W 1 u c z E u e 0 4 5 M i w y M T B 9 J n F 1 b 3 Q 7 L C Z x d W 9 0 O 1 N l Y 3 R p b 2 4 x L 2 F t c G x f a G l z d F 8 x M D B i a W 5 z L 0 F 1 d G 9 S Z W 1 v d m V k Q 2 9 s d W 1 u c z E u e 0 4 5 M y w y M T F 9 J n F 1 b 3 Q 7 L C Z x d W 9 0 O 1 N l Y 3 R p b 2 4 x L 2 F t c G x f a G l z d F 8 x M D B i a W 5 z L 0 F 1 d G 9 S Z W 1 v d m V k Q 2 9 s d W 1 u c z E u e 0 4 5 N C w y M T J 9 J n F 1 b 3 Q 7 L C Z x d W 9 0 O 1 N l Y 3 R p b 2 4 x L 2 F t c G x f a G l z d F 8 x M D B i a W 5 z L 0 F 1 d G 9 S Z W 1 v d m V k Q 2 9 s d W 1 u c z E u e 0 4 5 N S w y M T N 9 J n F 1 b 3 Q 7 L C Z x d W 9 0 O 1 N l Y 3 R p b 2 4 x L 2 F t c G x f a G l z d F 8 x M D B i a W 5 z L 0 F 1 d G 9 S Z W 1 v d m V k Q 2 9 s d W 1 u c z E u e 0 4 5 N i w y M T R 9 J n F 1 b 3 Q 7 L C Z x d W 9 0 O 1 N l Y 3 R p b 2 4 x L 2 F t c G x f a G l z d F 8 x M D B i a W 5 z L 0 F 1 d G 9 S Z W 1 v d m V k Q 2 9 s d W 1 u c z E u e 0 4 5 N y w y M T V 9 J n F 1 b 3 Q 7 L C Z x d W 9 0 O 1 N l Y 3 R p b 2 4 x L 2 F t c G x f a G l z d F 8 x M D B i a W 5 z L 0 F 1 d G 9 S Z W 1 v d m V k Q 2 9 s d W 1 u c z E u e 0 4 5 O C w y M T Z 9 J n F 1 b 3 Q 7 L C Z x d W 9 0 O 1 N l Y 3 R p b 2 4 x L 2 F t c G x f a G l z d F 8 x M D B i a W 5 z L 0 F 1 d G 9 S Z W 1 v d m V k Q 2 9 s d W 1 u c z E u e 0 4 5 O S w y M T d 9 J n F 1 b 3 Q 7 L C Z x d W 9 0 O 1 N l Y 3 R p b 2 4 x L 2 F t c G x f a G l z d F 8 x M D B i a W 5 z L 0 F 1 d G 9 S Z W 1 v d m V k Q 2 9 s d W 1 u c z E u e 0 4 x M D A s M j E 4 f S Z x d W 9 0 O y w m c X V v d D t T Z W N 0 a W 9 u M S 9 h b X B s X 2 h p c 3 R f M T A w Y m l u c y 9 B d X R v U m V t b 3 Z l Z E N v b H V t b n M x L n t t X 2 F t c G x p d H V k Z U h p c 3 R v Z 3 J h b S 4 w L D I x O X 0 m c X V v d D s s J n F 1 b 3 Q 7 U 2 V j d G l v b j E v Y W 1 w b F 9 o a X N 0 X z E w M G J p b n M v Q X V 0 b 1 J l b W 9 2 Z W R D b 2 x 1 b W 5 z M S 5 7 b V 9 h b X B s a X R 1 Z G V I a X N 0 b 2 d y Y W 0 u M S w y M j B 9 J n F 1 b 3 Q 7 L C Z x d W 9 0 O 1 N l Y 3 R p b 2 4 x L 2 F t c G x f a G l z d F 8 x M D B i a W 5 z L 0 F 1 d G 9 S Z W 1 v d m V k Q 2 9 s d W 1 u c z E u e 2 1 f Y W 1 w b G l 0 d W R l S G l z d G 9 n c m F t L j I s M j I x f S Z x d W 9 0 O y w m c X V v d D t T Z W N 0 a W 9 u M S 9 h b X B s X 2 h p c 3 R f M T A w Y m l u c y 9 B d X R v U m V t b 3 Z l Z E N v b H V t b n M x L n t t X 2 F t c G x p d H V k Z U h p c 3 R v Z 3 J h b S 4 z L D I y M n 0 m c X V v d D s s J n F 1 b 3 Q 7 U 2 V j d G l v b j E v Y W 1 w b F 9 o a X N 0 X z E w M G J p b n M v Q X V 0 b 1 J l b W 9 2 Z W R D b 2 x 1 b W 5 z M S 5 7 b V 9 h b X B s a X R 1 Z G V I a X N 0 b 2 d y Y W 0 u N C w y M j N 9 J n F 1 b 3 Q 7 L C Z x d W 9 0 O 1 N l Y 3 R p b 2 4 x L 2 F t c G x f a G l z d F 8 x M D B i a W 5 z L 0 F 1 d G 9 S Z W 1 v d m V k Q 2 9 s d W 1 u c z E u e 2 1 f Y W 1 w b G l 0 d W R l S G l z d G 9 n c m F t L j U s M j I 0 f S Z x d W 9 0 O y w m c X V v d D t T Z W N 0 a W 9 u M S 9 h b X B s X 2 h p c 3 R f M T A w Y m l u c y 9 B d X R v U m V t b 3 Z l Z E N v b H V t b n M x L n t t X 2 F t c G x p d H V k Z U h p c 3 R v Z 3 J h b S 4 2 L D I y N X 0 m c X V v d D s s J n F 1 b 3 Q 7 U 2 V j d G l v b j E v Y W 1 w b F 9 o a X N 0 X z E w M G J p b n M v Q X V 0 b 1 J l b W 9 2 Z W R D b 2 x 1 b W 5 z M S 5 7 b V 9 h b X B s a X R 1 Z G V I a X N 0 b 2 d y Y W 0 u N y w y M j Z 9 J n F 1 b 3 Q 7 L C Z x d W 9 0 O 1 N l Y 3 R p b 2 4 x L 2 F t c G x f a G l z d F 8 x M D B i a W 5 z L 0 F 1 d G 9 S Z W 1 v d m V k Q 2 9 s d W 1 u c z E u e 2 1 f Y W 1 w b G l 0 d W R l S G l z d G 9 n c m F t L j g s M j I 3 f S Z x d W 9 0 O y w m c X V v d D t T Z W N 0 a W 9 u M S 9 h b X B s X 2 h p c 3 R f M T A w Y m l u c y 9 B d X R v U m V t b 3 Z l Z E N v b H V t b n M x L n t t X 2 F t c G x p d H V k Z U h p c 3 R v Z 3 J h b S 4 5 L D I y O H 0 m c X V v d D s s J n F 1 b 3 Q 7 U 2 V j d G l v b j E v Y W 1 w b F 9 o a X N 0 X z E w M G J p b n M v Q X V 0 b 1 J l b W 9 2 Z W R D b 2 x 1 b W 5 z M S 5 7 b V 9 h b X B s a X R 1 Z G V I a X N 0 b 2 d y Y W 0 u M T A s M j I 5 f S Z x d W 9 0 O y w m c X V v d D t T Z W N 0 a W 9 u M S 9 h b X B s X 2 h p c 3 R f M T A w Y m l u c y 9 B d X R v U m V t b 3 Z l Z E N v b H V t b n M x L n t t X 2 F t c G x p d H V k Z U h p c 3 R v Z 3 J h b S 4 x M S w y M z B 9 J n F 1 b 3 Q 7 L C Z x d W 9 0 O 1 N l Y 3 R p b 2 4 x L 2 F t c G x f a G l z d F 8 x M D B i a W 5 z L 0 F 1 d G 9 S Z W 1 v d m V k Q 2 9 s d W 1 u c z E u e 2 1 f Y W 1 w b G l 0 d W R l S G l z d G 9 n c m F t L j E y L D I z M X 0 m c X V v d D s s J n F 1 b 3 Q 7 U 2 V j d G l v b j E v Y W 1 w b F 9 o a X N 0 X z E w M G J p b n M v Q X V 0 b 1 J l b W 9 2 Z W R D b 2 x 1 b W 5 z M S 5 7 b V 9 h b X B s a X R 1 Z G V I a X N 0 b 2 d y Y W 0 u M T M s M j M y f S Z x d W 9 0 O y w m c X V v d D t T Z W N 0 a W 9 u M S 9 h b X B s X 2 h p c 3 R f M T A w Y m l u c y 9 B d X R v U m V t b 3 Z l Z E N v b H V t b n M x L n t t X 2 F t c G x p d H V k Z U h p c 3 R v Z 3 J h b S 4 x N C w y M z N 9 J n F 1 b 3 Q 7 L C Z x d W 9 0 O 1 N l Y 3 R p b 2 4 x L 2 F t c G x f a G l z d F 8 x M D B i a W 5 z L 0 F 1 d G 9 S Z W 1 v d m V k Q 2 9 s d W 1 u c z E u e 2 1 f Y W 1 w b G l 0 d W R l S G l z d G 9 n c m F t L j E 1 L D I z N H 0 m c X V v d D s s J n F 1 b 3 Q 7 U 2 V j d G l v b j E v Y W 1 w b F 9 o a X N 0 X z E w M G J p b n M v Q X V 0 b 1 J l b W 9 2 Z W R D b 2 x 1 b W 5 z M S 5 7 b V 9 h b X B s a X R 1 Z G V I a X N 0 b 2 d y Y W 0 u M T Y s M j M 1 f S Z x d W 9 0 O y w m c X V v d D t T Z W N 0 a W 9 u M S 9 h b X B s X 2 h p c 3 R f M T A w Y m l u c y 9 B d X R v U m V t b 3 Z l Z E N v b H V t b n M x L n t t X 2 F t c G x p d H V k Z U h p c 3 R v Z 3 J h b S 4 x N y w y M z Z 9 J n F 1 b 3 Q 7 L C Z x d W 9 0 O 1 N l Y 3 R p b 2 4 x L 2 F t c G x f a G l z d F 8 x M D B i a W 5 z L 0 F 1 d G 9 S Z W 1 v d m V k Q 2 9 s d W 1 u c z E u e 2 1 f Y W 1 w b G l 0 d W R l S G l z d G 9 n c m F t L j E 4 L D I z N 3 0 m c X V v d D s s J n F 1 b 3 Q 7 U 2 V j d G l v b j E v Y W 1 w b F 9 o a X N 0 X z E w M G J p b n M v Q X V 0 b 1 J l b W 9 2 Z W R D b 2 x 1 b W 5 z M S 5 7 b V 9 h b X B s a X R 1 Z G V I a X N 0 b 2 d y Y W 0 u M T k s M j M 4 f S Z x d W 9 0 O y w m c X V v d D t T Z W N 0 a W 9 u M S 9 h b X B s X 2 h p c 3 R f M T A w Y m l u c y 9 B d X R v U m V t b 3 Z l Z E N v b H V t b n M x L n t t X 2 F t c G x p d H V k Z U h p c 3 R v Z 3 J h b S 4 y M C w y M z l 9 J n F 1 b 3 Q 7 L C Z x d W 9 0 O 1 N l Y 3 R p b 2 4 x L 2 F t c G x f a G l z d F 8 x M D B i a W 5 z L 0 F 1 d G 9 S Z W 1 v d m V k Q 2 9 s d W 1 u c z E u e 2 1 f Y W 1 w b G l 0 d W R l S G l z d G 9 n c m F t L j I x L D I 0 M H 0 m c X V v d D s s J n F 1 b 3 Q 7 U 2 V j d G l v b j E v Y W 1 w b F 9 o a X N 0 X z E w M G J p b n M v Q X V 0 b 1 J l b W 9 2 Z W R D b 2 x 1 b W 5 z M S 5 7 b V 9 h b X B s a X R 1 Z G V I a X N 0 b 2 d y Y W 0 u M j I s M j Q x f S Z x d W 9 0 O y w m c X V v d D t T Z W N 0 a W 9 u M S 9 h b X B s X 2 h p c 3 R f M T A w Y m l u c y 9 B d X R v U m V t b 3 Z l Z E N v b H V t b n M x L n t t X 2 F t c G x p d H V k Z U h p c 3 R v Z 3 J h b S 4 y M y w y N D J 9 J n F 1 b 3 Q 7 L C Z x d W 9 0 O 1 N l Y 3 R p b 2 4 x L 2 F t c G x f a G l z d F 8 x M D B i a W 5 z L 0 F 1 d G 9 S Z W 1 v d m V k Q 2 9 s d W 1 u c z E u e 2 1 f Y W 1 w b G l 0 d W R l S G l z d G 9 n c m F t L j I 0 L D I 0 M 3 0 m c X V v d D s s J n F 1 b 3 Q 7 U 2 V j d G l v b j E v Y W 1 w b F 9 o a X N 0 X z E w M G J p b n M v Q X V 0 b 1 J l b W 9 2 Z W R D b 2 x 1 b W 5 z M S 5 7 b V 9 h b X B s a X R 1 Z G V I a X N 0 b 2 d y Y W 0 u M j U s M j Q 0 f S Z x d W 9 0 O y w m c X V v d D t T Z W N 0 a W 9 u M S 9 h b X B s X 2 h p c 3 R f M T A w Y m l u c y 9 B d X R v U m V t b 3 Z l Z E N v b H V t b n M x L n t t X 2 F t c G x p d H V k Z U h p c 3 R v Z 3 J h b S 4 y N i w y N D V 9 J n F 1 b 3 Q 7 L C Z x d W 9 0 O 1 N l Y 3 R p b 2 4 x L 2 F t c G x f a G l z d F 8 x M D B i a W 5 z L 0 F 1 d G 9 S Z W 1 v d m V k Q 2 9 s d W 1 u c z E u e 2 1 f Y W 1 w b G l 0 d W R l S G l z d G 9 n c m F t L j I 3 L D I 0 N n 0 m c X V v d D s s J n F 1 b 3 Q 7 U 2 V j d G l v b j E v Y W 1 w b F 9 o a X N 0 X z E w M G J p b n M v Q X V 0 b 1 J l b W 9 2 Z W R D b 2 x 1 b W 5 z M S 5 7 b V 9 h b X B s a X R 1 Z G V I a X N 0 b 2 d y Y W 0 u M j g s M j Q 3 f S Z x d W 9 0 O y w m c X V v d D t T Z W N 0 a W 9 u M S 9 h b X B s X 2 h p c 3 R f M T A w Y m l u c y 9 B d X R v U m V t b 3 Z l Z E N v b H V t b n M x L n t t X 2 F t c G x p d H V k Z U h p c 3 R v Z 3 J h b S 4 y O S w y N D h 9 J n F 1 b 3 Q 7 L C Z x d W 9 0 O 1 N l Y 3 R p b 2 4 x L 2 F t c G x f a G l z d F 8 x M D B i a W 5 z L 0 F 1 d G 9 S Z W 1 v d m V k Q 2 9 s d W 1 u c z E u e 2 1 f Y W 1 w b G l 0 d W R l S G l z d G 9 n c m F t L j M w L D I 0 O X 0 m c X V v d D s s J n F 1 b 3 Q 7 U 2 V j d G l v b j E v Y W 1 w b F 9 o a X N 0 X z E w M G J p b n M v Q X V 0 b 1 J l b W 9 2 Z W R D b 2 x 1 b W 5 z M S 5 7 b V 9 h b X B s a X R 1 Z G V I a X N 0 b 2 d y Y W 0 u M z E s M j U w f S Z x d W 9 0 O y w m c X V v d D t T Z W N 0 a W 9 u M S 9 h b X B s X 2 h p c 3 R f M T A w Y m l u c y 9 B d X R v U m V t b 3 Z l Z E N v b H V t b n M x L n t t X 2 F t c G x p d H V k Z U h p c 3 R v Z 3 J h b S 4 z M i w y N T F 9 J n F 1 b 3 Q 7 L C Z x d W 9 0 O 1 N l Y 3 R p b 2 4 x L 2 F t c G x f a G l z d F 8 x M D B i a W 5 z L 0 F 1 d G 9 S Z W 1 v d m V k Q 2 9 s d W 1 u c z E u e 2 1 f Y W 1 w b G l 0 d W R l S G l z d G 9 n c m F t L j M z L D I 1 M n 0 m c X V v d D s s J n F 1 b 3 Q 7 U 2 V j d G l v b j E v Y W 1 w b F 9 o a X N 0 X z E w M G J p b n M v Q X V 0 b 1 J l b W 9 2 Z W R D b 2 x 1 b W 5 z M S 5 7 b V 9 h b X B s a X R 1 Z G V I a X N 0 b 2 d y Y W 0 u M z Q s M j U z f S Z x d W 9 0 O y w m c X V v d D t T Z W N 0 a W 9 u M S 9 h b X B s X 2 h p c 3 R f M T A w Y m l u c y 9 B d X R v U m V t b 3 Z l Z E N v b H V t b n M x L n t t X 2 F t c G x p d H V k Z U h p c 3 R v Z 3 J h b S 4 z N S w y N T R 9 J n F 1 b 3 Q 7 L C Z x d W 9 0 O 1 N l Y 3 R p b 2 4 x L 2 F t c G x f a G l z d F 8 x M D B i a W 5 z L 0 F 1 d G 9 S Z W 1 v d m V k Q 2 9 s d W 1 u c z E u e 2 1 f Y W 1 w b G l 0 d W R l S G l z d G 9 n c m F t L j M 2 L D I 1 N X 0 m c X V v d D s s J n F 1 b 3 Q 7 U 2 V j d G l v b j E v Y W 1 w b F 9 o a X N 0 X z E w M G J p b n M v Q X V 0 b 1 J l b W 9 2 Z W R D b 2 x 1 b W 5 z M S 5 7 b V 9 h b X B s a X R 1 Z G V I a X N 0 b 2 d y Y W 0 u M z c s M j U 2 f S Z x d W 9 0 O y w m c X V v d D t T Z W N 0 a W 9 u M S 9 h b X B s X 2 h p c 3 R f M T A w Y m l u c y 9 B d X R v U m V t b 3 Z l Z E N v b H V t b n M x L n t t X 2 F t c G x p d H V k Z U h p c 3 R v Z 3 J h b S 4 z O C w y N T d 9 J n F 1 b 3 Q 7 L C Z x d W 9 0 O 1 N l Y 3 R p b 2 4 x L 2 F t c G x f a G l z d F 8 x M D B i a W 5 z L 0 F 1 d G 9 S Z W 1 v d m V k Q 2 9 s d W 1 u c z E u e 2 1 f Y W 1 w b G l 0 d W R l S G l z d G 9 n c m F t L j M 5 L D I 1 O H 0 m c X V v d D s s J n F 1 b 3 Q 7 U 2 V j d G l v b j E v Y W 1 w b F 9 o a X N 0 X z E w M G J p b n M v Q X V 0 b 1 J l b W 9 2 Z W R D b 2 x 1 b W 5 z M S 5 7 b V 9 h b X B s a X R 1 Z G V I a X N 0 b 2 d y Y W 0 u N D A s M j U 5 f S Z x d W 9 0 O y w m c X V v d D t T Z W N 0 a W 9 u M S 9 h b X B s X 2 h p c 3 R f M T A w Y m l u c y 9 B d X R v U m V t b 3 Z l Z E N v b H V t b n M x L n t t X 2 F t c G x p d H V k Z U h p c 3 R v Z 3 J h b S 4 0 M S w y N j B 9 J n F 1 b 3 Q 7 L C Z x d W 9 0 O 1 N l Y 3 R p b 2 4 x L 2 F t c G x f a G l z d F 8 x M D B i a W 5 z L 0 F 1 d G 9 S Z W 1 v d m V k Q 2 9 s d W 1 u c z E u e 2 1 f Y W 1 w b G l 0 d W R l S G l z d G 9 n c m F t L j Q y L D I 2 M X 0 m c X V v d D s s J n F 1 b 3 Q 7 U 2 V j d G l v b j E v Y W 1 w b F 9 o a X N 0 X z E w M G J p b n M v Q X V 0 b 1 J l b W 9 2 Z W R D b 2 x 1 b W 5 z M S 5 7 b V 9 h b X B s a X R 1 Z G V I a X N 0 b 2 d y Y W 0 u N D M s M j Y y f S Z x d W 9 0 O y w m c X V v d D t T Z W N 0 a W 9 u M S 9 h b X B s X 2 h p c 3 R f M T A w Y m l u c y 9 B d X R v U m V t b 3 Z l Z E N v b H V t b n M x L n t t X 2 F t c G x p d H V k Z U h p c 3 R v Z 3 J h b S 4 0 N C w y N j N 9 J n F 1 b 3 Q 7 L C Z x d W 9 0 O 1 N l Y 3 R p b 2 4 x L 2 F t c G x f a G l z d F 8 x M D B i a W 5 z L 0 F 1 d G 9 S Z W 1 v d m V k Q 2 9 s d W 1 u c z E u e 2 1 f Y W 1 w b G l 0 d W R l S G l z d G 9 n c m F t L j Q 1 L D I 2 N H 0 m c X V v d D s s J n F 1 b 3 Q 7 U 2 V j d G l v b j E v Y W 1 w b F 9 o a X N 0 X z E w M G J p b n M v Q X V 0 b 1 J l b W 9 2 Z W R D b 2 x 1 b W 5 z M S 5 7 b V 9 h b X B s a X R 1 Z G V I a X N 0 b 2 d y Y W 0 u N D Y s M j Y 1 f S Z x d W 9 0 O y w m c X V v d D t T Z W N 0 a W 9 u M S 9 h b X B s X 2 h p c 3 R f M T A w Y m l u c y 9 B d X R v U m V t b 3 Z l Z E N v b H V t b n M x L n t t X 2 F t c G x p d H V k Z U h p c 3 R v Z 3 J h b S 4 0 N y w y N j Z 9 J n F 1 b 3 Q 7 L C Z x d W 9 0 O 1 N l Y 3 R p b 2 4 x L 2 F t c G x f a G l z d F 8 x M D B i a W 5 z L 0 F 1 d G 9 S Z W 1 v d m V k Q 2 9 s d W 1 u c z E u e 2 1 f Y W 1 w b G l 0 d W R l S G l z d G 9 n c m F t L j Q 4 L D I 2 N 3 0 m c X V v d D s s J n F 1 b 3 Q 7 U 2 V j d G l v b j E v Y W 1 w b F 9 o a X N 0 X z E w M G J p b n M v Q X V 0 b 1 J l b W 9 2 Z W R D b 2 x 1 b W 5 z M S 5 7 b V 9 h b X B s a X R 1 Z G V I a X N 0 b 2 d y Y W 0 u N D k s M j Y 4 f S Z x d W 9 0 O y w m c X V v d D t T Z W N 0 a W 9 u M S 9 h b X B s X 2 h p c 3 R f M T A w Y m l u c y 9 B d X R v U m V t b 3 Z l Z E N v b H V t b n M x L n t t X 2 F t c G x p d H V k Z U h p c 3 R v Z 3 J h b S 4 1 M C w y N j l 9 J n F 1 b 3 Q 7 L C Z x d W 9 0 O 1 N l Y 3 R p b 2 4 x L 2 F t c G x f a G l z d F 8 x M D B i a W 5 z L 0 F 1 d G 9 S Z W 1 v d m V k Q 2 9 s d W 1 u c z E u e 2 1 f Y W 1 w b G l 0 d W R l S G l z d G 9 n c m F t L j U x L D I 3 M H 0 m c X V v d D s s J n F 1 b 3 Q 7 U 2 V j d G l v b j E v Y W 1 w b F 9 o a X N 0 X z E w M G J p b n M v Q X V 0 b 1 J l b W 9 2 Z W R D b 2 x 1 b W 5 z M S 5 7 b V 9 h b X B s a X R 1 Z G V I a X N 0 b 2 d y Y W 0 u N T I s M j c x f S Z x d W 9 0 O y w m c X V v d D t T Z W N 0 a W 9 u M S 9 h b X B s X 2 h p c 3 R f M T A w Y m l u c y 9 B d X R v U m V t b 3 Z l Z E N v b H V t b n M x L n t t X 2 F t c G x p d H V k Z U h p c 3 R v Z 3 J h b S 4 1 M y w y N z J 9 J n F 1 b 3 Q 7 L C Z x d W 9 0 O 1 N l Y 3 R p b 2 4 x L 2 F t c G x f a G l z d F 8 x M D B i a W 5 z L 0 F 1 d G 9 S Z W 1 v d m V k Q 2 9 s d W 1 u c z E u e 2 1 f Y W 1 w b G l 0 d W R l S G l z d G 9 n c m F t L j U 0 L D I 3 M 3 0 m c X V v d D s s J n F 1 b 3 Q 7 U 2 V j d G l v b j E v Y W 1 w b F 9 o a X N 0 X z E w M G J p b n M v Q X V 0 b 1 J l b W 9 2 Z W R D b 2 x 1 b W 5 z M S 5 7 b V 9 h b X B s a X R 1 Z G V I a X N 0 b 2 d y Y W 0 u N T U s M j c 0 f S Z x d W 9 0 O y w m c X V v d D t T Z W N 0 a W 9 u M S 9 h b X B s X 2 h p c 3 R f M T A w Y m l u c y 9 B d X R v U m V t b 3 Z l Z E N v b H V t b n M x L n t t X 2 F t c G x p d H V k Z U h p c 3 R v Z 3 J h b S 4 1 N i w y N z V 9 J n F 1 b 3 Q 7 L C Z x d W 9 0 O 1 N l Y 3 R p b 2 4 x L 2 F t c G x f a G l z d F 8 x M D B i a W 5 z L 0 F 1 d G 9 S Z W 1 v d m V k Q 2 9 s d W 1 u c z E u e 2 1 f Y W 1 w b G l 0 d W R l S G l z d G 9 n c m F t L j U 3 L D I 3 N n 0 m c X V v d D s s J n F 1 b 3 Q 7 U 2 V j d G l v b j E v Y W 1 w b F 9 o a X N 0 X z E w M G J p b n M v Q X V 0 b 1 J l b W 9 2 Z W R D b 2 x 1 b W 5 z M S 5 7 b V 9 h b X B s a X R 1 Z G V I a X N 0 b 2 d y Y W 0 u N T g s M j c 3 f S Z x d W 9 0 O y w m c X V v d D t T Z W N 0 a W 9 u M S 9 h b X B s X 2 h p c 3 R f M T A w Y m l u c y 9 B d X R v U m V t b 3 Z l Z E N v b H V t b n M x L n t t X 2 F t c G x p d H V k Z U h p c 3 R v Z 3 J h b S 4 1 O S w y N z h 9 J n F 1 b 3 Q 7 L C Z x d W 9 0 O 1 N l Y 3 R p b 2 4 x L 2 F t c G x f a G l z d F 8 x M D B i a W 5 z L 0 F 1 d G 9 S Z W 1 v d m V k Q 2 9 s d W 1 u c z E u e 2 1 f Y W 1 w b G l 0 d W R l S G l z d G 9 n c m F t L j Y w L D I 3 O X 0 m c X V v d D s s J n F 1 b 3 Q 7 U 2 V j d G l v b j E v Y W 1 w b F 9 o a X N 0 X z E w M G J p b n M v Q X V 0 b 1 J l b W 9 2 Z W R D b 2 x 1 b W 5 z M S 5 7 b V 9 h b X B s a X R 1 Z G V I a X N 0 b 2 d y Y W 0 u N j E s M j g w f S Z x d W 9 0 O y w m c X V v d D t T Z W N 0 a W 9 u M S 9 h b X B s X 2 h p c 3 R f M T A w Y m l u c y 9 B d X R v U m V t b 3 Z l Z E N v b H V t b n M x L n t t X 2 F t c G x p d H V k Z U h p c 3 R v Z 3 J h b S 4 2 M i w y O D F 9 J n F 1 b 3 Q 7 L C Z x d W 9 0 O 1 N l Y 3 R p b 2 4 x L 2 F t c G x f a G l z d F 8 x M D B i a W 5 z L 0 F 1 d G 9 S Z W 1 v d m V k Q 2 9 s d W 1 u c z E u e 2 1 f Y W 1 w b G l 0 d W R l S G l z d G 9 n c m F t L j Y z L D I 4 M n 0 m c X V v d D s s J n F 1 b 3 Q 7 U 2 V j d G l v b j E v Y W 1 w b F 9 o a X N 0 X z E w M G J p b n M v Q X V 0 b 1 J l b W 9 2 Z W R D b 2 x 1 b W 5 z M S 5 7 b V 9 h b X B s a X R 1 Z G V I a X N 0 b 2 d y Y W 0 u N j Q s M j g z f S Z x d W 9 0 O y w m c X V v d D t T Z W N 0 a W 9 u M S 9 h b X B s X 2 h p c 3 R f M T A w Y m l u c y 9 B d X R v U m V t b 3 Z l Z E N v b H V t b n M x L n t t X 2 F t c G x p d H V k Z U h p c 3 R v Z 3 J h b S 4 2 N S w y O D R 9 J n F 1 b 3 Q 7 L C Z x d W 9 0 O 1 N l Y 3 R p b 2 4 x L 2 F t c G x f a G l z d F 8 x M D B i a W 5 z L 0 F 1 d G 9 S Z W 1 v d m V k Q 2 9 s d W 1 u c z E u e 2 1 f Y W 1 w b G l 0 d W R l S G l z d G 9 n c m F t L j Y 2 L D I 4 N X 0 m c X V v d D s s J n F 1 b 3 Q 7 U 2 V j d G l v b j E v Y W 1 w b F 9 o a X N 0 X z E w M G J p b n M v Q X V 0 b 1 J l b W 9 2 Z W R D b 2 x 1 b W 5 z M S 5 7 b V 9 h b X B s a X R 1 Z G V I a X N 0 b 2 d y Y W 0 u N j c s M j g 2 f S Z x d W 9 0 O y w m c X V v d D t T Z W N 0 a W 9 u M S 9 h b X B s X 2 h p c 3 R f M T A w Y m l u c y 9 B d X R v U m V t b 3 Z l Z E N v b H V t b n M x L n t t X 2 F t c G x p d H V k Z U h p c 3 R v Z 3 J h b S 4 2 O C w y O D d 9 J n F 1 b 3 Q 7 L C Z x d W 9 0 O 1 N l Y 3 R p b 2 4 x L 2 F t c G x f a G l z d F 8 x M D B i a W 5 z L 0 F 1 d G 9 S Z W 1 v d m V k Q 2 9 s d W 1 u c z E u e 2 1 f Y W 1 w b G l 0 d W R l S G l z d G 9 n c m F t L j Y 5 L D I 4 O H 0 m c X V v d D s s J n F 1 b 3 Q 7 U 2 V j d G l v b j E v Y W 1 w b F 9 o a X N 0 X z E w M G J p b n M v Q X V 0 b 1 J l b W 9 2 Z W R D b 2 x 1 b W 5 z M S 5 7 b V 9 h b X B s a X R 1 Z G V I a X N 0 b 2 d y Y W 0 u N z A s M j g 5 f S Z x d W 9 0 O y w m c X V v d D t T Z W N 0 a W 9 u M S 9 h b X B s X 2 h p c 3 R f M T A w Y m l u c y 9 B d X R v U m V t b 3 Z l Z E N v b H V t b n M x L n t t X 2 F t c G x p d H V k Z U h p c 3 R v Z 3 J h b S 4 3 M S w y O T B 9 J n F 1 b 3 Q 7 L C Z x d W 9 0 O 1 N l Y 3 R p b 2 4 x L 2 F t c G x f a G l z d F 8 x M D B i a W 5 z L 0 F 1 d G 9 S Z W 1 v d m V k Q 2 9 s d W 1 u c z E u e 2 1 f Y W 1 w b G l 0 d W R l S G l z d G 9 n c m F t L j c y L D I 5 M X 0 m c X V v d D s s J n F 1 b 3 Q 7 U 2 V j d G l v b j E v Y W 1 w b F 9 o a X N 0 X z E w M G J p b n M v Q X V 0 b 1 J l b W 9 2 Z W R D b 2 x 1 b W 5 z M S 5 7 b V 9 h b X B s a X R 1 Z G V I a X N 0 b 2 d y Y W 0 u N z M s M j k y f S Z x d W 9 0 O y w m c X V v d D t T Z W N 0 a W 9 u M S 9 h b X B s X 2 h p c 3 R f M T A w Y m l u c y 9 B d X R v U m V t b 3 Z l Z E N v b H V t b n M x L n t t X 2 F t c G x p d H V k Z U h p c 3 R v Z 3 J h b S 4 3 N C w y O T N 9 J n F 1 b 3 Q 7 L C Z x d W 9 0 O 1 N l Y 3 R p b 2 4 x L 2 F t c G x f a G l z d F 8 x M D B i a W 5 z L 0 F 1 d G 9 S Z W 1 v d m V k Q 2 9 s d W 1 u c z E u e 2 1 f Y W 1 w b G l 0 d W R l S G l z d G 9 n c m F t L j c 1 L D I 5 N H 0 m c X V v d D s s J n F 1 b 3 Q 7 U 2 V j d G l v b j E v Y W 1 w b F 9 o a X N 0 X z E w M G J p b n M v Q X V 0 b 1 J l b W 9 2 Z W R D b 2 x 1 b W 5 z M S 5 7 b V 9 h b X B s a X R 1 Z G V I a X N 0 b 2 d y Y W 0 u N z Y s M j k 1 f S Z x d W 9 0 O y w m c X V v d D t T Z W N 0 a W 9 u M S 9 h b X B s X 2 h p c 3 R f M T A w Y m l u c y 9 B d X R v U m V t b 3 Z l Z E N v b H V t b n M x L n t t X 2 F t c G x p d H V k Z U h p c 3 R v Z 3 J h b S 4 3 N y w y O T Z 9 J n F 1 b 3 Q 7 L C Z x d W 9 0 O 1 N l Y 3 R p b 2 4 x L 2 F t c G x f a G l z d F 8 x M D B i a W 5 z L 0 F 1 d G 9 S Z W 1 v d m V k Q 2 9 s d W 1 u c z E u e 2 1 f Y W 1 w b G l 0 d W R l S G l z d G 9 n c m F t L j c 4 L D I 5 N 3 0 m c X V v d D s s J n F 1 b 3 Q 7 U 2 V j d G l v b j E v Y W 1 w b F 9 o a X N 0 X z E w M G J p b n M v Q X V 0 b 1 J l b W 9 2 Z W R D b 2 x 1 b W 5 z M S 5 7 b V 9 h b X B s a X R 1 Z G V I a X N 0 b 2 d y Y W 0 u N z k s M j k 4 f S Z x d W 9 0 O y w m c X V v d D t T Z W N 0 a W 9 u M S 9 h b X B s X 2 h p c 3 R f M T A w Y m l u c y 9 B d X R v U m V t b 3 Z l Z E N v b H V t b n M x L n t t X 2 F t c G x p d H V k Z U h p c 3 R v Z 3 J h b S 4 4 M C w y O T l 9 J n F 1 b 3 Q 7 L C Z x d W 9 0 O 1 N l Y 3 R p b 2 4 x L 2 F t c G x f a G l z d F 8 x M D B i a W 5 z L 0 F 1 d G 9 S Z W 1 v d m V k Q 2 9 s d W 1 u c z E u e 2 1 f Y W 1 w b G l 0 d W R l S G l z d G 9 n c m F t L j g x L D M w M H 0 m c X V v d D s s J n F 1 b 3 Q 7 U 2 V j d G l v b j E v Y W 1 w b F 9 o a X N 0 X z E w M G J p b n M v Q X V 0 b 1 J l b W 9 2 Z W R D b 2 x 1 b W 5 z M S 5 7 b V 9 h b X B s a X R 1 Z G V I a X N 0 b 2 d y Y W 0 u O D I s M z A x f S Z x d W 9 0 O y w m c X V v d D t T Z W N 0 a W 9 u M S 9 h b X B s X 2 h p c 3 R f M T A w Y m l u c y 9 B d X R v U m V t b 3 Z l Z E N v b H V t b n M x L n t t X 2 F t c G x p d H V k Z U h p c 3 R v Z 3 J h b S 4 4 M y w z M D J 9 J n F 1 b 3 Q 7 L C Z x d W 9 0 O 1 N l Y 3 R p b 2 4 x L 2 F t c G x f a G l z d F 8 x M D B i a W 5 z L 0 F 1 d G 9 S Z W 1 v d m V k Q 2 9 s d W 1 u c z E u e 2 1 f Y W 1 w b G l 0 d W R l S G l z d G 9 n c m F t L j g 0 L D M w M 3 0 m c X V v d D s s J n F 1 b 3 Q 7 U 2 V j d G l v b j E v Y W 1 w b F 9 o a X N 0 X z E w M G J p b n M v Q X V 0 b 1 J l b W 9 2 Z W R D b 2 x 1 b W 5 z M S 5 7 b V 9 h b X B s a X R 1 Z G V I a X N 0 b 2 d y Y W 0 u O D U s M z A 0 f S Z x d W 9 0 O y w m c X V v d D t T Z W N 0 a W 9 u M S 9 h b X B s X 2 h p c 3 R f M T A w Y m l u c y 9 B d X R v U m V t b 3 Z l Z E N v b H V t b n M x L n t t X 2 F t c G x p d H V k Z U h p c 3 R v Z 3 J h b S 4 4 N i w z M D V 9 J n F 1 b 3 Q 7 L C Z x d W 9 0 O 1 N l Y 3 R p b 2 4 x L 2 F t c G x f a G l z d F 8 x M D B i a W 5 z L 0 F 1 d G 9 S Z W 1 v d m V k Q 2 9 s d W 1 u c z E u e 2 1 f Y W 1 w b G l 0 d W R l S G l z d G 9 n c m F t L j g 3 L D M w N n 0 m c X V v d D s s J n F 1 b 3 Q 7 U 2 V j d G l v b j E v Y W 1 w b F 9 o a X N 0 X z E w M G J p b n M v Q X V 0 b 1 J l b W 9 2 Z W R D b 2 x 1 b W 5 z M S 5 7 b V 9 h b X B s a X R 1 Z G V I a X N 0 b 2 d y Y W 0 u O D g s M z A 3 f S Z x d W 9 0 O y w m c X V v d D t T Z W N 0 a W 9 u M S 9 h b X B s X 2 h p c 3 R f M T A w Y m l u c y 9 B d X R v U m V t b 3 Z l Z E N v b H V t b n M x L n t t X 2 F t c G x p d H V k Z U h p c 3 R v Z 3 J h b S 4 4 O S w z M D h 9 J n F 1 b 3 Q 7 L C Z x d W 9 0 O 1 N l Y 3 R p b 2 4 x L 2 F t c G x f a G l z d F 8 x M D B i a W 5 z L 0 F 1 d G 9 S Z W 1 v d m V k Q 2 9 s d W 1 u c z E u e 2 1 f Y W 1 w b G l 0 d W R l S G l z d G 9 n c m F t L j k w L D M w O X 0 m c X V v d D s s J n F 1 b 3 Q 7 U 2 V j d G l v b j E v Y W 1 w b F 9 o a X N 0 X z E w M G J p b n M v Q X V 0 b 1 J l b W 9 2 Z W R D b 2 x 1 b W 5 z M S 5 7 b V 9 h b X B s a X R 1 Z G V I a X N 0 b 2 d y Y W 0 u O T E s M z E w f S Z x d W 9 0 O y w m c X V v d D t T Z W N 0 a W 9 u M S 9 h b X B s X 2 h p c 3 R f M T A w Y m l u c y 9 B d X R v U m V t b 3 Z l Z E N v b H V t b n M x L n t t X 2 F t c G x p d H V k Z U h p c 3 R v Z 3 J h b S 4 5 M i w z M T F 9 J n F 1 b 3 Q 7 L C Z x d W 9 0 O 1 N l Y 3 R p b 2 4 x L 2 F t c G x f a G l z d F 8 x M D B i a W 5 z L 0 F 1 d G 9 S Z W 1 v d m V k Q 2 9 s d W 1 u c z E u e 2 1 f Y W 1 w b G l 0 d W R l S G l z d G 9 n c m F t L j k z L D M x M n 0 m c X V v d D s s J n F 1 b 3 Q 7 U 2 V j d G l v b j E v Y W 1 w b F 9 o a X N 0 X z E w M G J p b n M v Q X V 0 b 1 J l b W 9 2 Z W R D b 2 x 1 b W 5 z M S 5 7 b V 9 h b X B s a X R 1 Z G V I a X N 0 b 2 d y Y W 0 u O T Q s M z E z f S Z x d W 9 0 O y w m c X V v d D t T Z W N 0 a W 9 u M S 9 h b X B s X 2 h p c 3 R f M T A w Y m l u c y 9 B d X R v U m V t b 3 Z l Z E N v b H V t b n M x L n t t X 2 F t c G x p d H V k Z U h p c 3 R v Z 3 J h b S 4 5 N S w z M T R 9 J n F 1 b 3 Q 7 L C Z x d W 9 0 O 1 N l Y 3 R p b 2 4 x L 2 F t c G x f a G l z d F 8 x M D B i a W 5 z L 0 F 1 d G 9 S Z W 1 v d m V k Q 2 9 s d W 1 u c z E u e 2 1 f Y W 1 w b G l 0 d W R l S G l z d G 9 n c m F t L j k 2 L D M x N X 0 m c X V v d D s s J n F 1 b 3 Q 7 U 2 V j d G l v b j E v Y W 1 w b F 9 o a X N 0 X z E w M G J p b n M v Q X V 0 b 1 J l b W 9 2 Z W R D b 2 x 1 b W 5 z M S 5 7 b V 9 h b X B s a X R 1 Z G V I a X N 0 b 2 d y Y W 0 u O T c s M z E 2 f S Z x d W 9 0 O y w m c X V v d D t T Z W N 0 a W 9 u M S 9 h b X B s X 2 h p c 3 R f M T A w Y m l u c y 9 B d X R v U m V t b 3 Z l Z E N v b H V t b n M x L n t t X 2 F t c G x p d H V k Z U h p c 3 R v Z 3 J h b S 4 5 O C w z M T d 9 J n F 1 b 3 Q 7 L C Z x d W 9 0 O 1 N l Y 3 R p b 2 4 x L 2 F t c G x f a G l z d F 8 x M D B i a W 5 z L 0 F 1 d G 9 S Z W 1 v d m V k Q 2 9 s d W 1 u c z E u e 2 1 f Y W 1 w b G l 0 d W R l S G l z d G 9 n c m F t L j k 5 L D M x O H 0 m c X V v d D s s J n F 1 b 3 Q 7 U 2 V j d G l v b j E v Y W 1 w b F 9 o a X N 0 X z E w M G J p b n M v Q X V 0 b 1 J l b W 9 2 Z W R D b 2 x 1 b W 5 z M S 5 7 b V 9 z d G F 0 Z V B y b 2 Z p b G V y c y 5 r X 2 Z h a W x l Z E J h Z F N 0 Y X R l L D M x O X 0 m c X V v d D s s J n F 1 b 3 Q 7 U 2 V j d G l v b j E v Y W 1 w b F 9 o a X N 0 X z E w M G J p b n M v Q X V 0 b 1 J l b W 9 2 Z W R D b 2 x 1 b W 5 z M S 5 7 b V 9 z d G F 0 Z V B y b 2 Z p b G V y c y 5 r X 2 Z h a W x l Z E Z h c 3 R B R E N J b m l 0 a W F s a X p h d G l v b i w z M j B 9 J n F 1 b 3 Q 7 L C Z x d W 9 0 O 1 N l Y 3 R p b 2 4 x L 2 F t c G x f a G l z d F 8 x M D B i a W 5 z L 0 F 1 d G 9 S Z W 1 v d m V k Q 2 9 s d W 1 u c z E u e 2 1 f c 3 R h d G V Q c m 9 m a W x l c n M u a 1 9 m Y W l s Z W R T Y W 1 w b G l u Z y w z M j F 9 J n F 1 b 3 Q 7 L C Z x d W 9 0 O 1 N l Y 3 R p b 2 4 x L 2 F t c G x f a G l z d F 8 x M D B i a W 5 z L 0 F 1 d G 9 S Z W 1 v d m V k Q 2 9 s d W 1 u c z E u e 2 1 f c 3 R h d G V Q c m 9 m a W x l c n M u a 1 9 m Y W l s Z W R B b X B s a X R 1 Z G U s M z I y f S Z x d W 9 0 O y w m c X V v d D t T Z W N 0 a W 9 u M S 9 h b X B s X 2 h p c 3 R f M T A w Y m l u c y 9 B d X R v U m V t b 3 Z l Z E N v b H V t b n M x L n t t X 3 N 0 Y X R l U H J v Z m l s Z X J z L m t f Z m F p b G V k U 3 l u Y 0 l u d G V y d m F s c y w z M j N 9 J n F 1 b 3 Q 7 L C Z x d W 9 0 O 1 N l Y 3 R p b 2 4 x L 2 F t c G x f a G l z d F 8 x M D B i a W 5 z L 0 F 1 d G 9 S Z W 1 v d m V k Q 2 9 s d W 1 u c z E u e 2 1 f c 3 R h d G V Q c m 9 m a W x l c n M u a 1 9 m Y W l s Z W R W a W R l b 1 N j b 3 J l L D M y N H 0 m c X V v d D s s J n F 1 b 3 Q 7 U 2 V j d G l v b j E v Y W 1 w b F 9 o a X N 0 X z E w M G J p b n M v Q X V 0 b 1 J l b W 9 2 Z W R D b 2 x 1 b W 5 z M S 5 7 b V 9 z d G F 0 Z V B y b 2 Z p b G V y c y 5 r X 2 Z h a W x l Z E Z h c 3 R B R E N T d G 9 w L D M y N X 0 m c X V v d D s s J n F 1 b 3 Q 7 U 2 V j d G l v b j E v Y W 1 w b F 9 o a X N 0 X z E w M G J p b n M v Q X V 0 b 1 J l b W 9 2 Z W R D b 2 x 1 b W 5 z M S 5 7 b V 9 z d G F 0 Z V B y b 2 Z p b G V y c y 5 r X 2 Z h a W x l Z F V u a 2 5 v d 2 5 F c n J v c i w z M j Z 9 J n F 1 b 3 Q 7 L C Z x d W 9 0 O 1 N l Y 3 R p b 2 4 x L 2 F t c G x f a G l z d F 8 x M D B i a W 5 z L 0 F 1 d G 9 S Z W 1 v d m V k Q 2 9 s d W 1 u c z E u e 2 1 f c 3 R h d G V Q c m 9 m a W x l c n M u a 1 9 0 b 3 R h b E F u Y W x 5 e m V U a W 1 l L D M y N 3 0 m c X V v d D s s J n F 1 b 3 Q 7 U 2 V j d G l v b j E v Y W 1 w b F 9 o a X N 0 X z E w M G J p b n M v Q X V 0 b 1 J l b W 9 2 Z W R D b 2 x 1 b W 5 z M S 5 7 b V 9 z d G F 0 Z V B y b 2 Z p b G V y c y 5 r X 2 5 v d E l u a X R p Y W x p e m V k L D M y O H 0 m c X V v d D s s J n F 1 b 3 Q 7 U 2 V j d G l v b j E v Y W 1 w b F 9 o a X N 0 X z E w M G J p b n M v Q X V 0 b 1 J l b W 9 2 Z W R D b 2 x 1 b W 5 z M S 5 7 b V 9 z d G F 0 Z V B y b 2 Z p b G V y c y 5 r X 2 l u a X R p Y W x p e m l u Z y w z M j l 9 J n F 1 b 3 Q 7 L C Z x d W 9 0 O 1 N l Y 3 R p b 2 4 x L 2 F t c G x f a G l z d F 8 x M D B i a W 5 z L 0 F 1 d G 9 S Z W 1 v d m V k Q 2 9 s d W 1 u c z E u e 2 1 f c 3 R h d G V Q c m 9 m a W x l c n M u a 1 9 p b m l 0 a W F s a X p l Z E F u Z E l k b G U s M z M w f S Z x d W 9 0 O y w m c X V v d D t T Z W N 0 a W 9 u M S 9 h b X B s X 2 h p c 3 R f M T A w Y m l u c y 9 B d X R v U m V t b 3 Z l Z E N v b H V t b n M x L n t t X 3 N 0 Y X R l U H J v Z m l s Z X J z L m t f Y W 1 w b G l 0 d W R l U 2 F t c G x p b m c s M z M x f S Z x d W 9 0 O y w m c X V v d D t T Z W N 0 a W 9 u M S 9 h b X B s X 2 h p c 3 R f M T A w Y m l u c y 9 B d X R v U m V t b 3 Z l Z E N v b H V t b n M x L n t t X 3 N 0 Y X R l U H J v Z m l s Z X J z L m t f Y W 1 w b G l 0 d W R l Q 2 F s Y 3 V s Y X R p b 2 4 s M z M y f S Z x d W 9 0 O y w m c X V v d D t T Z W N 0 a W 9 u M S 9 h b X B s X 2 h p c 3 R f M T A w Y m l u c y 9 B d X R v U m V t b 3 Z l Z E N v b H V t b n M x L n t t X 3 N 0 Y X R l U H J v Z m l s Z X J z L m t f c 3 l u Y 0 l u d G V y d m F s c 1 N h b X B s a W 5 n L D M z M 3 0 m c X V v d D s s J n F 1 b 3 Q 7 U 2 V j d G l v b j E v Y W 1 w b F 9 o a X N 0 X z E w M G J p b n M v Q X V 0 b 1 J l b W 9 2 Z W R D b 2 x 1 b W 5 z M S 5 7 b V 9 z d G F 0 Z V B y b 2 Z p b G V y c y 5 r X 3 N 5 b m N J b n R l c n Z h b H N D Y W x j d W x h d G l v b i w z M z R 9 J n F 1 b 3 Q 7 L C Z x d W 9 0 O 1 N l Y 3 R p b 2 4 x L 2 F t c G x f a G l z d F 8 x M D B i a W 5 z L 0 F 1 d G 9 S Z W 1 v d m V k Q 2 9 s d W 1 u c z E u e 2 1 f c 3 R h d G V Q c m 9 m a W x l c n M u a 1 9 2 a W R l b 1 N j b 3 J l Q 2 F s Y 3 V s Y X R p b 2 4 s M z M 1 f S Z x d W 9 0 O y w m c X V v d D t T Z W N 0 a W 9 u M S 9 h b X B s X 2 h p c 3 R f M T A w Y m l u c y 9 B d X R v U m V t b 3 Z l Z E N v b H V t b n M x L n t t X 3 N 0 Y X R l U H J v Z m l s Z X J z L m t f c m V z d G F y d E l u d m V y d G V k L D M z N n 0 m c X V v d D s s J n F 1 b 3 Q 7 U 2 V j d G l v b j E v Y W 1 w b F 9 o a X N 0 X z E w M G J p b n M v Q X V 0 b 1 J l b W 9 2 Z W R D b 2 x 1 b W 5 z M S 5 7 b V 9 z d G F 0 Z V B y b 2 Z p b G V y c y 5 r X 3 N 0 b 3 B B R E M s M z M 3 f S Z x d W 9 0 O y w m c X V v d D t T Z W N 0 a W 9 u M S 9 h b X B s X 2 h p c 3 R f M T A w Y m l u c y 9 B d X R v U m V t b 3 Z l Z E N v b H V t b n M x L n t t X 3 N 0 Y X R l U H J v Z m l s Z X J z L m t f Z m l u a X N o Z W Q s M z M 4 f S Z x d W 9 0 O y w m c X V v d D t T Z W N 0 a W 9 u M S 9 h b X B s X 2 h p c 3 R f M T A w Y m l u c y 9 B d X R v U m V t b 3 Z l Z E N v b H V t b n M x L n t D b 2 x 1 b W 4 x L D M z O X 0 m c X V v d D t d L C Z x d W 9 0 O 0 N v b H V t b k N v d W 5 0 J n F 1 b 3 Q 7 O j M 0 M C w m c X V v d D t L Z X l D b 2 x 1 b W 5 O Y W 1 l c y Z x d W 9 0 O z p b X S w m c X V v d D t D b 2 x 1 b W 5 J Z G V u d G l 0 a W V z J n F 1 b 3 Q 7 O l s m c X V v d D t T Z W N 0 a W 9 u M S 9 h b X B s X 2 h p c 3 R f M T A w Y m l u c y 9 B d X R v U m V t b 3 Z l Z E N v b H V t b n M x L n t f Q 2 9 t b W V u d C w w f S Z x d W 9 0 O y w m c X V v d D t T Z W N 0 a W 9 u M S 9 h b X B s X 2 h p c 3 R f M T A w Y m l u c y 9 B d X R v U m V t b 3 Z l Z E N v b H V t b n M x L n t f S X N W a W R l b 0 x l Y X J u a W 5 n L D F 9 J n F 1 b 3 Q 7 L C Z x d W 9 0 O 1 N l Y 3 R p b 2 4 x L 2 F t c G x f a G l z d F 8 x M D B i a W 5 z L 0 F 1 d G 9 S Z W 1 v d m V k Q 2 9 s d W 1 u c z E u e y A g I C A g I C A g I C A g I G 1 f a W 5 2 Z X J 0 R G F 0 Y U N 1 c n J l b n R W Y W x 1 Z S w y f S Z x d W 9 0 O y w m c X V v d D t T Z W N 0 a W 9 u M S 9 h b X B s X 2 h p c 3 R f M T A w Y m l u c y 9 B d X R v U m V t b 3 Z l Z E N v b H V t b n M x L n s g I C A g I C A g I C A g I C B D d m J z Q W 5 h b H l 6 Z X J T d G F 0 Z S w z f S Z x d W 9 0 O y w m c X V v d D t T Z W N 0 a W 9 u M S 9 h b X B s X 2 h p c 3 R f M T A w Y m l u c y 9 B d X R v U m V t b 3 Z l Z E N v b H V t b n M x L n s g I C A g I C A g I C A g I C B t X 3 Z p Z G V v U 2 N v c m U u b V 9 p c 1 Z p Z G V v L D R 9 J n F 1 b 3 Q 7 L C Z x d W 9 0 O 1 N l Y 3 R p b 2 4 x L 2 F t c G x f a G l z d F 8 x M D B i a W 5 z L 0 F 1 d G 9 S Z W 1 v d m V k Q 2 9 s d W 1 u c z E u e y A g I C A g I C A g I C A g I G 1 f d m l k Z W 9 T Y 2 9 y Z S 5 t X 2 l z S W 5 2 Z X J 0 Z W R W a W R l b y w 1 f S Z x d W 9 0 O y w m c X V v d D t T Z W N 0 a W 9 u M S 9 h b X B s X 2 h p c 3 R f M T A w Y m l u c y 9 B d X R v U m V t b 3 Z l Z E N v b H V t b n M x L n s g I C A g I C A g I C A g I C B t X 3 N h b X B s Z X N S Z W F k V G 9 0 Y W w s N n 0 m c X V v d D s s J n F 1 b 3 Q 7 U 2 V j d G l v b j E v Y W 1 w b F 9 o a X N 0 X z E w M G J p b n M v Q X V 0 b 1 J l b W 9 2 Z W R D b 2 x 1 b W 5 z M S 5 7 I C A g I C A g I C A g I C A g a 1 9 z Y W 1 w b G V S Y X R l L D d 9 J n F 1 b 3 Q 7 L C Z x d W 9 0 O 1 N l Y 3 R p b 2 4 x L 2 F t c G x f a G l z d F 8 x M D B i a W 5 z L 0 F 1 d G 9 S Z W 1 v d m V k Q 2 9 s d W 1 u c z E u e y A g I C A g I C A g I C A g I G 1 f c 3 l u Y 1 R y Z X N o b 2 x k L D h 9 J n F 1 b 3 Q 7 L C Z x d W 9 0 O 1 N l Y 3 R p b 2 4 x L 2 F t c G x f a G l z d F 8 x M D B i a W 5 z L 0 F 1 d G 9 S Z W 1 v d m V k Q 2 9 s d W 1 u c z E u e y A g I C A g I C A g I C A g I G 1 f c 3 l u Y 1 N l c X V l b m N l T G V u Z 3 R o S G l z d G 9 n c m F t L m 1 f Y m l u c 1 J h b m d l L m 1 p b i w 5 f S Z x d W 9 0 O y w m c X V v d D t T Z W N 0 a W 9 u M S 9 h b X B s X 2 h p c 3 R f M T A w Y m l u c y 9 B d X R v U m V t b 3 Z l Z E N v b H V t b n M x L n s g I C A g I C A g I C A g I C B t X 3 N 5 b m N T Z X F 1 Z W 5 j Z U x l b m d 0 a E h p c 3 R v Z 3 J h b S 5 t X 2 J p b n N S Y W 5 n Z S 5 t Y X g s M T B 9 J n F 1 b 3 Q 7 L C Z x d W 9 0 O 1 N l Y 3 R p b 2 4 x L 2 F t c G x f a G l z d F 8 x M D B i a W 5 z L 0 F 1 d G 9 S Z W 1 v d m V k Q 2 9 s d W 1 u c z E u e y A g I C A g I C A g I C A g I G 1 f c 3 l u Y 1 N l c X V l b m N l T G V u Z 3 R o S G l z d G 9 n c m F t L m t f Y m l u c 0 N v d W 5 0 L D E x f S Z x d W 9 0 O y w m c X V v d D t T Z W N 0 a W 9 u M S 9 h b X B s X 2 h p c 3 R f M T A w Y m l u c y 9 B d X R v U m V t b 3 Z l Z E N v b H V t b n M x L n s g I C A g I C A g I C A g I C B t X 3 N 5 b m N T Z X F 1 Z W 5 j Z U x l b m d 0 a E h p c 3 R v Z 3 J h b S 5 t X 3 N h b X B s Z X N D b 3 V u d C w x M n 0 m c X V v d D s s J n F 1 b 3 Q 7 U 2 V j d G l v b j E v Y W 1 w b F 9 o a X N 0 X z E w M G J p b n M v Q X V 0 b 1 J l b W 9 2 Z W R D b 2 x 1 b W 5 z M S 5 7 I C A g I C A g I C A g I C A g b V 9 z e W 5 j U 2 V x d W V u Y 2 V M Z W 5 n d G h I a X N 0 b 2 d y Y W 0 u Y m l u c 1 9 3 Z W l n a H R z L D E z f S Z x d W 9 0 O y w m c X V v d D t T Z W N 0 a W 9 u M S 9 h b X B s X 2 h p c 3 R f M T A w Y m l u c y 9 B d X R v U m V t b 3 Z l Z E N v b H V t b n M x L n t T M S w x N H 0 m c X V v d D s s J n F 1 b 3 Q 7 U 2 V j d G l v b j E v Y W 1 w b F 9 o a X N 0 X z E w M G J p b n M v Q X V 0 b 1 J l b W 9 2 Z W R D b 2 x 1 b W 5 z M S 5 7 U z I s M T V 9 J n F 1 b 3 Q 7 L C Z x d W 9 0 O 1 N l Y 3 R p b 2 4 x L 2 F t c G x f a G l z d F 8 x M D B i a W 5 z L 0 F 1 d G 9 S Z W 1 v d m V k Q 2 9 s d W 1 u c z E u e 1 M z L D E 2 f S Z x d W 9 0 O y w m c X V v d D t T Z W N 0 a W 9 u M S 9 h b X B s X 2 h p c 3 R f M T A w Y m l u c y 9 B d X R v U m V t b 3 Z l Z E N v b H V t b n M x L n t T N C w x N 3 0 m c X V v d D s s J n F 1 b 3 Q 7 U 2 V j d G l v b j E v Y W 1 w b F 9 o a X N 0 X z E w M G J p b n M v Q X V 0 b 1 J l b W 9 2 Z W R D b 2 x 1 b W 5 z M S 5 7 U z U s M T h 9 J n F 1 b 3 Q 7 L C Z x d W 9 0 O 1 N l Y 3 R p b 2 4 x L 2 F t c G x f a G l z d F 8 x M D B i a W 5 z L 0 F 1 d G 9 S Z W 1 v d m V k Q 2 9 s d W 1 u c z E u e 1 M 2 L D E 5 f S Z x d W 9 0 O y w m c X V v d D t T Z W N 0 a W 9 u M S 9 h b X B s X 2 h p c 3 R f M T A w Y m l u c y 9 B d X R v U m V t b 3 Z l Z E N v b H V t b n M x L n t T N y w y M H 0 m c X V v d D s s J n F 1 b 3 Q 7 U 2 V j d G l v b j E v Y W 1 w b F 9 o a X N 0 X z E w M G J p b n M v Q X V 0 b 1 J l b W 9 2 Z W R D b 2 x 1 b W 5 z M S 5 7 U z g s M j F 9 J n F 1 b 3 Q 7 L C Z x d W 9 0 O 1 N l Y 3 R p b 2 4 x L 2 F t c G x f a G l z d F 8 x M D B i a W 5 z L 0 F 1 d G 9 S Z W 1 v d m V k Q 2 9 s d W 1 u c z E u e 1 M 5 L D I y f S Z x d W 9 0 O y w m c X V v d D t T Z W N 0 a W 9 u M S 9 h b X B s X 2 h p c 3 R f M T A w Y m l u c y 9 B d X R v U m V t b 3 Z l Z E N v b H V t b n M x L n t T M T A s M j N 9 J n F 1 b 3 Q 7 L C Z x d W 9 0 O 1 N l Y 3 R p b 2 4 x L 2 F t c G x f a G l z d F 8 x M D B i a W 5 z L 0 F 1 d G 9 S Z W 1 v d m V k Q 2 9 s d W 1 u c z E u e 1 M x M S w y N H 0 m c X V v d D s s J n F 1 b 3 Q 7 U 2 V j d G l v b j E v Y W 1 w b F 9 o a X N 0 X z E w M G J p b n M v Q X V 0 b 1 J l b W 9 2 Z W R D b 2 x 1 b W 5 z M S 5 7 U z E y L D I 1 f S Z x d W 9 0 O y w m c X V v d D t T Z W N 0 a W 9 u M S 9 h b X B s X 2 h p c 3 R f M T A w Y m l u c y 9 B d X R v U m V t b 3 Z l Z E N v b H V t b n M x L n t T M T M s M j Z 9 J n F 1 b 3 Q 7 L C Z x d W 9 0 O 1 N l Y 3 R p b 2 4 x L 2 F t c G x f a G l z d F 8 x M D B i a W 5 z L 0 F 1 d G 9 S Z W 1 v d m V k Q 2 9 s d W 1 u c z E u e 1 M x N C w y N 3 0 m c X V v d D s s J n F 1 b 3 Q 7 U 2 V j d G l v b j E v Y W 1 w b F 9 o a X N 0 X z E w M G J p b n M v Q X V 0 b 1 J l b W 9 2 Z W R D b 2 x 1 b W 5 z M S 5 7 U z E 1 L D I 4 f S Z x d W 9 0 O y w m c X V v d D t T Z W N 0 a W 9 u M S 9 h b X B s X 2 h p c 3 R f M T A w Y m l u c y 9 B d X R v U m V t b 3 Z l Z E N v b H V t b n M x L n t T M T Y s M j l 9 J n F 1 b 3 Q 7 L C Z x d W 9 0 O 1 N l Y 3 R p b 2 4 x L 2 F t c G x f a G l z d F 8 x M D B i a W 5 z L 0 F 1 d G 9 S Z W 1 v d m V k Q 2 9 s d W 1 u c z E u e 1 M x N y w z M H 0 m c X V v d D s s J n F 1 b 3 Q 7 U 2 V j d G l v b j E v Y W 1 w b F 9 o a X N 0 X z E w M G J p b n M v Q X V 0 b 1 J l b W 9 2 Z W R D b 2 x 1 b W 5 z M S 5 7 U z E 4 L D M x f S Z x d W 9 0 O y w m c X V v d D t T Z W N 0 a W 9 u M S 9 h b X B s X 2 h p c 3 R f M T A w Y m l u c y 9 B d X R v U m V t b 3 Z l Z E N v b H V t b n M x L n t T M T k s M z J 9 J n F 1 b 3 Q 7 L C Z x d W 9 0 O 1 N l Y 3 R p b 2 4 x L 2 F t c G x f a G l z d F 8 x M D B i a W 5 z L 0 F 1 d G 9 S Z W 1 v d m V k Q 2 9 s d W 1 u c z E u e 1 M y M C w z M 3 0 m c X V v d D s s J n F 1 b 3 Q 7 U 2 V j d G l v b j E v Y W 1 w b F 9 o a X N 0 X z E w M G J p b n M v Q X V 0 b 1 J l b W 9 2 Z W R D b 2 x 1 b W 5 z M S 5 7 U z I x L D M 0 f S Z x d W 9 0 O y w m c X V v d D t T Z W N 0 a W 9 u M S 9 h b X B s X 2 h p c 3 R f M T A w Y m l u c y 9 B d X R v U m V t b 3 Z l Z E N v b H V t b n M x L n t T M j I s M z V 9 J n F 1 b 3 Q 7 L C Z x d W 9 0 O 1 N l Y 3 R p b 2 4 x L 2 F t c G x f a G l z d F 8 x M D B i a W 5 z L 0 F 1 d G 9 S Z W 1 v d m V k Q 2 9 s d W 1 u c z E u e 1 M y M y w z N n 0 m c X V v d D s s J n F 1 b 3 Q 7 U 2 V j d G l v b j E v Y W 1 w b F 9 o a X N 0 X z E w M G J p b n M v Q X V 0 b 1 J l b W 9 2 Z W R D b 2 x 1 b W 5 z M S 5 7 U z I 0 L D M 3 f S Z x d W 9 0 O y w m c X V v d D t T Z W N 0 a W 9 u M S 9 h b X B s X 2 h p c 3 R f M T A w Y m l u c y 9 B d X R v U m V t b 3 Z l Z E N v b H V t b n M x L n t T M j U s M z h 9 J n F 1 b 3 Q 7 L C Z x d W 9 0 O 1 N l Y 3 R p b 2 4 x L 2 F t c G x f a G l z d F 8 x M D B i a W 5 z L 0 F 1 d G 9 S Z W 1 v d m V k Q 2 9 s d W 1 u c z E u e 1 M y N i w z O X 0 m c X V v d D s s J n F 1 b 3 Q 7 U 2 V j d G l v b j E v Y W 1 w b F 9 o a X N 0 X z E w M G J p b n M v Q X V 0 b 1 J l b W 9 2 Z W R D b 2 x 1 b W 5 z M S 5 7 U z I 3 L D Q w f S Z x d W 9 0 O y w m c X V v d D t T Z W N 0 a W 9 u M S 9 h b X B s X 2 h p c 3 R f M T A w Y m l u c y 9 B d X R v U m V t b 3 Z l Z E N v b H V t b n M x L n t T M j g s N D F 9 J n F 1 b 3 Q 7 L C Z x d W 9 0 O 1 N l Y 3 R p b 2 4 x L 2 F t c G x f a G l z d F 8 x M D B i a W 5 z L 0 F 1 d G 9 S Z W 1 v d m V k Q 2 9 s d W 1 u c z E u e 1 M y O S w 0 M n 0 m c X V v d D s s J n F 1 b 3 Q 7 U 2 V j d G l v b j E v Y W 1 w b F 9 o a X N 0 X z E w M G J p b n M v Q X V 0 b 1 J l b W 9 2 Z W R D b 2 x 1 b W 5 z M S 5 7 U z M w L D Q z f S Z x d W 9 0 O y w m c X V v d D t T Z W N 0 a W 9 u M S 9 h b X B s X 2 h p c 3 R f M T A w Y m l u c y 9 B d X R v U m V t b 3 Z l Z E N v b H V t b n M x L n t T M z E s N D R 9 J n F 1 b 3 Q 7 L C Z x d W 9 0 O 1 N l Y 3 R p b 2 4 x L 2 F t c G x f a G l z d F 8 x M D B i a W 5 z L 0 F 1 d G 9 S Z W 1 v d m V k Q 2 9 s d W 1 u c z E u e 1 M z M i w 0 N X 0 m c X V v d D s s J n F 1 b 3 Q 7 U 2 V j d G l v b j E v Y W 1 w b F 9 o a X N 0 X z E w M G J p b n M v Q X V 0 b 1 J l b W 9 2 Z W R D b 2 x 1 b W 5 z M S 5 7 U z M z L D Q 2 f S Z x d W 9 0 O y w m c X V v d D t T Z W N 0 a W 9 u M S 9 h b X B s X 2 h p c 3 R f M T A w Y m l u c y 9 B d X R v U m V t b 3 Z l Z E N v b H V t b n M x L n t T M z Q s N D d 9 J n F 1 b 3 Q 7 L C Z x d W 9 0 O 1 N l Y 3 R p b 2 4 x L 2 F t c G x f a G l z d F 8 x M D B i a W 5 z L 0 F 1 d G 9 S Z W 1 v d m V k Q 2 9 s d W 1 u c z E u e 1 M z N S w 0 O H 0 m c X V v d D s s J n F 1 b 3 Q 7 U 2 V j d G l v b j E v Y W 1 w b F 9 o a X N 0 X z E w M G J p b n M v Q X V 0 b 1 J l b W 9 2 Z W R D b 2 x 1 b W 5 z M S 5 7 U z M 2 L D Q 5 f S Z x d W 9 0 O y w m c X V v d D t T Z W N 0 a W 9 u M S 9 h b X B s X 2 h p c 3 R f M T A w Y m l u c y 9 B d X R v U m V t b 3 Z l Z E N v b H V t b n M x L n t T M z c s N T B 9 J n F 1 b 3 Q 7 L C Z x d W 9 0 O 1 N l Y 3 R p b 2 4 x L 2 F t c G x f a G l z d F 8 x M D B i a W 5 z L 0 F 1 d G 9 S Z W 1 v d m V k Q 2 9 s d W 1 u c z E u e 1 M z O C w 1 M X 0 m c X V v d D s s J n F 1 b 3 Q 7 U 2 V j d G l v b j E v Y W 1 w b F 9 o a X N 0 X z E w M G J p b n M v Q X V 0 b 1 J l b W 9 2 Z W R D b 2 x 1 b W 5 z M S 5 7 U z M 5 L D U y f S Z x d W 9 0 O y w m c X V v d D t T Z W N 0 a W 9 u M S 9 h b X B s X 2 h p c 3 R f M T A w Y m l u c y 9 B d X R v U m V t b 3 Z l Z E N v b H V t b n M x L n t T N D A s N T N 9 J n F 1 b 3 Q 7 L C Z x d W 9 0 O 1 N l Y 3 R p b 2 4 x L 2 F t c G x f a G l z d F 8 x M D B i a W 5 z L 0 F 1 d G 9 S Z W 1 v d m V k Q 2 9 s d W 1 u c z E u e 1 M 0 M S w 1 N H 0 m c X V v d D s s J n F 1 b 3 Q 7 U 2 V j d G l v b j E v Y W 1 w b F 9 o a X N 0 X z E w M G J p b n M v Q X V 0 b 1 J l b W 9 2 Z W R D b 2 x 1 b W 5 z M S 5 7 U z Q y L D U 1 f S Z x d W 9 0 O y w m c X V v d D t T Z W N 0 a W 9 u M S 9 h b X B s X 2 h p c 3 R f M T A w Y m l u c y 9 B d X R v U m V t b 3 Z l Z E N v b H V t b n M x L n t T N D M s N T Z 9 J n F 1 b 3 Q 7 L C Z x d W 9 0 O 1 N l Y 3 R p b 2 4 x L 2 F t c G x f a G l z d F 8 x M D B i a W 5 z L 0 F 1 d G 9 S Z W 1 v d m V k Q 2 9 s d W 1 u c z E u e 1 M 0 N C w 1 N 3 0 m c X V v d D s s J n F 1 b 3 Q 7 U 2 V j d G l v b j E v Y W 1 w b F 9 o a X N 0 X z E w M G J p b n M v Q X V 0 b 1 J l b W 9 2 Z W R D b 2 x 1 b W 5 z M S 5 7 U z Q 1 L D U 4 f S Z x d W 9 0 O y w m c X V v d D t T Z W N 0 a W 9 u M S 9 h b X B s X 2 h p c 3 R f M T A w Y m l u c y 9 B d X R v U m V t b 3 Z l Z E N v b H V t b n M x L n t T N D Y s N T l 9 J n F 1 b 3 Q 7 L C Z x d W 9 0 O 1 N l Y 3 R p b 2 4 x L 2 F t c G x f a G l z d F 8 x M D B i a W 5 z L 0 F 1 d G 9 S Z W 1 v d m V k Q 2 9 s d W 1 u c z E u e 1 M 0 N y w 2 M H 0 m c X V v d D s s J n F 1 b 3 Q 7 U 2 V j d G l v b j E v Y W 1 w b F 9 o a X N 0 X z E w M G J p b n M v Q X V 0 b 1 J l b W 9 2 Z W R D b 2 x 1 b W 5 z M S 5 7 U z Q 4 L D Y x f S Z x d W 9 0 O y w m c X V v d D t T Z W N 0 a W 9 u M S 9 h b X B s X 2 h p c 3 R f M T A w Y m l u c y 9 B d X R v U m V t b 3 Z l Z E N v b H V t b n M x L n t T N D k s N j J 9 J n F 1 b 3 Q 7 L C Z x d W 9 0 O 1 N l Y 3 R p b 2 4 x L 2 F t c G x f a G l z d F 8 x M D B i a W 5 z L 0 F 1 d G 9 S Z W 1 v d m V k Q 2 9 s d W 1 u c z E u e 1 M 1 M C w 2 M 3 0 m c X V v d D s s J n F 1 b 3 Q 7 U 2 V j d G l v b j E v Y W 1 w b F 9 o a X N 0 X z E w M G J p b n M v Q X V 0 b 1 J l b W 9 2 Z W R D b 2 x 1 b W 5 z M S 5 7 U z U x L D Y 0 f S Z x d W 9 0 O y w m c X V v d D t T Z W N 0 a W 9 u M S 9 h b X B s X 2 h p c 3 R f M T A w Y m l u c y 9 B d X R v U m V t b 3 Z l Z E N v b H V t b n M x L n t T N T I s N j V 9 J n F 1 b 3 Q 7 L C Z x d W 9 0 O 1 N l Y 3 R p b 2 4 x L 2 F t c G x f a G l z d F 8 x M D B i a W 5 z L 0 F 1 d G 9 S Z W 1 v d m V k Q 2 9 s d W 1 u c z E u e 1 M 1 M y w 2 N n 0 m c X V v d D s s J n F 1 b 3 Q 7 U 2 V j d G l v b j E v Y W 1 w b F 9 o a X N 0 X z E w M G J p b n M v Q X V 0 b 1 J l b W 9 2 Z W R D b 2 x 1 b W 5 z M S 5 7 U z U 0 L D Y 3 f S Z x d W 9 0 O y w m c X V v d D t T Z W N 0 a W 9 u M S 9 h b X B s X 2 h p c 3 R f M T A w Y m l u c y 9 B d X R v U m V t b 3 Z l Z E N v b H V t b n M x L n t T N T U s N j h 9 J n F 1 b 3 Q 7 L C Z x d W 9 0 O 1 N l Y 3 R p b 2 4 x L 2 F t c G x f a G l z d F 8 x M D B i a W 5 z L 0 F 1 d G 9 S Z W 1 v d m V k Q 2 9 s d W 1 u c z E u e 1 M 1 N i w 2 O X 0 m c X V v d D s s J n F 1 b 3 Q 7 U 2 V j d G l v b j E v Y W 1 w b F 9 o a X N 0 X z E w M G J p b n M v Q X V 0 b 1 J l b W 9 2 Z W R D b 2 x 1 b W 5 z M S 5 7 U z U 3 L D c w f S Z x d W 9 0 O y w m c X V v d D t T Z W N 0 a W 9 u M S 9 h b X B s X 2 h p c 3 R f M T A w Y m l u c y 9 B d X R v U m V t b 3 Z l Z E N v b H V t b n M x L n t T N T g s N z F 9 J n F 1 b 3 Q 7 L C Z x d W 9 0 O 1 N l Y 3 R p b 2 4 x L 2 F t c G x f a G l z d F 8 x M D B i a W 5 z L 0 F 1 d G 9 S Z W 1 v d m V k Q 2 9 s d W 1 u c z E u e 1 M 1 O S w 3 M n 0 m c X V v d D s s J n F 1 b 3 Q 7 U 2 V j d G l v b j E v Y W 1 w b F 9 o a X N 0 X z E w M G J p b n M v Q X V 0 b 1 J l b W 9 2 Z W R D b 2 x 1 b W 5 z M S 5 7 U z Y w L D c z f S Z x d W 9 0 O y w m c X V v d D t T Z W N 0 a W 9 u M S 9 h b X B s X 2 h p c 3 R f M T A w Y m l u c y 9 B d X R v U m V t b 3 Z l Z E N v b H V t b n M x L n t T N j E s N z R 9 J n F 1 b 3 Q 7 L C Z x d W 9 0 O 1 N l Y 3 R p b 2 4 x L 2 F t c G x f a G l z d F 8 x M D B i a W 5 z L 0 F 1 d G 9 S Z W 1 v d m V k Q 2 9 s d W 1 u c z E u e 1 M 2 M i w 3 N X 0 m c X V v d D s s J n F 1 b 3 Q 7 U 2 V j d G l v b j E v Y W 1 w b F 9 o a X N 0 X z E w M G J p b n M v Q X V 0 b 1 J l b W 9 2 Z W R D b 2 x 1 b W 5 z M S 5 7 U z Y z L D c 2 f S Z x d W 9 0 O y w m c X V v d D t T Z W N 0 a W 9 u M S 9 h b X B s X 2 h p c 3 R f M T A w Y m l u c y 9 B d X R v U m V t b 3 Z l Z E N v b H V t b n M x L n t T N j Q s N z d 9 J n F 1 b 3 Q 7 L C Z x d W 9 0 O 1 N l Y 3 R p b 2 4 x L 2 F t c G x f a G l z d F 8 x M D B i a W 5 z L 0 F 1 d G 9 S Z W 1 v d m V k Q 2 9 s d W 1 u c z E u e 1 M 2 N S w 3 O H 0 m c X V v d D s s J n F 1 b 3 Q 7 U 2 V j d G l v b j E v Y W 1 w b F 9 o a X N 0 X z E w M G J p b n M v Q X V 0 b 1 J l b W 9 2 Z W R D b 2 x 1 b W 5 z M S 5 7 U z Y 2 L D c 5 f S Z x d W 9 0 O y w m c X V v d D t T Z W N 0 a W 9 u M S 9 h b X B s X 2 h p c 3 R f M T A w Y m l u c y 9 B d X R v U m V t b 3 Z l Z E N v b H V t b n M x L n t T N j c s O D B 9 J n F 1 b 3 Q 7 L C Z x d W 9 0 O 1 N l Y 3 R p b 2 4 x L 2 F t c G x f a G l z d F 8 x M D B i a W 5 z L 0 F 1 d G 9 S Z W 1 v d m V k Q 2 9 s d W 1 u c z E u e 1 M 2 O C w 4 M X 0 m c X V v d D s s J n F 1 b 3 Q 7 U 2 V j d G l v b j E v Y W 1 w b F 9 o a X N 0 X z E w M G J p b n M v Q X V 0 b 1 J l b W 9 2 Z W R D b 2 x 1 b W 5 z M S 5 7 U z Y 5 L D g y f S Z x d W 9 0 O y w m c X V v d D t T Z W N 0 a W 9 u M S 9 h b X B s X 2 h p c 3 R f M T A w Y m l u c y 9 B d X R v U m V t b 3 Z l Z E N v b H V t b n M x L n t T N z A s O D N 9 J n F 1 b 3 Q 7 L C Z x d W 9 0 O 1 N l Y 3 R p b 2 4 x L 2 F t c G x f a G l z d F 8 x M D B i a W 5 z L 0 F 1 d G 9 S Z W 1 v d m V k Q 2 9 s d W 1 u c z E u e 1 M 3 M S w 4 N H 0 m c X V v d D s s J n F 1 b 3 Q 7 U 2 V j d G l v b j E v Y W 1 w b F 9 o a X N 0 X z E w M G J p b n M v Q X V 0 b 1 J l b W 9 2 Z W R D b 2 x 1 b W 5 z M S 5 7 U z c y L D g 1 f S Z x d W 9 0 O y w m c X V v d D t T Z W N 0 a W 9 u M S 9 h b X B s X 2 h p c 3 R f M T A w Y m l u c y 9 B d X R v U m V t b 3 Z l Z E N v b H V t b n M x L n t T N z M s O D Z 9 J n F 1 b 3 Q 7 L C Z x d W 9 0 O 1 N l Y 3 R p b 2 4 x L 2 F t c G x f a G l z d F 8 x M D B i a W 5 z L 0 F 1 d G 9 S Z W 1 v d m V k Q 2 9 s d W 1 u c z E u e 1 M 3 N C w 4 N 3 0 m c X V v d D s s J n F 1 b 3 Q 7 U 2 V j d G l v b j E v Y W 1 w b F 9 o a X N 0 X z E w M G J p b n M v Q X V 0 b 1 J l b W 9 2 Z W R D b 2 x 1 b W 5 z M S 5 7 U z c 1 L D g 4 f S Z x d W 9 0 O y w m c X V v d D t T Z W N 0 a W 9 u M S 9 h b X B s X 2 h p c 3 R f M T A w Y m l u c y 9 B d X R v U m V t b 3 Z l Z E N v b H V t b n M x L n t T N z Y s O D l 9 J n F 1 b 3 Q 7 L C Z x d W 9 0 O 1 N l Y 3 R p b 2 4 x L 2 F t c G x f a G l z d F 8 x M D B i a W 5 z L 0 F 1 d G 9 S Z W 1 v d m V k Q 2 9 s d W 1 u c z E u e 1 M 3 N y w 5 M H 0 m c X V v d D s s J n F 1 b 3 Q 7 U 2 V j d G l v b j E v Y W 1 w b F 9 o a X N 0 X z E w M G J p b n M v Q X V 0 b 1 J l b W 9 2 Z W R D b 2 x 1 b W 5 z M S 5 7 U z c 4 L D k x f S Z x d W 9 0 O y w m c X V v d D t T Z W N 0 a W 9 u M S 9 h b X B s X 2 h p c 3 R f M T A w Y m l u c y 9 B d X R v U m V t b 3 Z l Z E N v b H V t b n M x L n t T N z k s O T J 9 J n F 1 b 3 Q 7 L C Z x d W 9 0 O 1 N l Y 3 R p b 2 4 x L 2 F t c G x f a G l z d F 8 x M D B i a W 5 z L 0 F 1 d G 9 S Z W 1 v d m V k Q 2 9 s d W 1 u c z E u e 1 M 4 M C w 5 M 3 0 m c X V v d D s s J n F 1 b 3 Q 7 U 2 V j d G l v b j E v Y W 1 w b F 9 o a X N 0 X z E w M G J p b n M v Q X V 0 b 1 J l b W 9 2 Z W R D b 2 x 1 b W 5 z M S 5 7 U z g x L D k 0 f S Z x d W 9 0 O y w m c X V v d D t T Z W N 0 a W 9 u M S 9 h b X B s X 2 h p c 3 R f M T A w Y m l u c y 9 B d X R v U m V t b 3 Z l Z E N v b H V t b n M x L n t T O D I s O T V 9 J n F 1 b 3 Q 7 L C Z x d W 9 0 O 1 N l Y 3 R p b 2 4 x L 2 F t c G x f a G l z d F 8 x M D B i a W 5 z L 0 F 1 d G 9 S Z W 1 v d m V k Q 2 9 s d W 1 u c z E u e 1 M 4 M y w 5 N n 0 m c X V v d D s s J n F 1 b 3 Q 7 U 2 V j d G l v b j E v Y W 1 w b F 9 o a X N 0 X z E w M G J p b n M v Q X V 0 b 1 J l b W 9 2 Z W R D b 2 x 1 b W 5 z M S 5 7 U z g 0 L D k 3 f S Z x d W 9 0 O y w m c X V v d D t T Z W N 0 a W 9 u M S 9 h b X B s X 2 h p c 3 R f M T A w Y m l u c y 9 B d X R v U m V t b 3 Z l Z E N v b H V t b n M x L n t T O D U s O T h 9 J n F 1 b 3 Q 7 L C Z x d W 9 0 O 1 N l Y 3 R p b 2 4 x L 2 F t c G x f a G l z d F 8 x M D B i a W 5 z L 0 F 1 d G 9 S Z W 1 v d m V k Q 2 9 s d W 1 u c z E u e 1 M 4 N i w 5 O X 0 m c X V v d D s s J n F 1 b 3 Q 7 U 2 V j d G l v b j E v Y W 1 w b F 9 o a X N 0 X z E w M G J p b n M v Q X V 0 b 1 J l b W 9 2 Z W R D b 2 x 1 b W 5 z M S 5 7 U z g 3 L D E w M H 0 m c X V v d D s s J n F 1 b 3 Q 7 U 2 V j d G l v b j E v Y W 1 w b F 9 o a X N 0 X z E w M G J p b n M v Q X V 0 b 1 J l b W 9 2 Z W R D b 2 x 1 b W 5 z M S 5 7 U z g 4 L D E w M X 0 m c X V v d D s s J n F 1 b 3 Q 7 U 2 V j d G l v b j E v Y W 1 w b F 9 o a X N 0 X z E w M G J p b n M v Q X V 0 b 1 J l b W 9 2 Z W R D b 2 x 1 b W 5 z M S 5 7 U z g 5 L D E w M n 0 m c X V v d D s s J n F 1 b 3 Q 7 U 2 V j d G l v b j E v Y W 1 w b F 9 o a X N 0 X z E w M G J p b n M v Q X V 0 b 1 J l b W 9 2 Z W R D b 2 x 1 b W 5 z M S 5 7 U z k w L D E w M 3 0 m c X V v d D s s J n F 1 b 3 Q 7 U 2 V j d G l v b j E v Y W 1 w b F 9 o a X N 0 X z E w M G J p b n M v Q X V 0 b 1 J l b W 9 2 Z W R D b 2 x 1 b W 5 z M S 5 7 U z k x L D E w N H 0 m c X V v d D s s J n F 1 b 3 Q 7 U 2 V j d G l v b j E v Y W 1 w b F 9 o a X N 0 X z E w M G J p b n M v Q X V 0 b 1 J l b W 9 2 Z W R D b 2 x 1 b W 5 z M S 5 7 U z k y L D E w N X 0 m c X V v d D s s J n F 1 b 3 Q 7 U 2 V j d G l v b j E v Y W 1 w b F 9 o a X N 0 X z E w M G J p b n M v Q X V 0 b 1 J l b W 9 2 Z W R D b 2 x 1 b W 5 z M S 5 7 U z k z L D E w N n 0 m c X V v d D s s J n F 1 b 3 Q 7 U 2 V j d G l v b j E v Y W 1 w b F 9 o a X N 0 X z E w M G J p b n M v Q X V 0 b 1 J l b W 9 2 Z W R D b 2 x 1 b W 5 z M S 5 7 U z k 0 L D E w N 3 0 m c X V v d D s s J n F 1 b 3 Q 7 U 2 V j d G l v b j E v Y W 1 w b F 9 o a X N 0 X z E w M G J p b n M v Q X V 0 b 1 J l b W 9 2 Z W R D b 2 x 1 b W 5 z M S 5 7 U z k 1 L D E w O H 0 m c X V v d D s s J n F 1 b 3 Q 7 U 2 V j d G l v b j E v Y W 1 w b F 9 o a X N 0 X z E w M G J p b n M v Q X V 0 b 1 J l b W 9 2 Z W R D b 2 x 1 b W 5 z M S 5 7 U z k 2 L D E w O X 0 m c X V v d D s s J n F 1 b 3 Q 7 U 2 V j d G l v b j E v Y W 1 w b F 9 o a X N 0 X z E w M G J p b n M v Q X V 0 b 1 J l b W 9 2 Z W R D b 2 x 1 b W 5 z M S 5 7 U z k 3 L D E x M H 0 m c X V v d D s s J n F 1 b 3 Q 7 U 2 V j d G l v b j E v Y W 1 w b F 9 o a X N 0 X z E w M G J p b n M v Q X V 0 b 1 J l b W 9 2 Z W R D b 2 x 1 b W 5 z M S 5 7 U z k 4 L D E x M X 0 m c X V v d D s s J n F 1 b 3 Q 7 U 2 V j d G l v b j E v Y W 1 w b F 9 o a X N 0 X z E w M G J p b n M v Q X V 0 b 1 J l b W 9 2 Z W R D b 2 x 1 b W 5 z M S 5 7 U z k 5 L D E x M n 0 m c X V v d D s s J n F 1 b 3 Q 7 U 2 V j d G l v b j E v Y W 1 w b F 9 o a X N 0 X z E w M G J p b n M v Q X V 0 b 1 J l b W 9 2 Z W R D b 2 x 1 b W 5 z M S 5 7 U z E w M C w x M T N 9 J n F 1 b 3 Q 7 L C Z x d W 9 0 O 1 N l Y 3 R p b 2 4 x L 2 F t c G x f a G l z d F 8 x M D B i a W 5 z L 0 F 1 d G 9 S Z W 1 v d m V k Q 2 9 s d W 1 u c z E u e 2 1 f b m 9 0 U 3 l u Y 1 N l c X V l b m N l T G V u Z 3 R o S G l z d G 9 n c m F t L m 1 f Y m l u c 1 J h b m d l L m 1 p b i w x M T R 9 J n F 1 b 3 Q 7 L C Z x d W 9 0 O 1 N l Y 3 R p b 2 4 x L 2 F t c G x f a G l z d F 8 x M D B i a W 5 z L 0 F 1 d G 9 S Z W 1 v d m V k Q 2 9 s d W 1 u c z E u e y A g I C A g I C A g I C A g I G 1 f b m 9 0 U 3 l u Y 1 N l c X V l b m N l T G V u Z 3 R o S G l z d G 9 n c m F t L m 1 f Y m l u c 1 J h b m d l L m 1 h e C w x M T V 9 J n F 1 b 3 Q 7 L C Z x d W 9 0 O 1 N l Y 3 R p b 2 4 x L 2 F t c G x f a G l z d F 8 x M D B i a W 5 z L 0 F 1 d G 9 S Z W 1 v d m V k Q 2 9 s d W 1 u c z E u e y A g I C A g I C A g I C A g I G 1 f b m 9 0 U 3 l u Y 1 N l c X V l b m N l T G V u Z 3 R o S G l z d G 9 n c m F t L m t f Y m l u c 0 N v d W 5 0 L D E x N n 0 m c X V v d D s s J n F 1 b 3 Q 7 U 2 V j d G l v b j E v Y W 1 w b F 9 o a X N 0 X z E w M G J p b n M v Q X V 0 b 1 J l b W 9 2 Z W R D b 2 x 1 b W 5 z M S 5 7 I C A g I C A g I C A g I C A g b V 9 u b 3 R T e W 5 j U 2 V x d W V u Y 2 V M Z W 5 n d G h I a X N 0 b 2 d y Y W 0 u b V 9 z Y W 1 w b G V z Q 2 9 1 b n Q s M T E 3 f S Z x d W 9 0 O y w m c X V v d D t T Z W N 0 a W 9 u M S 9 h b X B s X 2 h p c 3 R f M T A w Y m l u c y 9 B d X R v U m V t b 3 Z l Z E N v b H V t b n M x L n s g I C A g I C A g I C A g I C B t X 2 5 v d F N 5 b m N T Z X F 1 Z W 5 j Z U x l b m d 0 a E h p c 3 R v Z 3 J h b S 5 i a W 5 z X 3 d l a W d o d H M s M T E 4 f S Z x d W 9 0 O y w m c X V v d D t T Z W N 0 a W 9 u M S 9 h b X B s X 2 h p c 3 R f M T A w Y m l u c y 9 B d X R v U m V t b 3 Z l Z E N v b H V t b n M x L n t O M S w x M T l 9 J n F 1 b 3 Q 7 L C Z x d W 9 0 O 1 N l Y 3 R p b 2 4 x L 2 F t c G x f a G l z d F 8 x M D B i a W 5 z L 0 F 1 d G 9 S Z W 1 v d m V k Q 2 9 s d W 1 u c z E u e 0 4 y L D E y M H 0 m c X V v d D s s J n F 1 b 3 Q 7 U 2 V j d G l v b j E v Y W 1 w b F 9 o a X N 0 X z E w M G J p b n M v Q X V 0 b 1 J l b W 9 2 Z W R D b 2 x 1 b W 5 z M S 5 7 T j M s M T I x f S Z x d W 9 0 O y w m c X V v d D t T Z W N 0 a W 9 u M S 9 h b X B s X 2 h p c 3 R f M T A w Y m l u c y 9 B d X R v U m V t b 3 Z l Z E N v b H V t b n M x L n t O N C w x M j J 9 J n F 1 b 3 Q 7 L C Z x d W 9 0 O 1 N l Y 3 R p b 2 4 x L 2 F t c G x f a G l z d F 8 x M D B i a W 5 z L 0 F 1 d G 9 S Z W 1 v d m V k Q 2 9 s d W 1 u c z E u e 0 4 1 L D E y M 3 0 m c X V v d D s s J n F 1 b 3 Q 7 U 2 V j d G l v b j E v Y W 1 w b F 9 o a X N 0 X z E w M G J p b n M v Q X V 0 b 1 J l b W 9 2 Z W R D b 2 x 1 b W 5 z M S 5 7 T j Y s M T I 0 f S Z x d W 9 0 O y w m c X V v d D t T Z W N 0 a W 9 u M S 9 h b X B s X 2 h p c 3 R f M T A w Y m l u c y 9 B d X R v U m V t b 3 Z l Z E N v b H V t b n M x L n t O N y w x M j V 9 J n F 1 b 3 Q 7 L C Z x d W 9 0 O 1 N l Y 3 R p b 2 4 x L 2 F t c G x f a G l z d F 8 x M D B i a W 5 z L 0 F 1 d G 9 S Z W 1 v d m V k Q 2 9 s d W 1 u c z E u e 0 4 4 L D E y N n 0 m c X V v d D s s J n F 1 b 3 Q 7 U 2 V j d G l v b j E v Y W 1 w b F 9 o a X N 0 X z E w M G J p b n M v Q X V 0 b 1 J l b W 9 2 Z W R D b 2 x 1 b W 5 z M S 5 7 T j k s M T I 3 f S Z x d W 9 0 O y w m c X V v d D t T Z W N 0 a W 9 u M S 9 h b X B s X 2 h p c 3 R f M T A w Y m l u c y 9 B d X R v U m V t b 3 Z l Z E N v b H V t b n M x L n t O M T A s M T I 4 f S Z x d W 9 0 O y w m c X V v d D t T Z W N 0 a W 9 u M S 9 h b X B s X 2 h p c 3 R f M T A w Y m l u c y 9 B d X R v U m V t b 3 Z l Z E N v b H V t b n M x L n t O M T E s M T I 5 f S Z x d W 9 0 O y w m c X V v d D t T Z W N 0 a W 9 u M S 9 h b X B s X 2 h p c 3 R f M T A w Y m l u c y 9 B d X R v U m V t b 3 Z l Z E N v b H V t b n M x L n t O M T I s M T M w f S Z x d W 9 0 O y w m c X V v d D t T Z W N 0 a W 9 u M S 9 h b X B s X 2 h p c 3 R f M T A w Y m l u c y 9 B d X R v U m V t b 3 Z l Z E N v b H V t b n M x L n t O M T M s M T M x f S Z x d W 9 0 O y w m c X V v d D t T Z W N 0 a W 9 u M S 9 h b X B s X 2 h p c 3 R f M T A w Y m l u c y 9 B d X R v U m V t b 3 Z l Z E N v b H V t b n M x L n t O M T Q s M T M y f S Z x d W 9 0 O y w m c X V v d D t T Z W N 0 a W 9 u M S 9 h b X B s X 2 h p c 3 R f M T A w Y m l u c y 9 B d X R v U m V t b 3 Z l Z E N v b H V t b n M x L n t O M T U s M T M z f S Z x d W 9 0 O y w m c X V v d D t T Z W N 0 a W 9 u M S 9 h b X B s X 2 h p c 3 R f M T A w Y m l u c y 9 B d X R v U m V t b 3 Z l Z E N v b H V t b n M x L n t O M T Y s M T M 0 f S Z x d W 9 0 O y w m c X V v d D t T Z W N 0 a W 9 u M S 9 h b X B s X 2 h p c 3 R f M T A w Y m l u c y 9 B d X R v U m V t b 3 Z l Z E N v b H V t b n M x L n t O M T c s M T M 1 f S Z x d W 9 0 O y w m c X V v d D t T Z W N 0 a W 9 u M S 9 h b X B s X 2 h p c 3 R f M T A w Y m l u c y 9 B d X R v U m V t b 3 Z l Z E N v b H V t b n M x L n t O M T g s M T M 2 f S Z x d W 9 0 O y w m c X V v d D t T Z W N 0 a W 9 u M S 9 h b X B s X 2 h p c 3 R f M T A w Y m l u c y 9 B d X R v U m V t b 3 Z l Z E N v b H V t b n M x L n t O M T k s M T M 3 f S Z x d W 9 0 O y w m c X V v d D t T Z W N 0 a W 9 u M S 9 h b X B s X 2 h p c 3 R f M T A w Y m l u c y 9 B d X R v U m V t b 3 Z l Z E N v b H V t b n M x L n t O M j A s M T M 4 f S Z x d W 9 0 O y w m c X V v d D t T Z W N 0 a W 9 u M S 9 h b X B s X 2 h p c 3 R f M T A w Y m l u c y 9 B d X R v U m V t b 3 Z l Z E N v b H V t b n M x L n t O M j E s M T M 5 f S Z x d W 9 0 O y w m c X V v d D t T Z W N 0 a W 9 u M S 9 h b X B s X 2 h p c 3 R f M T A w Y m l u c y 9 B d X R v U m V t b 3 Z l Z E N v b H V t b n M x L n t O M j I s M T Q w f S Z x d W 9 0 O y w m c X V v d D t T Z W N 0 a W 9 u M S 9 h b X B s X 2 h p c 3 R f M T A w Y m l u c y 9 B d X R v U m V t b 3 Z l Z E N v b H V t b n M x L n t O M j M s M T Q x f S Z x d W 9 0 O y w m c X V v d D t T Z W N 0 a W 9 u M S 9 h b X B s X 2 h p c 3 R f M T A w Y m l u c y 9 B d X R v U m V t b 3 Z l Z E N v b H V t b n M x L n t O M j Q s M T Q y f S Z x d W 9 0 O y w m c X V v d D t T Z W N 0 a W 9 u M S 9 h b X B s X 2 h p c 3 R f M T A w Y m l u c y 9 B d X R v U m V t b 3 Z l Z E N v b H V t b n M x L n t O M j U s M T Q z f S Z x d W 9 0 O y w m c X V v d D t T Z W N 0 a W 9 u M S 9 h b X B s X 2 h p c 3 R f M T A w Y m l u c y 9 B d X R v U m V t b 3 Z l Z E N v b H V t b n M x L n t O M j Y s M T Q 0 f S Z x d W 9 0 O y w m c X V v d D t T Z W N 0 a W 9 u M S 9 h b X B s X 2 h p c 3 R f M T A w Y m l u c y 9 B d X R v U m V t b 3 Z l Z E N v b H V t b n M x L n t O M j c s M T Q 1 f S Z x d W 9 0 O y w m c X V v d D t T Z W N 0 a W 9 u M S 9 h b X B s X 2 h p c 3 R f M T A w Y m l u c y 9 B d X R v U m V t b 3 Z l Z E N v b H V t b n M x L n t O M j g s M T Q 2 f S Z x d W 9 0 O y w m c X V v d D t T Z W N 0 a W 9 u M S 9 h b X B s X 2 h p c 3 R f M T A w Y m l u c y 9 B d X R v U m V t b 3 Z l Z E N v b H V t b n M x L n t O M j k s M T Q 3 f S Z x d W 9 0 O y w m c X V v d D t T Z W N 0 a W 9 u M S 9 h b X B s X 2 h p c 3 R f M T A w Y m l u c y 9 B d X R v U m V t b 3 Z l Z E N v b H V t b n M x L n t O M z A s M T Q 4 f S Z x d W 9 0 O y w m c X V v d D t T Z W N 0 a W 9 u M S 9 h b X B s X 2 h p c 3 R f M T A w Y m l u c y 9 B d X R v U m V t b 3 Z l Z E N v b H V t b n M x L n t O M z E s M T Q 5 f S Z x d W 9 0 O y w m c X V v d D t T Z W N 0 a W 9 u M S 9 h b X B s X 2 h p c 3 R f M T A w Y m l u c y 9 B d X R v U m V t b 3 Z l Z E N v b H V t b n M x L n t O M z I s M T U w f S Z x d W 9 0 O y w m c X V v d D t T Z W N 0 a W 9 u M S 9 h b X B s X 2 h p c 3 R f M T A w Y m l u c y 9 B d X R v U m V t b 3 Z l Z E N v b H V t b n M x L n t O M z M s M T U x f S Z x d W 9 0 O y w m c X V v d D t T Z W N 0 a W 9 u M S 9 h b X B s X 2 h p c 3 R f M T A w Y m l u c y 9 B d X R v U m V t b 3 Z l Z E N v b H V t b n M x L n t O M z Q s M T U y f S Z x d W 9 0 O y w m c X V v d D t T Z W N 0 a W 9 u M S 9 h b X B s X 2 h p c 3 R f M T A w Y m l u c y 9 B d X R v U m V t b 3 Z l Z E N v b H V t b n M x L n t O M z U s M T U z f S Z x d W 9 0 O y w m c X V v d D t T Z W N 0 a W 9 u M S 9 h b X B s X 2 h p c 3 R f M T A w Y m l u c y 9 B d X R v U m V t b 3 Z l Z E N v b H V t b n M x L n t O M z Y s M T U 0 f S Z x d W 9 0 O y w m c X V v d D t T Z W N 0 a W 9 u M S 9 h b X B s X 2 h p c 3 R f M T A w Y m l u c y 9 B d X R v U m V t b 3 Z l Z E N v b H V t b n M x L n t O M z c s M T U 1 f S Z x d W 9 0 O y w m c X V v d D t T Z W N 0 a W 9 u M S 9 h b X B s X 2 h p c 3 R f M T A w Y m l u c y 9 B d X R v U m V t b 3 Z l Z E N v b H V t b n M x L n t O M z g s M T U 2 f S Z x d W 9 0 O y w m c X V v d D t T Z W N 0 a W 9 u M S 9 h b X B s X 2 h p c 3 R f M T A w Y m l u c y 9 B d X R v U m V t b 3 Z l Z E N v b H V t b n M x L n t O M z k s M T U 3 f S Z x d W 9 0 O y w m c X V v d D t T Z W N 0 a W 9 u M S 9 h b X B s X 2 h p c 3 R f M T A w Y m l u c y 9 B d X R v U m V t b 3 Z l Z E N v b H V t b n M x L n t O N D A s M T U 4 f S Z x d W 9 0 O y w m c X V v d D t T Z W N 0 a W 9 u M S 9 h b X B s X 2 h p c 3 R f M T A w Y m l u c y 9 B d X R v U m V t b 3 Z l Z E N v b H V t b n M x L n t O N D E s M T U 5 f S Z x d W 9 0 O y w m c X V v d D t T Z W N 0 a W 9 u M S 9 h b X B s X 2 h p c 3 R f M T A w Y m l u c y 9 B d X R v U m V t b 3 Z l Z E N v b H V t b n M x L n t O N D I s M T Y w f S Z x d W 9 0 O y w m c X V v d D t T Z W N 0 a W 9 u M S 9 h b X B s X 2 h p c 3 R f M T A w Y m l u c y 9 B d X R v U m V t b 3 Z l Z E N v b H V t b n M x L n t O N D M s M T Y x f S Z x d W 9 0 O y w m c X V v d D t T Z W N 0 a W 9 u M S 9 h b X B s X 2 h p c 3 R f M T A w Y m l u c y 9 B d X R v U m V t b 3 Z l Z E N v b H V t b n M x L n t O N D Q s M T Y y f S Z x d W 9 0 O y w m c X V v d D t T Z W N 0 a W 9 u M S 9 h b X B s X 2 h p c 3 R f M T A w Y m l u c y 9 B d X R v U m V t b 3 Z l Z E N v b H V t b n M x L n t O N D U s M T Y z f S Z x d W 9 0 O y w m c X V v d D t T Z W N 0 a W 9 u M S 9 h b X B s X 2 h p c 3 R f M T A w Y m l u c y 9 B d X R v U m V t b 3 Z l Z E N v b H V t b n M x L n t O N D Y s M T Y 0 f S Z x d W 9 0 O y w m c X V v d D t T Z W N 0 a W 9 u M S 9 h b X B s X 2 h p c 3 R f M T A w Y m l u c y 9 B d X R v U m V t b 3 Z l Z E N v b H V t b n M x L n t O N D c s M T Y 1 f S Z x d W 9 0 O y w m c X V v d D t T Z W N 0 a W 9 u M S 9 h b X B s X 2 h p c 3 R f M T A w Y m l u c y 9 B d X R v U m V t b 3 Z l Z E N v b H V t b n M x L n t O N D g s M T Y 2 f S Z x d W 9 0 O y w m c X V v d D t T Z W N 0 a W 9 u M S 9 h b X B s X 2 h p c 3 R f M T A w Y m l u c y 9 B d X R v U m V t b 3 Z l Z E N v b H V t b n M x L n t O N D k s M T Y 3 f S Z x d W 9 0 O y w m c X V v d D t T Z W N 0 a W 9 u M S 9 h b X B s X 2 h p c 3 R f M T A w Y m l u c y 9 B d X R v U m V t b 3 Z l Z E N v b H V t b n M x L n t O N T A s M T Y 4 f S Z x d W 9 0 O y w m c X V v d D t T Z W N 0 a W 9 u M S 9 h b X B s X 2 h p c 3 R f M T A w Y m l u c y 9 B d X R v U m V t b 3 Z l Z E N v b H V t b n M x L n t O N T E s M T Y 5 f S Z x d W 9 0 O y w m c X V v d D t T Z W N 0 a W 9 u M S 9 h b X B s X 2 h p c 3 R f M T A w Y m l u c y 9 B d X R v U m V t b 3 Z l Z E N v b H V t b n M x L n t O N T I s M T c w f S Z x d W 9 0 O y w m c X V v d D t T Z W N 0 a W 9 u M S 9 h b X B s X 2 h p c 3 R f M T A w Y m l u c y 9 B d X R v U m V t b 3 Z l Z E N v b H V t b n M x L n t O N T M s M T c x f S Z x d W 9 0 O y w m c X V v d D t T Z W N 0 a W 9 u M S 9 h b X B s X 2 h p c 3 R f M T A w Y m l u c y 9 B d X R v U m V t b 3 Z l Z E N v b H V t b n M x L n t O N T Q s M T c y f S Z x d W 9 0 O y w m c X V v d D t T Z W N 0 a W 9 u M S 9 h b X B s X 2 h p c 3 R f M T A w Y m l u c y 9 B d X R v U m V t b 3 Z l Z E N v b H V t b n M x L n t O N T U s M T c z f S Z x d W 9 0 O y w m c X V v d D t T Z W N 0 a W 9 u M S 9 h b X B s X 2 h p c 3 R f M T A w Y m l u c y 9 B d X R v U m V t b 3 Z l Z E N v b H V t b n M x L n t O N T Y s M T c 0 f S Z x d W 9 0 O y w m c X V v d D t T Z W N 0 a W 9 u M S 9 h b X B s X 2 h p c 3 R f M T A w Y m l u c y 9 B d X R v U m V t b 3 Z l Z E N v b H V t b n M x L n t O N T c s M T c 1 f S Z x d W 9 0 O y w m c X V v d D t T Z W N 0 a W 9 u M S 9 h b X B s X 2 h p c 3 R f M T A w Y m l u c y 9 B d X R v U m V t b 3 Z l Z E N v b H V t b n M x L n t O N T g s M T c 2 f S Z x d W 9 0 O y w m c X V v d D t T Z W N 0 a W 9 u M S 9 h b X B s X 2 h p c 3 R f M T A w Y m l u c y 9 B d X R v U m V t b 3 Z l Z E N v b H V t b n M x L n t O N T k s M T c 3 f S Z x d W 9 0 O y w m c X V v d D t T Z W N 0 a W 9 u M S 9 h b X B s X 2 h p c 3 R f M T A w Y m l u c y 9 B d X R v U m V t b 3 Z l Z E N v b H V t b n M x L n t O N j A s M T c 4 f S Z x d W 9 0 O y w m c X V v d D t T Z W N 0 a W 9 u M S 9 h b X B s X 2 h p c 3 R f M T A w Y m l u c y 9 B d X R v U m V t b 3 Z l Z E N v b H V t b n M x L n t O N j E s M T c 5 f S Z x d W 9 0 O y w m c X V v d D t T Z W N 0 a W 9 u M S 9 h b X B s X 2 h p c 3 R f M T A w Y m l u c y 9 B d X R v U m V t b 3 Z l Z E N v b H V t b n M x L n t O N j I s M T g w f S Z x d W 9 0 O y w m c X V v d D t T Z W N 0 a W 9 u M S 9 h b X B s X 2 h p c 3 R f M T A w Y m l u c y 9 B d X R v U m V t b 3 Z l Z E N v b H V t b n M x L n t O N j M s M T g x f S Z x d W 9 0 O y w m c X V v d D t T Z W N 0 a W 9 u M S 9 h b X B s X 2 h p c 3 R f M T A w Y m l u c y 9 B d X R v U m V t b 3 Z l Z E N v b H V t b n M x L n t O N j Q s M T g y f S Z x d W 9 0 O y w m c X V v d D t T Z W N 0 a W 9 u M S 9 h b X B s X 2 h p c 3 R f M T A w Y m l u c y 9 B d X R v U m V t b 3 Z l Z E N v b H V t b n M x L n t O N j U s M T g z f S Z x d W 9 0 O y w m c X V v d D t T Z W N 0 a W 9 u M S 9 h b X B s X 2 h p c 3 R f M T A w Y m l u c y 9 B d X R v U m V t b 3 Z l Z E N v b H V t b n M x L n t O N j Y s M T g 0 f S Z x d W 9 0 O y w m c X V v d D t T Z W N 0 a W 9 u M S 9 h b X B s X 2 h p c 3 R f M T A w Y m l u c y 9 B d X R v U m V t b 3 Z l Z E N v b H V t b n M x L n t O N j c s M T g 1 f S Z x d W 9 0 O y w m c X V v d D t T Z W N 0 a W 9 u M S 9 h b X B s X 2 h p c 3 R f M T A w Y m l u c y 9 B d X R v U m V t b 3 Z l Z E N v b H V t b n M x L n t O N j g s M T g 2 f S Z x d W 9 0 O y w m c X V v d D t T Z W N 0 a W 9 u M S 9 h b X B s X 2 h p c 3 R f M T A w Y m l u c y 9 B d X R v U m V t b 3 Z l Z E N v b H V t b n M x L n t O N j k s M T g 3 f S Z x d W 9 0 O y w m c X V v d D t T Z W N 0 a W 9 u M S 9 h b X B s X 2 h p c 3 R f M T A w Y m l u c y 9 B d X R v U m V t b 3 Z l Z E N v b H V t b n M x L n t O N z A s M T g 4 f S Z x d W 9 0 O y w m c X V v d D t T Z W N 0 a W 9 u M S 9 h b X B s X 2 h p c 3 R f M T A w Y m l u c y 9 B d X R v U m V t b 3 Z l Z E N v b H V t b n M x L n t O N z E s M T g 5 f S Z x d W 9 0 O y w m c X V v d D t T Z W N 0 a W 9 u M S 9 h b X B s X 2 h p c 3 R f M T A w Y m l u c y 9 B d X R v U m V t b 3 Z l Z E N v b H V t b n M x L n t O N z I s M T k w f S Z x d W 9 0 O y w m c X V v d D t T Z W N 0 a W 9 u M S 9 h b X B s X 2 h p c 3 R f M T A w Y m l u c y 9 B d X R v U m V t b 3 Z l Z E N v b H V t b n M x L n t O N z M s M T k x f S Z x d W 9 0 O y w m c X V v d D t T Z W N 0 a W 9 u M S 9 h b X B s X 2 h p c 3 R f M T A w Y m l u c y 9 B d X R v U m V t b 3 Z l Z E N v b H V t b n M x L n t O N z Q s M T k y f S Z x d W 9 0 O y w m c X V v d D t T Z W N 0 a W 9 u M S 9 h b X B s X 2 h p c 3 R f M T A w Y m l u c y 9 B d X R v U m V t b 3 Z l Z E N v b H V t b n M x L n t O N z U s M T k z f S Z x d W 9 0 O y w m c X V v d D t T Z W N 0 a W 9 u M S 9 h b X B s X 2 h p c 3 R f M T A w Y m l u c y 9 B d X R v U m V t b 3 Z l Z E N v b H V t b n M x L n t O N z Y s M T k 0 f S Z x d W 9 0 O y w m c X V v d D t T Z W N 0 a W 9 u M S 9 h b X B s X 2 h p c 3 R f M T A w Y m l u c y 9 B d X R v U m V t b 3 Z l Z E N v b H V t b n M x L n t O N z c s M T k 1 f S Z x d W 9 0 O y w m c X V v d D t T Z W N 0 a W 9 u M S 9 h b X B s X 2 h p c 3 R f M T A w Y m l u c y 9 B d X R v U m V t b 3 Z l Z E N v b H V t b n M x L n t O N z g s M T k 2 f S Z x d W 9 0 O y w m c X V v d D t T Z W N 0 a W 9 u M S 9 h b X B s X 2 h p c 3 R f M T A w Y m l u c y 9 B d X R v U m V t b 3 Z l Z E N v b H V t b n M x L n t O N z k s M T k 3 f S Z x d W 9 0 O y w m c X V v d D t T Z W N 0 a W 9 u M S 9 h b X B s X 2 h p c 3 R f M T A w Y m l u c y 9 B d X R v U m V t b 3 Z l Z E N v b H V t b n M x L n t O O D A s M T k 4 f S Z x d W 9 0 O y w m c X V v d D t T Z W N 0 a W 9 u M S 9 h b X B s X 2 h p c 3 R f M T A w Y m l u c y 9 B d X R v U m V t b 3 Z l Z E N v b H V t b n M x L n t O O D E s M T k 5 f S Z x d W 9 0 O y w m c X V v d D t T Z W N 0 a W 9 u M S 9 h b X B s X 2 h p c 3 R f M T A w Y m l u c y 9 B d X R v U m V t b 3 Z l Z E N v b H V t b n M x L n t O O D I s M j A w f S Z x d W 9 0 O y w m c X V v d D t T Z W N 0 a W 9 u M S 9 h b X B s X 2 h p c 3 R f M T A w Y m l u c y 9 B d X R v U m V t b 3 Z l Z E N v b H V t b n M x L n t O O D M s M j A x f S Z x d W 9 0 O y w m c X V v d D t T Z W N 0 a W 9 u M S 9 h b X B s X 2 h p c 3 R f M T A w Y m l u c y 9 B d X R v U m V t b 3 Z l Z E N v b H V t b n M x L n t O O D Q s M j A y f S Z x d W 9 0 O y w m c X V v d D t T Z W N 0 a W 9 u M S 9 h b X B s X 2 h p c 3 R f M T A w Y m l u c y 9 B d X R v U m V t b 3 Z l Z E N v b H V t b n M x L n t O O D U s M j A z f S Z x d W 9 0 O y w m c X V v d D t T Z W N 0 a W 9 u M S 9 h b X B s X 2 h p c 3 R f M T A w Y m l u c y 9 B d X R v U m V t b 3 Z l Z E N v b H V t b n M x L n t O O D Y s M j A 0 f S Z x d W 9 0 O y w m c X V v d D t T Z W N 0 a W 9 u M S 9 h b X B s X 2 h p c 3 R f M T A w Y m l u c y 9 B d X R v U m V t b 3 Z l Z E N v b H V t b n M x L n t O O D c s M j A 1 f S Z x d W 9 0 O y w m c X V v d D t T Z W N 0 a W 9 u M S 9 h b X B s X 2 h p c 3 R f M T A w Y m l u c y 9 B d X R v U m V t b 3 Z l Z E N v b H V t b n M x L n t O O D g s M j A 2 f S Z x d W 9 0 O y w m c X V v d D t T Z W N 0 a W 9 u M S 9 h b X B s X 2 h p c 3 R f M T A w Y m l u c y 9 B d X R v U m V t b 3 Z l Z E N v b H V t b n M x L n t O O D k s M j A 3 f S Z x d W 9 0 O y w m c X V v d D t T Z W N 0 a W 9 u M S 9 h b X B s X 2 h p c 3 R f M T A w Y m l u c y 9 B d X R v U m V t b 3 Z l Z E N v b H V t b n M x L n t O O T A s M j A 4 f S Z x d W 9 0 O y w m c X V v d D t T Z W N 0 a W 9 u M S 9 h b X B s X 2 h p c 3 R f M T A w Y m l u c y 9 B d X R v U m V t b 3 Z l Z E N v b H V t b n M x L n t O O T E s M j A 5 f S Z x d W 9 0 O y w m c X V v d D t T Z W N 0 a W 9 u M S 9 h b X B s X 2 h p c 3 R f M T A w Y m l u c y 9 B d X R v U m V t b 3 Z l Z E N v b H V t b n M x L n t O O T I s M j E w f S Z x d W 9 0 O y w m c X V v d D t T Z W N 0 a W 9 u M S 9 h b X B s X 2 h p c 3 R f M T A w Y m l u c y 9 B d X R v U m V t b 3 Z l Z E N v b H V t b n M x L n t O O T M s M j E x f S Z x d W 9 0 O y w m c X V v d D t T Z W N 0 a W 9 u M S 9 h b X B s X 2 h p c 3 R f M T A w Y m l u c y 9 B d X R v U m V t b 3 Z l Z E N v b H V t b n M x L n t O O T Q s M j E y f S Z x d W 9 0 O y w m c X V v d D t T Z W N 0 a W 9 u M S 9 h b X B s X 2 h p c 3 R f M T A w Y m l u c y 9 B d X R v U m V t b 3 Z l Z E N v b H V t b n M x L n t O O T U s M j E z f S Z x d W 9 0 O y w m c X V v d D t T Z W N 0 a W 9 u M S 9 h b X B s X 2 h p c 3 R f M T A w Y m l u c y 9 B d X R v U m V t b 3 Z l Z E N v b H V t b n M x L n t O O T Y s M j E 0 f S Z x d W 9 0 O y w m c X V v d D t T Z W N 0 a W 9 u M S 9 h b X B s X 2 h p c 3 R f M T A w Y m l u c y 9 B d X R v U m V t b 3 Z l Z E N v b H V t b n M x L n t O O T c s M j E 1 f S Z x d W 9 0 O y w m c X V v d D t T Z W N 0 a W 9 u M S 9 h b X B s X 2 h p c 3 R f M T A w Y m l u c y 9 B d X R v U m V t b 3 Z l Z E N v b H V t b n M x L n t O O T g s M j E 2 f S Z x d W 9 0 O y w m c X V v d D t T Z W N 0 a W 9 u M S 9 h b X B s X 2 h p c 3 R f M T A w Y m l u c y 9 B d X R v U m V t b 3 Z l Z E N v b H V t b n M x L n t O O T k s M j E 3 f S Z x d W 9 0 O y w m c X V v d D t T Z W N 0 a W 9 u M S 9 h b X B s X 2 h p c 3 R f M T A w Y m l u c y 9 B d X R v U m V t b 3 Z l Z E N v b H V t b n M x L n t O M T A w L D I x O H 0 m c X V v d D s s J n F 1 b 3 Q 7 U 2 V j d G l v b j E v Y W 1 w b F 9 o a X N 0 X z E w M G J p b n M v Q X V 0 b 1 J l b W 9 2 Z W R D b 2 x 1 b W 5 z M S 5 7 b V 9 h b X B s a X R 1 Z G V I a X N 0 b 2 d y Y W 0 u M C w y M T l 9 J n F 1 b 3 Q 7 L C Z x d W 9 0 O 1 N l Y 3 R p b 2 4 x L 2 F t c G x f a G l z d F 8 x M D B i a W 5 z L 0 F 1 d G 9 S Z W 1 v d m V k Q 2 9 s d W 1 u c z E u e 2 1 f Y W 1 w b G l 0 d W R l S G l z d G 9 n c m F t L j E s M j I w f S Z x d W 9 0 O y w m c X V v d D t T Z W N 0 a W 9 u M S 9 h b X B s X 2 h p c 3 R f M T A w Y m l u c y 9 B d X R v U m V t b 3 Z l Z E N v b H V t b n M x L n t t X 2 F t c G x p d H V k Z U h p c 3 R v Z 3 J h b S 4 y L D I y M X 0 m c X V v d D s s J n F 1 b 3 Q 7 U 2 V j d G l v b j E v Y W 1 w b F 9 o a X N 0 X z E w M G J p b n M v Q X V 0 b 1 J l b W 9 2 Z W R D b 2 x 1 b W 5 z M S 5 7 b V 9 h b X B s a X R 1 Z G V I a X N 0 b 2 d y Y W 0 u M y w y M j J 9 J n F 1 b 3 Q 7 L C Z x d W 9 0 O 1 N l Y 3 R p b 2 4 x L 2 F t c G x f a G l z d F 8 x M D B i a W 5 z L 0 F 1 d G 9 S Z W 1 v d m V k Q 2 9 s d W 1 u c z E u e 2 1 f Y W 1 w b G l 0 d W R l S G l z d G 9 n c m F t L j Q s M j I z f S Z x d W 9 0 O y w m c X V v d D t T Z W N 0 a W 9 u M S 9 h b X B s X 2 h p c 3 R f M T A w Y m l u c y 9 B d X R v U m V t b 3 Z l Z E N v b H V t b n M x L n t t X 2 F t c G x p d H V k Z U h p c 3 R v Z 3 J h b S 4 1 L D I y N H 0 m c X V v d D s s J n F 1 b 3 Q 7 U 2 V j d G l v b j E v Y W 1 w b F 9 o a X N 0 X z E w M G J p b n M v Q X V 0 b 1 J l b W 9 2 Z W R D b 2 x 1 b W 5 z M S 5 7 b V 9 h b X B s a X R 1 Z G V I a X N 0 b 2 d y Y W 0 u N i w y M j V 9 J n F 1 b 3 Q 7 L C Z x d W 9 0 O 1 N l Y 3 R p b 2 4 x L 2 F t c G x f a G l z d F 8 x M D B i a W 5 z L 0 F 1 d G 9 S Z W 1 v d m V k Q 2 9 s d W 1 u c z E u e 2 1 f Y W 1 w b G l 0 d W R l S G l z d G 9 n c m F t L j c s M j I 2 f S Z x d W 9 0 O y w m c X V v d D t T Z W N 0 a W 9 u M S 9 h b X B s X 2 h p c 3 R f M T A w Y m l u c y 9 B d X R v U m V t b 3 Z l Z E N v b H V t b n M x L n t t X 2 F t c G x p d H V k Z U h p c 3 R v Z 3 J h b S 4 4 L D I y N 3 0 m c X V v d D s s J n F 1 b 3 Q 7 U 2 V j d G l v b j E v Y W 1 w b F 9 o a X N 0 X z E w M G J p b n M v Q X V 0 b 1 J l b W 9 2 Z W R D b 2 x 1 b W 5 z M S 5 7 b V 9 h b X B s a X R 1 Z G V I a X N 0 b 2 d y Y W 0 u O S w y M j h 9 J n F 1 b 3 Q 7 L C Z x d W 9 0 O 1 N l Y 3 R p b 2 4 x L 2 F t c G x f a G l z d F 8 x M D B i a W 5 z L 0 F 1 d G 9 S Z W 1 v d m V k Q 2 9 s d W 1 u c z E u e 2 1 f Y W 1 w b G l 0 d W R l S G l z d G 9 n c m F t L j E w L D I y O X 0 m c X V v d D s s J n F 1 b 3 Q 7 U 2 V j d G l v b j E v Y W 1 w b F 9 o a X N 0 X z E w M G J p b n M v Q X V 0 b 1 J l b W 9 2 Z W R D b 2 x 1 b W 5 z M S 5 7 b V 9 h b X B s a X R 1 Z G V I a X N 0 b 2 d y Y W 0 u M T E s M j M w f S Z x d W 9 0 O y w m c X V v d D t T Z W N 0 a W 9 u M S 9 h b X B s X 2 h p c 3 R f M T A w Y m l u c y 9 B d X R v U m V t b 3 Z l Z E N v b H V t b n M x L n t t X 2 F t c G x p d H V k Z U h p c 3 R v Z 3 J h b S 4 x M i w y M z F 9 J n F 1 b 3 Q 7 L C Z x d W 9 0 O 1 N l Y 3 R p b 2 4 x L 2 F t c G x f a G l z d F 8 x M D B i a W 5 z L 0 F 1 d G 9 S Z W 1 v d m V k Q 2 9 s d W 1 u c z E u e 2 1 f Y W 1 w b G l 0 d W R l S G l z d G 9 n c m F t L j E z L D I z M n 0 m c X V v d D s s J n F 1 b 3 Q 7 U 2 V j d G l v b j E v Y W 1 w b F 9 o a X N 0 X z E w M G J p b n M v Q X V 0 b 1 J l b W 9 2 Z W R D b 2 x 1 b W 5 z M S 5 7 b V 9 h b X B s a X R 1 Z G V I a X N 0 b 2 d y Y W 0 u M T Q s M j M z f S Z x d W 9 0 O y w m c X V v d D t T Z W N 0 a W 9 u M S 9 h b X B s X 2 h p c 3 R f M T A w Y m l u c y 9 B d X R v U m V t b 3 Z l Z E N v b H V t b n M x L n t t X 2 F t c G x p d H V k Z U h p c 3 R v Z 3 J h b S 4 x N S w y M z R 9 J n F 1 b 3 Q 7 L C Z x d W 9 0 O 1 N l Y 3 R p b 2 4 x L 2 F t c G x f a G l z d F 8 x M D B i a W 5 z L 0 F 1 d G 9 S Z W 1 v d m V k Q 2 9 s d W 1 u c z E u e 2 1 f Y W 1 w b G l 0 d W R l S G l z d G 9 n c m F t L j E 2 L D I z N X 0 m c X V v d D s s J n F 1 b 3 Q 7 U 2 V j d G l v b j E v Y W 1 w b F 9 o a X N 0 X z E w M G J p b n M v Q X V 0 b 1 J l b W 9 2 Z W R D b 2 x 1 b W 5 z M S 5 7 b V 9 h b X B s a X R 1 Z G V I a X N 0 b 2 d y Y W 0 u M T c s M j M 2 f S Z x d W 9 0 O y w m c X V v d D t T Z W N 0 a W 9 u M S 9 h b X B s X 2 h p c 3 R f M T A w Y m l u c y 9 B d X R v U m V t b 3 Z l Z E N v b H V t b n M x L n t t X 2 F t c G x p d H V k Z U h p c 3 R v Z 3 J h b S 4 x O C w y M z d 9 J n F 1 b 3 Q 7 L C Z x d W 9 0 O 1 N l Y 3 R p b 2 4 x L 2 F t c G x f a G l z d F 8 x M D B i a W 5 z L 0 F 1 d G 9 S Z W 1 v d m V k Q 2 9 s d W 1 u c z E u e 2 1 f Y W 1 w b G l 0 d W R l S G l z d G 9 n c m F t L j E 5 L D I z O H 0 m c X V v d D s s J n F 1 b 3 Q 7 U 2 V j d G l v b j E v Y W 1 w b F 9 o a X N 0 X z E w M G J p b n M v Q X V 0 b 1 J l b W 9 2 Z W R D b 2 x 1 b W 5 z M S 5 7 b V 9 h b X B s a X R 1 Z G V I a X N 0 b 2 d y Y W 0 u M j A s M j M 5 f S Z x d W 9 0 O y w m c X V v d D t T Z W N 0 a W 9 u M S 9 h b X B s X 2 h p c 3 R f M T A w Y m l u c y 9 B d X R v U m V t b 3 Z l Z E N v b H V t b n M x L n t t X 2 F t c G x p d H V k Z U h p c 3 R v Z 3 J h b S 4 y M S w y N D B 9 J n F 1 b 3 Q 7 L C Z x d W 9 0 O 1 N l Y 3 R p b 2 4 x L 2 F t c G x f a G l z d F 8 x M D B i a W 5 z L 0 F 1 d G 9 S Z W 1 v d m V k Q 2 9 s d W 1 u c z E u e 2 1 f Y W 1 w b G l 0 d W R l S G l z d G 9 n c m F t L j I y L D I 0 M X 0 m c X V v d D s s J n F 1 b 3 Q 7 U 2 V j d G l v b j E v Y W 1 w b F 9 o a X N 0 X z E w M G J p b n M v Q X V 0 b 1 J l b W 9 2 Z W R D b 2 x 1 b W 5 z M S 5 7 b V 9 h b X B s a X R 1 Z G V I a X N 0 b 2 d y Y W 0 u M j M s M j Q y f S Z x d W 9 0 O y w m c X V v d D t T Z W N 0 a W 9 u M S 9 h b X B s X 2 h p c 3 R f M T A w Y m l u c y 9 B d X R v U m V t b 3 Z l Z E N v b H V t b n M x L n t t X 2 F t c G x p d H V k Z U h p c 3 R v Z 3 J h b S 4 y N C w y N D N 9 J n F 1 b 3 Q 7 L C Z x d W 9 0 O 1 N l Y 3 R p b 2 4 x L 2 F t c G x f a G l z d F 8 x M D B i a W 5 z L 0 F 1 d G 9 S Z W 1 v d m V k Q 2 9 s d W 1 u c z E u e 2 1 f Y W 1 w b G l 0 d W R l S G l z d G 9 n c m F t L j I 1 L D I 0 N H 0 m c X V v d D s s J n F 1 b 3 Q 7 U 2 V j d G l v b j E v Y W 1 w b F 9 o a X N 0 X z E w M G J p b n M v Q X V 0 b 1 J l b W 9 2 Z W R D b 2 x 1 b W 5 z M S 5 7 b V 9 h b X B s a X R 1 Z G V I a X N 0 b 2 d y Y W 0 u M j Y s M j Q 1 f S Z x d W 9 0 O y w m c X V v d D t T Z W N 0 a W 9 u M S 9 h b X B s X 2 h p c 3 R f M T A w Y m l u c y 9 B d X R v U m V t b 3 Z l Z E N v b H V t b n M x L n t t X 2 F t c G x p d H V k Z U h p c 3 R v Z 3 J h b S 4 y N y w y N D Z 9 J n F 1 b 3 Q 7 L C Z x d W 9 0 O 1 N l Y 3 R p b 2 4 x L 2 F t c G x f a G l z d F 8 x M D B i a W 5 z L 0 F 1 d G 9 S Z W 1 v d m V k Q 2 9 s d W 1 u c z E u e 2 1 f Y W 1 w b G l 0 d W R l S G l z d G 9 n c m F t L j I 4 L D I 0 N 3 0 m c X V v d D s s J n F 1 b 3 Q 7 U 2 V j d G l v b j E v Y W 1 w b F 9 o a X N 0 X z E w M G J p b n M v Q X V 0 b 1 J l b W 9 2 Z W R D b 2 x 1 b W 5 z M S 5 7 b V 9 h b X B s a X R 1 Z G V I a X N 0 b 2 d y Y W 0 u M j k s M j Q 4 f S Z x d W 9 0 O y w m c X V v d D t T Z W N 0 a W 9 u M S 9 h b X B s X 2 h p c 3 R f M T A w Y m l u c y 9 B d X R v U m V t b 3 Z l Z E N v b H V t b n M x L n t t X 2 F t c G x p d H V k Z U h p c 3 R v Z 3 J h b S 4 z M C w y N D l 9 J n F 1 b 3 Q 7 L C Z x d W 9 0 O 1 N l Y 3 R p b 2 4 x L 2 F t c G x f a G l z d F 8 x M D B i a W 5 z L 0 F 1 d G 9 S Z W 1 v d m V k Q 2 9 s d W 1 u c z E u e 2 1 f Y W 1 w b G l 0 d W R l S G l z d G 9 n c m F t L j M x L D I 1 M H 0 m c X V v d D s s J n F 1 b 3 Q 7 U 2 V j d G l v b j E v Y W 1 w b F 9 o a X N 0 X z E w M G J p b n M v Q X V 0 b 1 J l b W 9 2 Z W R D b 2 x 1 b W 5 z M S 5 7 b V 9 h b X B s a X R 1 Z G V I a X N 0 b 2 d y Y W 0 u M z I s M j U x f S Z x d W 9 0 O y w m c X V v d D t T Z W N 0 a W 9 u M S 9 h b X B s X 2 h p c 3 R f M T A w Y m l u c y 9 B d X R v U m V t b 3 Z l Z E N v b H V t b n M x L n t t X 2 F t c G x p d H V k Z U h p c 3 R v Z 3 J h b S 4 z M y w y N T J 9 J n F 1 b 3 Q 7 L C Z x d W 9 0 O 1 N l Y 3 R p b 2 4 x L 2 F t c G x f a G l z d F 8 x M D B i a W 5 z L 0 F 1 d G 9 S Z W 1 v d m V k Q 2 9 s d W 1 u c z E u e 2 1 f Y W 1 w b G l 0 d W R l S G l z d G 9 n c m F t L j M 0 L D I 1 M 3 0 m c X V v d D s s J n F 1 b 3 Q 7 U 2 V j d G l v b j E v Y W 1 w b F 9 o a X N 0 X z E w M G J p b n M v Q X V 0 b 1 J l b W 9 2 Z W R D b 2 x 1 b W 5 z M S 5 7 b V 9 h b X B s a X R 1 Z G V I a X N 0 b 2 d y Y W 0 u M z U s M j U 0 f S Z x d W 9 0 O y w m c X V v d D t T Z W N 0 a W 9 u M S 9 h b X B s X 2 h p c 3 R f M T A w Y m l u c y 9 B d X R v U m V t b 3 Z l Z E N v b H V t b n M x L n t t X 2 F t c G x p d H V k Z U h p c 3 R v Z 3 J h b S 4 z N i w y N T V 9 J n F 1 b 3 Q 7 L C Z x d W 9 0 O 1 N l Y 3 R p b 2 4 x L 2 F t c G x f a G l z d F 8 x M D B i a W 5 z L 0 F 1 d G 9 S Z W 1 v d m V k Q 2 9 s d W 1 u c z E u e 2 1 f Y W 1 w b G l 0 d W R l S G l z d G 9 n c m F t L j M 3 L D I 1 N n 0 m c X V v d D s s J n F 1 b 3 Q 7 U 2 V j d G l v b j E v Y W 1 w b F 9 o a X N 0 X z E w M G J p b n M v Q X V 0 b 1 J l b W 9 2 Z W R D b 2 x 1 b W 5 z M S 5 7 b V 9 h b X B s a X R 1 Z G V I a X N 0 b 2 d y Y W 0 u M z g s M j U 3 f S Z x d W 9 0 O y w m c X V v d D t T Z W N 0 a W 9 u M S 9 h b X B s X 2 h p c 3 R f M T A w Y m l u c y 9 B d X R v U m V t b 3 Z l Z E N v b H V t b n M x L n t t X 2 F t c G x p d H V k Z U h p c 3 R v Z 3 J h b S 4 z O S w y N T h 9 J n F 1 b 3 Q 7 L C Z x d W 9 0 O 1 N l Y 3 R p b 2 4 x L 2 F t c G x f a G l z d F 8 x M D B i a W 5 z L 0 F 1 d G 9 S Z W 1 v d m V k Q 2 9 s d W 1 u c z E u e 2 1 f Y W 1 w b G l 0 d W R l S G l z d G 9 n c m F t L j Q w L D I 1 O X 0 m c X V v d D s s J n F 1 b 3 Q 7 U 2 V j d G l v b j E v Y W 1 w b F 9 o a X N 0 X z E w M G J p b n M v Q X V 0 b 1 J l b W 9 2 Z W R D b 2 x 1 b W 5 z M S 5 7 b V 9 h b X B s a X R 1 Z G V I a X N 0 b 2 d y Y W 0 u N D E s M j Y w f S Z x d W 9 0 O y w m c X V v d D t T Z W N 0 a W 9 u M S 9 h b X B s X 2 h p c 3 R f M T A w Y m l u c y 9 B d X R v U m V t b 3 Z l Z E N v b H V t b n M x L n t t X 2 F t c G x p d H V k Z U h p c 3 R v Z 3 J h b S 4 0 M i w y N j F 9 J n F 1 b 3 Q 7 L C Z x d W 9 0 O 1 N l Y 3 R p b 2 4 x L 2 F t c G x f a G l z d F 8 x M D B i a W 5 z L 0 F 1 d G 9 S Z W 1 v d m V k Q 2 9 s d W 1 u c z E u e 2 1 f Y W 1 w b G l 0 d W R l S G l z d G 9 n c m F t L j Q z L D I 2 M n 0 m c X V v d D s s J n F 1 b 3 Q 7 U 2 V j d G l v b j E v Y W 1 w b F 9 o a X N 0 X z E w M G J p b n M v Q X V 0 b 1 J l b W 9 2 Z W R D b 2 x 1 b W 5 z M S 5 7 b V 9 h b X B s a X R 1 Z G V I a X N 0 b 2 d y Y W 0 u N D Q s M j Y z f S Z x d W 9 0 O y w m c X V v d D t T Z W N 0 a W 9 u M S 9 h b X B s X 2 h p c 3 R f M T A w Y m l u c y 9 B d X R v U m V t b 3 Z l Z E N v b H V t b n M x L n t t X 2 F t c G x p d H V k Z U h p c 3 R v Z 3 J h b S 4 0 N S w y N j R 9 J n F 1 b 3 Q 7 L C Z x d W 9 0 O 1 N l Y 3 R p b 2 4 x L 2 F t c G x f a G l z d F 8 x M D B i a W 5 z L 0 F 1 d G 9 S Z W 1 v d m V k Q 2 9 s d W 1 u c z E u e 2 1 f Y W 1 w b G l 0 d W R l S G l z d G 9 n c m F t L j Q 2 L D I 2 N X 0 m c X V v d D s s J n F 1 b 3 Q 7 U 2 V j d G l v b j E v Y W 1 w b F 9 o a X N 0 X z E w M G J p b n M v Q X V 0 b 1 J l b W 9 2 Z W R D b 2 x 1 b W 5 z M S 5 7 b V 9 h b X B s a X R 1 Z G V I a X N 0 b 2 d y Y W 0 u N D c s M j Y 2 f S Z x d W 9 0 O y w m c X V v d D t T Z W N 0 a W 9 u M S 9 h b X B s X 2 h p c 3 R f M T A w Y m l u c y 9 B d X R v U m V t b 3 Z l Z E N v b H V t b n M x L n t t X 2 F t c G x p d H V k Z U h p c 3 R v Z 3 J h b S 4 0 O C w y N j d 9 J n F 1 b 3 Q 7 L C Z x d W 9 0 O 1 N l Y 3 R p b 2 4 x L 2 F t c G x f a G l z d F 8 x M D B i a W 5 z L 0 F 1 d G 9 S Z W 1 v d m V k Q 2 9 s d W 1 u c z E u e 2 1 f Y W 1 w b G l 0 d W R l S G l z d G 9 n c m F t L j Q 5 L D I 2 O H 0 m c X V v d D s s J n F 1 b 3 Q 7 U 2 V j d G l v b j E v Y W 1 w b F 9 o a X N 0 X z E w M G J p b n M v Q X V 0 b 1 J l b W 9 2 Z W R D b 2 x 1 b W 5 z M S 5 7 b V 9 h b X B s a X R 1 Z G V I a X N 0 b 2 d y Y W 0 u N T A s M j Y 5 f S Z x d W 9 0 O y w m c X V v d D t T Z W N 0 a W 9 u M S 9 h b X B s X 2 h p c 3 R f M T A w Y m l u c y 9 B d X R v U m V t b 3 Z l Z E N v b H V t b n M x L n t t X 2 F t c G x p d H V k Z U h p c 3 R v Z 3 J h b S 4 1 M S w y N z B 9 J n F 1 b 3 Q 7 L C Z x d W 9 0 O 1 N l Y 3 R p b 2 4 x L 2 F t c G x f a G l z d F 8 x M D B i a W 5 z L 0 F 1 d G 9 S Z W 1 v d m V k Q 2 9 s d W 1 u c z E u e 2 1 f Y W 1 w b G l 0 d W R l S G l z d G 9 n c m F t L j U y L D I 3 M X 0 m c X V v d D s s J n F 1 b 3 Q 7 U 2 V j d G l v b j E v Y W 1 w b F 9 o a X N 0 X z E w M G J p b n M v Q X V 0 b 1 J l b W 9 2 Z W R D b 2 x 1 b W 5 z M S 5 7 b V 9 h b X B s a X R 1 Z G V I a X N 0 b 2 d y Y W 0 u N T M s M j c y f S Z x d W 9 0 O y w m c X V v d D t T Z W N 0 a W 9 u M S 9 h b X B s X 2 h p c 3 R f M T A w Y m l u c y 9 B d X R v U m V t b 3 Z l Z E N v b H V t b n M x L n t t X 2 F t c G x p d H V k Z U h p c 3 R v Z 3 J h b S 4 1 N C w y N z N 9 J n F 1 b 3 Q 7 L C Z x d W 9 0 O 1 N l Y 3 R p b 2 4 x L 2 F t c G x f a G l z d F 8 x M D B i a W 5 z L 0 F 1 d G 9 S Z W 1 v d m V k Q 2 9 s d W 1 u c z E u e 2 1 f Y W 1 w b G l 0 d W R l S G l z d G 9 n c m F t L j U 1 L D I 3 N H 0 m c X V v d D s s J n F 1 b 3 Q 7 U 2 V j d G l v b j E v Y W 1 w b F 9 o a X N 0 X z E w M G J p b n M v Q X V 0 b 1 J l b W 9 2 Z W R D b 2 x 1 b W 5 z M S 5 7 b V 9 h b X B s a X R 1 Z G V I a X N 0 b 2 d y Y W 0 u N T Y s M j c 1 f S Z x d W 9 0 O y w m c X V v d D t T Z W N 0 a W 9 u M S 9 h b X B s X 2 h p c 3 R f M T A w Y m l u c y 9 B d X R v U m V t b 3 Z l Z E N v b H V t b n M x L n t t X 2 F t c G x p d H V k Z U h p c 3 R v Z 3 J h b S 4 1 N y w y N z Z 9 J n F 1 b 3 Q 7 L C Z x d W 9 0 O 1 N l Y 3 R p b 2 4 x L 2 F t c G x f a G l z d F 8 x M D B i a W 5 z L 0 F 1 d G 9 S Z W 1 v d m V k Q 2 9 s d W 1 u c z E u e 2 1 f Y W 1 w b G l 0 d W R l S G l z d G 9 n c m F t L j U 4 L D I 3 N 3 0 m c X V v d D s s J n F 1 b 3 Q 7 U 2 V j d G l v b j E v Y W 1 w b F 9 o a X N 0 X z E w M G J p b n M v Q X V 0 b 1 J l b W 9 2 Z W R D b 2 x 1 b W 5 z M S 5 7 b V 9 h b X B s a X R 1 Z G V I a X N 0 b 2 d y Y W 0 u N T k s M j c 4 f S Z x d W 9 0 O y w m c X V v d D t T Z W N 0 a W 9 u M S 9 h b X B s X 2 h p c 3 R f M T A w Y m l u c y 9 B d X R v U m V t b 3 Z l Z E N v b H V t b n M x L n t t X 2 F t c G x p d H V k Z U h p c 3 R v Z 3 J h b S 4 2 M C w y N z l 9 J n F 1 b 3 Q 7 L C Z x d W 9 0 O 1 N l Y 3 R p b 2 4 x L 2 F t c G x f a G l z d F 8 x M D B i a W 5 z L 0 F 1 d G 9 S Z W 1 v d m V k Q 2 9 s d W 1 u c z E u e 2 1 f Y W 1 w b G l 0 d W R l S G l z d G 9 n c m F t L j Y x L D I 4 M H 0 m c X V v d D s s J n F 1 b 3 Q 7 U 2 V j d G l v b j E v Y W 1 w b F 9 o a X N 0 X z E w M G J p b n M v Q X V 0 b 1 J l b W 9 2 Z W R D b 2 x 1 b W 5 z M S 5 7 b V 9 h b X B s a X R 1 Z G V I a X N 0 b 2 d y Y W 0 u N j I s M j g x f S Z x d W 9 0 O y w m c X V v d D t T Z W N 0 a W 9 u M S 9 h b X B s X 2 h p c 3 R f M T A w Y m l u c y 9 B d X R v U m V t b 3 Z l Z E N v b H V t b n M x L n t t X 2 F t c G x p d H V k Z U h p c 3 R v Z 3 J h b S 4 2 M y w y O D J 9 J n F 1 b 3 Q 7 L C Z x d W 9 0 O 1 N l Y 3 R p b 2 4 x L 2 F t c G x f a G l z d F 8 x M D B i a W 5 z L 0 F 1 d G 9 S Z W 1 v d m V k Q 2 9 s d W 1 u c z E u e 2 1 f Y W 1 w b G l 0 d W R l S G l z d G 9 n c m F t L j Y 0 L D I 4 M 3 0 m c X V v d D s s J n F 1 b 3 Q 7 U 2 V j d G l v b j E v Y W 1 w b F 9 o a X N 0 X z E w M G J p b n M v Q X V 0 b 1 J l b W 9 2 Z W R D b 2 x 1 b W 5 z M S 5 7 b V 9 h b X B s a X R 1 Z G V I a X N 0 b 2 d y Y W 0 u N j U s M j g 0 f S Z x d W 9 0 O y w m c X V v d D t T Z W N 0 a W 9 u M S 9 h b X B s X 2 h p c 3 R f M T A w Y m l u c y 9 B d X R v U m V t b 3 Z l Z E N v b H V t b n M x L n t t X 2 F t c G x p d H V k Z U h p c 3 R v Z 3 J h b S 4 2 N i w y O D V 9 J n F 1 b 3 Q 7 L C Z x d W 9 0 O 1 N l Y 3 R p b 2 4 x L 2 F t c G x f a G l z d F 8 x M D B i a W 5 z L 0 F 1 d G 9 S Z W 1 v d m V k Q 2 9 s d W 1 u c z E u e 2 1 f Y W 1 w b G l 0 d W R l S G l z d G 9 n c m F t L j Y 3 L D I 4 N n 0 m c X V v d D s s J n F 1 b 3 Q 7 U 2 V j d G l v b j E v Y W 1 w b F 9 o a X N 0 X z E w M G J p b n M v Q X V 0 b 1 J l b W 9 2 Z W R D b 2 x 1 b W 5 z M S 5 7 b V 9 h b X B s a X R 1 Z G V I a X N 0 b 2 d y Y W 0 u N j g s M j g 3 f S Z x d W 9 0 O y w m c X V v d D t T Z W N 0 a W 9 u M S 9 h b X B s X 2 h p c 3 R f M T A w Y m l u c y 9 B d X R v U m V t b 3 Z l Z E N v b H V t b n M x L n t t X 2 F t c G x p d H V k Z U h p c 3 R v Z 3 J h b S 4 2 O S w y O D h 9 J n F 1 b 3 Q 7 L C Z x d W 9 0 O 1 N l Y 3 R p b 2 4 x L 2 F t c G x f a G l z d F 8 x M D B i a W 5 z L 0 F 1 d G 9 S Z W 1 v d m V k Q 2 9 s d W 1 u c z E u e 2 1 f Y W 1 w b G l 0 d W R l S G l z d G 9 n c m F t L j c w L D I 4 O X 0 m c X V v d D s s J n F 1 b 3 Q 7 U 2 V j d G l v b j E v Y W 1 w b F 9 o a X N 0 X z E w M G J p b n M v Q X V 0 b 1 J l b W 9 2 Z W R D b 2 x 1 b W 5 z M S 5 7 b V 9 h b X B s a X R 1 Z G V I a X N 0 b 2 d y Y W 0 u N z E s M j k w f S Z x d W 9 0 O y w m c X V v d D t T Z W N 0 a W 9 u M S 9 h b X B s X 2 h p c 3 R f M T A w Y m l u c y 9 B d X R v U m V t b 3 Z l Z E N v b H V t b n M x L n t t X 2 F t c G x p d H V k Z U h p c 3 R v Z 3 J h b S 4 3 M i w y O T F 9 J n F 1 b 3 Q 7 L C Z x d W 9 0 O 1 N l Y 3 R p b 2 4 x L 2 F t c G x f a G l z d F 8 x M D B i a W 5 z L 0 F 1 d G 9 S Z W 1 v d m V k Q 2 9 s d W 1 u c z E u e 2 1 f Y W 1 w b G l 0 d W R l S G l z d G 9 n c m F t L j c z L D I 5 M n 0 m c X V v d D s s J n F 1 b 3 Q 7 U 2 V j d G l v b j E v Y W 1 w b F 9 o a X N 0 X z E w M G J p b n M v Q X V 0 b 1 J l b W 9 2 Z W R D b 2 x 1 b W 5 z M S 5 7 b V 9 h b X B s a X R 1 Z G V I a X N 0 b 2 d y Y W 0 u N z Q s M j k z f S Z x d W 9 0 O y w m c X V v d D t T Z W N 0 a W 9 u M S 9 h b X B s X 2 h p c 3 R f M T A w Y m l u c y 9 B d X R v U m V t b 3 Z l Z E N v b H V t b n M x L n t t X 2 F t c G x p d H V k Z U h p c 3 R v Z 3 J h b S 4 3 N S w y O T R 9 J n F 1 b 3 Q 7 L C Z x d W 9 0 O 1 N l Y 3 R p b 2 4 x L 2 F t c G x f a G l z d F 8 x M D B i a W 5 z L 0 F 1 d G 9 S Z W 1 v d m V k Q 2 9 s d W 1 u c z E u e 2 1 f Y W 1 w b G l 0 d W R l S G l z d G 9 n c m F t L j c 2 L D I 5 N X 0 m c X V v d D s s J n F 1 b 3 Q 7 U 2 V j d G l v b j E v Y W 1 w b F 9 o a X N 0 X z E w M G J p b n M v Q X V 0 b 1 J l b W 9 2 Z W R D b 2 x 1 b W 5 z M S 5 7 b V 9 h b X B s a X R 1 Z G V I a X N 0 b 2 d y Y W 0 u N z c s M j k 2 f S Z x d W 9 0 O y w m c X V v d D t T Z W N 0 a W 9 u M S 9 h b X B s X 2 h p c 3 R f M T A w Y m l u c y 9 B d X R v U m V t b 3 Z l Z E N v b H V t b n M x L n t t X 2 F t c G x p d H V k Z U h p c 3 R v Z 3 J h b S 4 3 O C w y O T d 9 J n F 1 b 3 Q 7 L C Z x d W 9 0 O 1 N l Y 3 R p b 2 4 x L 2 F t c G x f a G l z d F 8 x M D B i a W 5 z L 0 F 1 d G 9 S Z W 1 v d m V k Q 2 9 s d W 1 u c z E u e 2 1 f Y W 1 w b G l 0 d W R l S G l z d G 9 n c m F t L j c 5 L D I 5 O H 0 m c X V v d D s s J n F 1 b 3 Q 7 U 2 V j d G l v b j E v Y W 1 w b F 9 o a X N 0 X z E w M G J p b n M v Q X V 0 b 1 J l b W 9 2 Z W R D b 2 x 1 b W 5 z M S 5 7 b V 9 h b X B s a X R 1 Z G V I a X N 0 b 2 d y Y W 0 u O D A s M j k 5 f S Z x d W 9 0 O y w m c X V v d D t T Z W N 0 a W 9 u M S 9 h b X B s X 2 h p c 3 R f M T A w Y m l u c y 9 B d X R v U m V t b 3 Z l Z E N v b H V t b n M x L n t t X 2 F t c G x p d H V k Z U h p c 3 R v Z 3 J h b S 4 4 M S w z M D B 9 J n F 1 b 3 Q 7 L C Z x d W 9 0 O 1 N l Y 3 R p b 2 4 x L 2 F t c G x f a G l z d F 8 x M D B i a W 5 z L 0 F 1 d G 9 S Z W 1 v d m V k Q 2 9 s d W 1 u c z E u e 2 1 f Y W 1 w b G l 0 d W R l S G l z d G 9 n c m F t L j g y L D M w M X 0 m c X V v d D s s J n F 1 b 3 Q 7 U 2 V j d G l v b j E v Y W 1 w b F 9 o a X N 0 X z E w M G J p b n M v Q X V 0 b 1 J l b W 9 2 Z W R D b 2 x 1 b W 5 z M S 5 7 b V 9 h b X B s a X R 1 Z G V I a X N 0 b 2 d y Y W 0 u O D M s M z A y f S Z x d W 9 0 O y w m c X V v d D t T Z W N 0 a W 9 u M S 9 h b X B s X 2 h p c 3 R f M T A w Y m l u c y 9 B d X R v U m V t b 3 Z l Z E N v b H V t b n M x L n t t X 2 F t c G x p d H V k Z U h p c 3 R v Z 3 J h b S 4 4 N C w z M D N 9 J n F 1 b 3 Q 7 L C Z x d W 9 0 O 1 N l Y 3 R p b 2 4 x L 2 F t c G x f a G l z d F 8 x M D B i a W 5 z L 0 F 1 d G 9 S Z W 1 v d m V k Q 2 9 s d W 1 u c z E u e 2 1 f Y W 1 w b G l 0 d W R l S G l z d G 9 n c m F t L j g 1 L D M w N H 0 m c X V v d D s s J n F 1 b 3 Q 7 U 2 V j d G l v b j E v Y W 1 w b F 9 o a X N 0 X z E w M G J p b n M v Q X V 0 b 1 J l b W 9 2 Z W R D b 2 x 1 b W 5 z M S 5 7 b V 9 h b X B s a X R 1 Z G V I a X N 0 b 2 d y Y W 0 u O D Y s M z A 1 f S Z x d W 9 0 O y w m c X V v d D t T Z W N 0 a W 9 u M S 9 h b X B s X 2 h p c 3 R f M T A w Y m l u c y 9 B d X R v U m V t b 3 Z l Z E N v b H V t b n M x L n t t X 2 F t c G x p d H V k Z U h p c 3 R v Z 3 J h b S 4 4 N y w z M D Z 9 J n F 1 b 3 Q 7 L C Z x d W 9 0 O 1 N l Y 3 R p b 2 4 x L 2 F t c G x f a G l z d F 8 x M D B i a W 5 z L 0 F 1 d G 9 S Z W 1 v d m V k Q 2 9 s d W 1 u c z E u e 2 1 f Y W 1 w b G l 0 d W R l S G l z d G 9 n c m F t L j g 4 L D M w N 3 0 m c X V v d D s s J n F 1 b 3 Q 7 U 2 V j d G l v b j E v Y W 1 w b F 9 o a X N 0 X z E w M G J p b n M v Q X V 0 b 1 J l b W 9 2 Z W R D b 2 x 1 b W 5 z M S 5 7 b V 9 h b X B s a X R 1 Z G V I a X N 0 b 2 d y Y W 0 u O D k s M z A 4 f S Z x d W 9 0 O y w m c X V v d D t T Z W N 0 a W 9 u M S 9 h b X B s X 2 h p c 3 R f M T A w Y m l u c y 9 B d X R v U m V t b 3 Z l Z E N v b H V t b n M x L n t t X 2 F t c G x p d H V k Z U h p c 3 R v Z 3 J h b S 4 5 M C w z M D l 9 J n F 1 b 3 Q 7 L C Z x d W 9 0 O 1 N l Y 3 R p b 2 4 x L 2 F t c G x f a G l z d F 8 x M D B i a W 5 z L 0 F 1 d G 9 S Z W 1 v d m V k Q 2 9 s d W 1 u c z E u e 2 1 f Y W 1 w b G l 0 d W R l S G l z d G 9 n c m F t L j k x L D M x M H 0 m c X V v d D s s J n F 1 b 3 Q 7 U 2 V j d G l v b j E v Y W 1 w b F 9 o a X N 0 X z E w M G J p b n M v Q X V 0 b 1 J l b W 9 2 Z W R D b 2 x 1 b W 5 z M S 5 7 b V 9 h b X B s a X R 1 Z G V I a X N 0 b 2 d y Y W 0 u O T I s M z E x f S Z x d W 9 0 O y w m c X V v d D t T Z W N 0 a W 9 u M S 9 h b X B s X 2 h p c 3 R f M T A w Y m l u c y 9 B d X R v U m V t b 3 Z l Z E N v b H V t b n M x L n t t X 2 F t c G x p d H V k Z U h p c 3 R v Z 3 J h b S 4 5 M y w z M T J 9 J n F 1 b 3 Q 7 L C Z x d W 9 0 O 1 N l Y 3 R p b 2 4 x L 2 F t c G x f a G l z d F 8 x M D B i a W 5 z L 0 F 1 d G 9 S Z W 1 v d m V k Q 2 9 s d W 1 u c z E u e 2 1 f Y W 1 w b G l 0 d W R l S G l z d G 9 n c m F t L j k 0 L D M x M 3 0 m c X V v d D s s J n F 1 b 3 Q 7 U 2 V j d G l v b j E v Y W 1 w b F 9 o a X N 0 X z E w M G J p b n M v Q X V 0 b 1 J l b W 9 2 Z W R D b 2 x 1 b W 5 z M S 5 7 b V 9 h b X B s a X R 1 Z G V I a X N 0 b 2 d y Y W 0 u O T U s M z E 0 f S Z x d W 9 0 O y w m c X V v d D t T Z W N 0 a W 9 u M S 9 h b X B s X 2 h p c 3 R f M T A w Y m l u c y 9 B d X R v U m V t b 3 Z l Z E N v b H V t b n M x L n t t X 2 F t c G x p d H V k Z U h p c 3 R v Z 3 J h b S 4 5 N i w z M T V 9 J n F 1 b 3 Q 7 L C Z x d W 9 0 O 1 N l Y 3 R p b 2 4 x L 2 F t c G x f a G l z d F 8 x M D B i a W 5 z L 0 F 1 d G 9 S Z W 1 v d m V k Q 2 9 s d W 1 u c z E u e 2 1 f Y W 1 w b G l 0 d W R l S G l z d G 9 n c m F t L j k 3 L D M x N n 0 m c X V v d D s s J n F 1 b 3 Q 7 U 2 V j d G l v b j E v Y W 1 w b F 9 o a X N 0 X z E w M G J p b n M v Q X V 0 b 1 J l b W 9 2 Z W R D b 2 x 1 b W 5 z M S 5 7 b V 9 h b X B s a X R 1 Z G V I a X N 0 b 2 d y Y W 0 u O T g s M z E 3 f S Z x d W 9 0 O y w m c X V v d D t T Z W N 0 a W 9 u M S 9 h b X B s X 2 h p c 3 R f M T A w Y m l u c y 9 B d X R v U m V t b 3 Z l Z E N v b H V t b n M x L n t t X 2 F t c G x p d H V k Z U h p c 3 R v Z 3 J h b S 4 5 O S w z M T h 9 J n F 1 b 3 Q 7 L C Z x d W 9 0 O 1 N l Y 3 R p b 2 4 x L 2 F t c G x f a G l z d F 8 x M D B i a W 5 z L 0 F 1 d G 9 S Z W 1 v d m V k Q 2 9 s d W 1 u c z E u e 2 1 f c 3 R h d G V Q c m 9 m a W x l c n M u a 1 9 m Y W l s Z W R C Y W R T d G F 0 Z S w z M T l 9 J n F 1 b 3 Q 7 L C Z x d W 9 0 O 1 N l Y 3 R p b 2 4 x L 2 F t c G x f a G l z d F 8 x M D B i a W 5 z L 0 F 1 d G 9 S Z W 1 v d m V k Q 2 9 s d W 1 u c z E u e 2 1 f c 3 R h d G V Q c m 9 m a W x l c n M u a 1 9 m Y W l s Z W R G Y X N 0 Q U R D S W 5 p d G l h b G l 6 Y X R p b 2 4 s M z I w f S Z x d W 9 0 O y w m c X V v d D t T Z W N 0 a W 9 u M S 9 h b X B s X 2 h p c 3 R f M T A w Y m l u c y 9 B d X R v U m V t b 3 Z l Z E N v b H V t b n M x L n t t X 3 N 0 Y X R l U H J v Z m l s Z X J z L m t f Z m F p b G V k U 2 F t c G x p b m c s M z I x f S Z x d W 9 0 O y w m c X V v d D t T Z W N 0 a W 9 u M S 9 h b X B s X 2 h p c 3 R f M T A w Y m l u c y 9 B d X R v U m V t b 3 Z l Z E N v b H V t b n M x L n t t X 3 N 0 Y X R l U H J v Z m l s Z X J z L m t f Z m F p b G V k Q W 1 w b G l 0 d W R l L D M y M n 0 m c X V v d D s s J n F 1 b 3 Q 7 U 2 V j d G l v b j E v Y W 1 w b F 9 o a X N 0 X z E w M G J p b n M v Q X V 0 b 1 J l b W 9 2 Z W R D b 2 x 1 b W 5 z M S 5 7 b V 9 z d G F 0 Z V B y b 2 Z p b G V y c y 5 r X 2 Z h a W x l Z F N 5 b m N J b n R l c n Z h b H M s M z I z f S Z x d W 9 0 O y w m c X V v d D t T Z W N 0 a W 9 u M S 9 h b X B s X 2 h p c 3 R f M T A w Y m l u c y 9 B d X R v U m V t b 3 Z l Z E N v b H V t b n M x L n t t X 3 N 0 Y X R l U H J v Z m l s Z X J z L m t f Z m F p b G V k V m l k Z W 9 T Y 2 9 y Z S w z M j R 9 J n F 1 b 3 Q 7 L C Z x d W 9 0 O 1 N l Y 3 R p b 2 4 x L 2 F t c G x f a G l z d F 8 x M D B i a W 5 z L 0 F 1 d G 9 S Z W 1 v d m V k Q 2 9 s d W 1 u c z E u e 2 1 f c 3 R h d G V Q c m 9 m a W x l c n M u a 1 9 m Y W l s Z W R G Y X N 0 Q U R D U 3 R v c C w z M j V 9 J n F 1 b 3 Q 7 L C Z x d W 9 0 O 1 N l Y 3 R p b 2 4 x L 2 F t c G x f a G l z d F 8 x M D B i a W 5 z L 0 F 1 d G 9 S Z W 1 v d m V k Q 2 9 s d W 1 u c z E u e 2 1 f c 3 R h d G V Q c m 9 m a W x l c n M u a 1 9 m Y W l s Z W R V b m t u b 3 d u R X J y b 3 I s M z I 2 f S Z x d W 9 0 O y w m c X V v d D t T Z W N 0 a W 9 u M S 9 h b X B s X 2 h p c 3 R f M T A w Y m l u c y 9 B d X R v U m V t b 3 Z l Z E N v b H V t b n M x L n t t X 3 N 0 Y X R l U H J v Z m l s Z X J z L m t f d G 9 0 Y W x B b m F s e X p l V G l t Z S w z M j d 9 J n F 1 b 3 Q 7 L C Z x d W 9 0 O 1 N l Y 3 R p b 2 4 x L 2 F t c G x f a G l z d F 8 x M D B i a W 5 z L 0 F 1 d G 9 S Z W 1 v d m V k Q 2 9 s d W 1 u c z E u e 2 1 f c 3 R h d G V Q c m 9 m a W x l c n M u a 1 9 u b 3 R J b m l 0 a W F s a X p l Z C w z M j h 9 J n F 1 b 3 Q 7 L C Z x d W 9 0 O 1 N l Y 3 R p b 2 4 x L 2 F t c G x f a G l z d F 8 x M D B i a W 5 z L 0 F 1 d G 9 S Z W 1 v d m V k Q 2 9 s d W 1 u c z E u e 2 1 f c 3 R h d G V Q c m 9 m a W x l c n M u a 1 9 p b m l 0 a W F s a X p p b m c s M z I 5 f S Z x d W 9 0 O y w m c X V v d D t T Z W N 0 a W 9 u M S 9 h b X B s X 2 h p c 3 R f M T A w Y m l u c y 9 B d X R v U m V t b 3 Z l Z E N v b H V t b n M x L n t t X 3 N 0 Y X R l U H J v Z m l s Z X J z L m t f a W 5 p d G l h b G l 6 Z W R B b m R J Z G x l L D M z M H 0 m c X V v d D s s J n F 1 b 3 Q 7 U 2 V j d G l v b j E v Y W 1 w b F 9 o a X N 0 X z E w M G J p b n M v Q X V 0 b 1 J l b W 9 2 Z W R D b 2 x 1 b W 5 z M S 5 7 b V 9 z d G F 0 Z V B y b 2 Z p b G V y c y 5 r X 2 F t c G x p d H V k Z V N h b X B s a W 5 n L D M z M X 0 m c X V v d D s s J n F 1 b 3 Q 7 U 2 V j d G l v b j E v Y W 1 w b F 9 o a X N 0 X z E w M G J p b n M v Q X V 0 b 1 J l b W 9 2 Z W R D b 2 x 1 b W 5 z M S 5 7 b V 9 z d G F 0 Z V B y b 2 Z p b G V y c y 5 r X 2 F t c G x p d H V k Z U N h b G N 1 b G F 0 a W 9 u L D M z M n 0 m c X V v d D s s J n F 1 b 3 Q 7 U 2 V j d G l v b j E v Y W 1 w b F 9 o a X N 0 X z E w M G J p b n M v Q X V 0 b 1 J l b W 9 2 Z W R D b 2 x 1 b W 5 z M S 5 7 b V 9 z d G F 0 Z V B y b 2 Z p b G V y c y 5 r X 3 N 5 b m N J b n R l c n Z h b H N T Y W 1 w b G l u Z y w z M z N 9 J n F 1 b 3 Q 7 L C Z x d W 9 0 O 1 N l Y 3 R p b 2 4 x L 2 F t c G x f a G l z d F 8 x M D B i a W 5 z L 0 F 1 d G 9 S Z W 1 v d m V k Q 2 9 s d W 1 u c z E u e 2 1 f c 3 R h d G V Q c m 9 m a W x l c n M u a 1 9 z e W 5 j S W 5 0 Z X J 2 Y W x z Q 2 F s Y 3 V s Y X R p b 2 4 s M z M 0 f S Z x d W 9 0 O y w m c X V v d D t T Z W N 0 a W 9 u M S 9 h b X B s X 2 h p c 3 R f M T A w Y m l u c y 9 B d X R v U m V t b 3 Z l Z E N v b H V t b n M x L n t t X 3 N 0 Y X R l U H J v Z m l s Z X J z L m t f d m l k Z W 9 T Y 2 9 y Z U N h b G N 1 b G F 0 a W 9 u L D M z N X 0 m c X V v d D s s J n F 1 b 3 Q 7 U 2 V j d G l v b j E v Y W 1 w b F 9 o a X N 0 X z E w M G J p b n M v Q X V 0 b 1 J l b W 9 2 Z W R D b 2 x 1 b W 5 z M S 5 7 b V 9 z d G F 0 Z V B y b 2 Z p b G V y c y 5 r X 3 J l c 3 R h c n R J b n Z l c n R l Z C w z M z Z 9 J n F 1 b 3 Q 7 L C Z x d W 9 0 O 1 N l Y 3 R p b 2 4 x L 2 F t c G x f a G l z d F 8 x M D B i a W 5 z L 0 F 1 d G 9 S Z W 1 v d m V k Q 2 9 s d W 1 u c z E u e 2 1 f c 3 R h d G V Q c m 9 m a W x l c n M u a 1 9 z d G 9 w Q U R D L D M z N 3 0 m c X V v d D s s J n F 1 b 3 Q 7 U 2 V j d G l v b j E v Y W 1 w b F 9 o a X N 0 X z E w M G J p b n M v Q X V 0 b 1 J l b W 9 2 Z W R D b 2 x 1 b W 5 z M S 5 7 b V 9 z d G F 0 Z V B y b 2 Z p b G V y c y 5 r X 2 Z p b m l z a G V k L D M z O H 0 m c X V v d D s s J n F 1 b 3 Q 7 U 2 V j d G l v b j E v Y W 1 w b F 9 o a X N 0 X z E w M G J p b n M v Q X V 0 b 1 J l b W 9 2 Z W R D b 2 x 1 b W 5 z M S 5 7 Q 2 9 s d W 1 u M S w z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X B s X 2 h p c 3 R f M T A w Y m l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X B s X 2 h p c 3 R f M T A w Y m l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X B s X 2 h p c 3 R f M T A w Y m l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c G x f a G l z d F 8 x M D B i a W 5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E w Y j M 4 M W M t M G I 4 Z i 0 0 M D A 2 L W E z Y W Y t M j E 2 M D R i M 2 I 0 Y m Q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t c G x f a G l z d F 8 x M D B i a W 5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x V D I w O j I 4 O j A y L j E x O D g 3 M z J a I i A v P j x F b n R y e S B U e X B l P S J G a W x s Q 2 9 s d W 1 u V H l w Z X M i I F Z h b H V l P S J z Q m d Z R E F 3 W U d B d 0 1 E Q X d N R E F 3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B d 0 1 E Q X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T U R B d 0 1 E Q X d N R E F 3 T U R B d 0 1 E Q X d N R E F 3 T U R C Z z 0 9 I i A v P j x F b n R y e S B U e X B l P S J G a W x s Q 2 9 s d W 1 u T m F t Z X M i I F Z h b H V l P S J z W y Z x d W 9 0 O 1 9 D b 2 1 t Z W 5 0 J n F 1 b 3 Q 7 L C Z x d W 9 0 O 1 9 J c 1 Z p Z G V v T G V h c m 5 p b m c m c X V v d D s s J n F 1 b 3 Q 7 I C A g I C A g I C A g I C A g b V 9 p b n Z l c n R E Y X R h Q 3 V y c m V u d F Z h b H V l J n F 1 b 3 Q 7 L C Z x d W 9 0 O y A g I C A g I C A g I C A g I E N 2 Y n N B b m F s e X p l c l N 0 Y X R l J n F 1 b 3 Q 7 L C Z x d W 9 0 O y A g I C A g I C A g I C A g I G 1 f d m l k Z W 9 T Y 2 9 y Z S 5 t X 2 l z V m l k Z W 8 m c X V v d D s s J n F 1 b 3 Q 7 I C A g I C A g I C A g I C A g b V 9 2 a W R l b 1 N j b 3 J l L m 1 f a X N J b n Z l c n R l Z F Z p Z G V v J n F 1 b 3 Q 7 L C Z x d W 9 0 O y A g I C A g I C A g I C A g I G 1 f c 2 F t c G x l c 1 J l Y W R U b 3 R h b C Z x d W 9 0 O y w m c X V v d D s g I C A g I C A g I C A g I C B r X 3 N h b X B s Z V J h d G U m c X V v d D s s J n F 1 b 3 Q 7 I C A g I C A g I C A g I C A g b V 9 z e W 5 j V H J l c 2 h v b G Q m c X V v d D s s J n F 1 b 3 Q 7 I C A g I C A g I C A g I C A g b V 9 z e W 5 j U 2 V x d W V u Y 2 V M Z W 5 n d G h I a X N 0 b 2 d y Y W 0 u b V 9 i a W 5 z U m F u Z 2 U u b W l u J n F 1 b 3 Q 7 L C Z x d W 9 0 O y A g I C A g I C A g I C A g I G 1 f c 3 l u Y 1 N l c X V l b m N l T G V u Z 3 R o S G l z d G 9 n c m F t L m 1 f Y m l u c 1 J h b m d l L m 1 h e C Z x d W 9 0 O y w m c X V v d D s g I C A g I C A g I C A g I C B t X 3 N 5 b m N T Z X F 1 Z W 5 j Z U x l b m d 0 a E h p c 3 R v Z 3 J h b S 5 r X 2 J p b n N D b 3 V u d C Z x d W 9 0 O y w m c X V v d D s g I C A g I C A g I C A g I C B t X 3 N 5 b m N T Z X F 1 Z W 5 j Z U x l b m d 0 a E h p c 3 R v Z 3 J h b S 5 t X 3 N h b X B s Z X N D b 3 V u d C Z x d W 9 0 O y w m c X V v d D s g I C A g I C A g I C A g I C B t X 3 N 5 b m N T Z X F 1 Z W 5 j Z U x l b m d 0 a E h p c 3 R v Z 3 J h b S 5 i a W 5 z X 3 d l a W d o d H M m c X V v d D s s J n F 1 b 3 Q 7 U z E m c X V v d D s s J n F 1 b 3 Q 7 U z I m c X V v d D s s J n F 1 b 3 Q 7 U z M m c X V v d D s s J n F 1 b 3 Q 7 U z Q m c X V v d D s s J n F 1 b 3 Q 7 U z U m c X V v d D s s J n F 1 b 3 Q 7 U z Y m c X V v d D s s J n F 1 b 3 Q 7 U z c m c X V v d D s s J n F 1 b 3 Q 7 U z g m c X V v d D s s J n F 1 b 3 Q 7 U z k m c X V v d D s s J n F 1 b 3 Q 7 U z E w J n F 1 b 3 Q 7 L C Z x d W 9 0 O 1 M x M S Z x d W 9 0 O y w m c X V v d D t T M T I m c X V v d D s s J n F 1 b 3 Q 7 U z E z J n F 1 b 3 Q 7 L C Z x d W 9 0 O 1 M x N C Z x d W 9 0 O y w m c X V v d D t T M T U m c X V v d D s s J n F 1 b 3 Q 7 U z E 2 J n F 1 b 3 Q 7 L C Z x d W 9 0 O 1 M x N y Z x d W 9 0 O y w m c X V v d D t T M T g m c X V v d D s s J n F 1 b 3 Q 7 U z E 5 J n F 1 b 3 Q 7 L C Z x d W 9 0 O 1 M y M C Z x d W 9 0 O y w m c X V v d D t T M j E m c X V v d D s s J n F 1 b 3 Q 7 U z I y J n F 1 b 3 Q 7 L C Z x d W 9 0 O 1 M y M y Z x d W 9 0 O y w m c X V v d D t T M j Q m c X V v d D s s J n F 1 b 3 Q 7 U z I 1 J n F 1 b 3 Q 7 L C Z x d W 9 0 O 1 M y N i Z x d W 9 0 O y w m c X V v d D t T M j c m c X V v d D s s J n F 1 b 3 Q 7 U z I 4 J n F 1 b 3 Q 7 L C Z x d W 9 0 O 1 M y O S Z x d W 9 0 O y w m c X V v d D t T M z A m c X V v d D s s J n F 1 b 3 Q 7 U z M x J n F 1 b 3 Q 7 L C Z x d W 9 0 O 1 M z M i Z x d W 9 0 O y w m c X V v d D t T M z M m c X V v d D s s J n F 1 b 3 Q 7 U z M 0 J n F 1 b 3 Q 7 L C Z x d W 9 0 O 1 M z N S Z x d W 9 0 O y w m c X V v d D t T M z Y m c X V v d D s s J n F 1 b 3 Q 7 U z M 3 J n F 1 b 3 Q 7 L C Z x d W 9 0 O 1 M z O C Z x d W 9 0 O y w m c X V v d D t T M z k m c X V v d D s s J n F 1 b 3 Q 7 U z Q w J n F 1 b 3 Q 7 L C Z x d W 9 0 O 1 M 0 M S Z x d W 9 0 O y w m c X V v d D t T N D I m c X V v d D s s J n F 1 b 3 Q 7 U z Q z J n F 1 b 3 Q 7 L C Z x d W 9 0 O 1 M 0 N C Z x d W 9 0 O y w m c X V v d D t T N D U m c X V v d D s s J n F 1 b 3 Q 7 U z Q 2 J n F 1 b 3 Q 7 L C Z x d W 9 0 O 1 M 0 N y Z x d W 9 0 O y w m c X V v d D t T N D g m c X V v d D s s J n F 1 b 3 Q 7 U z Q 5 J n F 1 b 3 Q 7 L C Z x d W 9 0 O 1 M 1 M C Z x d W 9 0 O y w m c X V v d D t T N T E m c X V v d D s s J n F 1 b 3 Q 7 U z U y J n F 1 b 3 Q 7 L C Z x d W 9 0 O 1 M 1 M y Z x d W 9 0 O y w m c X V v d D t T N T Q m c X V v d D s s J n F 1 b 3 Q 7 U z U 1 J n F 1 b 3 Q 7 L C Z x d W 9 0 O 1 M 1 N i Z x d W 9 0 O y w m c X V v d D t T N T c m c X V v d D s s J n F 1 b 3 Q 7 U z U 4 J n F 1 b 3 Q 7 L C Z x d W 9 0 O 1 M 1 O S Z x d W 9 0 O y w m c X V v d D t T N j A m c X V v d D s s J n F 1 b 3 Q 7 U z Y x J n F 1 b 3 Q 7 L C Z x d W 9 0 O 1 M 2 M i Z x d W 9 0 O y w m c X V v d D t T N j M m c X V v d D s s J n F 1 b 3 Q 7 U z Y 0 J n F 1 b 3 Q 7 L C Z x d W 9 0 O 1 M 2 N S Z x d W 9 0 O y w m c X V v d D t T N j Y m c X V v d D s s J n F 1 b 3 Q 7 U z Y 3 J n F 1 b 3 Q 7 L C Z x d W 9 0 O 1 M 2 O C Z x d W 9 0 O y w m c X V v d D t T N j k m c X V v d D s s J n F 1 b 3 Q 7 U z c w J n F 1 b 3 Q 7 L C Z x d W 9 0 O 1 M 3 M S Z x d W 9 0 O y w m c X V v d D t T N z I m c X V v d D s s J n F 1 b 3 Q 7 U z c z J n F 1 b 3 Q 7 L C Z x d W 9 0 O 1 M 3 N C Z x d W 9 0 O y w m c X V v d D t T N z U m c X V v d D s s J n F 1 b 3 Q 7 U z c 2 J n F 1 b 3 Q 7 L C Z x d W 9 0 O 1 M 3 N y Z x d W 9 0 O y w m c X V v d D t T N z g m c X V v d D s s J n F 1 b 3 Q 7 U z c 5 J n F 1 b 3 Q 7 L C Z x d W 9 0 O 1 M 4 M C Z x d W 9 0 O y w m c X V v d D t T O D E m c X V v d D s s J n F 1 b 3 Q 7 U z g y J n F 1 b 3 Q 7 L C Z x d W 9 0 O 1 M 4 M y Z x d W 9 0 O y w m c X V v d D t T O D Q m c X V v d D s s J n F 1 b 3 Q 7 U z g 1 J n F 1 b 3 Q 7 L C Z x d W 9 0 O 1 M 4 N i Z x d W 9 0 O y w m c X V v d D t T O D c m c X V v d D s s J n F 1 b 3 Q 7 U z g 4 J n F 1 b 3 Q 7 L C Z x d W 9 0 O 1 M 4 O S Z x d W 9 0 O y w m c X V v d D t T O T A m c X V v d D s s J n F 1 b 3 Q 7 U z k x J n F 1 b 3 Q 7 L C Z x d W 9 0 O 1 M 5 M i Z x d W 9 0 O y w m c X V v d D t T O T M m c X V v d D s s J n F 1 b 3 Q 7 U z k 0 J n F 1 b 3 Q 7 L C Z x d W 9 0 O 1 M 5 N S Z x d W 9 0 O y w m c X V v d D t T O T Y m c X V v d D s s J n F 1 b 3 Q 7 U z k 3 J n F 1 b 3 Q 7 L C Z x d W 9 0 O 1 M 5 O C Z x d W 9 0 O y w m c X V v d D t T O T k m c X V v d D s s J n F 1 b 3 Q 7 U z E w M C Z x d W 9 0 O y w m c X V v d D t t X 2 5 v d F N 5 b m N T Z X F 1 Z W 5 j Z U x l b m d 0 a E h p c 3 R v Z 3 J h b S 5 t X 2 J p b n N S Y W 5 n Z S 5 t a W 4 m c X V v d D s s J n F 1 b 3 Q 7 I C A g I C A g I C A g I C A g b V 9 u b 3 R T e W 5 j U 2 V x d W V u Y 2 V M Z W 5 n d G h I a X N 0 b 2 d y Y W 0 u b V 9 i a W 5 z U m F u Z 2 U u b W F 4 J n F 1 b 3 Q 7 L C Z x d W 9 0 O y A g I C A g I C A g I C A g I G 1 f b m 9 0 U 3 l u Y 1 N l c X V l b m N l T G V u Z 3 R o S G l z d G 9 n c m F t L m t f Y m l u c 0 N v d W 5 0 J n F 1 b 3 Q 7 L C Z x d W 9 0 O y A g I C A g I C A g I C A g I G 1 f b m 9 0 U 3 l u Y 1 N l c X V l b m N l T G V u Z 3 R o S G l z d G 9 n c m F t L m 1 f c 2 F t c G x l c 0 N v d W 5 0 J n F 1 b 3 Q 7 L C Z x d W 9 0 O y A g I C A g I C A g I C A g I G 1 f b m 9 0 U 3 l u Y 1 N l c X V l b m N l T G V u Z 3 R o S G l z d G 9 n c m F t L m J p b n N f d 2 V p Z 2 h 0 c y Z x d W 9 0 O y w m c X V v d D t O M S Z x d W 9 0 O y w m c X V v d D t O M i Z x d W 9 0 O y w m c X V v d D t O M y Z x d W 9 0 O y w m c X V v d D t O N C Z x d W 9 0 O y w m c X V v d D t O N S Z x d W 9 0 O y w m c X V v d D t O N i Z x d W 9 0 O y w m c X V v d D t O N y Z x d W 9 0 O y w m c X V v d D t O O C Z x d W 9 0 O y w m c X V v d D t O O S Z x d W 9 0 O y w m c X V v d D t O M T A m c X V v d D s s J n F 1 b 3 Q 7 T j E x J n F 1 b 3 Q 7 L C Z x d W 9 0 O 0 4 x M i Z x d W 9 0 O y w m c X V v d D t O M T M m c X V v d D s s J n F 1 b 3 Q 7 T j E 0 J n F 1 b 3 Q 7 L C Z x d W 9 0 O 0 4 x N S Z x d W 9 0 O y w m c X V v d D t O M T Y m c X V v d D s s J n F 1 b 3 Q 7 T j E 3 J n F 1 b 3 Q 7 L C Z x d W 9 0 O 0 4 x O C Z x d W 9 0 O y w m c X V v d D t O M T k m c X V v d D s s J n F 1 b 3 Q 7 T j I w J n F 1 b 3 Q 7 L C Z x d W 9 0 O 0 4 y M S Z x d W 9 0 O y w m c X V v d D t O M j I m c X V v d D s s J n F 1 b 3 Q 7 T j I z J n F 1 b 3 Q 7 L C Z x d W 9 0 O 0 4 y N C Z x d W 9 0 O y w m c X V v d D t O M j U m c X V v d D s s J n F 1 b 3 Q 7 T j I 2 J n F 1 b 3 Q 7 L C Z x d W 9 0 O 0 4 y N y Z x d W 9 0 O y w m c X V v d D t O M j g m c X V v d D s s J n F 1 b 3 Q 7 T j I 5 J n F 1 b 3 Q 7 L C Z x d W 9 0 O 0 4 z M C Z x d W 9 0 O y w m c X V v d D t O M z E m c X V v d D s s J n F 1 b 3 Q 7 T j M y J n F 1 b 3 Q 7 L C Z x d W 9 0 O 0 4 z M y Z x d W 9 0 O y w m c X V v d D t O M z Q m c X V v d D s s J n F 1 b 3 Q 7 T j M 1 J n F 1 b 3 Q 7 L C Z x d W 9 0 O 0 4 z N i Z x d W 9 0 O y w m c X V v d D t O M z c m c X V v d D s s J n F 1 b 3 Q 7 T j M 4 J n F 1 b 3 Q 7 L C Z x d W 9 0 O 0 4 z O S Z x d W 9 0 O y w m c X V v d D t O N D A m c X V v d D s s J n F 1 b 3 Q 7 T j Q x J n F 1 b 3 Q 7 L C Z x d W 9 0 O 0 4 0 M i Z x d W 9 0 O y w m c X V v d D t O N D M m c X V v d D s s J n F 1 b 3 Q 7 T j Q 0 J n F 1 b 3 Q 7 L C Z x d W 9 0 O 0 4 0 N S Z x d W 9 0 O y w m c X V v d D t O N D Y m c X V v d D s s J n F 1 b 3 Q 7 T j Q 3 J n F 1 b 3 Q 7 L C Z x d W 9 0 O 0 4 0 O C Z x d W 9 0 O y w m c X V v d D t O N D k m c X V v d D s s J n F 1 b 3 Q 7 T j U w J n F 1 b 3 Q 7 L C Z x d W 9 0 O 0 4 1 M S Z x d W 9 0 O y w m c X V v d D t O N T I m c X V v d D s s J n F 1 b 3 Q 7 T j U z J n F 1 b 3 Q 7 L C Z x d W 9 0 O 0 4 1 N C Z x d W 9 0 O y w m c X V v d D t O N T U m c X V v d D s s J n F 1 b 3 Q 7 T j U 2 J n F 1 b 3 Q 7 L C Z x d W 9 0 O 0 4 1 N y Z x d W 9 0 O y w m c X V v d D t O N T g m c X V v d D s s J n F 1 b 3 Q 7 T j U 5 J n F 1 b 3 Q 7 L C Z x d W 9 0 O 0 4 2 M C Z x d W 9 0 O y w m c X V v d D t O N j E m c X V v d D s s J n F 1 b 3 Q 7 T j Y y J n F 1 b 3 Q 7 L C Z x d W 9 0 O 0 4 2 M y Z x d W 9 0 O y w m c X V v d D t O N j Q m c X V v d D s s J n F 1 b 3 Q 7 T j Y 1 J n F 1 b 3 Q 7 L C Z x d W 9 0 O 0 4 2 N i Z x d W 9 0 O y w m c X V v d D t O N j c m c X V v d D s s J n F 1 b 3 Q 7 T j Y 4 J n F 1 b 3 Q 7 L C Z x d W 9 0 O 0 4 2 O S Z x d W 9 0 O y w m c X V v d D t O N z A m c X V v d D s s J n F 1 b 3 Q 7 T j c x J n F 1 b 3 Q 7 L C Z x d W 9 0 O 0 4 3 M i Z x d W 9 0 O y w m c X V v d D t O N z M m c X V v d D s s J n F 1 b 3 Q 7 T j c 0 J n F 1 b 3 Q 7 L C Z x d W 9 0 O 0 4 3 N S Z x d W 9 0 O y w m c X V v d D t O N z Y m c X V v d D s s J n F 1 b 3 Q 7 T j c 3 J n F 1 b 3 Q 7 L C Z x d W 9 0 O 0 4 3 O C Z x d W 9 0 O y w m c X V v d D t O N z k m c X V v d D s s J n F 1 b 3 Q 7 T j g w J n F 1 b 3 Q 7 L C Z x d W 9 0 O 0 4 4 M S Z x d W 9 0 O y w m c X V v d D t O O D I m c X V v d D s s J n F 1 b 3 Q 7 T j g z J n F 1 b 3 Q 7 L C Z x d W 9 0 O 0 4 4 N C Z x d W 9 0 O y w m c X V v d D t O O D U m c X V v d D s s J n F 1 b 3 Q 7 T j g 2 J n F 1 b 3 Q 7 L C Z x d W 9 0 O 0 4 4 N y Z x d W 9 0 O y w m c X V v d D t O O D g m c X V v d D s s J n F 1 b 3 Q 7 T j g 5 J n F 1 b 3 Q 7 L C Z x d W 9 0 O 0 4 5 M C Z x d W 9 0 O y w m c X V v d D t O O T E m c X V v d D s s J n F 1 b 3 Q 7 T j k y J n F 1 b 3 Q 7 L C Z x d W 9 0 O 0 4 5 M y Z x d W 9 0 O y w m c X V v d D t O O T Q m c X V v d D s s J n F 1 b 3 Q 7 T j k 1 J n F 1 b 3 Q 7 L C Z x d W 9 0 O 0 4 5 N i Z x d W 9 0 O y w m c X V v d D t O O T c m c X V v d D s s J n F 1 b 3 Q 7 T j k 4 J n F 1 b 3 Q 7 L C Z x d W 9 0 O 0 4 5 O S Z x d W 9 0 O y w m c X V v d D t O M T A w J n F 1 b 3 Q 7 L C Z x d W 9 0 O 2 1 f Y W 1 w b G l 0 d W R l S G l z d G 9 n c m F t L j A m c X V v d D s s J n F 1 b 3 Q 7 b V 9 h b X B s a X R 1 Z G V I a X N 0 b 2 d y Y W 0 u M S Z x d W 9 0 O y w m c X V v d D t t X 2 F t c G x p d H V k Z U h p c 3 R v Z 3 J h b S 4 y J n F 1 b 3 Q 7 L C Z x d W 9 0 O 2 1 f Y W 1 w b G l 0 d W R l S G l z d G 9 n c m F t L j M m c X V v d D s s J n F 1 b 3 Q 7 b V 9 h b X B s a X R 1 Z G V I a X N 0 b 2 d y Y W 0 u N C Z x d W 9 0 O y w m c X V v d D t t X 2 F t c G x p d H V k Z U h p c 3 R v Z 3 J h b S 4 1 J n F 1 b 3 Q 7 L C Z x d W 9 0 O 2 1 f Y W 1 w b G l 0 d W R l S G l z d G 9 n c m F t L j Y m c X V v d D s s J n F 1 b 3 Q 7 b V 9 h b X B s a X R 1 Z G V I a X N 0 b 2 d y Y W 0 u N y Z x d W 9 0 O y w m c X V v d D t t X 2 F t c G x p d H V k Z U h p c 3 R v Z 3 J h b S 4 4 J n F 1 b 3 Q 7 L C Z x d W 9 0 O 2 1 f Y W 1 w b G l 0 d W R l S G l z d G 9 n c m F t L j k m c X V v d D s s J n F 1 b 3 Q 7 b V 9 h b X B s a X R 1 Z G V I a X N 0 b 2 d y Y W 0 u M T A m c X V v d D s s J n F 1 b 3 Q 7 b V 9 h b X B s a X R 1 Z G V I a X N 0 b 2 d y Y W 0 u M T E m c X V v d D s s J n F 1 b 3 Q 7 b V 9 h b X B s a X R 1 Z G V I a X N 0 b 2 d y Y W 0 u M T I m c X V v d D s s J n F 1 b 3 Q 7 b V 9 h b X B s a X R 1 Z G V I a X N 0 b 2 d y Y W 0 u M T M m c X V v d D s s J n F 1 b 3 Q 7 b V 9 h b X B s a X R 1 Z G V I a X N 0 b 2 d y Y W 0 u M T Q m c X V v d D s s J n F 1 b 3 Q 7 b V 9 h b X B s a X R 1 Z G V I a X N 0 b 2 d y Y W 0 u M T U m c X V v d D s s J n F 1 b 3 Q 7 b V 9 h b X B s a X R 1 Z G V I a X N 0 b 2 d y Y W 0 u M T Y m c X V v d D s s J n F 1 b 3 Q 7 b V 9 h b X B s a X R 1 Z G V I a X N 0 b 2 d y Y W 0 u M T c m c X V v d D s s J n F 1 b 3 Q 7 b V 9 h b X B s a X R 1 Z G V I a X N 0 b 2 d y Y W 0 u M T g m c X V v d D s s J n F 1 b 3 Q 7 b V 9 h b X B s a X R 1 Z G V I a X N 0 b 2 d y Y W 0 u M T k m c X V v d D s s J n F 1 b 3 Q 7 b V 9 h b X B s a X R 1 Z G V I a X N 0 b 2 d y Y W 0 u M j A m c X V v d D s s J n F 1 b 3 Q 7 b V 9 h b X B s a X R 1 Z G V I a X N 0 b 2 d y Y W 0 u M j E m c X V v d D s s J n F 1 b 3 Q 7 b V 9 h b X B s a X R 1 Z G V I a X N 0 b 2 d y Y W 0 u M j I m c X V v d D s s J n F 1 b 3 Q 7 b V 9 h b X B s a X R 1 Z G V I a X N 0 b 2 d y Y W 0 u M j M m c X V v d D s s J n F 1 b 3 Q 7 b V 9 h b X B s a X R 1 Z G V I a X N 0 b 2 d y Y W 0 u M j Q m c X V v d D s s J n F 1 b 3 Q 7 b V 9 h b X B s a X R 1 Z G V I a X N 0 b 2 d y Y W 0 u M j U m c X V v d D s s J n F 1 b 3 Q 7 b V 9 h b X B s a X R 1 Z G V I a X N 0 b 2 d y Y W 0 u M j Y m c X V v d D s s J n F 1 b 3 Q 7 b V 9 h b X B s a X R 1 Z G V I a X N 0 b 2 d y Y W 0 u M j c m c X V v d D s s J n F 1 b 3 Q 7 b V 9 h b X B s a X R 1 Z G V I a X N 0 b 2 d y Y W 0 u M j g m c X V v d D s s J n F 1 b 3 Q 7 b V 9 h b X B s a X R 1 Z G V I a X N 0 b 2 d y Y W 0 u M j k m c X V v d D s s J n F 1 b 3 Q 7 b V 9 h b X B s a X R 1 Z G V I a X N 0 b 2 d y Y W 0 u M z A m c X V v d D s s J n F 1 b 3 Q 7 b V 9 h b X B s a X R 1 Z G V I a X N 0 b 2 d y Y W 0 u M z E m c X V v d D s s J n F 1 b 3 Q 7 b V 9 h b X B s a X R 1 Z G V I a X N 0 b 2 d y Y W 0 u M z I m c X V v d D s s J n F 1 b 3 Q 7 b V 9 h b X B s a X R 1 Z G V I a X N 0 b 2 d y Y W 0 u M z M m c X V v d D s s J n F 1 b 3 Q 7 b V 9 h b X B s a X R 1 Z G V I a X N 0 b 2 d y Y W 0 u M z Q m c X V v d D s s J n F 1 b 3 Q 7 b V 9 h b X B s a X R 1 Z G V I a X N 0 b 2 d y Y W 0 u M z U m c X V v d D s s J n F 1 b 3 Q 7 b V 9 h b X B s a X R 1 Z G V I a X N 0 b 2 d y Y W 0 u M z Y m c X V v d D s s J n F 1 b 3 Q 7 b V 9 h b X B s a X R 1 Z G V I a X N 0 b 2 d y Y W 0 u M z c m c X V v d D s s J n F 1 b 3 Q 7 b V 9 h b X B s a X R 1 Z G V I a X N 0 b 2 d y Y W 0 u M z g m c X V v d D s s J n F 1 b 3 Q 7 b V 9 h b X B s a X R 1 Z G V I a X N 0 b 2 d y Y W 0 u M z k m c X V v d D s s J n F 1 b 3 Q 7 b V 9 h b X B s a X R 1 Z G V I a X N 0 b 2 d y Y W 0 u N D A m c X V v d D s s J n F 1 b 3 Q 7 b V 9 h b X B s a X R 1 Z G V I a X N 0 b 2 d y Y W 0 u N D E m c X V v d D s s J n F 1 b 3 Q 7 b V 9 h b X B s a X R 1 Z G V I a X N 0 b 2 d y Y W 0 u N D I m c X V v d D s s J n F 1 b 3 Q 7 b V 9 h b X B s a X R 1 Z G V I a X N 0 b 2 d y Y W 0 u N D M m c X V v d D s s J n F 1 b 3 Q 7 b V 9 h b X B s a X R 1 Z G V I a X N 0 b 2 d y Y W 0 u N D Q m c X V v d D s s J n F 1 b 3 Q 7 b V 9 h b X B s a X R 1 Z G V I a X N 0 b 2 d y Y W 0 u N D U m c X V v d D s s J n F 1 b 3 Q 7 b V 9 h b X B s a X R 1 Z G V I a X N 0 b 2 d y Y W 0 u N D Y m c X V v d D s s J n F 1 b 3 Q 7 b V 9 h b X B s a X R 1 Z G V I a X N 0 b 2 d y Y W 0 u N D c m c X V v d D s s J n F 1 b 3 Q 7 b V 9 h b X B s a X R 1 Z G V I a X N 0 b 2 d y Y W 0 u N D g m c X V v d D s s J n F 1 b 3 Q 7 b V 9 h b X B s a X R 1 Z G V I a X N 0 b 2 d y Y W 0 u N D k m c X V v d D s s J n F 1 b 3 Q 7 b V 9 h b X B s a X R 1 Z G V I a X N 0 b 2 d y Y W 0 u N T A m c X V v d D s s J n F 1 b 3 Q 7 b V 9 h b X B s a X R 1 Z G V I a X N 0 b 2 d y Y W 0 u N T E m c X V v d D s s J n F 1 b 3 Q 7 b V 9 h b X B s a X R 1 Z G V I a X N 0 b 2 d y Y W 0 u N T I m c X V v d D s s J n F 1 b 3 Q 7 b V 9 h b X B s a X R 1 Z G V I a X N 0 b 2 d y Y W 0 u N T M m c X V v d D s s J n F 1 b 3 Q 7 b V 9 h b X B s a X R 1 Z G V I a X N 0 b 2 d y Y W 0 u N T Q m c X V v d D s s J n F 1 b 3 Q 7 b V 9 h b X B s a X R 1 Z G V I a X N 0 b 2 d y Y W 0 u N T U m c X V v d D s s J n F 1 b 3 Q 7 b V 9 h b X B s a X R 1 Z G V I a X N 0 b 2 d y Y W 0 u N T Y m c X V v d D s s J n F 1 b 3 Q 7 b V 9 h b X B s a X R 1 Z G V I a X N 0 b 2 d y Y W 0 u N T c m c X V v d D s s J n F 1 b 3 Q 7 b V 9 h b X B s a X R 1 Z G V I a X N 0 b 2 d y Y W 0 u N T g m c X V v d D s s J n F 1 b 3 Q 7 b V 9 h b X B s a X R 1 Z G V I a X N 0 b 2 d y Y W 0 u N T k m c X V v d D s s J n F 1 b 3 Q 7 b V 9 h b X B s a X R 1 Z G V I a X N 0 b 2 d y Y W 0 u N j A m c X V v d D s s J n F 1 b 3 Q 7 b V 9 h b X B s a X R 1 Z G V I a X N 0 b 2 d y Y W 0 u N j E m c X V v d D s s J n F 1 b 3 Q 7 b V 9 h b X B s a X R 1 Z G V I a X N 0 b 2 d y Y W 0 u N j I m c X V v d D s s J n F 1 b 3 Q 7 b V 9 h b X B s a X R 1 Z G V I a X N 0 b 2 d y Y W 0 u N j M m c X V v d D s s J n F 1 b 3 Q 7 b V 9 h b X B s a X R 1 Z G V I a X N 0 b 2 d y Y W 0 u N j Q m c X V v d D s s J n F 1 b 3 Q 7 b V 9 h b X B s a X R 1 Z G V I a X N 0 b 2 d y Y W 0 u N j U m c X V v d D s s J n F 1 b 3 Q 7 b V 9 h b X B s a X R 1 Z G V I a X N 0 b 2 d y Y W 0 u N j Y m c X V v d D s s J n F 1 b 3 Q 7 b V 9 h b X B s a X R 1 Z G V I a X N 0 b 2 d y Y W 0 u N j c m c X V v d D s s J n F 1 b 3 Q 7 b V 9 h b X B s a X R 1 Z G V I a X N 0 b 2 d y Y W 0 u N j g m c X V v d D s s J n F 1 b 3 Q 7 b V 9 h b X B s a X R 1 Z G V I a X N 0 b 2 d y Y W 0 u N j k m c X V v d D s s J n F 1 b 3 Q 7 b V 9 h b X B s a X R 1 Z G V I a X N 0 b 2 d y Y W 0 u N z A m c X V v d D s s J n F 1 b 3 Q 7 b V 9 h b X B s a X R 1 Z G V I a X N 0 b 2 d y Y W 0 u N z E m c X V v d D s s J n F 1 b 3 Q 7 b V 9 h b X B s a X R 1 Z G V I a X N 0 b 2 d y Y W 0 u N z I m c X V v d D s s J n F 1 b 3 Q 7 b V 9 h b X B s a X R 1 Z G V I a X N 0 b 2 d y Y W 0 u N z M m c X V v d D s s J n F 1 b 3 Q 7 b V 9 h b X B s a X R 1 Z G V I a X N 0 b 2 d y Y W 0 u N z Q m c X V v d D s s J n F 1 b 3 Q 7 b V 9 h b X B s a X R 1 Z G V I a X N 0 b 2 d y Y W 0 u N z U m c X V v d D s s J n F 1 b 3 Q 7 b V 9 h b X B s a X R 1 Z G V I a X N 0 b 2 d y Y W 0 u N z Y m c X V v d D s s J n F 1 b 3 Q 7 b V 9 h b X B s a X R 1 Z G V I a X N 0 b 2 d y Y W 0 u N z c m c X V v d D s s J n F 1 b 3 Q 7 b V 9 h b X B s a X R 1 Z G V I a X N 0 b 2 d y Y W 0 u N z g m c X V v d D s s J n F 1 b 3 Q 7 b V 9 h b X B s a X R 1 Z G V I a X N 0 b 2 d y Y W 0 u N z k m c X V v d D s s J n F 1 b 3 Q 7 b V 9 h b X B s a X R 1 Z G V I a X N 0 b 2 d y Y W 0 u O D A m c X V v d D s s J n F 1 b 3 Q 7 b V 9 h b X B s a X R 1 Z G V I a X N 0 b 2 d y Y W 0 u O D E m c X V v d D s s J n F 1 b 3 Q 7 b V 9 h b X B s a X R 1 Z G V I a X N 0 b 2 d y Y W 0 u O D I m c X V v d D s s J n F 1 b 3 Q 7 b V 9 h b X B s a X R 1 Z G V I a X N 0 b 2 d y Y W 0 u O D M m c X V v d D s s J n F 1 b 3 Q 7 b V 9 h b X B s a X R 1 Z G V I a X N 0 b 2 d y Y W 0 u O D Q m c X V v d D s s J n F 1 b 3 Q 7 b V 9 h b X B s a X R 1 Z G V I a X N 0 b 2 d y Y W 0 u O D U m c X V v d D s s J n F 1 b 3 Q 7 b V 9 h b X B s a X R 1 Z G V I a X N 0 b 2 d y Y W 0 u O D Y m c X V v d D s s J n F 1 b 3 Q 7 b V 9 h b X B s a X R 1 Z G V I a X N 0 b 2 d y Y W 0 u O D c m c X V v d D s s J n F 1 b 3 Q 7 b V 9 h b X B s a X R 1 Z G V I a X N 0 b 2 d y Y W 0 u O D g m c X V v d D s s J n F 1 b 3 Q 7 b V 9 h b X B s a X R 1 Z G V I a X N 0 b 2 d y Y W 0 u O D k m c X V v d D s s J n F 1 b 3 Q 7 b V 9 h b X B s a X R 1 Z G V I a X N 0 b 2 d y Y W 0 u O T A m c X V v d D s s J n F 1 b 3 Q 7 b V 9 h b X B s a X R 1 Z G V I a X N 0 b 2 d y Y W 0 u O T E m c X V v d D s s J n F 1 b 3 Q 7 b V 9 h b X B s a X R 1 Z G V I a X N 0 b 2 d y Y W 0 u O T I m c X V v d D s s J n F 1 b 3 Q 7 b V 9 h b X B s a X R 1 Z G V I a X N 0 b 2 d y Y W 0 u O T M m c X V v d D s s J n F 1 b 3 Q 7 b V 9 h b X B s a X R 1 Z G V I a X N 0 b 2 d y Y W 0 u O T Q m c X V v d D s s J n F 1 b 3 Q 7 b V 9 h b X B s a X R 1 Z G V I a X N 0 b 2 d y Y W 0 u O T U m c X V v d D s s J n F 1 b 3 Q 7 b V 9 h b X B s a X R 1 Z G V I a X N 0 b 2 d y Y W 0 u O T Y m c X V v d D s s J n F 1 b 3 Q 7 b V 9 h b X B s a X R 1 Z G V I a X N 0 b 2 d y Y W 0 u O T c m c X V v d D s s J n F 1 b 3 Q 7 b V 9 h b X B s a X R 1 Z G V I a X N 0 b 2 d y Y W 0 u O T g m c X V v d D s s J n F 1 b 3 Q 7 b V 9 h b X B s a X R 1 Z G V I a X N 0 b 2 d y Y W 0 u O T k m c X V v d D s s J n F 1 b 3 Q 7 b V 9 z d G F 0 Z V B y b 2 Z p b G V y c y 5 r X 2 Z h a W x l Z E J h Z F N 0 Y X R l J n F 1 b 3 Q 7 L C Z x d W 9 0 O 2 1 f c 3 R h d G V Q c m 9 m a W x l c n M u a 1 9 m Y W l s Z W R G Y X N 0 Q U R D S W 5 p d G l h b G l 6 Y X R p b 2 4 m c X V v d D s s J n F 1 b 3 Q 7 b V 9 z d G F 0 Z V B y b 2 Z p b G V y c y 5 r X 2 Z h a W x l Z F N h b X B s a W 5 n J n F 1 b 3 Q 7 L C Z x d W 9 0 O 2 1 f c 3 R h d G V Q c m 9 m a W x l c n M u a 1 9 m Y W l s Z W R B b X B s a X R 1 Z G U m c X V v d D s s J n F 1 b 3 Q 7 b V 9 z d G F 0 Z V B y b 2 Z p b G V y c y 5 r X 2 Z h a W x l Z F N 5 b m N J b n R l c n Z h b H M m c X V v d D s s J n F 1 b 3 Q 7 b V 9 z d G F 0 Z V B y b 2 Z p b G V y c y 5 r X 2 Z h a W x l Z F Z p Z G V v U 2 N v c m U m c X V v d D s s J n F 1 b 3 Q 7 b V 9 z d G F 0 Z V B y b 2 Z p b G V y c y 5 r X 2 Z h a W x l Z E Z h c 3 R B R E N T d G 9 w J n F 1 b 3 Q 7 L C Z x d W 9 0 O 2 1 f c 3 R h d G V Q c m 9 m a W x l c n M u a 1 9 m Y W l s Z W R V b m t u b 3 d u R X J y b 3 I m c X V v d D s s J n F 1 b 3 Q 7 b V 9 z d G F 0 Z V B y b 2 Z p b G V y c y 5 r X 3 R v d G F s Q W 5 h b H l 6 Z V R p b W U m c X V v d D s s J n F 1 b 3 Q 7 b V 9 z d G F 0 Z V B y b 2 Z p b G V y c y 5 r X 2 5 v d E l u a X R p Y W x p e m V k J n F 1 b 3 Q 7 L C Z x d W 9 0 O 2 1 f c 3 R h d G V Q c m 9 m a W x l c n M u a 1 9 p b m l 0 a W F s a X p p b m c m c X V v d D s s J n F 1 b 3 Q 7 b V 9 z d G F 0 Z V B y b 2 Z p b G V y c y 5 r X 2 l u a X R p Y W x p e m V k Q W 5 k S W R s Z S Z x d W 9 0 O y w m c X V v d D t t X 3 N 0 Y X R l U H J v Z m l s Z X J z L m t f Y W 1 w b G l 0 d W R l U 2 F t c G x p b m c m c X V v d D s s J n F 1 b 3 Q 7 b V 9 z d G F 0 Z V B y b 2 Z p b G V y c y 5 r X 2 F t c G x p d H V k Z U N h b G N 1 b G F 0 a W 9 u J n F 1 b 3 Q 7 L C Z x d W 9 0 O 2 1 f c 3 R h d G V Q c m 9 m a W x l c n M u a 1 9 z e W 5 j S W 5 0 Z X J 2 Y W x z U 2 F t c G x p b m c m c X V v d D s s J n F 1 b 3 Q 7 b V 9 z d G F 0 Z V B y b 2 Z p b G V y c y 5 r X 3 N 5 b m N J b n R l c n Z h b H N D Y W x j d W x h d G l v b i Z x d W 9 0 O y w m c X V v d D t t X 3 N 0 Y X R l U H J v Z m l s Z X J z L m t f d m l k Z W 9 T Y 2 9 y Z U N h b G N 1 b G F 0 a W 9 u J n F 1 b 3 Q 7 L C Z x d W 9 0 O 2 1 f c 3 R h d G V Q c m 9 m a W x l c n M u a 1 9 y Z X N 0 Y X J 0 S W 5 2 Z X J 0 Z W Q m c X V v d D s s J n F 1 b 3 Q 7 b V 9 z d G F 0 Z V B y b 2 Z p b G V y c y 5 r X 3 N 0 b 3 B B R E M m c X V v d D s s J n F 1 b 3 Q 7 b V 9 z d G F 0 Z V B y b 2 Z p b G V y c y 5 r X 2 Z p b m l z a G V k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t c G x f a G l z d F 8 x M D B i a W 5 z I C g y K S 9 B d X R v U m V t b 3 Z l Z E N v b H V t b n M x L n t f Q 2 9 t b W V u d C w w f S Z x d W 9 0 O y w m c X V v d D t T Z W N 0 a W 9 u M S 9 h b X B s X 2 h p c 3 R f M T A w Y m l u c y A o M i k v Q X V 0 b 1 J l b W 9 2 Z W R D b 2 x 1 b W 5 z M S 5 7 X 0 l z V m l k Z W 9 M Z W F y b m l u Z y w x f S Z x d W 9 0 O y w m c X V v d D t T Z W N 0 a W 9 u M S 9 h b X B s X 2 h p c 3 R f M T A w Y m l u c y A o M i k v Q X V 0 b 1 J l b W 9 2 Z W R D b 2 x 1 b W 5 z M S 5 7 I C A g I C A g I C A g I C A g b V 9 p b n Z l c n R E Y X R h Q 3 V y c m V u d F Z h b H V l L D J 9 J n F 1 b 3 Q 7 L C Z x d W 9 0 O 1 N l Y 3 R p b 2 4 x L 2 F t c G x f a G l z d F 8 x M D B i a W 5 z I C g y K S 9 B d X R v U m V t b 3 Z l Z E N v b H V t b n M x L n s g I C A g I C A g I C A g I C B D d m J z Q W 5 h b H l 6 Z X J T d G F 0 Z S w z f S Z x d W 9 0 O y w m c X V v d D t T Z W N 0 a W 9 u M S 9 h b X B s X 2 h p c 3 R f M T A w Y m l u c y A o M i k v Q X V 0 b 1 J l b W 9 2 Z W R D b 2 x 1 b W 5 z M S 5 7 I C A g I C A g I C A g I C A g b V 9 2 a W R l b 1 N j b 3 J l L m 1 f a X N W a W R l b y w 0 f S Z x d W 9 0 O y w m c X V v d D t T Z W N 0 a W 9 u M S 9 h b X B s X 2 h p c 3 R f M T A w Y m l u c y A o M i k v Q X V 0 b 1 J l b W 9 2 Z W R D b 2 x 1 b W 5 z M S 5 7 I C A g I C A g I C A g I C A g b V 9 2 a W R l b 1 N j b 3 J l L m 1 f a X N J b n Z l c n R l Z F Z p Z G V v L D V 9 J n F 1 b 3 Q 7 L C Z x d W 9 0 O 1 N l Y 3 R p b 2 4 x L 2 F t c G x f a G l z d F 8 x M D B i a W 5 z I C g y K S 9 B d X R v U m V t b 3 Z l Z E N v b H V t b n M x L n s g I C A g I C A g I C A g I C B t X 3 N h b X B s Z X N S Z W F k V G 9 0 Y W w s N n 0 m c X V v d D s s J n F 1 b 3 Q 7 U 2 V j d G l v b j E v Y W 1 w b F 9 o a X N 0 X z E w M G J p b n M g K D I p L 0 F 1 d G 9 S Z W 1 v d m V k Q 2 9 s d W 1 u c z E u e y A g I C A g I C A g I C A g I G t f c 2 F t c G x l U m F 0 Z S w 3 f S Z x d W 9 0 O y w m c X V v d D t T Z W N 0 a W 9 u M S 9 h b X B s X 2 h p c 3 R f M T A w Y m l u c y A o M i k v Q X V 0 b 1 J l b W 9 2 Z W R D b 2 x 1 b W 5 z M S 5 7 I C A g I C A g I C A g I C A g b V 9 z e W 5 j V H J l c 2 h v b G Q s O H 0 m c X V v d D s s J n F 1 b 3 Q 7 U 2 V j d G l v b j E v Y W 1 w b F 9 o a X N 0 X z E w M G J p b n M g K D I p L 0 F 1 d G 9 S Z W 1 v d m V k Q 2 9 s d W 1 u c z E u e y A g I C A g I C A g I C A g I G 1 f c 3 l u Y 1 N l c X V l b m N l T G V u Z 3 R o S G l z d G 9 n c m F t L m 1 f Y m l u c 1 J h b m d l L m 1 p b i w 5 f S Z x d W 9 0 O y w m c X V v d D t T Z W N 0 a W 9 u M S 9 h b X B s X 2 h p c 3 R f M T A w Y m l u c y A o M i k v Q X V 0 b 1 J l b W 9 2 Z W R D b 2 x 1 b W 5 z M S 5 7 I C A g I C A g I C A g I C A g b V 9 z e W 5 j U 2 V x d W V u Y 2 V M Z W 5 n d G h I a X N 0 b 2 d y Y W 0 u b V 9 i a W 5 z U m F u Z 2 U u b W F 4 L D E w f S Z x d W 9 0 O y w m c X V v d D t T Z W N 0 a W 9 u M S 9 h b X B s X 2 h p c 3 R f M T A w Y m l u c y A o M i k v Q X V 0 b 1 J l b W 9 2 Z W R D b 2 x 1 b W 5 z M S 5 7 I C A g I C A g I C A g I C A g b V 9 z e W 5 j U 2 V x d W V u Y 2 V M Z W 5 n d G h I a X N 0 b 2 d y Y W 0 u a 1 9 i a W 5 z Q 2 9 1 b n Q s M T F 9 J n F 1 b 3 Q 7 L C Z x d W 9 0 O 1 N l Y 3 R p b 2 4 x L 2 F t c G x f a G l z d F 8 x M D B i a W 5 z I C g y K S 9 B d X R v U m V t b 3 Z l Z E N v b H V t b n M x L n s g I C A g I C A g I C A g I C B t X 3 N 5 b m N T Z X F 1 Z W 5 j Z U x l b m d 0 a E h p c 3 R v Z 3 J h b S 5 t X 3 N h b X B s Z X N D b 3 V u d C w x M n 0 m c X V v d D s s J n F 1 b 3 Q 7 U 2 V j d G l v b j E v Y W 1 w b F 9 o a X N 0 X z E w M G J p b n M g K D I p L 0 F 1 d G 9 S Z W 1 v d m V k Q 2 9 s d W 1 u c z E u e y A g I C A g I C A g I C A g I G 1 f c 3 l u Y 1 N l c X V l b m N l T G V u Z 3 R o S G l z d G 9 n c m F t L m J p b n N f d 2 V p Z 2 h 0 c y w x M 3 0 m c X V v d D s s J n F 1 b 3 Q 7 U 2 V j d G l v b j E v Y W 1 w b F 9 o a X N 0 X z E w M G J p b n M g K D I p L 0 F 1 d G 9 S Z W 1 v d m V k Q 2 9 s d W 1 u c z E u e 1 M x L D E 0 f S Z x d W 9 0 O y w m c X V v d D t T Z W N 0 a W 9 u M S 9 h b X B s X 2 h p c 3 R f M T A w Y m l u c y A o M i k v Q X V 0 b 1 J l b W 9 2 Z W R D b 2 x 1 b W 5 z M S 5 7 U z I s M T V 9 J n F 1 b 3 Q 7 L C Z x d W 9 0 O 1 N l Y 3 R p b 2 4 x L 2 F t c G x f a G l z d F 8 x M D B i a W 5 z I C g y K S 9 B d X R v U m V t b 3 Z l Z E N v b H V t b n M x L n t T M y w x N n 0 m c X V v d D s s J n F 1 b 3 Q 7 U 2 V j d G l v b j E v Y W 1 w b F 9 o a X N 0 X z E w M G J p b n M g K D I p L 0 F 1 d G 9 S Z W 1 v d m V k Q 2 9 s d W 1 u c z E u e 1 M 0 L D E 3 f S Z x d W 9 0 O y w m c X V v d D t T Z W N 0 a W 9 u M S 9 h b X B s X 2 h p c 3 R f M T A w Y m l u c y A o M i k v Q X V 0 b 1 J l b W 9 2 Z W R D b 2 x 1 b W 5 z M S 5 7 U z U s M T h 9 J n F 1 b 3 Q 7 L C Z x d W 9 0 O 1 N l Y 3 R p b 2 4 x L 2 F t c G x f a G l z d F 8 x M D B i a W 5 z I C g y K S 9 B d X R v U m V t b 3 Z l Z E N v b H V t b n M x L n t T N i w x O X 0 m c X V v d D s s J n F 1 b 3 Q 7 U 2 V j d G l v b j E v Y W 1 w b F 9 o a X N 0 X z E w M G J p b n M g K D I p L 0 F 1 d G 9 S Z W 1 v d m V k Q 2 9 s d W 1 u c z E u e 1 M 3 L D I w f S Z x d W 9 0 O y w m c X V v d D t T Z W N 0 a W 9 u M S 9 h b X B s X 2 h p c 3 R f M T A w Y m l u c y A o M i k v Q X V 0 b 1 J l b W 9 2 Z W R D b 2 x 1 b W 5 z M S 5 7 U z g s M j F 9 J n F 1 b 3 Q 7 L C Z x d W 9 0 O 1 N l Y 3 R p b 2 4 x L 2 F t c G x f a G l z d F 8 x M D B i a W 5 z I C g y K S 9 B d X R v U m V t b 3 Z l Z E N v b H V t b n M x L n t T O S w y M n 0 m c X V v d D s s J n F 1 b 3 Q 7 U 2 V j d G l v b j E v Y W 1 w b F 9 o a X N 0 X z E w M G J p b n M g K D I p L 0 F 1 d G 9 S Z W 1 v d m V k Q 2 9 s d W 1 u c z E u e 1 M x M C w y M 3 0 m c X V v d D s s J n F 1 b 3 Q 7 U 2 V j d G l v b j E v Y W 1 w b F 9 o a X N 0 X z E w M G J p b n M g K D I p L 0 F 1 d G 9 S Z W 1 v d m V k Q 2 9 s d W 1 u c z E u e 1 M x M S w y N H 0 m c X V v d D s s J n F 1 b 3 Q 7 U 2 V j d G l v b j E v Y W 1 w b F 9 o a X N 0 X z E w M G J p b n M g K D I p L 0 F 1 d G 9 S Z W 1 v d m V k Q 2 9 s d W 1 u c z E u e 1 M x M i w y N X 0 m c X V v d D s s J n F 1 b 3 Q 7 U 2 V j d G l v b j E v Y W 1 w b F 9 o a X N 0 X z E w M G J p b n M g K D I p L 0 F 1 d G 9 S Z W 1 v d m V k Q 2 9 s d W 1 u c z E u e 1 M x M y w y N n 0 m c X V v d D s s J n F 1 b 3 Q 7 U 2 V j d G l v b j E v Y W 1 w b F 9 o a X N 0 X z E w M G J p b n M g K D I p L 0 F 1 d G 9 S Z W 1 v d m V k Q 2 9 s d W 1 u c z E u e 1 M x N C w y N 3 0 m c X V v d D s s J n F 1 b 3 Q 7 U 2 V j d G l v b j E v Y W 1 w b F 9 o a X N 0 X z E w M G J p b n M g K D I p L 0 F 1 d G 9 S Z W 1 v d m V k Q 2 9 s d W 1 u c z E u e 1 M x N S w y O H 0 m c X V v d D s s J n F 1 b 3 Q 7 U 2 V j d G l v b j E v Y W 1 w b F 9 o a X N 0 X z E w M G J p b n M g K D I p L 0 F 1 d G 9 S Z W 1 v d m V k Q 2 9 s d W 1 u c z E u e 1 M x N i w y O X 0 m c X V v d D s s J n F 1 b 3 Q 7 U 2 V j d G l v b j E v Y W 1 w b F 9 o a X N 0 X z E w M G J p b n M g K D I p L 0 F 1 d G 9 S Z W 1 v d m V k Q 2 9 s d W 1 u c z E u e 1 M x N y w z M H 0 m c X V v d D s s J n F 1 b 3 Q 7 U 2 V j d G l v b j E v Y W 1 w b F 9 o a X N 0 X z E w M G J p b n M g K D I p L 0 F 1 d G 9 S Z W 1 v d m V k Q 2 9 s d W 1 u c z E u e 1 M x O C w z M X 0 m c X V v d D s s J n F 1 b 3 Q 7 U 2 V j d G l v b j E v Y W 1 w b F 9 o a X N 0 X z E w M G J p b n M g K D I p L 0 F 1 d G 9 S Z W 1 v d m V k Q 2 9 s d W 1 u c z E u e 1 M x O S w z M n 0 m c X V v d D s s J n F 1 b 3 Q 7 U 2 V j d G l v b j E v Y W 1 w b F 9 o a X N 0 X z E w M G J p b n M g K D I p L 0 F 1 d G 9 S Z W 1 v d m V k Q 2 9 s d W 1 u c z E u e 1 M y M C w z M 3 0 m c X V v d D s s J n F 1 b 3 Q 7 U 2 V j d G l v b j E v Y W 1 w b F 9 o a X N 0 X z E w M G J p b n M g K D I p L 0 F 1 d G 9 S Z W 1 v d m V k Q 2 9 s d W 1 u c z E u e 1 M y M S w z N H 0 m c X V v d D s s J n F 1 b 3 Q 7 U 2 V j d G l v b j E v Y W 1 w b F 9 o a X N 0 X z E w M G J p b n M g K D I p L 0 F 1 d G 9 S Z W 1 v d m V k Q 2 9 s d W 1 u c z E u e 1 M y M i w z N X 0 m c X V v d D s s J n F 1 b 3 Q 7 U 2 V j d G l v b j E v Y W 1 w b F 9 o a X N 0 X z E w M G J p b n M g K D I p L 0 F 1 d G 9 S Z W 1 v d m V k Q 2 9 s d W 1 u c z E u e 1 M y M y w z N n 0 m c X V v d D s s J n F 1 b 3 Q 7 U 2 V j d G l v b j E v Y W 1 w b F 9 o a X N 0 X z E w M G J p b n M g K D I p L 0 F 1 d G 9 S Z W 1 v d m V k Q 2 9 s d W 1 u c z E u e 1 M y N C w z N 3 0 m c X V v d D s s J n F 1 b 3 Q 7 U 2 V j d G l v b j E v Y W 1 w b F 9 o a X N 0 X z E w M G J p b n M g K D I p L 0 F 1 d G 9 S Z W 1 v d m V k Q 2 9 s d W 1 u c z E u e 1 M y N S w z O H 0 m c X V v d D s s J n F 1 b 3 Q 7 U 2 V j d G l v b j E v Y W 1 w b F 9 o a X N 0 X z E w M G J p b n M g K D I p L 0 F 1 d G 9 S Z W 1 v d m V k Q 2 9 s d W 1 u c z E u e 1 M y N i w z O X 0 m c X V v d D s s J n F 1 b 3 Q 7 U 2 V j d G l v b j E v Y W 1 w b F 9 o a X N 0 X z E w M G J p b n M g K D I p L 0 F 1 d G 9 S Z W 1 v d m V k Q 2 9 s d W 1 u c z E u e 1 M y N y w 0 M H 0 m c X V v d D s s J n F 1 b 3 Q 7 U 2 V j d G l v b j E v Y W 1 w b F 9 o a X N 0 X z E w M G J p b n M g K D I p L 0 F 1 d G 9 S Z W 1 v d m V k Q 2 9 s d W 1 u c z E u e 1 M y O C w 0 M X 0 m c X V v d D s s J n F 1 b 3 Q 7 U 2 V j d G l v b j E v Y W 1 w b F 9 o a X N 0 X z E w M G J p b n M g K D I p L 0 F 1 d G 9 S Z W 1 v d m V k Q 2 9 s d W 1 u c z E u e 1 M y O S w 0 M n 0 m c X V v d D s s J n F 1 b 3 Q 7 U 2 V j d G l v b j E v Y W 1 w b F 9 o a X N 0 X z E w M G J p b n M g K D I p L 0 F 1 d G 9 S Z W 1 v d m V k Q 2 9 s d W 1 u c z E u e 1 M z M C w 0 M 3 0 m c X V v d D s s J n F 1 b 3 Q 7 U 2 V j d G l v b j E v Y W 1 w b F 9 o a X N 0 X z E w M G J p b n M g K D I p L 0 F 1 d G 9 S Z W 1 v d m V k Q 2 9 s d W 1 u c z E u e 1 M z M S w 0 N H 0 m c X V v d D s s J n F 1 b 3 Q 7 U 2 V j d G l v b j E v Y W 1 w b F 9 o a X N 0 X z E w M G J p b n M g K D I p L 0 F 1 d G 9 S Z W 1 v d m V k Q 2 9 s d W 1 u c z E u e 1 M z M i w 0 N X 0 m c X V v d D s s J n F 1 b 3 Q 7 U 2 V j d G l v b j E v Y W 1 w b F 9 o a X N 0 X z E w M G J p b n M g K D I p L 0 F 1 d G 9 S Z W 1 v d m V k Q 2 9 s d W 1 u c z E u e 1 M z M y w 0 N n 0 m c X V v d D s s J n F 1 b 3 Q 7 U 2 V j d G l v b j E v Y W 1 w b F 9 o a X N 0 X z E w M G J p b n M g K D I p L 0 F 1 d G 9 S Z W 1 v d m V k Q 2 9 s d W 1 u c z E u e 1 M z N C w 0 N 3 0 m c X V v d D s s J n F 1 b 3 Q 7 U 2 V j d G l v b j E v Y W 1 w b F 9 o a X N 0 X z E w M G J p b n M g K D I p L 0 F 1 d G 9 S Z W 1 v d m V k Q 2 9 s d W 1 u c z E u e 1 M z N S w 0 O H 0 m c X V v d D s s J n F 1 b 3 Q 7 U 2 V j d G l v b j E v Y W 1 w b F 9 o a X N 0 X z E w M G J p b n M g K D I p L 0 F 1 d G 9 S Z W 1 v d m V k Q 2 9 s d W 1 u c z E u e 1 M z N i w 0 O X 0 m c X V v d D s s J n F 1 b 3 Q 7 U 2 V j d G l v b j E v Y W 1 w b F 9 o a X N 0 X z E w M G J p b n M g K D I p L 0 F 1 d G 9 S Z W 1 v d m V k Q 2 9 s d W 1 u c z E u e 1 M z N y w 1 M H 0 m c X V v d D s s J n F 1 b 3 Q 7 U 2 V j d G l v b j E v Y W 1 w b F 9 o a X N 0 X z E w M G J p b n M g K D I p L 0 F 1 d G 9 S Z W 1 v d m V k Q 2 9 s d W 1 u c z E u e 1 M z O C w 1 M X 0 m c X V v d D s s J n F 1 b 3 Q 7 U 2 V j d G l v b j E v Y W 1 w b F 9 o a X N 0 X z E w M G J p b n M g K D I p L 0 F 1 d G 9 S Z W 1 v d m V k Q 2 9 s d W 1 u c z E u e 1 M z O S w 1 M n 0 m c X V v d D s s J n F 1 b 3 Q 7 U 2 V j d G l v b j E v Y W 1 w b F 9 o a X N 0 X z E w M G J p b n M g K D I p L 0 F 1 d G 9 S Z W 1 v d m V k Q 2 9 s d W 1 u c z E u e 1 M 0 M C w 1 M 3 0 m c X V v d D s s J n F 1 b 3 Q 7 U 2 V j d G l v b j E v Y W 1 w b F 9 o a X N 0 X z E w M G J p b n M g K D I p L 0 F 1 d G 9 S Z W 1 v d m V k Q 2 9 s d W 1 u c z E u e 1 M 0 M S w 1 N H 0 m c X V v d D s s J n F 1 b 3 Q 7 U 2 V j d G l v b j E v Y W 1 w b F 9 o a X N 0 X z E w M G J p b n M g K D I p L 0 F 1 d G 9 S Z W 1 v d m V k Q 2 9 s d W 1 u c z E u e 1 M 0 M i w 1 N X 0 m c X V v d D s s J n F 1 b 3 Q 7 U 2 V j d G l v b j E v Y W 1 w b F 9 o a X N 0 X z E w M G J p b n M g K D I p L 0 F 1 d G 9 S Z W 1 v d m V k Q 2 9 s d W 1 u c z E u e 1 M 0 M y w 1 N n 0 m c X V v d D s s J n F 1 b 3 Q 7 U 2 V j d G l v b j E v Y W 1 w b F 9 o a X N 0 X z E w M G J p b n M g K D I p L 0 F 1 d G 9 S Z W 1 v d m V k Q 2 9 s d W 1 u c z E u e 1 M 0 N C w 1 N 3 0 m c X V v d D s s J n F 1 b 3 Q 7 U 2 V j d G l v b j E v Y W 1 w b F 9 o a X N 0 X z E w M G J p b n M g K D I p L 0 F 1 d G 9 S Z W 1 v d m V k Q 2 9 s d W 1 u c z E u e 1 M 0 N S w 1 O H 0 m c X V v d D s s J n F 1 b 3 Q 7 U 2 V j d G l v b j E v Y W 1 w b F 9 o a X N 0 X z E w M G J p b n M g K D I p L 0 F 1 d G 9 S Z W 1 v d m V k Q 2 9 s d W 1 u c z E u e 1 M 0 N i w 1 O X 0 m c X V v d D s s J n F 1 b 3 Q 7 U 2 V j d G l v b j E v Y W 1 w b F 9 o a X N 0 X z E w M G J p b n M g K D I p L 0 F 1 d G 9 S Z W 1 v d m V k Q 2 9 s d W 1 u c z E u e 1 M 0 N y w 2 M H 0 m c X V v d D s s J n F 1 b 3 Q 7 U 2 V j d G l v b j E v Y W 1 w b F 9 o a X N 0 X z E w M G J p b n M g K D I p L 0 F 1 d G 9 S Z W 1 v d m V k Q 2 9 s d W 1 u c z E u e 1 M 0 O C w 2 M X 0 m c X V v d D s s J n F 1 b 3 Q 7 U 2 V j d G l v b j E v Y W 1 w b F 9 o a X N 0 X z E w M G J p b n M g K D I p L 0 F 1 d G 9 S Z W 1 v d m V k Q 2 9 s d W 1 u c z E u e 1 M 0 O S w 2 M n 0 m c X V v d D s s J n F 1 b 3 Q 7 U 2 V j d G l v b j E v Y W 1 w b F 9 o a X N 0 X z E w M G J p b n M g K D I p L 0 F 1 d G 9 S Z W 1 v d m V k Q 2 9 s d W 1 u c z E u e 1 M 1 M C w 2 M 3 0 m c X V v d D s s J n F 1 b 3 Q 7 U 2 V j d G l v b j E v Y W 1 w b F 9 o a X N 0 X z E w M G J p b n M g K D I p L 0 F 1 d G 9 S Z W 1 v d m V k Q 2 9 s d W 1 u c z E u e 1 M 1 M S w 2 N H 0 m c X V v d D s s J n F 1 b 3 Q 7 U 2 V j d G l v b j E v Y W 1 w b F 9 o a X N 0 X z E w M G J p b n M g K D I p L 0 F 1 d G 9 S Z W 1 v d m V k Q 2 9 s d W 1 u c z E u e 1 M 1 M i w 2 N X 0 m c X V v d D s s J n F 1 b 3 Q 7 U 2 V j d G l v b j E v Y W 1 w b F 9 o a X N 0 X z E w M G J p b n M g K D I p L 0 F 1 d G 9 S Z W 1 v d m V k Q 2 9 s d W 1 u c z E u e 1 M 1 M y w 2 N n 0 m c X V v d D s s J n F 1 b 3 Q 7 U 2 V j d G l v b j E v Y W 1 w b F 9 o a X N 0 X z E w M G J p b n M g K D I p L 0 F 1 d G 9 S Z W 1 v d m V k Q 2 9 s d W 1 u c z E u e 1 M 1 N C w 2 N 3 0 m c X V v d D s s J n F 1 b 3 Q 7 U 2 V j d G l v b j E v Y W 1 w b F 9 o a X N 0 X z E w M G J p b n M g K D I p L 0 F 1 d G 9 S Z W 1 v d m V k Q 2 9 s d W 1 u c z E u e 1 M 1 N S w 2 O H 0 m c X V v d D s s J n F 1 b 3 Q 7 U 2 V j d G l v b j E v Y W 1 w b F 9 o a X N 0 X z E w M G J p b n M g K D I p L 0 F 1 d G 9 S Z W 1 v d m V k Q 2 9 s d W 1 u c z E u e 1 M 1 N i w 2 O X 0 m c X V v d D s s J n F 1 b 3 Q 7 U 2 V j d G l v b j E v Y W 1 w b F 9 o a X N 0 X z E w M G J p b n M g K D I p L 0 F 1 d G 9 S Z W 1 v d m V k Q 2 9 s d W 1 u c z E u e 1 M 1 N y w 3 M H 0 m c X V v d D s s J n F 1 b 3 Q 7 U 2 V j d G l v b j E v Y W 1 w b F 9 o a X N 0 X z E w M G J p b n M g K D I p L 0 F 1 d G 9 S Z W 1 v d m V k Q 2 9 s d W 1 u c z E u e 1 M 1 O C w 3 M X 0 m c X V v d D s s J n F 1 b 3 Q 7 U 2 V j d G l v b j E v Y W 1 w b F 9 o a X N 0 X z E w M G J p b n M g K D I p L 0 F 1 d G 9 S Z W 1 v d m V k Q 2 9 s d W 1 u c z E u e 1 M 1 O S w 3 M n 0 m c X V v d D s s J n F 1 b 3 Q 7 U 2 V j d G l v b j E v Y W 1 w b F 9 o a X N 0 X z E w M G J p b n M g K D I p L 0 F 1 d G 9 S Z W 1 v d m V k Q 2 9 s d W 1 u c z E u e 1 M 2 M C w 3 M 3 0 m c X V v d D s s J n F 1 b 3 Q 7 U 2 V j d G l v b j E v Y W 1 w b F 9 o a X N 0 X z E w M G J p b n M g K D I p L 0 F 1 d G 9 S Z W 1 v d m V k Q 2 9 s d W 1 u c z E u e 1 M 2 M S w 3 N H 0 m c X V v d D s s J n F 1 b 3 Q 7 U 2 V j d G l v b j E v Y W 1 w b F 9 o a X N 0 X z E w M G J p b n M g K D I p L 0 F 1 d G 9 S Z W 1 v d m V k Q 2 9 s d W 1 u c z E u e 1 M 2 M i w 3 N X 0 m c X V v d D s s J n F 1 b 3 Q 7 U 2 V j d G l v b j E v Y W 1 w b F 9 o a X N 0 X z E w M G J p b n M g K D I p L 0 F 1 d G 9 S Z W 1 v d m V k Q 2 9 s d W 1 u c z E u e 1 M 2 M y w 3 N n 0 m c X V v d D s s J n F 1 b 3 Q 7 U 2 V j d G l v b j E v Y W 1 w b F 9 o a X N 0 X z E w M G J p b n M g K D I p L 0 F 1 d G 9 S Z W 1 v d m V k Q 2 9 s d W 1 u c z E u e 1 M 2 N C w 3 N 3 0 m c X V v d D s s J n F 1 b 3 Q 7 U 2 V j d G l v b j E v Y W 1 w b F 9 o a X N 0 X z E w M G J p b n M g K D I p L 0 F 1 d G 9 S Z W 1 v d m V k Q 2 9 s d W 1 u c z E u e 1 M 2 N S w 3 O H 0 m c X V v d D s s J n F 1 b 3 Q 7 U 2 V j d G l v b j E v Y W 1 w b F 9 o a X N 0 X z E w M G J p b n M g K D I p L 0 F 1 d G 9 S Z W 1 v d m V k Q 2 9 s d W 1 u c z E u e 1 M 2 N i w 3 O X 0 m c X V v d D s s J n F 1 b 3 Q 7 U 2 V j d G l v b j E v Y W 1 w b F 9 o a X N 0 X z E w M G J p b n M g K D I p L 0 F 1 d G 9 S Z W 1 v d m V k Q 2 9 s d W 1 u c z E u e 1 M 2 N y w 4 M H 0 m c X V v d D s s J n F 1 b 3 Q 7 U 2 V j d G l v b j E v Y W 1 w b F 9 o a X N 0 X z E w M G J p b n M g K D I p L 0 F 1 d G 9 S Z W 1 v d m V k Q 2 9 s d W 1 u c z E u e 1 M 2 O C w 4 M X 0 m c X V v d D s s J n F 1 b 3 Q 7 U 2 V j d G l v b j E v Y W 1 w b F 9 o a X N 0 X z E w M G J p b n M g K D I p L 0 F 1 d G 9 S Z W 1 v d m V k Q 2 9 s d W 1 u c z E u e 1 M 2 O S w 4 M n 0 m c X V v d D s s J n F 1 b 3 Q 7 U 2 V j d G l v b j E v Y W 1 w b F 9 o a X N 0 X z E w M G J p b n M g K D I p L 0 F 1 d G 9 S Z W 1 v d m V k Q 2 9 s d W 1 u c z E u e 1 M 3 M C w 4 M 3 0 m c X V v d D s s J n F 1 b 3 Q 7 U 2 V j d G l v b j E v Y W 1 w b F 9 o a X N 0 X z E w M G J p b n M g K D I p L 0 F 1 d G 9 S Z W 1 v d m V k Q 2 9 s d W 1 u c z E u e 1 M 3 M S w 4 N H 0 m c X V v d D s s J n F 1 b 3 Q 7 U 2 V j d G l v b j E v Y W 1 w b F 9 o a X N 0 X z E w M G J p b n M g K D I p L 0 F 1 d G 9 S Z W 1 v d m V k Q 2 9 s d W 1 u c z E u e 1 M 3 M i w 4 N X 0 m c X V v d D s s J n F 1 b 3 Q 7 U 2 V j d G l v b j E v Y W 1 w b F 9 o a X N 0 X z E w M G J p b n M g K D I p L 0 F 1 d G 9 S Z W 1 v d m V k Q 2 9 s d W 1 u c z E u e 1 M 3 M y w 4 N n 0 m c X V v d D s s J n F 1 b 3 Q 7 U 2 V j d G l v b j E v Y W 1 w b F 9 o a X N 0 X z E w M G J p b n M g K D I p L 0 F 1 d G 9 S Z W 1 v d m V k Q 2 9 s d W 1 u c z E u e 1 M 3 N C w 4 N 3 0 m c X V v d D s s J n F 1 b 3 Q 7 U 2 V j d G l v b j E v Y W 1 w b F 9 o a X N 0 X z E w M G J p b n M g K D I p L 0 F 1 d G 9 S Z W 1 v d m V k Q 2 9 s d W 1 u c z E u e 1 M 3 N S w 4 O H 0 m c X V v d D s s J n F 1 b 3 Q 7 U 2 V j d G l v b j E v Y W 1 w b F 9 o a X N 0 X z E w M G J p b n M g K D I p L 0 F 1 d G 9 S Z W 1 v d m V k Q 2 9 s d W 1 u c z E u e 1 M 3 N i w 4 O X 0 m c X V v d D s s J n F 1 b 3 Q 7 U 2 V j d G l v b j E v Y W 1 w b F 9 o a X N 0 X z E w M G J p b n M g K D I p L 0 F 1 d G 9 S Z W 1 v d m V k Q 2 9 s d W 1 u c z E u e 1 M 3 N y w 5 M H 0 m c X V v d D s s J n F 1 b 3 Q 7 U 2 V j d G l v b j E v Y W 1 w b F 9 o a X N 0 X z E w M G J p b n M g K D I p L 0 F 1 d G 9 S Z W 1 v d m V k Q 2 9 s d W 1 u c z E u e 1 M 3 O C w 5 M X 0 m c X V v d D s s J n F 1 b 3 Q 7 U 2 V j d G l v b j E v Y W 1 w b F 9 o a X N 0 X z E w M G J p b n M g K D I p L 0 F 1 d G 9 S Z W 1 v d m V k Q 2 9 s d W 1 u c z E u e 1 M 3 O S w 5 M n 0 m c X V v d D s s J n F 1 b 3 Q 7 U 2 V j d G l v b j E v Y W 1 w b F 9 o a X N 0 X z E w M G J p b n M g K D I p L 0 F 1 d G 9 S Z W 1 v d m V k Q 2 9 s d W 1 u c z E u e 1 M 4 M C w 5 M 3 0 m c X V v d D s s J n F 1 b 3 Q 7 U 2 V j d G l v b j E v Y W 1 w b F 9 o a X N 0 X z E w M G J p b n M g K D I p L 0 F 1 d G 9 S Z W 1 v d m V k Q 2 9 s d W 1 u c z E u e 1 M 4 M S w 5 N H 0 m c X V v d D s s J n F 1 b 3 Q 7 U 2 V j d G l v b j E v Y W 1 w b F 9 o a X N 0 X z E w M G J p b n M g K D I p L 0 F 1 d G 9 S Z W 1 v d m V k Q 2 9 s d W 1 u c z E u e 1 M 4 M i w 5 N X 0 m c X V v d D s s J n F 1 b 3 Q 7 U 2 V j d G l v b j E v Y W 1 w b F 9 o a X N 0 X z E w M G J p b n M g K D I p L 0 F 1 d G 9 S Z W 1 v d m V k Q 2 9 s d W 1 u c z E u e 1 M 4 M y w 5 N n 0 m c X V v d D s s J n F 1 b 3 Q 7 U 2 V j d G l v b j E v Y W 1 w b F 9 o a X N 0 X z E w M G J p b n M g K D I p L 0 F 1 d G 9 S Z W 1 v d m V k Q 2 9 s d W 1 u c z E u e 1 M 4 N C w 5 N 3 0 m c X V v d D s s J n F 1 b 3 Q 7 U 2 V j d G l v b j E v Y W 1 w b F 9 o a X N 0 X z E w M G J p b n M g K D I p L 0 F 1 d G 9 S Z W 1 v d m V k Q 2 9 s d W 1 u c z E u e 1 M 4 N S w 5 O H 0 m c X V v d D s s J n F 1 b 3 Q 7 U 2 V j d G l v b j E v Y W 1 w b F 9 o a X N 0 X z E w M G J p b n M g K D I p L 0 F 1 d G 9 S Z W 1 v d m V k Q 2 9 s d W 1 u c z E u e 1 M 4 N i w 5 O X 0 m c X V v d D s s J n F 1 b 3 Q 7 U 2 V j d G l v b j E v Y W 1 w b F 9 o a X N 0 X z E w M G J p b n M g K D I p L 0 F 1 d G 9 S Z W 1 v d m V k Q 2 9 s d W 1 u c z E u e 1 M 4 N y w x M D B 9 J n F 1 b 3 Q 7 L C Z x d W 9 0 O 1 N l Y 3 R p b 2 4 x L 2 F t c G x f a G l z d F 8 x M D B i a W 5 z I C g y K S 9 B d X R v U m V t b 3 Z l Z E N v b H V t b n M x L n t T O D g s M T A x f S Z x d W 9 0 O y w m c X V v d D t T Z W N 0 a W 9 u M S 9 h b X B s X 2 h p c 3 R f M T A w Y m l u c y A o M i k v Q X V 0 b 1 J l b W 9 2 Z W R D b 2 x 1 b W 5 z M S 5 7 U z g 5 L D E w M n 0 m c X V v d D s s J n F 1 b 3 Q 7 U 2 V j d G l v b j E v Y W 1 w b F 9 o a X N 0 X z E w M G J p b n M g K D I p L 0 F 1 d G 9 S Z W 1 v d m V k Q 2 9 s d W 1 u c z E u e 1 M 5 M C w x M D N 9 J n F 1 b 3 Q 7 L C Z x d W 9 0 O 1 N l Y 3 R p b 2 4 x L 2 F t c G x f a G l z d F 8 x M D B i a W 5 z I C g y K S 9 B d X R v U m V t b 3 Z l Z E N v b H V t b n M x L n t T O T E s M T A 0 f S Z x d W 9 0 O y w m c X V v d D t T Z W N 0 a W 9 u M S 9 h b X B s X 2 h p c 3 R f M T A w Y m l u c y A o M i k v Q X V 0 b 1 J l b W 9 2 Z W R D b 2 x 1 b W 5 z M S 5 7 U z k y L D E w N X 0 m c X V v d D s s J n F 1 b 3 Q 7 U 2 V j d G l v b j E v Y W 1 w b F 9 o a X N 0 X z E w M G J p b n M g K D I p L 0 F 1 d G 9 S Z W 1 v d m V k Q 2 9 s d W 1 u c z E u e 1 M 5 M y w x M D Z 9 J n F 1 b 3 Q 7 L C Z x d W 9 0 O 1 N l Y 3 R p b 2 4 x L 2 F t c G x f a G l z d F 8 x M D B i a W 5 z I C g y K S 9 B d X R v U m V t b 3 Z l Z E N v b H V t b n M x L n t T O T Q s M T A 3 f S Z x d W 9 0 O y w m c X V v d D t T Z W N 0 a W 9 u M S 9 h b X B s X 2 h p c 3 R f M T A w Y m l u c y A o M i k v Q X V 0 b 1 J l b W 9 2 Z W R D b 2 x 1 b W 5 z M S 5 7 U z k 1 L D E w O H 0 m c X V v d D s s J n F 1 b 3 Q 7 U 2 V j d G l v b j E v Y W 1 w b F 9 o a X N 0 X z E w M G J p b n M g K D I p L 0 F 1 d G 9 S Z W 1 v d m V k Q 2 9 s d W 1 u c z E u e 1 M 5 N i w x M D l 9 J n F 1 b 3 Q 7 L C Z x d W 9 0 O 1 N l Y 3 R p b 2 4 x L 2 F t c G x f a G l z d F 8 x M D B i a W 5 z I C g y K S 9 B d X R v U m V t b 3 Z l Z E N v b H V t b n M x L n t T O T c s M T E w f S Z x d W 9 0 O y w m c X V v d D t T Z W N 0 a W 9 u M S 9 h b X B s X 2 h p c 3 R f M T A w Y m l u c y A o M i k v Q X V 0 b 1 J l b W 9 2 Z W R D b 2 x 1 b W 5 z M S 5 7 U z k 4 L D E x M X 0 m c X V v d D s s J n F 1 b 3 Q 7 U 2 V j d G l v b j E v Y W 1 w b F 9 o a X N 0 X z E w M G J p b n M g K D I p L 0 F 1 d G 9 S Z W 1 v d m V k Q 2 9 s d W 1 u c z E u e 1 M 5 O S w x M T J 9 J n F 1 b 3 Q 7 L C Z x d W 9 0 O 1 N l Y 3 R p b 2 4 x L 2 F t c G x f a G l z d F 8 x M D B i a W 5 z I C g y K S 9 B d X R v U m V t b 3 Z l Z E N v b H V t b n M x L n t T M T A w L D E x M 3 0 m c X V v d D s s J n F 1 b 3 Q 7 U 2 V j d G l v b j E v Y W 1 w b F 9 o a X N 0 X z E w M G J p b n M g K D I p L 0 F 1 d G 9 S Z W 1 v d m V k Q 2 9 s d W 1 u c z E u e 2 1 f b m 9 0 U 3 l u Y 1 N l c X V l b m N l T G V u Z 3 R o S G l z d G 9 n c m F t L m 1 f Y m l u c 1 J h b m d l L m 1 p b i w x M T R 9 J n F 1 b 3 Q 7 L C Z x d W 9 0 O 1 N l Y 3 R p b 2 4 x L 2 F t c G x f a G l z d F 8 x M D B i a W 5 z I C g y K S 9 B d X R v U m V t b 3 Z l Z E N v b H V t b n M x L n s g I C A g I C A g I C A g I C B t X 2 5 v d F N 5 b m N T Z X F 1 Z W 5 j Z U x l b m d 0 a E h p c 3 R v Z 3 J h b S 5 t X 2 J p b n N S Y W 5 n Z S 5 t Y X g s M T E 1 f S Z x d W 9 0 O y w m c X V v d D t T Z W N 0 a W 9 u M S 9 h b X B s X 2 h p c 3 R f M T A w Y m l u c y A o M i k v Q X V 0 b 1 J l b W 9 2 Z W R D b 2 x 1 b W 5 z M S 5 7 I C A g I C A g I C A g I C A g b V 9 u b 3 R T e W 5 j U 2 V x d W V u Y 2 V M Z W 5 n d G h I a X N 0 b 2 d y Y W 0 u a 1 9 i a W 5 z Q 2 9 1 b n Q s M T E 2 f S Z x d W 9 0 O y w m c X V v d D t T Z W N 0 a W 9 u M S 9 h b X B s X 2 h p c 3 R f M T A w Y m l u c y A o M i k v Q X V 0 b 1 J l b W 9 2 Z W R D b 2 x 1 b W 5 z M S 5 7 I C A g I C A g I C A g I C A g b V 9 u b 3 R T e W 5 j U 2 V x d W V u Y 2 V M Z W 5 n d G h I a X N 0 b 2 d y Y W 0 u b V 9 z Y W 1 w b G V z Q 2 9 1 b n Q s M T E 3 f S Z x d W 9 0 O y w m c X V v d D t T Z W N 0 a W 9 u M S 9 h b X B s X 2 h p c 3 R f M T A w Y m l u c y A o M i k v Q X V 0 b 1 J l b W 9 2 Z W R D b 2 x 1 b W 5 z M S 5 7 I C A g I C A g I C A g I C A g b V 9 u b 3 R T e W 5 j U 2 V x d W V u Y 2 V M Z W 5 n d G h I a X N 0 b 2 d y Y W 0 u Y m l u c 1 9 3 Z W l n a H R z L D E x O H 0 m c X V v d D s s J n F 1 b 3 Q 7 U 2 V j d G l v b j E v Y W 1 w b F 9 o a X N 0 X z E w M G J p b n M g K D I p L 0 F 1 d G 9 S Z W 1 v d m V k Q 2 9 s d W 1 u c z E u e 0 4 x L D E x O X 0 m c X V v d D s s J n F 1 b 3 Q 7 U 2 V j d G l v b j E v Y W 1 w b F 9 o a X N 0 X z E w M G J p b n M g K D I p L 0 F 1 d G 9 S Z W 1 v d m V k Q 2 9 s d W 1 u c z E u e 0 4 y L D E y M H 0 m c X V v d D s s J n F 1 b 3 Q 7 U 2 V j d G l v b j E v Y W 1 w b F 9 o a X N 0 X z E w M G J p b n M g K D I p L 0 F 1 d G 9 S Z W 1 v d m V k Q 2 9 s d W 1 u c z E u e 0 4 z L D E y M X 0 m c X V v d D s s J n F 1 b 3 Q 7 U 2 V j d G l v b j E v Y W 1 w b F 9 o a X N 0 X z E w M G J p b n M g K D I p L 0 F 1 d G 9 S Z W 1 v d m V k Q 2 9 s d W 1 u c z E u e 0 4 0 L D E y M n 0 m c X V v d D s s J n F 1 b 3 Q 7 U 2 V j d G l v b j E v Y W 1 w b F 9 o a X N 0 X z E w M G J p b n M g K D I p L 0 F 1 d G 9 S Z W 1 v d m V k Q 2 9 s d W 1 u c z E u e 0 4 1 L D E y M 3 0 m c X V v d D s s J n F 1 b 3 Q 7 U 2 V j d G l v b j E v Y W 1 w b F 9 o a X N 0 X z E w M G J p b n M g K D I p L 0 F 1 d G 9 S Z W 1 v d m V k Q 2 9 s d W 1 u c z E u e 0 4 2 L D E y N H 0 m c X V v d D s s J n F 1 b 3 Q 7 U 2 V j d G l v b j E v Y W 1 w b F 9 o a X N 0 X z E w M G J p b n M g K D I p L 0 F 1 d G 9 S Z W 1 v d m V k Q 2 9 s d W 1 u c z E u e 0 4 3 L D E y N X 0 m c X V v d D s s J n F 1 b 3 Q 7 U 2 V j d G l v b j E v Y W 1 w b F 9 o a X N 0 X z E w M G J p b n M g K D I p L 0 F 1 d G 9 S Z W 1 v d m V k Q 2 9 s d W 1 u c z E u e 0 4 4 L D E y N n 0 m c X V v d D s s J n F 1 b 3 Q 7 U 2 V j d G l v b j E v Y W 1 w b F 9 o a X N 0 X z E w M G J p b n M g K D I p L 0 F 1 d G 9 S Z W 1 v d m V k Q 2 9 s d W 1 u c z E u e 0 4 5 L D E y N 3 0 m c X V v d D s s J n F 1 b 3 Q 7 U 2 V j d G l v b j E v Y W 1 w b F 9 o a X N 0 X z E w M G J p b n M g K D I p L 0 F 1 d G 9 S Z W 1 v d m V k Q 2 9 s d W 1 u c z E u e 0 4 x M C w x M j h 9 J n F 1 b 3 Q 7 L C Z x d W 9 0 O 1 N l Y 3 R p b 2 4 x L 2 F t c G x f a G l z d F 8 x M D B i a W 5 z I C g y K S 9 B d X R v U m V t b 3 Z l Z E N v b H V t b n M x L n t O M T E s M T I 5 f S Z x d W 9 0 O y w m c X V v d D t T Z W N 0 a W 9 u M S 9 h b X B s X 2 h p c 3 R f M T A w Y m l u c y A o M i k v Q X V 0 b 1 J l b W 9 2 Z W R D b 2 x 1 b W 5 z M S 5 7 T j E y L D E z M H 0 m c X V v d D s s J n F 1 b 3 Q 7 U 2 V j d G l v b j E v Y W 1 w b F 9 o a X N 0 X z E w M G J p b n M g K D I p L 0 F 1 d G 9 S Z W 1 v d m V k Q 2 9 s d W 1 u c z E u e 0 4 x M y w x M z F 9 J n F 1 b 3 Q 7 L C Z x d W 9 0 O 1 N l Y 3 R p b 2 4 x L 2 F t c G x f a G l z d F 8 x M D B i a W 5 z I C g y K S 9 B d X R v U m V t b 3 Z l Z E N v b H V t b n M x L n t O M T Q s M T M y f S Z x d W 9 0 O y w m c X V v d D t T Z W N 0 a W 9 u M S 9 h b X B s X 2 h p c 3 R f M T A w Y m l u c y A o M i k v Q X V 0 b 1 J l b W 9 2 Z W R D b 2 x 1 b W 5 z M S 5 7 T j E 1 L D E z M 3 0 m c X V v d D s s J n F 1 b 3 Q 7 U 2 V j d G l v b j E v Y W 1 w b F 9 o a X N 0 X z E w M G J p b n M g K D I p L 0 F 1 d G 9 S Z W 1 v d m V k Q 2 9 s d W 1 u c z E u e 0 4 x N i w x M z R 9 J n F 1 b 3 Q 7 L C Z x d W 9 0 O 1 N l Y 3 R p b 2 4 x L 2 F t c G x f a G l z d F 8 x M D B i a W 5 z I C g y K S 9 B d X R v U m V t b 3 Z l Z E N v b H V t b n M x L n t O M T c s M T M 1 f S Z x d W 9 0 O y w m c X V v d D t T Z W N 0 a W 9 u M S 9 h b X B s X 2 h p c 3 R f M T A w Y m l u c y A o M i k v Q X V 0 b 1 J l b W 9 2 Z W R D b 2 x 1 b W 5 z M S 5 7 T j E 4 L D E z N n 0 m c X V v d D s s J n F 1 b 3 Q 7 U 2 V j d G l v b j E v Y W 1 w b F 9 o a X N 0 X z E w M G J p b n M g K D I p L 0 F 1 d G 9 S Z W 1 v d m V k Q 2 9 s d W 1 u c z E u e 0 4 x O S w x M z d 9 J n F 1 b 3 Q 7 L C Z x d W 9 0 O 1 N l Y 3 R p b 2 4 x L 2 F t c G x f a G l z d F 8 x M D B i a W 5 z I C g y K S 9 B d X R v U m V t b 3 Z l Z E N v b H V t b n M x L n t O M j A s M T M 4 f S Z x d W 9 0 O y w m c X V v d D t T Z W N 0 a W 9 u M S 9 h b X B s X 2 h p c 3 R f M T A w Y m l u c y A o M i k v Q X V 0 b 1 J l b W 9 2 Z W R D b 2 x 1 b W 5 z M S 5 7 T j I x L D E z O X 0 m c X V v d D s s J n F 1 b 3 Q 7 U 2 V j d G l v b j E v Y W 1 w b F 9 o a X N 0 X z E w M G J p b n M g K D I p L 0 F 1 d G 9 S Z W 1 v d m V k Q 2 9 s d W 1 u c z E u e 0 4 y M i w x N D B 9 J n F 1 b 3 Q 7 L C Z x d W 9 0 O 1 N l Y 3 R p b 2 4 x L 2 F t c G x f a G l z d F 8 x M D B i a W 5 z I C g y K S 9 B d X R v U m V t b 3 Z l Z E N v b H V t b n M x L n t O M j M s M T Q x f S Z x d W 9 0 O y w m c X V v d D t T Z W N 0 a W 9 u M S 9 h b X B s X 2 h p c 3 R f M T A w Y m l u c y A o M i k v Q X V 0 b 1 J l b W 9 2 Z W R D b 2 x 1 b W 5 z M S 5 7 T j I 0 L D E 0 M n 0 m c X V v d D s s J n F 1 b 3 Q 7 U 2 V j d G l v b j E v Y W 1 w b F 9 o a X N 0 X z E w M G J p b n M g K D I p L 0 F 1 d G 9 S Z W 1 v d m V k Q 2 9 s d W 1 u c z E u e 0 4 y N S w x N D N 9 J n F 1 b 3 Q 7 L C Z x d W 9 0 O 1 N l Y 3 R p b 2 4 x L 2 F t c G x f a G l z d F 8 x M D B i a W 5 z I C g y K S 9 B d X R v U m V t b 3 Z l Z E N v b H V t b n M x L n t O M j Y s M T Q 0 f S Z x d W 9 0 O y w m c X V v d D t T Z W N 0 a W 9 u M S 9 h b X B s X 2 h p c 3 R f M T A w Y m l u c y A o M i k v Q X V 0 b 1 J l b W 9 2 Z W R D b 2 x 1 b W 5 z M S 5 7 T j I 3 L D E 0 N X 0 m c X V v d D s s J n F 1 b 3 Q 7 U 2 V j d G l v b j E v Y W 1 w b F 9 o a X N 0 X z E w M G J p b n M g K D I p L 0 F 1 d G 9 S Z W 1 v d m V k Q 2 9 s d W 1 u c z E u e 0 4 y O C w x N D Z 9 J n F 1 b 3 Q 7 L C Z x d W 9 0 O 1 N l Y 3 R p b 2 4 x L 2 F t c G x f a G l z d F 8 x M D B i a W 5 z I C g y K S 9 B d X R v U m V t b 3 Z l Z E N v b H V t b n M x L n t O M j k s M T Q 3 f S Z x d W 9 0 O y w m c X V v d D t T Z W N 0 a W 9 u M S 9 h b X B s X 2 h p c 3 R f M T A w Y m l u c y A o M i k v Q X V 0 b 1 J l b W 9 2 Z W R D b 2 x 1 b W 5 z M S 5 7 T j M w L D E 0 O H 0 m c X V v d D s s J n F 1 b 3 Q 7 U 2 V j d G l v b j E v Y W 1 w b F 9 o a X N 0 X z E w M G J p b n M g K D I p L 0 F 1 d G 9 S Z W 1 v d m V k Q 2 9 s d W 1 u c z E u e 0 4 z M S w x N D l 9 J n F 1 b 3 Q 7 L C Z x d W 9 0 O 1 N l Y 3 R p b 2 4 x L 2 F t c G x f a G l z d F 8 x M D B i a W 5 z I C g y K S 9 B d X R v U m V t b 3 Z l Z E N v b H V t b n M x L n t O M z I s M T U w f S Z x d W 9 0 O y w m c X V v d D t T Z W N 0 a W 9 u M S 9 h b X B s X 2 h p c 3 R f M T A w Y m l u c y A o M i k v Q X V 0 b 1 J l b W 9 2 Z W R D b 2 x 1 b W 5 z M S 5 7 T j M z L D E 1 M X 0 m c X V v d D s s J n F 1 b 3 Q 7 U 2 V j d G l v b j E v Y W 1 w b F 9 o a X N 0 X z E w M G J p b n M g K D I p L 0 F 1 d G 9 S Z W 1 v d m V k Q 2 9 s d W 1 u c z E u e 0 4 z N C w x N T J 9 J n F 1 b 3 Q 7 L C Z x d W 9 0 O 1 N l Y 3 R p b 2 4 x L 2 F t c G x f a G l z d F 8 x M D B i a W 5 z I C g y K S 9 B d X R v U m V t b 3 Z l Z E N v b H V t b n M x L n t O M z U s M T U z f S Z x d W 9 0 O y w m c X V v d D t T Z W N 0 a W 9 u M S 9 h b X B s X 2 h p c 3 R f M T A w Y m l u c y A o M i k v Q X V 0 b 1 J l b W 9 2 Z W R D b 2 x 1 b W 5 z M S 5 7 T j M 2 L D E 1 N H 0 m c X V v d D s s J n F 1 b 3 Q 7 U 2 V j d G l v b j E v Y W 1 w b F 9 o a X N 0 X z E w M G J p b n M g K D I p L 0 F 1 d G 9 S Z W 1 v d m V k Q 2 9 s d W 1 u c z E u e 0 4 z N y w x N T V 9 J n F 1 b 3 Q 7 L C Z x d W 9 0 O 1 N l Y 3 R p b 2 4 x L 2 F t c G x f a G l z d F 8 x M D B i a W 5 z I C g y K S 9 B d X R v U m V t b 3 Z l Z E N v b H V t b n M x L n t O M z g s M T U 2 f S Z x d W 9 0 O y w m c X V v d D t T Z W N 0 a W 9 u M S 9 h b X B s X 2 h p c 3 R f M T A w Y m l u c y A o M i k v Q X V 0 b 1 J l b W 9 2 Z W R D b 2 x 1 b W 5 z M S 5 7 T j M 5 L D E 1 N 3 0 m c X V v d D s s J n F 1 b 3 Q 7 U 2 V j d G l v b j E v Y W 1 w b F 9 o a X N 0 X z E w M G J p b n M g K D I p L 0 F 1 d G 9 S Z W 1 v d m V k Q 2 9 s d W 1 u c z E u e 0 4 0 M C w x N T h 9 J n F 1 b 3 Q 7 L C Z x d W 9 0 O 1 N l Y 3 R p b 2 4 x L 2 F t c G x f a G l z d F 8 x M D B i a W 5 z I C g y K S 9 B d X R v U m V t b 3 Z l Z E N v b H V t b n M x L n t O N D E s M T U 5 f S Z x d W 9 0 O y w m c X V v d D t T Z W N 0 a W 9 u M S 9 h b X B s X 2 h p c 3 R f M T A w Y m l u c y A o M i k v Q X V 0 b 1 J l b W 9 2 Z W R D b 2 x 1 b W 5 z M S 5 7 T j Q y L D E 2 M H 0 m c X V v d D s s J n F 1 b 3 Q 7 U 2 V j d G l v b j E v Y W 1 w b F 9 o a X N 0 X z E w M G J p b n M g K D I p L 0 F 1 d G 9 S Z W 1 v d m V k Q 2 9 s d W 1 u c z E u e 0 4 0 M y w x N j F 9 J n F 1 b 3 Q 7 L C Z x d W 9 0 O 1 N l Y 3 R p b 2 4 x L 2 F t c G x f a G l z d F 8 x M D B i a W 5 z I C g y K S 9 B d X R v U m V t b 3 Z l Z E N v b H V t b n M x L n t O N D Q s M T Y y f S Z x d W 9 0 O y w m c X V v d D t T Z W N 0 a W 9 u M S 9 h b X B s X 2 h p c 3 R f M T A w Y m l u c y A o M i k v Q X V 0 b 1 J l b W 9 2 Z W R D b 2 x 1 b W 5 z M S 5 7 T j Q 1 L D E 2 M 3 0 m c X V v d D s s J n F 1 b 3 Q 7 U 2 V j d G l v b j E v Y W 1 w b F 9 o a X N 0 X z E w M G J p b n M g K D I p L 0 F 1 d G 9 S Z W 1 v d m V k Q 2 9 s d W 1 u c z E u e 0 4 0 N i w x N j R 9 J n F 1 b 3 Q 7 L C Z x d W 9 0 O 1 N l Y 3 R p b 2 4 x L 2 F t c G x f a G l z d F 8 x M D B i a W 5 z I C g y K S 9 B d X R v U m V t b 3 Z l Z E N v b H V t b n M x L n t O N D c s M T Y 1 f S Z x d W 9 0 O y w m c X V v d D t T Z W N 0 a W 9 u M S 9 h b X B s X 2 h p c 3 R f M T A w Y m l u c y A o M i k v Q X V 0 b 1 J l b W 9 2 Z W R D b 2 x 1 b W 5 z M S 5 7 T j Q 4 L D E 2 N n 0 m c X V v d D s s J n F 1 b 3 Q 7 U 2 V j d G l v b j E v Y W 1 w b F 9 o a X N 0 X z E w M G J p b n M g K D I p L 0 F 1 d G 9 S Z W 1 v d m V k Q 2 9 s d W 1 u c z E u e 0 4 0 O S w x N j d 9 J n F 1 b 3 Q 7 L C Z x d W 9 0 O 1 N l Y 3 R p b 2 4 x L 2 F t c G x f a G l z d F 8 x M D B i a W 5 z I C g y K S 9 B d X R v U m V t b 3 Z l Z E N v b H V t b n M x L n t O N T A s M T Y 4 f S Z x d W 9 0 O y w m c X V v d D t T Z W N 0 a W 9 u M S 9 h b X B s X 2 h p c 3 R f M T A w Y m l u c y A o M i k v Q X V 0 b 1 J l b W 9 2 Z W R D b 2 x 1 b W 5 z M S 5 7 T j U x L D E 2 O X 0 m c X V v d D s s J n F 1 b 3 Q 7 U 2 V j d G l v b j E v Y W 1 w b F 9 o a X N 0 X z E w M G J p b n M g K D I p L 0 F 1 d G 9 S Z W 1 v d m V k Q 2 9 s d W 1 u c z E u e 0 4 1 M i w x N z B 9 J n F 1 b 3 Q 7 L C Z x d W 9 0 O 1 N l Y 3 R p b 2 4 x L 2 F t c G x f a G l z d F 8 x M D B i a W 5 z I C g y K S 9 B d X R v U m V t b 3 Z l Z E N v b H V t b n M x L n t O N T M s M T c x f S Z x d W 9 0 O y w m c X V v d D t T Z W N 0 a W 9 u M S 9 h b X B s X 2 h p c 3 R f M T A w Y m l u c y A o M i k v Q X V 0 b 1 J l b W 9 2 Z W R D b 2 x 1 b W 5 z M S 5 7 T j U 0 L D E 3 M n 0 m c X V v d D s s J n F 1 b 3 Q 7 U 2 V j d G l v b j E v Y W 1 w b F 9 o a X N 0 X z E w M G J p b n M g K D I p L 0 F 1 d G 9 S Z W 1 v d m V k Q 2 9 s d W 1 u c z E u e 0 4 1 N S w x N z N 9 J n F 1 b 3 Q 7 L C Z x d W 9 0 O 1 N l Y 3 R p b 2 4 x L 2 F t c G x f a G l z d F 8 x M D B i a W 5 z I C g y K S 9 B d X R v U m V t b 3 Z l Z E N v b H V t b n M x L n t O N T Y s M T c 0 f S Z x d W 9 0 O y w m c X V v d D t T Z W N 0 a W 9 u M S 9 h b X B s X 2 h p c 3 R f M T A w Y m l u c y A o M i k v Q X V 0 b 1 J l b W 9 2 Z W R D b 2 x 1 b W 5 z M S 5 7 T j U 3 L D E 3 N X 0 m c X V v d D s s J n F 1 b 3 Q 7 U 2 V j d G l v b j E v Y W 1 w b F 9 o a X N 0 X z E w M G J p b n M g K D I p L 0 F 1 d G 9 S Z W 1 v d m V k Q 2 9 s d W 1 u c z E u e 0 4 1 O C w x N z Z 9 J n F 1 b 3 Q 7 L C Z x d W 9 0 O 1 N l Y 3 R p b 2 4 x L 2 F t c G x f a G l z d F 8 x M D B i a W 5 z I C g y K S 9 B d X R v U m V t b 3 Z l Z E N v b H V t b n M x L n t O N T k s M T c 3 f S Z x d W 9 0 O y w m c X V v d D t T Z W N 0 a W 9 u M S 9 h b X B s X 2 h p c 3 R f M T A w Y m l u c y A o M i k v Q X V 0 b 1 J l b W 9 2 Z W R D b 2 x 1 b W 5 z M S 5 7 T j Y w L D E 3 O H 0 m c X V v d D s s J n F 1 b 3 Q 7 U 2 V j d G l v b j E v Y W 1 w b F 9 o a X N 0 X z E w M G J p b n M g K D I p L 0 F 1 d G 9 S Z W 1 v d m V k Q 2 9 s d W 1 u c z E u e 0 4 2 M S w x N z l 9 J n F 1 b 3 Q 7 L C Z x d W 9 0 O 1 N l Y 3 R p b 2 4 x L 2 F t c G x f a G l z d F 8 x M D B i a W 5 z I C g y K S 9 B d X R v U m V t b 3 Z l Z E N v b H V t b n M x L n t O N j I s M T g w f S Z x d W 9 0 O y w m c X V v d D t T Z W N 0 a W 9 u M S 9 h b X B s X 2 h p c 3 R f M T A w Y m l u c y A o M i k v Q X V 0 b 1 J l b W 9 2 Z W R D b 2 x 1 b W 5 z M S 5 7 T j Y z L D E 4 M X 0 m c X V v d D s s J n F 1 b 3 Q 7 U 2 V j d G l v b j E v Y W 1 w b F 9 o a X N 0 X z E w M G J p b n M g K D I p L 0 F 1 d G 9 S Z W 1 v d m V k Q 2 9 s d W 1 u c z E u e 0 4 2 N C w x O D J 9 J n F 1 b 3 Q 7 L C Z x d W 9 0 O 1 N l Y 3 R p b 2 4 x L 2 F t c G x f a G l z d F 8 x M D B i a W 5 z I C g y K S 9 B d X R v U m V t b 3 Z l Z E N v b H V t b n M x L n t O N j U s M T g z f S Z x d W 9 0 O y w m c X V v d D t T Z W N 0 a W 9 u M S 9 h b X B s X 2 h p c 3 R f M T A w Y m l u c y A o M i k v Q X V 0 b 1 J l b W 9 2 Z W R D b 2 x 1 b W 5 z M S 5 7 T j Y 2 L D E 4 N H 0 m c X V v d D s s J n F 1 b 3 Q 7 U 2 V j d G l v b j E v Y W 1 w b F 9 o a X N 0 X z E w M G J p b n M g K D I p L 0 F 1 d G 9 S Z W 1 v d m V k Q 2 9 s d W 1 u c z E u e 0 4 2 N y w x O D V 9 J n F 1 b 3 Q 7 L C Z x d W 9 0 O 1 N l Y 3 R p b 2 4 x L 2 F t c G x f a G l z d F 8 x M D B i a W 5 z I C g y K S 9 B d X R v U m V t b 3 Z l Z E N v b H V t b n M x L n t O N j g s M T g 2 f S Z x d W 9 0 O y w m c X V v d D t T Z W N 0 a W 9 u M S 9 h b X B s X 2 h p c 3 R f M T A w Y m l u c y A o M i k v Q X V 0 b 1 J l b W 9 2 Z W R D b 2 x 1 b W 5 z M S 5 7 T j Y 5 L D E 4 N 3 0 m c X V v d D s s J n F 1 b 3 Q 7 U 2 V j d G l v b j E v Y W 1 w b F 9 o a X N 0 X z E w M G J p b n M g K D I p L 0 F 1 d G 9 S Z W 1 v d m V k Q 2 9 s d W 1 u c z E u e 0 4 3 M C w x O D h 9 J n F 1 b 3 Q 7 L C Z x d W 9 0 O 1 N l Y 3 R p b 2 4 x L 2 F t c G x f a G l z d F 8 x M D B i a W 5 z I C g y K S 9 B d X R v U m V t b 3 Z l Z E N v b H V t b n M x L n t O N z E s M T g 5 f S Z x d W 9 0 O y w m c X V v d D t T Z W N 0 a W 9 u M S 9 h b X B s X 2 h p c 3 R f M T A w Y m l u c y A o M i k v Q X V 0 b 1 J l b W 9 2 Z W R D b 2 x 1 b W 5 z M S 5 7 T j c y L D E 5 M H 0 m c X V v d D s s J n F 1 b 3 Q 7 U 2 V j d G l v b j E v Y W 1 w b F 9 o a X N 0 X z E w M G J p b n M g K D I p L 0 F 1 d G 9 S Z W 1 v d m V k Q 2 9 s d W 1 u c z E u e 0 4 3 M y w x O T F 9 J n F 1 b 3 Q 7 L C Z x d W 9 0 O 1 N l Y 3 R p b 2 4 x L 2 F t c G x f a G l z d F 8 x M D B i a W 5 z I C g y K S 9 B d X R v U m V t b 3 Z l Z E N v b H V t b n M x L n t O N z Q s M T k y f S Z x d W 9 0 O y w m c X V v d D t T Z W N 0 a W 9 u M S 9 h b X B s X 2 h p c 3 R f M T A w Y m l u c y A o M i k v Q X V 0 b 1 J l b W 9 2 Z W R D b 2 x 1 b W 5 z M S 5 7 T j c 1 L D E 5 M 3 0 m c X V v d D s s J n F 1 b 3 Q 7 U 2 V j d G l v b j E v Y W 1 w b F 9 o a X N 0 X z E w M G J p b n M g K D I p L 0 F 1 d G 9 S Z W 1 v d m V k Q 2 9 s d W 1 u c z E u e 0 4 3 N i w x O T R 9 J n F 1 b 3 Q 7 L C Z x d W 9 0 O 1 N l Y 3 R p b 2 4 x L 2 F t c G x f a G l z d F 8 x M D B i a W 5 z I C g y K S 9 B d X R v U m V t b 3 Z l Z E N v b H V t b n M x L n t O N z c s M T k 1 f S Z x d W 9 0 O y w m c X V v d D t T Z W N 0 a W 9 u M S 9 h b X B s X 2 h p c 3 R f M T A w Y m l u c y A o M i k v Q X V 0 b 1 J l b W 9 2 Z W R D b 2 x 1 b W 5 z M S 5 7 T j c 4 L D E 5 N n 0 m c X V v d D s s J n F 1 b 3 Q 7 U 2 V j d G l v b j E v Y W 1 w b F 9 o a X N 0 X z E w M G J p b n M g K D I p L 0 F 1 d G 9 S Z W 1 v d m V k Q 2 9 s d W 1 u c z E u e 0 4 3 O S w x O T d 9 J n F 1 b 3 Q 7 L C Z x d W 9 0 O 1 N l Y 3 R p b 2 4 x L 2 F t c G x f a G l z d F 8 x M D B i a W 5 z I C g y K S 9 B d X R v U m V t b 3 Z l Z E N v b H V t b n M x L n t O O D A s M T k 4 f S Z x d W 9 0 O y w m c X V v d D t T Z W N 0 a W 9 u M S 9 h b X B s X 2 h p c 3 R f M T A w Y m l u c y A o M i k v Q X V 0 b 1 J l b W 9 2 Z W R D b 2 x 1 b W 5 z M S 5 7 T j g x L D E 5 O X 0 m c X V v d D s s J n F 1 b 3 Q 7 U 2 V j d G l v b j E v Y W 1 w b F 9 o a X N 0 X z E w M G J p b n M g K D I p L 0 F 1 d G 9 S Z W 1 v d m V k Q 2 9 s d W 1 u c z E u e 0 4 4 M i w y M D B 9 J n F 1 b 3 Q 7 L C Z x d W 9 0 O 1 N l Y 3 R p b 2 4 x L 2 F t c G x f a G l z d F 8 x M D B i a W 5 z I C g y K S 9 B d X R v U m V t b 3 Z l Z E N v b H V t b n M x L n t O O D M s M j A x f S Z x d W 9 0 O y w m c X V v d D t T Z W N 0 a W 9 u M S 9 h b X B s X 2 h p c 3 R f M T A w Y m l u c y A o M i k v Q X V 0 b 1 J l b W 9 2 Z W R D b 2 x 1 b W 5 z M S 5 7 T j g 0 L D I w M n 0 m c X V v d D s s J n F 1 b 3 Q 7 U 2 V j d G l v b j E v Y W 1 w b F 9 o a X N 0 X z E w M G J p b n M g K D I p L 0 F 1 d G 9 S Z W 1 v d m V k Q 2 9 s d W 1 u c z E u e 0 4 4 N S w y M D N 9 J n F 1 b 3 Q 7 L C Z x d W 9 0 O 1 N l Y 3 R p b 2 4 x L 2 F t c G x f a G l z d F 8 x M D B i a W 5 z I C g y K S 9 B d X R v U m V t b 3 Z l Z E N v b H V t b n M x L n t O O D Y s M j A 0 f S Z x d W 9 0 O y w m c X V v d D t T Z W N 0 a W 9 u M S 9 h b X B s X 2 h p c 3 R f M T A w Y m l u c y A o M i k v Q X V 0 b 1 J l b W 9 2 Z W R D b 2 x 1 b W 5 z M S 5 7 T j g 3 L D I w N X 0 m c X V v d D s s J n F 1 b 3 Q 7 U 2 V j d G l v b j E v Y W 1 w b F 9 o a X N 0 X z E w M G J p b n M g K D I p L 0 F 1 d G 9 S Z W 1 v d m V k Q 2 9 s d W 1 u c z E u e 0 4 4 O C w y M D Z 9 J n F 1 b 3 Q 7 L C Z x d W 9 0 O 1 N l Y 3 R p b 2 4 x L 2 F t c G x f a G l z d F 8 x M D B i a W 5 z I C g y K S 9 B d X R v U m V t b 3 Z l Z E N v b H V t b n M x L n t O O D k s M j A 3 f S Z x d W 9 0 O y w m c X V v d D t T Z W N 0 a W 9 u M S 9 h b X B s X 2 h p c 3 R f M T A w Y m l u c y A o M i k v Q X V 0 b 1 J l b W 9 2 Z W R D b 2 x 1 b W 5 z M S 5 7 T j k w L D I w O H 0 m c X V v d D s s J n F 1 b 3 Q 7 U 2 V j d G l v b j E v Y W 1 w b F 9 o a X N 0 X z E w M G J p b n M g K D I p L 0 F 1 d G 9 S Z W 1 v d m V k Q 2 9 s d W 1 u c z E u e 0 4 5 M S w y M D l 9 J n F 1 b 3 Q 7 L C Z x d W 9 0 O 1 N l Y 3 R p b 2 4 x L 2 F t c G x f a G l z d F 8 x M D B i a W 5 z I C g y K S 9 B d X R v U m V t b 3 Z l Z E N v b H V t b n M x L n t O O T I s M j E w f S Z x d W 9 0 O y w m c X V v d D t T Z W N 0 a W 9 u M S 9 h b X B s X 2 h p c 3 R f M T A w Y m l u c y A o M i k v Q X V 0 b 1 J l b W 9 2 Z W R D b 2 x 1 b W 5 z M S 5 7 T j k z L D I x M X 0 m c X V v d D s s J n F 1 b 3 Q 7 U 2 V j d G l v b j E v Y W 1 w b F 9 o a X N 0 X z E w M G J p b n M g K D I p L 0 F 1 d G 9 S Z W 1 v d m V k Q 2 9 s d W 1 u c z E u e 0 4 5 N C w y M T J 9 J n F 1 b 3 Q 7 L C Z x d W 9 0 O 1 N l Y 3 R p b 2 4 x L 2 F t c G x f a G l z d F 8 x M D B i a W 5 z I C g y K S 9 B d X R v U m V t b 3 Z l Z E N v b H V t b n M x L n t O O T U s M j E z f S Z x d W 9 0 O y w m c X V v d D t T Z W N 0 a W 9 u M S 9 h b X B s X 2 h p c 3 R f M T A w Y m l u c y A o M i k v Q X V 0 b 1 J l b W 9 2 Z W R D b 2 x 1 b W 5 z M S 5 7 T j k 2 L D I x N H 0 m c X V v d D s s J n F 1 b 3 Q 7 U 2 V j d G l v b j E v Y W 1 w b F 9 o a X N 0 X z E w M G J p b n M g K D I p L 0 F 1 d G 9 S Z W 1 v d m V k Q 2 9 s d W 1 u c z E u e 0 4 5 N y w y M T V 9 J n F 1 b 3 Q 7 L C Z x d W 9 0 O 1 N l Y 3 R p b 2 4 x L 2 F t c G x f a G l z d F 8 x M D B i a W 5 z I C g y K S 9 B d X R v U m V t b 3 Z l Z E N v b H V t b n M x L n t O O T g s M j E 2 f S Z x d W 9 0 O y w m c X V v d D t T Z W N 0 a W 9 u M S 9 h b X B s X 2 h p c 3 R f M T A w Y m l u c y A o M i k v Q X V 0 b 1 J l b W 9 2 Z W R D b 2 x 1 b W 5 z M S 5 7 T j k 5 L D I x N 3 0 m c X V v d D s s J n F 1 b 3 Q 7 U 2 V j d G l v b j E v Y W 1 w b F 9 o a X N 0 X z E w M G J p b n M g K D I p L 0 F 1 d G 9 S Z W 1 v d m V k Q 2 9 s d W 1 u c z E u e 0 4 x M D A s M j E 4 f S Z x d W 9 0 O y w m c X V v d D t T Z W N 0 a W 9 u M S 9 h b X B s X 2 h p c 3 R f M T A w Y m l u c y A o M i k v Q X V 0 b 1 J l b W 9 2 Z W R D b 2 x 1 b W 5 z M S 5 7 b V 9 h b X B s a X R 1 Z G V I a X N 0 b 2 d y Y W 0 u M C w y M T l 9 J n F 1 b 3 Q 7 L C Z x d W 9 0 O 1 N l Y 3 R p b 2 4 x L 2 F t c G x f a G l z d F 8 x M D B i a W 5 z I C g y K S 9 B d X R v U m V t b 3 Z l Z E N v b H V t b n M x L n t t X 2 F t c G x p d H V k Z U h p c 3 R v Z 3 J h b S 4 x L D I y M H 0 m c X V v d D s s J n F 1 b 3 Q 7 U 2 V j d G l v b j E v Y W 1 w b F 9 o a X N 0 X z E w M G J p b n M g K D I p L 0 F 1 d G 9 S Z W 1 v d m V k Q 2 9 s d W 1 u c z E u e 2 1 f Y W 1 w b G l 0 d W R l S G l z d G 9 n c m F t L j I s M j I x f S Z x d W 9 0 O y w m c X V v d D t T Z W N 0 a W 9 u M S 9 h b X B s X 2 h p c 3 R f M T A w Y m l u c y A o M i k v Q X V 0 b 1 J l b W 9 2 Z W R D b 2 x 1 b W 5 z M S 5 7 b V 9 h b X B s a X R 1 Z G V I a X N 0 b 2 d y Y W 0 u M y w y M j J 9 J n F 1 b 3 Q 7 L C Z x d W 9 0 O 1 N l Y 3 R p b 2 4 x L 2 F t c G x f a G l z d F 8 x M D B i a W 5 z I C g y K S 9 B d X R v U m V t b 3 Z l Z E N v b H V t b n M x L n t t X 2 F t c G x p d H V k Z U h p c 3 R v Z 3 J h b S 4 0 L D I y M 3 0 m c X V v d D s s J n F 1 b 3 Q 7 U 2 V j d G l v b j E v Y W 1 w b F 9 o a X N 0 X z E w M G J p b n M g K D I p L 0 F 1 d G 9 S Z W 1 v d m V k Q 2 9 s d W 1 u c z E u e 2 1 f Y W 1 w b G l 0 d W R l S G l z d G 9 n c m F t L j U s M j I 0 f S Z x d W 9 0 O y w m c X V v d D t T Z W N 0 a W 9 u M S 9 h b X B s X 2 h p c 3 R f M T A w Y m l u c y A o M i k v Q X V 0 b 1 J l b W 9 2 Z W R D b 2 x 1 b W 5 z M S 5 7 b V 9 h b X B s a X R 1 Z G V I a X N 0 b 2 d y Y W 0 u N i w y M j V 9 J n F 1 b 3 Q 7 L C Z x d W 9 0 O 1 N l Y 3 R p b 2 4 x L 2 F t c G x f a G l z d F 8 x M D B i a W 5 z I C g y K S 9 B d X R v U m V t b 3 Z l Z E N v b H V t b n M x L n t t X 2 F t c G x p d H V k Z U h p c 3 R v Z 3 J h b S 4 3 L D I y N n 0 m c X V v d D s s J n F 1 b 3 Q 7 U 2 V j d G l v b j E v Y W 1 w b F 9 o a X N 0 X z E w M G J p b n M g K D I p L 0 F 1 d G 9 S Z W 1 v d m V k Q 2 9 s d W 1 u c z E u e 2 1 f Y W 1 w b G l 0 d W R l S G l z d G 9 n c m F t L j g s M j I 3 f S Z x d W 9 0 O y w m c X V v d D t T Z W N 0 a W 9 u M S 9 h b X B s X 2 h p c 3 R f M T A w Y m l u c y A o M i k v Q X V 0 b 1 J l b W 9 2 Z W R D b 2 x 1 b W 5 z M S 5 7 b V 9 h b X B s a X R 1 Z G V I a X N 0 b 2 d y Y W 0 u O S w y M j h 9 J n F 1 b 3 Q 7 L C Z x d W 9 0 O 1 N l Y 3 R p b 2 4 x L 2 F t c G x f a G l z d F 8 x M D B i a W 5 z I C g y K S 9 B d X R v U m V t b 3 Z l Z E N v b H V t b n M x L n t t X 2 F t c G x p d H V k Z U h p c 3 R v Z 3 J h b S 4 x M C w y M j l 9 J n F 1 b 3 Q 7 L C Z x d W 9 0 O 1 N l Y 3 R p b 2 4 x L 2 F t c G x f a G l z d F 8 x M D B i a W 5 z I C g y K S 9 B d X R v U m V t b 3 Z l Z E N v b H V t b n M x L n t t X 2 F t c G x p d H V k Z U h p c 3 R v Z 3 J h b S 4 x M S w y M z B 9 J n F 1 b 3 Q 7 L C Z x d W 9 0 O 1 N l Y 3 R p b 2 4 x L 2 F t c G x f a G l z d F 8 x M D B i a W 5 z I C g y K S 9 B d X R v U m V t b 3 Z l Z E N v b H V t b n M x L n t t X 2 F t c G x p d H V k Z U h p c 3 R v Z 3 J h b S 4 x M i w y M z F 9 J n F 1 b 3 Q 7 L C Z x d W 9 0 O 1 N l Y 3 R p b 2 4 x L 2 F t c G x f a G l z d F 8 x M D B i a W 5 z I C g y K S 9 B d X R v U m V t b 3 Z l Z E N v b H V t b n M x L n t t X 2 F t c G x p d H V k Z U h p c 3 R v Z 3 J h b S 4 x M y w y M z J 9 J n F 1 b 3 Q 7 L C Z x d W 9 0 O 1 N l Y 3 R p b 2 4 x L 2 F t c G x f a G l z d F 8 x M D B i a W 5 z I C g y K S 9 B d X R v U m V t b 3 Z l Z E N v b H V t b n M x L n t t X 2 F t c G x p d H V k Z U h p c 3 R v Z 3 J h b S 4 x N C w y M z N 9 J n F 1 b 3 Q 7 L C Z x d W 9 0 O 1 N l Y 3 R p b 2 4 x L 2 F t c G x f a G l z d F 8 x M D B i a W 5 z I C g y K S 9 B d X R v U m V t b 3 Z l Z E N v b H V t b n M x L n t t X 2 F t c G x p d H V k Z U h p c 3 R v Z 3 J h b S 4 x N S w y M z R 9 J n F 1 b 3 Q 7 L C Z x d W 9 0 O 1 N l Y 3 R p b 2 4 x L 2 F t c G x f a G l z d F 8 x M D B i a W 5 z I C g y K S 9 B d X R v U m V t b 3 Z l Z E N v b H V t b n M x L n t t X 2 F t c G x p d H V k Z U h p c 3 R v Z 3 J h b S 4 x N i w y M z V 9 J n F 1 b 3 Q 7 L C Z x d W 9 0 O 1 N l Y 3 R p b 2 4 x L 2 F t c G x f a G l z d F 8 x M D B i a W 5 z I C g y K S 9 B d X R v U m V t b 3 Z l Z E N v b H V t b n M x L n t t X 2 F t c G x p d H V k Z U h p c 3 R v Z 3 J h b S 4 x N y w y M z Z 9 J n F 1 b 3 Q 7 L C Z x d W 9 0 O 1 N l Y 3 R p b 2 4 x L 2 F t c G x f a G l z d F 8 x M D B i a W 5 z I C g y K S 9 B d X R v U m V t b 3 Z l Z E N v b H V t b n M x L n t t X 2 F t c G x p d H V k Z U h p c 3 R v Z 3 J h b S 4 x O C w y M z d 9 J n F 1 b 3 Q 7 L C Z x d W 9 0 O 1 N l Y 3 R p b 2 4 x L 2 F t c G x f a G l z d F 8 x M D B i a W 5 z I C g y K S 9 B d X R v U m V t b 3 Z l Z E N v b H V t b n M x L n t t X 2 F t c G x p d H V k Z U h p c 3 R v Z 3 J h b S 4 x O S w y M z h 9 J n F 1 b 3 Q 7 L C Z x d W 9 0 O 1 N l Y 3 R p b 2 4 x L 2 F t c G x f a G l z d F 8 x M D B i a W 5 z I C g y K S 9 B d X R v U m V t b 3 Z l Z E N v b H V t b n M x L n t t X 2 F t c G x p d H V k Z U h p c 3 R v Z 3 J h b S 4 y M C w y M z l 9 J n F 1 b 3 Q 7 L C Z x d W 9 0 O 1 N l Y 3 R p b 2 4 x L 2 F t c G x f a G l z d F 8 x M D B i a W 5 z I C g y K S 9 B d X R v U m V t b 3 Z l Z E N v b H V t b n M x L n t t X 2 F t c G x p d H V k Z U h p c 3 R v Z 3 J h b S 4 y M S w y N D B 9 J n F 1 b 3 Q 7 L C Z x d W 9 0 O 1 N l Y 3 R p b 2 4 x L 2 F t c G x f a G l z d F 8 x M D B i a W 5 z I C g y K S 9 B d X R v U m V t b 3 Z l Z E N v b H V t b n M x L n t t X 2 F t c G x p d H V k Z U h p c 3 R v Z 3 J h b S 4 y M i w y N D F 9 J n F 1 b 3 Q 7 L C Z x d W 9 0 O 1 N l Y 3 R p b 2 4 x L 2 F t c G x f a G l z d F 8 x M D B i a W 5 z I C g y K S 9 B d X R v U m V t b 3 Z l Z E N v b H V t b n M x L n t t X 2 F t c G x p d H V k Z U h p c 3 R v Z 3 J h b S 4 y M y w y N D J 9 J n F 1 b 3 Q 7 L C Z x d W 9 0 O 1 N l Y 3 R p b 2 4 x L 2 F t c G x f a G l z d F 8 x M D B i a W 5 z I C g y K S 9 B d X R v U m V t b 3 Z l Z E N v b H V t b n M x L n t t X 2 F t c G x p d H V k Z U h p c 3 R v Z 3 J h b S 4 y N C w y N D N 9 J n F 1 b 3 Q 7 L C Z x d W 9 0 O 1 N l Y 3 R p b 2 4 x L 2 F t c G x f a G l z d F 8 x M D B i a W 5 z I C g y K S 9 B d X R v U m V t b 3 Z l Z E N v b H V t b n M x L n t t X 2 F t c G x p d H V k Z U h p c 3 R v Z 3 J h b S 4 y N S w y N D R 9 J n F 1 b 3 Q 7 L C Z x d W 9 0 O 1 N l Y 3 R p b 2 4 x L 2 F t c G x f a G l z d F 8 x M D B i a W 5 z I C g y K S 9 B d X R v U m V t b 3 Z l Z E N v b H V t b n M x L n t t X 2 F t c G x p d H V k Z U h p c 3 R v Z 3 J h b S 4 y N i w y N D V 9 J n F 1 b 3 Q 7 L C Z x d W 9 0 O 1 N l Y 3 R p b 2 4 x L 2 F t c G x f a G l z d F 8 x M D B i a W 5 z I C g y K S 9 B d X R v U m V t b 3 Z l Z E N v b H V t b n M x L n t t X 2 F t c G x p d H V k Z U h p c 3 R v Z 3 J h b S 4 y N y w y N D Z 9 J n F 1 b 3 Q 7 L C Z x d W 9 0 O 1 N l Y 3 R p b 2 4 x L 2 F t c G x f a G l z d F 8 x M D B i a W 5 z I C g y K S 9 B d X R v U m V t b 3 Z l Z E N v b H V t b n M x L n t t X 2 F t c G x p d H V k Z U h p c 3 R v Z 3 J h b S 4 y O C w y N D d 9 J n F 1 b 3 Q 7 L C Z x d W 9 0 O 1 N l Y 3 R p b 2 4 x L 2 F t c G x f a G l z d F 8 x M D B i a W 5 z I C g y K S 9 B d X R v U m V t b 3 Z l Z E N v b H V t b n M x L n t t X 2 F t c G x p d H V k Z U h p c 3 R v Z 3 J h b S 4 y O S w y N D h 9 J n F 1 b 3 Q 7 L C Z x d W 9 0 O 1 N l Y 3 R p b 2 4 x L 2 F t c G x f a G l z d F 8 x M D B i a W 5 z I C g y K S 9 B d X R v U m V t b 3 Z l Z E N v b H V t b n M x L n t t X 2 F t c G x p d H V k Z U h p c 3 R v Z 3 J h b S 4 z M C w y N D l 9 J n F 1 b 3 Q 7 L C Z x d W 9 0 O 1 N l Y 3 R p b 2 4 x L 2 F t c G x f a G l z d F 8 x M D B i a W 5 z I C g y K S 9 B d X R v U m V t b 3 Z l Z E N v b H V t b n M x L n t t X 2 F t c G x p d H V k Z U h p c 3 R v Z 3 J h b S 4 z M S w y N T B 9 J n F 1 b 3 Q 7 L C Z x d W 9 0 O 1 N l Y 3 R p b 2 4 x L 2 F t c G x f a G l z d F 8 x M D B i a W 5 z I C g y K S 9 B d X R v U m V t b 3 Z l Z E N v b H V t b n M x L n t t X 2 F t c G x p d H V k Z U h p c 3 R v Z 3 J h b S 4 z M i w y N T F 9 J n F 1 b 3 Q 7 L C Z x d W 9 0 O 1 N l Y 3 R p b 2 4 x L 2 F t c G x f a G l z d F 8 x M D B i a W 5 z I C g y K S 9 B d X R v U m V t b 3 Z l Z E N v b H V t b n M x L n t t X 2 F t c G x p d H V k Z U h p c 3 R v Z 3 J h b S 4 z M y w y N T J 9 J n F 1 b 3 Q 7 L C Z x d W 9 0 O 1 N l Y 3 R p b 2 4 x L 2 F t c G x f a G l z d F 8 x M D B i a W 5 z I C g y K S 9 B d X R v U m V t b 3 Z l Z E N v b H V t b n M x L n t t X 2 F t c G x p d H V k Z U h p c 3 R v Z 3 J h b S 4 z N C w y N T N 9 J n F 1 b 3 Q 7 L C Z x d W 9 0 O 1 N l Y 3 R p b 2 4 x L 2 F t c G x f a G l z d F 8 x M D B i a W 5 z I C g y K S 9 B d X R v U m V t b 3 Z l Z E N v b H V t b n M x L n t t X 2 F t c G x p d H V k Z U h p c 3 R v Z 3 J h b S 4 z N S w y N T R 9 J n F 1 b 3 Q 7 L C Z x d W 9 0 O 1 N l Y 3 R p b 2 4 x L 2 F t c G x f a G l z d F 8 x M D B i a W 5 z I C g y K S 9 B d X R v U m V t b 3 Z l Z E N v b H V t b n M x L n t t X 2 F t c G x p d H V k Z U h p c 3 R v Z 3 J h b S 4 z N i w y N T V 9 J n F 1 b 3 Q 7 L C Z x d W 9 0 O 1 N l Y 3 R p b 2 4 x L 2 F t c G x f a G l z d F 8 x M D B i a W 5 z I C g y K S 9 B d X R v U m V t b 3 Z l Z E N v b H V t b n M x L n t t X 2 F t c G x p d H V k Z U h p c 3 R v Z 3 J h b S 4 z N y w y N T Z 9 J n F 1 b 3 Q 7 L C Z x d W 9 0 O 1 N l Y 3 R p b 2 4 x L 2 F t c G x f a G l z d F 8 x M D B i a W 5 z I C g y K S 9 B d X R v U m V t b 3 Z l Z E N v b H V t b n M x L n t t X 2 F t c G x p d H V k Z U h p c 3 R v Z 3 J h b S 4 z O C w y N T d 9 J n F 1 b 3 Q 7 L C Z x d W 9 0 O 1 N l Y 3 R p b 2 4 x L 2 F t c G x f a G l z d F 8 x M D B i a W 5 z I C g y K S 9 B d X R v U m V t b 3 Z l Z E N v b H V t b n M x L n t t X 2 F t c G x p d H V k Z U h p c 3 R v Z 3 J h b S 4 z O S w y N T h 9 J n F 1 b 3 Q 7 L C Z x d W 9 0 O 1 N l Y 3 R p b 2 4 x L 2 F t c G x f a G l z d F 8 x M D B i a W 5 z I C g y K S 9 B d X R v U m V t b 3 Z l Z E N v b H V t b n M x L n t t X 2 F t c G x p d H V k Z U h p c 3 R v Z 3 J h b S 4 0 M C w y N T l 9 J n F 1 b 3 Q 7 L C Z x d W 9 0 O 1 N l Y 3 R p b 2 4 x L 2 F t c G x f a G l z d F 8 x M D B i a W 5 z I C g y K S 9 B d X R v U m V t b 3 Z l Z E N v b H V t b n M x L n t t X 2 F t c G x p d H V k Z U h p c 3 R v Z 3 J h b S 4 0 M S w y N j B 9 J n F 1 b 3 Q 7 L C Z x d W 9 0 O 1 N l Y 3 R p b 2 4 x L 2 F t c G x f a G l z d F 8 x M D B i a W 5 z I C g y K S 9 B d X R v U m V t b 3 Z l Z E N v b H V t b n M x L n t t X 2 F t c G x p d H V k Z U h p c 3 R v Z 3 J h b S 4 0 M i w y N j F 9 J n F 1 b 3 Q 7 L C Z x d W 9 0 O 1 N l Y 3 R p b 2 4 x L 2 F t c G x f a G l z d F 8 x M D B i a W 5 z I C g y K S 9 B d X R v U m V t b 3 Z l Z E N v b H V t b n M x L n t t X 2 F t c G x p d H V k Z U h p c 3 R v Z 3 J h b S 4 0 M y w y N j J 9 J n F 1 b 3 Q 7 L C Z x d W 9 0 O 1 N l Y 3 R p b 2 4 x L 2 F t c G x f a G l z d F 8 x M D B i a W 5 z I C g y K S 9 B d X R v U m V t b 3 Z l Z E N v b H V t b n M x L n t t X 2 F t c G x p d H V k Z U h p c 3 R v Z 3 J h b S 4 0 N C w y N j N 9 J n F 1 b 3 Q 7 L C Z x d W 9 0 O 1 N l Y 3 R p b 2 4 x L 2 F t c G x f a G l z d F 8 x M D B i a W 5 z I C g y K S 9 B d X R v U m V t b 3 Z l Z E N v b H V t b n M x L n t t X 2 F t c G x p d H V k Z U h p c 3 R v Z 3 J h b S 4 0 N S w y N j R 9 J n F 1 b 3 Q 7 L C Z x d W 9 0 O 1 N l Y 3 R p b 2 4 x L 2 F t c G x f a G l z d F 8 x M D B i a W 5 z I C g y K S 9 B d X R v U m V t b 3 Z l Z E N v b H V t b n M x L n t t X 2 F t c G x p d H V k Z U h p c 3 R v Z 3 J h b S 4 0 N i w y N j V 9 J n F 1 b 3 Q 7 L C Z x d W 9 0 O 1 N l Y 3 R p b 2 4 x L 2 F t c G x f a G l z d F 8 x M D B i a W 5 z I C g y K S 9 B d X R v U m V t b 3 Z l Z E N v b H V t b n M x L n t t X 2 F t c G x p d H V k Z U h p c 3 R v Z 3 J h b S 4 0 N y w y N j Z 9 J n F 1 b 3 Q 7 L C Z x d W 9 0 O 1 N l Y 3 R p b 2 4 x L 2 F t c G x f a G l z d F 8 x M D B i a W 5 z I C g y K S 9 B d X R v U m V t b 3 Z l Z E N v b H V t b n M x L n t t X 2 F t c G x p d H V k Z U h p c 3 R v Z 3 J h b S 4 0 O C w y N j d 9 J n F 1 b 3 Q 7 L C Z x d W 9 0 O 1 N l Y 3 R p b 2 4 x L 2 F t c G x f a G l z d F 8 x M D B i a W 5 z I C g y K S 9 B d X R v U m V t b 3 Z l Z E N v b H V t b n M x L n t t X 2 F t c G x p d H V k Z U h p c 3 R v Z 3 J h b S 4 0 O S w y N j h 9 J n F 1 b 3 Q 7 L C Z x d W 9 0 O 1 N l Y 3 R p b 2 4 x L 2 F t c G x f a G l z d F 8 x M D B i a W 5 z I C g y K S 9 B d X R v U m V t b 3 Z l Z E N v b H V t b n M x L n t t X 2 F t c G x p d H V k Z U h p c 3 R v Z 3 J h b S 4 1 M C w y N j l 9 J n F 1 b 3 Q 7 L C Z x d W 9 0 O 1 N l Y 3 R p b 2 4 x L 2 F t c G x f a G l z d F 8 x M D B i a W 5 z I C g y K S 9 B d X R v U m V t b 3 Z l Z E N v b H V t b n M x L n t t X 2 F t c G x p d H V k Z U h p c 3 R v Z 3 J h b S 4 1 M S w y N z B 9 J n F 1 b 3 Q 7 L C Z x d W 9 0 O 1 N l Y 3 R p b 2 4 x L 2 F t c G x f a G l z d F 8 x M D B i a W 5 z I C g y K S 9 B d X R v U m V t b 3 Z l Z E N v b H V t b n M x L n t t X 2 F t c G x p d H V k Z U h p c 3 R v Z 3 J h b S 4 1 M i w y N z F 9 J n F 1 b 3 Q 7 L C Z x d W 9 0 O 1 N l Y 3 R p b 2 4 x L 2 F t c G x f a G l z d F 8 x M D B i a W 5 z I C g y K S 9 B d X R v U m V t b 3 Z l Z E N v b H V t b n M x L n t t X 2 F t c G x p d H V k Z U h p c 3 R v Z 3 J h b S 4 1 M y w y N z J 9 J n F 1 b 3 Q 7 L C Z x d W 9 0 O 1 N l Y 3 R p b 2 4 x L 2 F t c G x f a G l z d F 8 x M D B i a W 5 z I C g y K S 9 B d X R v U m V t b 3 Z l Z E N v b H V t b n M x L n t t X 2 F t c G x p d H V k Z U h p c 3 R v Z 3 J h b S 4 1 N C w y N z N 9 J n F 1 b 3 Q 7 L C Z x d W 9 0 O 1 N l Y 3 R p b 2 4 x L 2 F t c G x f a G l z d F 8 x M D B i a W 5 z I C g y K S 9 B d X R v U m V t b 3 Z l Z E N v b H V t b n M x L n t t X 2 F t c G x p d H V k Z U h p c 3 R v Z 3 J h b S 4 1 N S w y N z R 9 J n F 1 b 3 Q 7 L C Z x d W 9 0 O 1 N l Y 3 R p b 2 4 x L 2 F t c G x f a G l z d F 8 x M D B i a W 5 z I C g y K S 9 B d X R v U m V t b 3 Z l Z E N v b H V t b n M x L n t t X 2 F t c G x p d H V k Z U h p c 3 R v Z 3 J h b S 4 1 N i w y N z V 9 J n F 1 b 3 Q 7 L C Z x d W 9 0 O 1 N l Y 3 R p b 2 4 x L 2 F t c G x f a G l z d F 8 x M D B i a W 5 z I C g y K S 9 B d X R v U m V t b 3 Z l Z E N v b H V t b n M x L n t t X 2 F t c G x p d H V k Z U h p c 3 R v Z 3 J h b S 4 1 N y w y N z Z 9 J n F 1 b 3 Q 7 L C Z x d W 9 0 O 1 N l Y 3 R p b 2 4 x L 2 F t c G x f a G l z d F 8 x M D B i a W 5 z I C g y K S 9 B d X R v U m V t b 3 Z l Z E N v b H V t b n M x L n t t X 2 F t c G x p d H V k Z U h p c 3 R v Z 3 J h b S 4 1 O C w y N z d 9 J n F 1 b 3 Q 7 L C Z x d W 9 0 O 1 N l Y 3 R p b 2 4 x L 2 F t c G x f a G l z d F 8 x M D B i a W 5 z I C g y K S 9 B d X R v U m V t b 3 Z l Z E N v b H V t b n M x L n t t X 2 F t c G x p d H V k Z U h p c 3 R v Z 3 J h b S 4 1 O S w y N z h 9 J n F 1 b 3 Q 7 L C Z x d W 9 0 O 1 N l Y 3 R p b 2 4 x L 2 F t c G x f a G l z d F 8 x M D B i a W 5 z I C g y K S 9 B d X R v U m V t b 3 Z l Z E N v b H V t b n M x L n t t X 2 F t c G x p d H V k Z U h p c 3 R v Z 3 J h b S 4 2 M C w y N z l 9 J n F 1 b 3 Q 7 L C Z x d W 9 0 O 1 N l Y 3 R p b 2 4 x L 2 F t c G x f a G l z d F 8 x M D B i a W 5 z I C g y K S 9 B d X R v U m V t b 3 Z l Z E N v b H V t b n M x L n t t X 2 F t c G x p d H V k Z U h p c 3 R v Z 3 J h b S 4 2 M S w y O D B 9 J n F 1 b 3 Q 7 L C Z x d W 9 0 O 1 N l Y 3 R p b 2 4 x L 2 F t c G x f a G l z d F 8 x M D B i a W 5 z I C g y K S 9 B d X R v U m V t b 3 Z l Z E N v b H V t b n M x L n t t X 2 F t c G x p d H V k Z U h p c 3 R v Z 3 J h b S 4 2 M i w y O D F 9 J n F 1 b 3 Q 7 L C Z x d W 9 0 O 1 N l Y 3 R p b 2 4 x L 2 F t c G x f a G l z d F 8 x M D B i a W 5 z I C g y K S 9 B d X R v U m V t b 3 Z l Z E N v b H V t b n M x L n t t X 2 F t c G x p d H V k Z U h p c 3 R v Z 3 J h b S 4 2 M y w y O D J 9 J n F 1 b 3 Q 7 L C Z x d W 9 0 O 1 N l Y 3 R p b 2 4 x L 2 F t c G x f a G l z d F 8 x M D B i a W 5 z I C g y K S 9 B d X R v U m V t b 3 Z l Z E N v b H V t b n M x L n t t X 2 F t c G x p d H V k Z U h p c 3 R v Z 3 J h b S 4 2 N C w y O D N 9 J n F 1 b 3 Q 7 L C Z x d W 9 0 O 1 N l Y 3 R p b 2 4 x L 2 F t c G x f a G l z d F 8 x M D B i a W 5 z I C g y K S 9 B d X R v U m V t b 3 Z l Z E N v b H V t b n M x L n t t X 2 F t c G x p d H V k Z U h p c 3 R v Z 3 J h b S 4 2 N S w y O D R 9 J n F 1 b 3 Q 7 L C Z x d W 9 0 O 1 N l Y 3 R p b 2 4 x L 2 F t c G x f a G l z d F 8 x M D B i a W 5 z I C g y K S 9 B d X R v U m V t b 3 Z l Z E N v b H V t b n M x L n t t X 2 F t c G x p d H V k Z U h p c 3 R v Z 3 J h b S 4 2 N i w y O D V 9 J n F 1 b 3 Q 7 L C Z x d W 9 0 O 1 N l Y 3 R p b 2 4 x L 2 F t c G x f a G l z d F 8 x M D B i a W 5 z I C g y K S 9 B d X R v U m V t b 3 Z l Z E N v b H V t b n M x L n t t X 2 F t c G x p d H V k Z U h p c 3 R v Z 3 J h b S 4 2 N y w y O D Z 9 J n F 1 b 3 Q 7 L C Z x d W 9 0 O 1 N l Y 3 R p b 2 4 x L 2 F t c G x f a G l z d F 8 x M D B i a W 5 z I C g y K S 9 B d X R v U m V t b 3 Z l Z E N v b H V t b n M x L n t t X 2 F t c G x p d H V k Z U h p c 3 R v Z 3 J h b S 4 2 O C w y O D d 9 J n F 1 b 3 Q 7 L C Z x d W 9 0 O 1 N l Y 3 R p b 2 4 x L 2 F t c G x f a G l z d F 8 x M D B i a W 5 z I C g y K S 9 B d X R v U m V t b 3 Z l Z E N v b H V t b n M x L n t t X 2 F t c G x p d H V k Z U h p c 3 R v Z 3 J h b S 4 2 O S w y O D h 9 J n F 1 b 3 Q 7 L C Z x d W 9 0 O 1 N l Y 3 R p b 2 4 x L 2 F t c G x f a G l z d F 8 x M D B i a W 5 z I C g y K S 9 B d X R v U m V t b 3 Z l Z E N v b H V t b n M x L n t t X 2 F t c G x p d H V k Z U h p c 3 R v Z 3 J h b S 4 3 M C w y O D l 9 J n F 1 b 3 Q 7 L C Z x d W 9 0 O 1 N l Y 3 R p b 2 4 x L 2 F t c G x f a G l z d F 8 x M D B i a W 5 z I C g y K S 9 B d X R v U m V t b 3 Z l Z E N v b H V t b n M x L n t t X 2 F t c G x p d H V k Z U h p c 3 R v Z 3 J h b S 4 3 M S w y O T B 9 J n F 1 b 3 Q 7 L C Z x d W 9 0 O 1 N l Y 3 R p b 2 4 x L 2 F t c G x f a G l z d F 8 x M D B i a W 5 z I C g y K S 9 B d X R v U m V t b 3 Z l Z E N v b H V t b n M x L n t t X 2 F t c G x p d H V k Z U h p c 3 R v Z 3 J h b S 4 3 M i w y O T F 9 J n F 1 b 3 Q 7 L C Z x d W 9 0 O 1 N l Y 3 R p b 2 4 x L 2 F t c G x f a G l z d F 8 x M D B i a W 5 z I C g y K S 9 B d X R v U m V t b 3 Z l Z E N v b H V t b n M x L n t t X 2 F t c G x p d H V k Z U h p c 3 R v Z 3 J h b S 4 3 M y w y O T J 9 J n F 1 b 3 Q 7 L C Z x d W 9 0 O 1 N l Y 3 R p b 2 4 x L 2 F t c G x f a G l z d F 8 x M D B i a W 5 z I C g y K S 9 B d X R v U m V t b 3 Z l Z E N v b H V t b n M x L n t t X 2 F t c G x p d H V k Z U h p c 3 R v Z 3 J h b S 4 3 N C w y O T N 9 J n F 1 b 3 Q 7 L C Z x d W 9 0 O 1 N l Y 3 R p b 2 4 x L 2 F t c G x f a G l z d F 8 x M D B i a W 5 z I C g y K S 9 B d X R v U m V t b 3 Z l Z E N v b H V t b n M x L n t t X 2 F t c G x p d H V k Z U h p c 3 R v Z 3 J h b S 4 3 N S w y O T R 9 J n F 1 b 3 Q 7 L C Z x d W 9 0 O 1 N l Y 3 R p b 2 4 x L 2 F t c G x f a G l z d F 8 x M D B i a W 5 z I C g y K S 9 B d X R v U m V t b 3 Z l Z E N v b H V t b n M x L n t t X 2 F t c G x p d H V k Z U h p c 3 R v Z 3 J h b S 4 3 N i w y O T V 9 J n F 1 b 3 Q 7 L C Z x d W 9 0 O 1 N l Y 3 R p b 2 4 x L 2 F t c G x f a G l z d F 8 x M D B i a W 5 z I C g y K S 9 B d X R v U m V t b 3 Z l Z E N v b H V t b n M x L n t t X 2 F t c G x p d H V k Z U h p c 3 R v Z 3 J h b S 4 3 N y w y O T Z 9 J n F 1 b 3 Q 7 L C Z x d W 9 0 O 1 N l Y 3 R p b 2 4 x L 2 F t c G x f a G l z d F 8 x M D B i a W 5 z I C g y K S 9 B d X R v U m V t b 3 Z l Z E N v b H V t b n M x L n t t X 2 F t c G x p d H V k Z U h p c 3 R v Z 3 J h b S 4 3 O C w y O T d 9 J n F 1 b 3 Q 7 L C Z x d W 9 0 O 1 N l Y 3 R p b 2 4 x L 2 F t c G x f a G l z d F 8 x M D B i a W 5 z I C g y K S 9 B d X R v U m V t b 3 Z l Z E N v b H V t b n M x L n t t X 2 F t c G x p d H V k Z U h p c 3 R v Z 3 J h b S 4 3 O S w y O T h 9 J n F 1 b 3 Q 7 L C Z x d W 9 0 O 1 N l Y 3 R p b 2 4 x L 2 F t c G x f a G l z d F 8 x M D B i a W 5 z I C g y K S 9 B d X R v U m V t b 3 Z l Z E N v b H V t b n M x L n t t X 2 F t c G x p d H V k Z U h p c 3 R v Z 3 J h b S 4 4 M C w y O T l 9 J n F 1 b 3 Q 7 L C Z x d W 9 0 O 1 N l Y 3 R p b 2 4 x L 2 F t c G x f a G l z d F 8 x M D B i a W 5 z I C g y K S 9 B d X R v U m V t b 3 Z l Z E N v b H V t b n M x L n t t X 2 F t c G x p d H V k Z U h p c 3 R v Z 3 J h b S 4 4 M S w z M D B 9 J n F 1 b 3 Q 7 L C Z x d W 9 0 O 1 N l Y 3 R p b 2 4 x L 2 F t c G x f a G l z d F 8 x M D B i a W 5 z I C g y K S 9 B d X R v U m V t b 3 Z l Z E N v b H V t b n M x L n t t X 2 F t c G x p d H V k Z U h p c 3 R v Z 3 J h b S 4 4 M i w z M D F 9 J n F 1 b 3 Q 7 L C Z x d W 9 0 O 1 N l Y 3 R p b 2 4 x L 2 F t c G x f a G l z d F 8 x M D B i a W 5 z I C g y K S 9 B d X R v U m V t b 3 Z l Z E N v b H V t b n M x L n t t X 2 F t c G x p d H V k Z U h p c 3 R v Z 3 J h b S 4 4 M y w z M D J 9 J n F 1 b 3 Q 7 L C Z x d W 9 0 O 1 N l Y 3 R p b 2 4 x L 2 F t c G x f a G l z d F 8 x M D B i a W 5 z I C g y K S 9 B d X R v U m V t b 3 Z l Z E N v b H V t b n M x L n t t X 2 F t c G x p d H V k Z U h p c 3 R v Z 3 J h b S 4 4 N C w z M D N 9 J n F 1 b 3 Q 7 L C Z x d W 9 0 O 1 N l Y 3 R p b 2 4 x L 2 F t c G x f a G l z d F 8 x M D B i a W 5 z I C g y K S 9 B d X R v U m V t b 3 Z l Z E N v b H V t b n M x L n t t X 2 F t c G x p d H V k Z U h p c 3 R v Z 3 J h b S 4 4 N S w z M D R 9 J n F 1 b 3 Q 7 L C Z x d W 9 0 O 1 N l Y 3 R p b 2 4 x L 2 F t c G x f a G l z d F 8 x M D B i a W 5 z I C g y K S 9 B d X R v U m V t b 3 Z l Z E N v b H V t b n M x L n t t X 2 F t c G x p d H V k Z U h p c 3 R v Z 3 J h b S 4 4 N i w z M D V 9 J n F 1 b 3 Q 7 L C Z x d W 9 0 O 1 N l Y 3 R p b 2 4 x L 2 F t c G x f a G l z d F 8 x M D B i a W 5 z I C g y K S 9 B d X R v U m V t b 3 Z l Z E N v b H V t b n M x L n t t X 2 F t c G x p d H V k Z U h p c 3 R v Z 3 J h b S 4 4 N y w z M D Z 9 J n F 1 b 3 Q 7 L C Z x d W 9 0 O 1 N l Y 3 R p b 2 4 x L 2 F t c G x f a G l z d F 8 x M D B i a W 5 z I C g y K S 9 B d X R v U m V t b 3 Z l Z E N v b H V t b n M x L n t t X 2 F t c G x p d H V k Z U h p c 3 R v Z 3 J h b S 4 4 O C w z M D d 9 J n F 1 b 3 Q 7 L C Z x d W 9 0 O 1 N l Y 3 R p b 2 4 x L 2 F t c G x f a G l z d F 8 x M D B i a W 5 z I C g y K S 9 B d X R v U m V t b 3 Z l Z E N v b H V t b n M x L n t t X 2 F t c G x p d H V k Z U h p c 3 R v Z 3 J h b S 4 4 O S w z M D h 9 J n F 1 b 3 Q 7 L C Z x d W 9 0 O 1 N l Y 3 R p b 2 4 x L 2 F t c G x f a G l z d F 8 x M D B i a W 5 z I C g y K S 9 B d X R v U m V t b 3 Z l Z E N v b H V t b n M x L n t t X 2 F t c G x p d H V k Z U h p c 3 R v Z 3 J h b S 4 5 M C w z M D l 9 J n F 1 b 3 Q 7 L C Z x d W 9 0 O 1 N l Y 3 R p b 2 4 x L 2 F t c G x f a G l z d F 8 x M D B i a W 5 z I C g y K S 9 B d X R v U m V t b 3 Z l Z E N v b H V t b n M x L n t t X 2 F t c G x p d H V k Z U h p c 3 R v Z 3 J h b S 4 5 M S w z M T B 9 J n F 1 b 3 Q 7 L C Z x d W 9 0 O 1 N l Y 3 R p b 2 4 x L 2 F t c G x f a G l z d F 8 x M D B i a W 5 z I C g y K S 9 B d X R v U m V t b 3 Z l Z E N v b H V t b n M x L n t t X 2 F t c G x p d H V k Z U h p c 3 R v Z 3 J h b S 4 5 M i w z M T F 9 J n F 1 b 3 Q 7 L C Z x d W 9 0 O 1 N l Y 3 R p b 2 4 x L 2 F t c G x f a G l z d F 8 x M D B i a W 5 z I C g y K S 9 B d X R v U m V t b 3 Z l Z E N v b H V t b n M x L n t t X 2 F t c G x p d H V k Z U h p c 3 R v Z 3 J h b S 4 5 M y w z M T J 9 J n F 1 b 3 Q 7 L C Z x d W 9 0 O 1 N l Y 3 R p b 2 4 x L 2 F t c G x f a G l z d F 8 x M D B i a W 5 z I C g y K S 9 B d X R v U m V t b 3 Z l Z E N v b H V t b n M x L n t t X 2 F t c G x p d H V k Z U h p c 3 R v Z 3 J h b S 4 5 N C w z M T N 9 J n F 1 b 3 Q 7 L C Z x d W 9 0 O 1 N l Y 3 R p b 2 4 x L 2 F t c G x f a G l z d F 8 x M D B i a W 5 z I C g y K S 9 B d X R v U m V t b 3 Z l Z E N v b H V t b n M x L n t t X 2 F t c G x p d H V k Z U h p c 3 R v Z 3 J h b S 4 5 N S w z M T R 9 J n F 1 b 3 Q 7 L C Z x d W 9 0 O 1 N l Y 3 R p b 2 4 x L 2 F t c G x f a G l z d F 8 x M D B i a W 5 z I C g y K S 9 B d X R v U m V t b 3 Z l Z E N v b H V t b n M x L n t t X 2 F t c G x p d H V k Z U h p c 3 R v Z 3 J h b S 4 5 N i w z M T V 9 J n F 1 b 3 Q 7 L C Z x d W 9 0 O 1 N l Y 3 R p b 2 4 x L 2 F t c G x f a G l z d F 8 x M D B i a W 5 z I C g y K S 9 B d X R v U m V t b 3 Z l Z E N v b H V t b n M x L n t t X 2 F t c G x p d H V k Z U h p c 3 R v Z 3 J h b S 4 5 N y w z M T Z 9 J n F 1 b 3 Q 7 L C Z x d W 9 0 O 1 N l Y 3 R p b 2 4 x L 2 F t c G x f a G l z d F 8 x M D B i a W 5 z I C g y K S 9 B d X R v U m V t b 3 Z l Z E N v b H V t b n M x L n t t X 2 F t c G x p d H V k Z U h p c 3 R v Z 3 J h b S 4 5 O C w z M T d 9 J n F 1 b 3 Q 7 L C Z x d W 9 0 O 1 N l Y 3 R p b 2 4 x L 2 F t c G x f a G l z d F 8 x M D B i a W 5 z I C g y K S 9 B d X R v U m V t b 3 Z l Z E N v b H V t b n M x L n t t X 2 F t c G x p d H V k Z U h p c 3 R v Z 3 J h b S 4 5 O S w z M T h 9 J n F 1 b 3 Q 7 L C Z x d W 9 0 O 1 N l Y 3 R p b 2 4 x L 2 F t c G x f a G l z d F 8 x M D B i a W 5 z I C g y K S 9 B d X R v U m V t b 3 Z l Z E N v b H V t b n M x L n t t X 3 N 0 Y X R l U H J v Z m l s Z X J z L m t f Z m F p b G V k Q m F k U 3 R h d G U s M z E 5 f S Z x d W 9 0 O y w m c X V v d D t T Z W N 0 a W 9 u M S 9 h b X B s X 2 h p c 3 R f M T A w Y m l u c y A o M i k v Q X V 0 b 1 J l b W 9 2 Z W R D b 2 x 1 b W 5 z M S 5 7 b V 9 z d G F 0 Z V B y b 2 Z p b G V y c y 5 r X 2 Z h a W x l Z E Z h c 3 R B R E N J b m l 0 a W F s a X p h d G l v b i w z M j B 9 J n F 1 b 3 Q 7 L C Z x d W 9 0 O 1 N l Y 3 R p b 2 4 x L 2 F t c G x f a G l z d F 8 x M D B i a W 5 z I C g y K S 9 B d X R v U m V t b 3 Z l Z E N v b H V t b n M x L n t t X 3 N 0 Y X R l U H J v Z m l s Z X J z L m t f Z m F p b G V k U 2 F t c G x p b m c s M z I x f S Z x d W 9 0 O y w m c X V v d D t T Z W N 0 a W 9 u M S 9 h b X B s X 2 h p c 3 R f M T A w Y m l u c y A o M i k v Q X V 0 b 1 J l b W 9 2 Z W R D b 2 x 1 b W 5 z M S 5 7 b V 9 z d G F 0 Z V B y b 2 Z p b G V y c y 5 r X 2 Z h a W x l Z E F t c G x p d H V k Z S w z M j J 9 J n F 1 b 3 Q 7 L C Z x d W 9 0 O 1 N l Y 3 R p b 2 4 x L 2 F t c G x f a G l z d F 8 x M D B i a W 5 z I C g y K S 9 B d X R v U m V t b 3 Z l Z E N v b H V t b n M x L n t t X 3 N 0 Y X R l U H J v Z m l s Z X J z L m t f Z m F p b G V k U 3 l u Y 0 l u d G V y d m F s c y w z M j N 9 J n F 1 b 3 Q 7 L C Z x d W 9 0 O 1 N l Y 3 R p b 2 4 x L 2 F t c G x f a G l z d F 8 x M D B i a W 5 z I C g y K S 9 B d X R v U m V t b 3 Z l Z E N v b H V t b n M x L n t t X 3 N 0 Y X R l U H J v Z m l s Z X J z L m t f Z m F p b G V k V m l k Z W 9 T Y 2 9 y Z S w z M j R 9 J n F 1 b 3 Q 7 L C Z x d W 9 0 O 1 N l Y 3 R p b 2 4 x L 2 F t c G x f a G l z d F 8 x M D B i a W 5 z I C g y K S 9 B d X R v U m V t b 3 Z l Z E N v b H V t b n M x L n t t X 3 N 0 Y X R l U H J v Z m l s Z X J z L m t f Z m F p b G V k R m F z d E F E Q 1 N 0 b 3 A s M z I 1 f S Z x d W 9 0 O y w m c X V v d D t T Z W N 0 a W 9 u M S 9 h b X B s X 2 h p c 3 R f M T A w Y m l u c y A o M i k v Q X V 0 b 1 J l b W 9 2 Z W R D b 2 x 1 b W 5 z M S 5 7 b V 9 z d G F 0 Z V B y b 2 Z p b G V y c y 5 r X 2 Z h a W x l Z F V u a 2 5 v d 2 5 F c n J v c i w z M j Z 9 J n F 1 b 3 Q 7 L C Z x d W 9 0 O 1 N l Y 3 R p b 2 4 x L 2 F t c G x f a G l z d F 8 x M D B i a W 5 z I C g y K S 9 B d X R v U m V t b 3 Z l Z E N v b H V t b n M x L n t t X 3 N 0 Y X R l U H J v Z m l s Z X J z L m t f d G 9 0 Y W x B b m F s e X p l V G l t Z S w z M j d 9 J n F 1 b 3 Q 7 L C Z x d W 9 0 O 1 N l Y 3 R p b 2 4 x L 2 F t c G x f a G l z d F 8 x M D B i a W 5 z I C g y K S 9 B d X R v U m V t b 3 Z l Z E N v b H V t b n M x L n t t X 3 N 0 Y X R l U H J v Z m l s Z X J z L m t f b m 9 0 S W 5 p d G l h b G l 6 Z W Q s M z I 4 f S Z x d W 9 0 O y w m c X V v d D t T Z W N 0 a W 9 u M S 9 h b X B s X 2 h p c 3 R f M T A w Y m l u c y A o M i k v Q X V 0 b 1 J l b W 9 2 Z W R D b 2 x 1 b W 5 z M S 5 7 b V 9 z d G F 0 Z V B y b 2 Z p b G V y c y 5 r X 2 l u a X R p Y W x p e m l u Z y w z M j l 9 J n F 1 b 3 Q 7 L C Z x d W 9 0 O 1 N l Y 3 R p b 2 4 x L 2 F t c G x f a G l z d F 8 x M D B i a W 5 z I C g y K S 9 B d X R v U m V t b 3 Z l Z E N v b H V t b n M x L n t t X 3 N 0 Y X R l U H J v Z m l s Z X J z L m t f a W 5 p d G l h b G l 6 Z W R B b m R J Z G x l L D M z M H 0 m c X V v d D s s J n F 1 b 3 Q 7 U 2 V j d G l v b j E v Y W 1 w b F 9 o a X N 0 X z E w M G J p b n M g K D I p L 0 F 1 d G 9 S Z W 1 v d m V k Q 2 9 s d W 1 u c z E u e 2 1 f c 3 R h d G V Q c m 9 m a W x l c n M u a 1 9 h b X B s a X R 1 Z G V T Y W 1 w b G l u Z y w z M z F 9 J n F 1 b 3 Q 7 L C Z x d W 9 0 O 1 N l Y 3 R p b 2 4 x L 2 F t c G x f a G l z d F 8 x M D B i a W 5 z I C g y K S 9 B d X R v U m V t b 3 Z l Z E N v b H V t b n M x L n t t X 3 N 0 Y X R l U H J v Z m l s Z X J z L m t f Y W 1 w b G l 0 d W R l Q 2 F s Y 3 V s Y X R p b 2 4 s M z M y f S Z x d W 9 0 O y w m c X V v d D t T Z W N 0 a W 9 u M S 9 h b X B s X 2 h p c 3 R f M T A w Y m l u c y A o M i k v Q X V 0 b 1 J l b W 9 2 Z W R D b 2 x 1 b W 5 z M S 5 7 b V 9 z d G F 0 Z V B y b 2 Z p b G V y c y 5 r X 3 N 5 b m N J b n R l c n Z h b H N T Y W 1 w b G l u Z y w z M z N 9 J n F 1 b 3 Q 7 L C Z x d W 9 0 O 1 N l Y 3 R p b 2 4 x L 2 F t c G x f a G l z d F 8 x M D B i a W 5 z I C g y K S 9 B d X R v U m V t b 3 Z l Z E N v b H V t b n M x L n t t X 3 N 0 Y X R l U H J v Z m l s Z X J z L m t f c 3 l u Y 0 l u d G V y d m F s c 0 N h b G N 1 b G F 0 a W 9 u L D M z N H 0 m c X V v d D s s J n F 1 b 3 Q 7 U 2 V j d G l v b j E v Y W 1 w b F 9 o a X N 0 X z E w M G J p b n M g K D I p L 0 F 1 d G 9 S Z W 1 v d m V k Q 2 9 s d W 1 u c z E u e 2 1 f c 3 R h d G V Q c m 9 m a W x l c n M u a 1 9 2 a W R l b 1 N j b 3 J l Q 2 F s Y 3 V s Y X R p b 2 4 s M z M 1 f S Z x d W 9 0 O y w m c X V v d D t T Z W N 0 a W 9 u M S 9 h b X B s X 2 h p c 3 R f M T A w Y m l u c y A o M i k v Q X V 0 b 1 J l b W 9 2 Z W R D b 2 x 1 b W 5 z M S 5 7 b V 9 z d G F 0 Z V B y b 2 Z p b G V y c y 5 r X 3 J l c 3 R h c n R J b n Z l c n R l Z C w z M z Z 9 J n F 1 b 3 Q 7 L C Z x d W 9 0 O 1 N l Y 3 R p b 2 4 x L 2 F t c G x f a G l z d F 8 x M D B i a W 5 z I C g y K S 9 B d X R v U m V t b 3 Z l Z E N v b H V t b n M x L n t t X 3 N 0 Y X R l U H J v Z m l s Z X J z L m t f c 3 R v c E F E Q y w z M z d 9 J n F 1 b 3 Q 7 L C Z x d W 9 0 O 1 N l Y 3 R p b 2 4 x L 2 F t c G x f a G l z d F 8 x M D B i a W 5 z I C g y K S 9 B d X R v U m V t b 3 Z l Z E N v b H V t b n M x L n t t X 3 N 0 Y X R l U H J v Z m l s Z X J z L m t f Z m l u a X N o Z W Q s M z M 4 f S Z x d W 9 0 O y w m c X V v d D t T Z W N 0 a W 9 u M S 9 h b X B s X 2 h p c 3 R f M T A w Y m l u c y A o M i k v Q X V 0 b 1 J l b W 9 2 Z W R D b 2 x 1 b W 5 z M S 5 7 Q 2 9 s d W 1 u M S w z M z l 9 J n F 1 b 3 Q 7 X S w m c X V v d D t D b 2 x 1 b W 5 D b 3 V u d C Z x d W 9 0 O z o z N D A s J n F 1 b 3 Q 7 S 2 V 5 Q 2 9 s d W 1 u T m F t Z X M m c X V v d D s 6 W 1 0 s J n F 1 b 3 Q 7 Q 2 9 s d W 1 u S W R l b n R p d G l l c y Z x d W 9 0 O z p b J n F 1 b 3 Q 7 U 2 V j d G l v b j E v Y W 1 w b F 9 o a X N 0 X z E w M G J p b n M g K D I p L 0 F 1 d G 9 S Z W 1 v d m V k Q 2 9 s d W 1 u c z E u e 1 9 D b 2 1 t Z W 5 0 L D B 9 J n F 1 b 3 Q 7 L C Z x d W 9 0 O 1 N l Y 3 R p b 2 4 x L 2 F t c G x f a G l z d F 8 x M D B i a W 5 z I C g y K S 9 B d X R v U m V t b 3 Z l Z E N v b H V t b n M x L n t f S X N W a W R l b 0 x l Y X J u a W 5 n L D F 9 J n F 1 b 3 Q 7 L C Z x d W 9 0 O 1 N l Y 3 R p b 2 4 x L 2 F t c G x f a G l z d F 8 x M D B i a W 5 z I C g y K S 9 B d X R v U m V t b 3 Z l Z E N v b H V t b n M x L n s g I C A g I C A g I C A g I C B t X 2 l u d m V y d E R h d G F D d X J y Z W 5 0 V m F s d W U s M n 0 m c X V v d D s s J n F 1 b 3 Q 7 U 2 V j d G l v b j E v Y W 1 w b F 9 o a X N 0 X z E w M G J p b n M g K D I p L 0 F 1 d G 9 S Z W 1 v d m V k Q 2 9 s d W 1 u c z E u e y A g I C A g I C A g I C A g I E N 2 Y n N B b m F s e X p l c l N 0 Y X R l L D N 9 J n F 1 b 3 Q 7 L C Z x d W 9 0 O 1 N l Y 3 R p b 2 4 x L 2 F t c G x f a G l z d F 8 x M D B i a W 5 z I C g y K S 9 B d X R v U m V t b 3 Z l Z E N v b H V t b n M x L n s g I C A g I C A g I C A g I C B t X 3 Z p Z G V v U 2 N v c m U u b V 9 p c 1 Z p Z G V v L D R 9 J n F 1 b 3 Q 7 L C Z x d W 9 0 O 1 N l Y 3 R p b 2 4 x L 2 F t c G x f a G l z d F 8 x M D B i a W 5 z I C g y K S 9 B d X R v U m V t b 3 Z l Z E N v b H V t b n M x L n s g I C A g I C A g I C A g I C B t X 3 Z p Z G V v U 2 N v c m U u b V 9 p c 0 l u d m V y d G V k V m l k Z W 8 s N X 0 m c X V v d D s s J n F 1 b 3 Q 7 U 2 V j d G l v b j E v Y W 1 w b F 9 o a X N 0 X z E w M G J p b n M g K D I p L 0 F 1 d G 9 S Z W 1 v d m V k Q 2 9 s d W 1 u c z E u e y A g I C A g I C A g I C A g I G 1 f c 2 F t c G x l c 1 J l Y W R U b 3 R h b C w 2 f S Z x d W 9 0 O y w m c X V v d D t T Z W N 0 a W 9 u M S 9 h b X B s X 2 h p c 3 R f M T A w Y m l u c y A o M i k v Q X V 0 b 1 J l b W 9 2 Z W R D b 2 x 1 b W 5 z M S 5 7 I C A g I C A g I C A g I C A g a 1 9 z Y W 1 w b G V S Y X R l L D d 9 J n F 1 b 3 Q 7 L C Z x d W 9 0 O 1 N l Y 3 R p b 2 4 x L 2 F t c G x f a G l z d F 8 x M D B i a W 5 z I C g y K S 9 B d X R v U m V t b 3 Z l Z E N v b H V t b n M x L n s g I C A g I C A g I C A g I C B t X 3 N 5 b m N U c m V z a G 9 s Z C w 4 f S Z x d W 9 0 O y w m c X V v d D t T Z W N 0 a W 9 u M S 9 h b X B s X 2 h p c 3 R f M T A w Y m l u c y A o M i k v Q X V 0 b 1 J l b W 9 2 Z W R D b 2 x 1 b W 5 z M S 5 7 I C A g I C A g I C A g I C A g b V 9 z e W 5 j U 2 V x d W V u Y 2 V M Z W 5 n d G h I a X N 0 b 2 d y Y W 0 u b V 9 i a W 5 z U m F u Z 2 U u b W l u L D l 9 J n F 1 b 3 Q 7 L C Z x d W 9 0 O 1 N l Y 3 R p b 2 4 x L 2 F t c G x f a G l z d F 8 x M D B i a W 5 z I C g y K S 9 B d X R v U m V t b 3 Z l Z E N v b H V t b n M x L n s g I C A g I C A g I C A g I C B t X 3 N 5 b m N T Z X F 1 Z W 5 j Z U x l b m d 0 a E h p c 3 R v Z 3 J h b S 5 t X 2 J p b n N S Y W 5 n Z S 5 t Y X g s M T B 9 J n F 1 b 3 Q 7 L C Z x d W 9 0 O 1 N l Y 3 R p b 2 4 x L 2 F t c G x f a G l z d F 8 x M D B i a W 5 z I C g y K S 9 B d X R v U m V t b 3 Z l Z E N v b H V t b n M x L n s g I C A g I C A g I C A g I C B t X 3 N 5 b m N T Z X F 1 Z W 5 j Z U x l b m d 0 a E h p c 3 R v Z 3 J h b S 5 r X 2 J p b n N D b 3 V u d C w x M X 0 m c X V v d D s s J n F 1 b 3 Q 7 U 2 V j d G l v b j E v Y W 1 w b F 9 o a X N 0 X z E w M G J p b n M g K D I p L 0 F 1 d G 9 S Z W 1 v d m V k Q 2 9 s d W 1 u c z E u e y A g I C A g I C A g I C A g I G 1 f c 3 l u Y 1 N l c X V l b m N l T G V u Z 3 R o S G l z d G 9 n c m F t L m 1 f c 2 F t c G x l c 0 N v d W 5 0 L D E y f S Z x d W 9 0 O y w m c X V v d D t T Z W N 0 a W 9 u M S 9 h b X B s X 2 h p c 3 R f M T A w Y m l u c y A o M i k v Q X V 0 b 1 J l b W 9 2 Z W R D b 2 x 1 b W 5 z M S 5 7 I C A g I C A g I C A g I C A g b V 9 z e W 5 j U 2 V x d W V u Y 2 V M Z W 5 n d G h I a X N 0 b 2 d y Y W 0 u Y m l u c 1 9 3 Z W l n a H R z L D E z f S Z x d W 9 0 O y w m c X V v d D t T Z W N 0 a W 9 u M S 9 h b X B s X 2 h p c 3 R f M T A w Y m l u c y A o M i k v Q X V 0 b 1 J l b W 9 2 Z W R D b 2 x 1 b W 5 z M S 5 7 U z E s M T R 9 J n F 1 b 3 Q 7 L C Z x d W 9 0 O 1 N l Y 3 R p b 2 4 x L 2 F t c G x f a G l z d F 8 x M D B i a W 5 z I C g y K S 9 B d X R v U m V t b 3 Z l Z E N v b H V t b n M x L n t T M i w x N X 0 m c X V v d D s s J n F 1 b 3 Q 7 U 2 V j d G l v b j E v Y W 1 w b F 9 o a X N 0 X z E w M G J p b n M g K D I p L 0 F 1 d G 9 S Z W 1 v d m V k Q 2 9 s d W 1 u c z E u e 1 M z L D E 2 f S Z x d W 9 0 O y w m c X V v d D t T Z W N 0 a W 9 u M S 9 h b X B s X 2 h p c 3 R f M T A w Y m l u c y A o M i k v Q X V 0 b 1 J l b W 9 2 Z W R D b 2 x 1 b W 5 z M S 5 7 U z Q s M T d 9 J n F 1 b 3 Q 7 L C Z x d W 9 0 O 1 N l Y 3 R p b 2 4 x L 2 F t c G x f a G l z d F 8 x M D B i a W 5 z I C g y K S 9 B d X R v U m V t b 3 Z l Z E N v b H V t b n M x L n t T N S w x O H 0 m c X V v d D s s J n F 1 b 3 Q 7 U 2 V j d G l v b j E v Y W 1 w b F 9 o a X N 0 X z E w M G J p b n M g K D I p L 0 F 1 d G 9 S Z W 1 v d m V k Q 2 9 s d W 1 u c z E u e 1 M 2 L D E 5 f S Z x d W 9 0 O y w m c X V v d D t T Z W N 0 a W 9 u M S 9 h b X B s X 2 h p c 3 R f M T A w Y m l u c y A o M i k v Q X V 0 b 1 J l b W 9 2 Z W R D b 2 x 1 b W 5 z M S 5 7 U z c s M j B 9 J n F 1 b 3 Q 7 L C Z x d W 9 0 O 1 N l Y 3 R p b 2 4 x L 2 F t c G x f a G l z d F 8 x M D B i a W 5 z I C g y K S 9 B d X R v U m V t b 3 Z l Z E N v b H V t b n M x L n t T O C w y M X 0 m c X V v d D s s J n F 1 b 3 Q 7 U 2 V j d G l v b j E v Y W 1 w b F 9 o a X N 0 X z E w M G J p b n M g K D I p L 0 F 1 d G 9 S Z W 1 v d m V k Q 2 9 s d W 1 u c z E u e 1 M 5 L D I y f S Z x d W 9 0 O y w m c X V v d D t T Z W N 0 a W 9 u M S 9 h b X B s X 2 h p c 3 R f M T A w Y m l u c y A o M i k v Q X V 0 b 1 J l b W 9 2 Z W R D b 2 x 1 b W 5 z M S 5 7 U z E w L D I z f S Z x d W 9 0 O y w m c X V v d D t T Z W N 0 a W 9 u M S 9 h b X B s X 2 h p c 3 R f M T A w Y m l u c y A o M i k v Q X V 0 b 1 J l b W 9 2 Z W R D b 2 x 1 b W 5 z M S 5 7 U z E x L D I 0 f S Z x d W 9 0 O y w m c X V v d D t T Z W N 0 a W 9 u M S 9 h b X B s X 2 h p c 3 R f M T A w Y m l u c y A o M i k v Q X V 0 b 1 J l b W 9 2 Z W R D b 2 x 1 b W 5 z M S 5 7 U z E y L D I 1 f S Z x d W 9 0 O y w m c X V v d D t T Z W N 0 a W 9 u M S 9 h b X B s X 2 h p c 3 R f M T A w Y m l u c y A o M i k v Q X V 0 b 1 J l b W 9 2 Z W R D b 2 x 1 b W 5 z M S 5 7 U z E z L D I 2 f S Z x d W 9 0 O y w m c X V v d D t T Z W N 0 a W 9 u M S 9 h b X B s X 2 h p c 3 R f M T A w Y m l u c y A o M i k v Q X V 0 b 1 J l b W 9 2 Z W R D b 2 x 1 b W 5 z M S 5 7 U z E 0 L D I 3 f S Z x d W 9 0 O y w m c X V v d D t T Z W N 0 a W 9 u M S 9 h b X B s X 2 h p c 3 R f M T A w Y m l u c y A o M i k v Q X V 0 b 1 J l b W 9 2 Z W R D b 2 x 1 b W 5 z M S 5 7 U z E 1 L D I 4 f S Z x d W 9 0 O y w m c X V v d D t T Z W N 0 a W 9 u M S 9 h b X B s X 2 h p c 3 R f M T A w Y m l u c y A o M i k v Q X V 0 b 1 J l b W 9 2 Z W R D b 2 x 1 b W 5 z M S 5 7 U z E 2 L D I 5 f S Z x d W 9 0 O y w m c X V v d D t T Z W N 0 a W 9 u M S 9 h b X B s X 2 h p c 3 R f M T A w Y m l u c y A o M i k v Q X V 0 b 1 J l b W 9 2 Z W R D b 2 x 1 b W 5 z M S 5 7 U z E 3 L D M w f S Z x d W 9 0 O y w m c X V v d D t T Z W N 0 a W 9 u M S 9 h b X B s X 2 h p c 3 R f M T A w Y m l u c y A o M i k v Q X V 0 b 1 J l b W 9 2 Z W R D b 2 x 1 b W 5 z M S 5 7 U z E 4 L D M x f S Z x d W 9 0 O y w m c X V v d D t T Z W N 0 a W 9 u M S 9 h b X B s X 2 h p c 3 R f M T A w Y m l u c y A o M i k v Q X V 0 b 1 J l b W 9 2 Z W R D b 2 x 1 b W 5 z M S 5 7 U z E 5 L D M y f S Z x d W 9 0 O y w m c X V v d D t T Z W N 0 a W 9 u M S 9 h b X B s X 2 h p c 3 R f M T A w Y m l u c y A o M i k v Q X V 0 b 1 J l b W 9 2 Z W R D b 2 x 1 b W 5 z M S 5 7 U z I w L D M z f S Z x d W 9 0 O y w m c X V v d D t T Z W N 0 a W 9 u M S 9 h b X B s X 2 h p c 3 R f M T A w Y m l u c y A o M i k v Q X V 0 b 1 J l b W 9 2 Z W R D b 2 x 1 b W 5 z M S 5 7 U z I x L D M 0 f S Z x d W 9 0 O y w m c X V v d D t T Z W N 0 a W 9 u M S 9 h b X B s X 2 h p c 3 R f M T A w Y m l u c y A o M i k v Q X V 0 b 1 J l b W 9 2 Z W R D b 2 x 1 b W 5 z M S 5 7 U z I y L D M 1 f S Z x d W 9 0 O y w m c X V v d D t T Z W N 0 a W 9 u M S 9 h b X B s X 2 h p c 3 R f M T A w Y m l u c y A o M i k v Q X V 0 b 1 J l b W 9 2 Z W R D b 2 x 1 b W 5 z M S 5 7 U z I z L D M 2 f S Z x d W 9 0 O y w m c X V v d D t T Z W N 0 a W 9 u M S 9 h b X B s X 2 h p c 3 R f M T A w Y m l u c y A o M i k v Q X V 0 b 1 J l b W 9 2 Z W R D b 2 x 1 b W 5 z M S 5 7 U z I 0 L D M 3 f S Z x d W 9 0 O y w m c X V v d D t T Z W N 0 a W 9 u M S 9 h b X B s X 2 h p c 3 R f M T A w Y m l u c y A o M i k v Q X V 0 b 1 J l b W 9 2 Z W R D b 2 x 1 b W 5 z M S 5 7 U z I 1 L D M 4 f S Z x d W 9 0 O y w m c X V v d D t T Z W N 0 a W 9 u M S 9 h b X B s X 2 h p c 3 R f M T A w Y m l u c y A o M i k v Q X V 0 b 1 J l b W 9 2 Z W R D b 2 x 1 b W 5 z M S 5 7 U z I 2 L D M 5 f S Z x d W 9 0 O y w m c X V v d D t T Z W N 0 a W 9 u M S 9 h b X B s X 2 h p c 3 R f M T A w Y m l u c y A o M i k v Q X V 0 b 1 J l b W 9 2 Z W R D b 2 x 1 b W 5 z M S 5 7 U z I 3 L D Q w f S Z x d W 9 0 O y w m c X V v d D t T Z W N 0 a W 9 u M S 9 h b X B s X 2 h p c 3 R f M T A w Y m l u c y A o M i k v Q X V 0 b 1 J l b W 9 2 Z W R D b 2 x 1 b W 5 z M S 5 7 U z I 4 L D Q x f S Z x d W 9 0 O y w m c X V v d D t T Z W N 0 a W 9 u M S 9 h b X B s X 2 h p c 3 R f M T A w Y m l u c y A o M i k v Q X V 0 b 1 J l b W 9 2 Z W R D b 2 x 1 b W 5 z M S 5 7 U z I 5 L D Q y f S Z x d W 9 0 O y w m c X V v d D t T Z W N 0 a W 9 u M S 9 h b X B s X 2 h p c 3 R f M T A w Y m l u c y A o M i k v Q X V 0 b 1 J l b W 9 2 Z W R D b 2 x 1 b W 5 z M S 5 7 U z M w L D Q z f S Z x d W 9 0 O y w m c X V v d D t T Z W N 0 a W 9 u M S 9 h b X B s X 2 h p c 3 R f M T A w Y m l u c y A o M i k v Q X V 0 b 1 J l b W 9 2 Z W R D b 2 x 1 b W 5 z M S 5 7 U z M x L D Q 0 f S Z x d W 9 0 O y w m c X V v d D t T Z W N 0 a W 9 u M S 9 h b X B s X 2 h p c 3 R f M T A w Y m l u c y A o M i k v Q X V 0 b 1 J l b W 9 2 Z W R D b 2 x 1 b W 5 z M S 5 7 U z M y L D Q 1 f S Z x d W 9 0 O y w m c X V v d D t T Z W N 0 a W 9 u M S 9 h b X B s X 2 h p c 3 R f M T A w Y m l u c y A o M i k v Q X V 0 b 1 J l b W 9 2 Z W R D b 2 x 1 b W 5 z M S 5 7 U z M z L D Q 2 f S Z x d W 9 0 O y w m c X V v d D t T Z W N 0 a W 9 u M S 9 h b X B s X 2 h p c 3 R f M T A w Y m l u c y A o M i k v Q X V 0 b 1 J l b W 9 2 Z W R D b 2 x 1 b W 5 z M S 5 7 U z M 0 L D Q 3 f S Z x d W 9 0 O y w m c X V v d D t T Z W N 0 a W 9 u M S 9 h b X B s X 2 h p c 3 R f M T A w Y m l u c y A o M i k v Q X V 0 b 1 J l b W 9 2 Z W R D b 2 x 1 b W 5 z M S 5 7 U z M 1 L D Q 4 f S Z x d W 9 0 O y w m c X V v d D t T Z W N 0 a W 9 u M S 9 h b X B s X 2 h p c 3 R f M T A w Y m l u c y A o M i k v Q X V 0 b 1 J l b W 9 2 Z W R D b 2 x 1 b W 5 z M S 5 7 U z M 2 L D Q 5 f S Z x d W 9 0 O y w m c X V v d D t T Z W N 0 a W 9 u M S 9 h b X B s X 2 h p c 3 R f M T A w Y m l u c y A o M i k v Q X V 0 b 1 J l b W 9 2 Z W R D b 2 x 1 b W 5 z M S 5 7 U z M 3 L D U w f S Z x d W 9 0 O y w m c X V v d D t T Z W N 0 a W 9 u M S 9 h b X B s X 2 h p c 3 R f M T A w Y m l u c y A o M i k v Q X V 0 b 1 J l b W 9 2 Z W R D b 2 x 1 b W 5 z M S 5 7 U z M 4 L D U x f S Z x d W 9 0 O y w m c X V v d D t T Z W N 0 a W 9 u M S 9 h b X B s X 2 h p c 3 R f M T A w Y m l u c y A o M i k v Q X V 0 b 1 J l b W 9 2 Z W R D b 2 x 1 b W 5 z M S 5 7 U z M 5 L D U y f S Z x d W 9 0 O y w m c X V v d D t T Z W N 0 a W 9 u M S 9 h b X B s X 2 h p c 3 R f M T A w Y m l u c y A o M i k v Q X V 0 b 1 J l b W 9 2 Z W R D b 2 x 1 b W 5 z M S 5 7 U z Q w L D U z f S Z x d W 9 0 O y w m c X V v d D t T Z W N 0 a W 9 u M S 9 h b X B s X 2 h p c 3 R f M T A w Y m l u c y A o M i k v Q X V 0 b 1 J l b W 9 2 Z W R D b 2 x 1 b W 5 z M S 5 7 U z Q x L D U 0 f S Z x d W 9 0 O y w m c X V v d D t T Z W N 0 a W 9 u M S 9 h b X B s X 2 h p c 3 R f M T A w Y m l u c y A o M i k v Q X V 0 b 1 J l b W 9 2 Z W R D b 2 x 1 b W 5 z M S 5 7 U z Q y L D U 1 f S Z x d W 9 0 O y w m c X V v d D t T Z W N 0 a W 9 u M S 9 h b X B s X 2 h p c 3 R f M T A w Y m l u c y A o M i k v Q X V 0 b 1 J l b W 9 2 Z W R D b 2 x 1 b W 5 z M S 5 7 U z Q z L D U 2 f S Z x d W 9 0 O y w m c X V v d D t T Z W N 0 a W 9 u M S 9 h b X B s X 2 h p c 3 R f M T A w Y m l u c y A o M i k v Q X V 0 b 1 J l b W 9 2 Z W R D b 2 x 1 b W 5 z M S 5 7 U z Q 0 L D U 3 f S Z x d W 9 0 O y w m c X V v d D t T Z W N 0 a W 9 u M S 9 h b X B s X 2 h p c 3 R f M T A w Y m l u c y A o M i k v Q X V 0 b 1 J l b W 9 2 Z W R D b 2 x 1 b W 5 z M S 5 7 U z Q 1 L D U 4 f S Z x d W 9 0 O y w m c X V v d D t T Z W N 0 a W 9 u M S 9 h b X B s X 2 h p c 3 R f M T A w Y m l u c y A o M i k v Q X V 0 b 1 J l b W 9 2 Z W R D b 2 x 1 b W 5 z M S 5 7 U z Q 2 L D U 5 f S Z x d W 9 0 O y w m c X V v d D t T Z W N 0 a W 9 u M S 9 h b X B s X 2 h p c 3 R f M T A w Y m l u c y A o M i k v Q X V 0 b 1 J l b W 9 2 Z W R D b 2 x 1 b W 5 z M S 5 7 U z Q 3 L D Y w f S Z x d W 9 0 O y w m c X V v d D t T Z W N 0 a W 9 u M S 9 h b X B s X 2 h p c 3 R f M T A w Y m l u c y A o M i k v Q X V 0 b 1 J l b W 9 2 Z W R D b 2 x 1 b W 5 z M S 5 7 U z Q 4 L D Y x f S Z x d W 9 0 O y w m c X V v d D t T Z W N 0 a W 9 u M S 9 h b X B s X 2 h p c 3 R f M T A w Y m l u c y A o M i k v Q X V 0 b 1 J l b W 9 2 Z W R D b 2 x 1 b W 5 z M S 5 7 U z Q 5 L D Y y f S Z x d W 9 0 O y w m c X V v d D t T Z W N 0 a W 9 u M S 9 h b X B s X 2 h p c 3 R f M T A w Y m l u c y A o M i k v Q X V 0 b 1 J l b W 9 2 Z W R D b 2 x 1 b W 5 z M S 5 7 U z U w L D Y z f S Z x d W 9 0 O y w m c X V v d D t T Z W N 0 a W 9 u M S 9 h b X B s X 2 h p c 3 R f M T A w Y m l u c y A o M i k v Q X V 0 b 1 J l b W 9 2 Z W R D b 2 x 1 b W 5 z M S 5 7 U z U x L D Y 0 f S Z x d W 9 0 O y w m c X V v d D t T Z W N 0 a W 9 u M S 9 h b X B s X 2 h p c 3 R f M T A w Y m l u c y A o M i k v Q X V 0 b 1 J l b W 9 2 Z W R D b 2 x 1 b W 5 z M S 5 7 U z U y L D Y 1 f S Z x d W 9 0 O y w m c X V v d D t T Z W N 0 a W 9 u M S 9 h b X B s X 2 h p c 3 R f M T A w Y m l u c y A o M i k v Q X V 0 b 1 J l b W 9 2 Z W R D b 2 x 1 b W 5 z M S 5 7 U z U z L D Y 2 f S Z x d W 9 0 O y w m c X V v d D t T Z W N 0 a W 9 u M S 9 h b X B s X 2 h p c 3 R f M T A w Y m l u c y A o M i k v Q X V 0 b 1 J l b W 9 2 Z W R D b 2 x 1 b W 5 z M S 5 7 U z U 0 L D Y 3 f S Z x d W 9 0 O y w m c X V v d D t T Z W N 0 a W 9 u M S 9 h b X B s X 2 h p c 3 R f M T A w Y m l u c y A o M i k v Q X V 0 b 1 J l b W 9 2 Z W R D b 2 x 1 b W 5 z M S 5 7 U z U 1 L D Y 4 f S Z x d W 9 0 O y w m c X V v d D t T Z W N 0 a W 9 u M S 9 h b X B s X 2 h p c 3 R f M T A w Y m l u c y A o M i k v Q X V 0 b 1 J l b W 9 2 Z W R D b 2 x 1 b W 5 z M S 5 7 U z U 2 L D Y 5 f S Z x d W 9 0 O y w m c X V v d D t T Z W N 0 a W 9 u M S 9 h b X B s X 2 h p c 3 R f M T A w Y m l u c y A o M i k v Q X V 0 b 1 J l b W 9 2 Z W R D b 2 x 1 b W 5 z M S 5 7 U z U 3 L D c w f S Z x d W 9 0 O y w m c X V v d D t T Z W N 0 a W 9 u M S 9 h b X B s X 2 h p c 3 R f M T A w Y m l u c y A o M i k v Q X V 0 b 1 J l b W 9 2 Z W R D b 2 x 1 b W 5 z M S 5 7 U z U 4 L D c x f S Z x d W 9 0 O y w m c X V v d D t T Z W N 0 a W 9 u M S 9 h b X B s X 2 h p c 3 R f M T A w Y m l u c y A o M i k v Q X V 0 b 1 J l b W 9 2 Z W R D b 2 x 1 b W 5 z M S 5 7 U z U 5 L D c y f S Z x d W 9 0 O y w m c X V v d D t T Z W N 0 a W 9 u M S 9 h b X B s X 2 h p c 3 R f M T A w Y m l u c y A o M i k v Q X V 0 b 1 J l b W 9 2 Z W R D b 2 x 1 b W 5 z M S 5 7 U z Y w L D c z f S Z x d W 9 0 O y w m c X V v d D t T Z W N 0 a W 9 u M S 9 h b X B s X 2 h p c 3 R f M T A w Y m l u c y A o M i k v Q X V 0 b 1 J l b W 9 2 Z W R D b 2 x 1 b W 5 z M S 5 7 U z Y x L D c 0 f S Z x d W 9 0 O y w m c X V v d D t T Z W N 0 a W 9 u M S 9 h b X B s X 2 h p c 3 R f M T A w Y m l u c y A o M i k v Q X V 0 b 1 J l b W 9 2 Z W R D b 2 x 1 b W 5 z M S 5 7 U z Y y L D c 1 f S Z x d W 9 0 O y w m c X V v d D t T Z W N 0 a W 9 u M S 9 h b X B s X 2 h p c 3 R f M T A w Y m l u c y A o M i k v Q X V 0 b 1 J l b W 9 2 Z W R D b 2 x 1 b W 5 z M S 5 7 U z Y z L D c 2 f S Z x d W 9 0 O y w m c X V v d D t T Z W N 0 a W 9 u M S 9 h b X B s X 2 h p c 3 R f M T A w Y m l u c y A o M i k v Q X V 0 b 1 J l b W 9 2 Z W R D b 2 x 1 b W 5 z M S 5 7 U z Y 0 L D c 3 f S Z x d W 9 0 O y w m c X V v d D t T Z W N 0 a W 9 u M S 9 h b X B s X 2 h p c 3 R f M T A w Y m l u c y A o M i k v Q X V 0 b 1 J l b W 9 2 Z W R D b 2 x 1 b W 5 z M S 5 7 U z Y 1 L D c 4 f S Z x d W 9 0 O y w m c X V v d D t T Z W N 0 a W 9 u M S 9 h b X B s X 2 h p c 3 R f M T A w Y m l u c y A o M i k v Q X V 0 b 1 J l b W 9 2 Z W R D b 2 x 1 b W 5 z M S 5 7 U z Y 2 L D c 5 f S Z x d W 9 0 O y w m c X V v d D t T Z W N 0 a W 9 u M S 9 h b X B s X 2 h p c 3 R f M T A w Y m l u c y A o M i k v Q X V 0 b 1 J l b W 9 2 Z W R D b 2 x 1 b W 5 z M S 5 7 U z Y 3 L D g w f S Z x d W 9 0 O y w m c X V v d D t T Z W N 0 a W 9 u M S 9 h b X B s X 2 h p c 3 R f M T A w Y m l u c y A o M i k v Q X V 0 b 1 J l b W 9 2 Z W R D b 2 x 1 b W 5 z M S 5 7 U z Y 4 L D g x f S Z x d W 9 0 O y w m c X V v d D t T Z W N 0 a W 9 u M S 9 h b X B s X 2 h p c 3 R f M T A w Y m l u c y A o M i k v Q X V 0 b 1 J l b W 9 2 Z W R D b 2 x 1 b W 5 z M S 5 7 U z Y 5 L D g y f S Z x d W 9 0 O y w m c X V v d D t T Z W N 0 a W 9 u M S 9 h b X B s X 2 h p c 3 R f M T A w Y m l u c y A o M i k v Q X V 0 b 1 J l b W 9 2 Z W R D b 2 x 1 b W 5 z M S 5 7 U z c w L D g z f S Z x d W 9 0 O y w m c X V v d D t T Z W N 0 a W 9 u M S 9 h b X B s X 2 h p c 3 R f M T A w Y m l u c y A o M i k v Q X V 0 b 1 J l b W 9 2 Z W R D b 2 x 1 b W 5 z M S 5 7 U z c x L D g 0 f S Z x d W 9 0 O y w m c X V v d D t T Z W N 0 a W 9 u M S 9 h b X B s X 2 h p c 3 R f M T A w Y m l u c y A o M i k v Q X V 0 b 1 J l b W 9 2 Z W R D b 2 x 1 b W 5 z M S 5 7 U z c y L D g 1 f S Z x d W 9 0 O y w m c X V v d D t T Z W N 0 a W 9 u M S 9 h b X B s X 2 h p c 3 R f M T A w Y m l u c y A o M i k v Q X V 0 b 1 J l b W 9 2 Z W R D b 2 x 1 b W 5 z M S 5 7 U z c z L D g 2 f S Z x d W 9 0 O y w m c X V v d D t T Z W N 0 a W 9 u M S 9 h b X B s X 2 h p c 3 R f M T A w Y m l u c y A o M i k v Q X V 0 b 1 J l b W 9 2 Z W R D b 2 x 1 b W 5 z M S 5 7 U z c 0 L D g 3 f S Z x d W 9 0 O y w m c X V v d D t T Z W N 0 a W 9 u M S 9 h b X B s X 2 h p c 3 R f M T A w Y m l u c y A o M i k v Q X V 0 b 1 J l b W 9 2 Z W R D b 2 x 1 b W 5 z M S 5 7 U z c 1 L D g 4 f S Z x d W 9 0 O y w m c X V v d D t T Z W N 0 a W 9 u M S 9 h b X B s X 2 h p c 3 R f M T A w Y m l u c y A o M i k v Q X V 0 b 1 J l b W 9 2 Z W R D b 2 x 1 b W 5 z M S 5 7 U z c 2 L D g 5 f S Z x d W 9 0 O y w m c X V v d D t T Z W N 0 a W 9 u M S 9 h b X B s X 2 h p c 3 R f M T A w Y m l u c y A o M i k v Q X V 0 b 1 J l b W 9 2 Z W R D b 2 x 1 b W 5 z M S 5 7 U z c 3 L D k w f S Z x d W 9 0 O y w m c X V v d D t T Z W N 0 a W 9 u M S 9 h b X B s X 2 h p c 3 R f M T A w Y m l u c y A o M i k v Q X V 0 b 1 J l b W 9 2 Z W R D b 2 x 1 b W 5 z M S 5 7 U z c 4 L D k x f S Z x d W 9 0 O y w m c X V v d D t T Z W N 0 a W 9 u M S 9 h b X B s X 2 h p c 3 R f M T A w Y m l u c y A o M i k v Q X V 0 b 1 J l b W 9 2 Z W R D b 2 x 1 b W 5 z M S 5 7 U z c 5 L D k y f S Z x d W 9 0 O y w m c X V v d D t T Z W N 0 a W 9 u M S 9 h b X B s X 2 h p c 3 R f M T A w Y m l u c y A o M i k v Q X V 0 b 1 J l b W 9 2 Z W R D b 2 x 1 b W 5 z M S 5 7 U z g w L D k z f S Z x d W 9 0 O y w m c X V v d D t T Z W N 0 a W 9 u M S 9 h b X B s X 2 h p c 3 R f M T A w Y m l u c y A o M i k v Q X V 0 b 1 J l b W 9 2 Z W R D b 2 x 1 b W 5 z M S 5 7 U z g x L D k 0 f S Z x d W 9 0 O y w m c X V v d D t T Z W N 0 a W 9 u M S 9 h b X B s X 2 h p c 3 R f M T A w Y m l u c y A o M i k v Q X V 0 b 1 J l b W 9 2 Z W R D b 2 x 1 b W 5 z M S 5 7 U z g y L D k 1 f S Z x d W 9 0 O y w m c X V v d D t T Z W N 0 a W 9 u M S 9 h b X B s X 2 h p c 3 R f M T A w Y m l u c y A o M i k v Q X V 0 b 1 J l b W 9 2 Z W R D b 2 x 1 b W 5 z M S 5 7 U z g z L D k 2 f S Z x d W 9 0 O y w m c X V v d D t T Z W N 0 a W 9 u M S 9 h b X B s X 2 h p c 3 R f M T A w Y m l u c y A o M i k v Q X V 0 b 1 J l b W 9 2 Z W R D b 2 x 1 b W 5 z M S 5 7 U z g 0 L D k 3 f S Z x d W 9 0 O y w m c X V v d D t T Z W N 0 a W 9 u M S 9 h b X B s X 2 h p c 3 R f M T A w Y m l u c y A o M i k v Q X V 0 b 1 J l b W 9 2 Z W R D b 2 x 1 b W 5 z M S 5 7 U z g 1 L D k 4 f S Z x d W 9 0 O y w m c X V v d D t T Z W N 0 a W 9 u M S 9 h b X B s X 2 h p c 3 R f M T A w Y m l u c y A o M i k v Q X V 0 b 1 J l b W 9 2 Z W R D b 2 x 1 b W 5 z M S 5 7 U z g 2 L D k 5 f S Z x d W 9 0 O y w m c X V v d D t T Z W N 0 a W 9 u M S 9 h b X B s X 2 h p c 3 R f M T A w Y m l u c y A o M i k v Q X V 0 b 1 J l b W 9 2 Z W R D b 2 x 1 b W 5 z M S 5 7 U z g 3 L D E w M H 0 m c X V v d D s s J n F 1 b 3 Q 7 U 2 V j d G l v b j E v Y W 1 w b F 9 o a X N 0 X z E w M G J p b n M g K D I p L 0 F 1 d G 9 S Z W 1 v d m V k Q 2 9 s d W 1 u c z E u e 1 M 4 O C w x M D F 9 J n F 1 b 3 Q 7 L C Z x d W 9 0 O 1 N l Y 3 R p b 2 4 x L 2 F t c G x f a G l z d F 8 x M D B i a W 5 z I C g y K S 9 B d X R v U m V t b 3 Z l Z E N v b H V t b n M x L n t T O D k s M T A y f S Z x d W 9 0 O y w m c X V v d D t T Z W N 0 a W 9 u M S 9 h b X B s X 2 h p c 3 R f M T A w Y m l u c y A o M i k v Q X V 0 b 1 J l b W 9 2 Z W R D b 2 x 1 b W 5 z M S 5 7 U z k w L D E w M 3 0 m c X V v d D s s J n F 1 b 3 Q 7 U 2 V j d G l v b j E v Y W 1 w b F 9 o a X N 0 X z E w M G J p b n M g K D I p L 0 F 1 d G 9 S Z W 1 v d m V k Q 2 9 s d W 1 u c z E u e 1 M 5 M S w x M D R 9 J n F 1 b 3 Q 7 L C Z x d W 9 0 O 1 N l Y 3 R p b 2 4 x L 2 F t c G x f a G l z d F 8 x M D B i a W 5 z I C g y K S 9 B d X R v U m V t b 3 Z l Z E N v b H V t b n M x L n t T O T I s M T A 1 f S Z x d W 9 0 O y w m c X V v d D t T Z W N 0 a W 9 u M S 9 h b X B s X 2 h p c 3 R f M T A w Y m l u c y A o M i k v Q X V 0 b 1 J l b W 9 2 Z W R D b 2 x 1 b W 5 z M S 5 7 U z k z L D E w N n 0 m c X V v d D s s J n F 1 b 3 Q 7 U 2 V j d G l v b j E v Y W 1 w b F 9 o a X N 0 X z E w M G J p b n M g K D I p L 0 F 1 d G 9 S Z W 1 v d m V k Q 2 9 s d W 1 u c z E u e 1 M 5 N C w x M D d 9 J n F 1 b 3 Q 7 L C Z x d W 9 0 O 1 N l Y 3 R p b 2 4 x L 2 F t c G x f a G l z d F 8 x M D B i a W 5 z I C g y K S 9 B d X R v U m V t b 3 Z l Z E N v b H V t b n M x L n t T O T U s M T A 4 f S Z x d W 9 0 O y w m c X V v d D t T Z W N 0 a W 9 u M S 9 h b X B s X 2 h p c 3 R f M T A w Y m l u c y A o M i k v Q X V 0 b 1 J l b W 9 2 Z W R D b 2 x 1 b W 5 z M S 5 7 U z k 2 L D E w O X 0 m c X V v d D s s J n F 1 b 3 Q 7 U 2 V j d G l v b j E v Y W 1 w b F 9 o a X N 0 X z E w M G J p b n M g K D I p L 0 F 1 d G 9 S Z W 1 v d m V k Q 2 9 s d W 1 u c z E u e 1 M 5 N y w x M T B 9 J n F 1 b 3 Q 7 L C Z x d W 9 0 O 1 N l Y 3 R p b 2 4 x L 2 F t c G x f a G l z d F 8 x M D B i a W 5 z I C g y K S 9 B d X R v U m V t b 3 Z l Z E N v b H V t b n M x L n t T O T g s M T E x f S Z x d W 9 0 O y w m c X V v d D t T Z W N 0 a W 9 u M S 9 h b X B s X 2 h p c 3 R f M T A w Y m l u c y A o M i k v Q X V 0 b 1 J l b W 9 2 Z W R D b 2 x 1 b W 5 z M S 5 7 U z k 5 L D E x M n 0 m c X V v d D s s J n F 1 b 3 Q 7 U 2 V j d G l v b j E v Y W 1 w b F 9 o a X N 0 X z E w M G J p b n M g K D I p L 0 F 1 d G 9 S Z W 1 v d m V k Q 2 9 s d W 1 u c z E u e 1 M x M D A s M T E z f S Z x d W 9 0 O y w m c X V v d D t T Z W N 0 a W 9 u M S 9 h b X B s X 2 h p c 3 R f M T A w Y m l u c y A o M i k v Q X V 0 b 1 J l b W 9 2 Z W R D b 2 x 1 b W 5 z M S 5 7 b V 9 u b 3 R T e W 5 j U 2 V x d W V u Y 2 V M Z W 5 n d G h I a X N 0 b 2 d y Y W 0 u b V 9 i a W 5 z U m F u Z 2 U u b W l u L D E x N H 0 m c X V v d D s s J n F 1 b 3 Q 7 U 2 V j d G l v b j E v Y W 1 w b F 9 o a X N 0 X z E w M G J p b n M g K D I p L 0 F 1 d G 9 S Z W 1 v d m V k Q 2 9 s d W 1 u c z E u e y A g I C A g I C A g I C A g I G 1 f b m 9 0 U 3 l u Y 1 N l c X V l b m N l T G V u Z 3 R o S G l z d G 9 n c m F t L m 1 f Y m l u c 1 J h b m d l L m 1 h e C w x M T V 9 J n F 1 b 3 Q 7 L C Z x d W 9 0 O 1 N l Y 3 R p b 2 4 x L 2 F t c G x f a G l z d F 8 x M D B i a W 5 z I C g y K S 9 B d X R v U m V t b 3 Z l Z E N v b H V t b n M x L n s g I C A g I C A g I C A g I C B t X 2 5 v d F N 5 b m N T Z X F 1 Z W 5 j Z U x l b m d 0 a E h p c 3 R v Z 3 J h b S 5 r X 2 J p b n N D b 3 V u d C w x M T Z 9 J n F 1 b 3 Q 7 L C Z x d W 9 0 O 1 N l Y 3 R p b 2 4 x L 2 F t c G x f a G l z d F 8 x M D B i a W 5 z I C g y K S 9 B d X R v U m V t b 3 Z l Z E N v b H V t b n M x L n s g I C A g I C A g I C A g I C B t X 2 5 v d F N 5 b m N T Z X F 1 Z W 5 j Z U x l b m d 0 a E h p c 3 R v Z 3 J h b S 5 t X 3 N h b X B s Z X N D b 3 V u d C w x M T d 9 J n F 1 b 3 Q 7 L C Z x d W 9 0 O 1 N l Y 3 R p b 2 4 x L 2 F t c G x f a G l z d F 8 x M D B i a W 5 z I C g y K S 9 B d X R v U m V t b 3 Z l Z E N v b H V t b n M x L n s g I C A g I C A g I C A g I C B t X 2 5 v d F N 5 b m N T Z X F 1 Z W 5 j Z U x l b m d 0 a E h p c 3 R v Z 3 J h b S 5 i a W 5 z X 3 d l a W d o d H M s M T E 4 f S Z x d W 9 0 O y w m c X V v d D t T Z W N 0 a W 9 u M S 9 h b X B s X 2 h p c 3 R f M T A w Y m l u c y A o M i k v Q X V 0 b 1 J l b W 9 2 Z W R D b 2 x 1 b W 5 z M S 5 7 T j E s M T E 5 f S Z x d W 9 0 O y w m c X V v d D t T Z W N 0 a W 9 u M S 9 h b X B s X 2 h p c 3 R f M T A w Y m l u c y A o M i k v Q X V 0 b 1 J l b W 9 2 Z W R D b 2 x 1 b W 5 z M S 5 7 T j I s M T I w f S Z x d W 9 0 O y w m c X V v d D t T Z W N 0 a W 9 u M S 9 h b X B s X 2 h p c 3 R f M T A w Y m l u c y A o M i k v Q X V 0 b 1 J l b W 9 2 Z W R D b 2 x 1 b W 5 z M S 5 7 T j M s M T I x f S Z x d W 9 0 O y w m c X V v d D t T Z W N 0 a W 9 u M S 9 h b X B s X 2 h p c 3 R f M T A w Y m l u c y A o M i k v Q X V 0 b 1 J l b W 9 2 Z W R D b 2 x 1 b W 5 z M S 5 7 T j Q s M T I y f S Z x d W 9 0 O y w m c X V v d D t T Z W N 0 a W 9 u M S 9 h b X B s X 2 h p c 3 R f M T A w Y m l u c y A o M i k v Q X V 0 b 1 J l b W 9 2 Z W R D b 2 x 1 b W 5 z M S 5 7 T j U s M T I z f S Z x d W 9 0 O y w m c X V v d D t T Z W N 0 a W 9 u M S 9 h b X B s X 2 h p c 3 R f M T A w Y m l u c y A o M i k v Q X V 0 b 1 J l b W 9 2 Z W R D b 2 x 1 b W 5 z M S 5 7 T j Y s M T I 0 f S Z x d W 9 0 O y w m c X V v d D t T Z W N 0 a W 9 u M S 9 h b X B s X 2 h p c 3 R f M T A w Y m l u c y A o M i k v Q X V 0 b 1 J l b W 9 2 Z W R D b 2 x 1 b W 5 z M S 5 7 T j c s M T I 1 f S Z x d W 9 0 O y w m c X V v d D t T Z W N 0 a W 9 u M S 9 h b X B s X 2 h p c 3 R f M T A w Y m l u c y A o M i k v Q X V 0 b 1 J l b W 9 2 Z W R D b 2 x 1 b W 5 z M S 5 7 T j g s M T I 2 f S Z x d W 9 0 O y w m c X V v d D t T Z W N 0 a W 9 u M S 9 h b X B s X 2 h p c 3 R f M T A w Y m l u c y A o M i k v Q X V 0 b 1 J l b W 9 2 Z W R D b 2 x 1 b W 5 z M S 5 7 T j k s M T I 3 f S Z x d W 9 0 O y w m c X V v d D t T Z W N 0 a W 9 u M S 9 h b X B s X 2 h p c 3 R f M T A w Y m l u c y A o M i k v Q X V 0 b 1 J l b W 9 2 Z W R D b 2 x 1 b W 5 z M S 5 7 T j E w L D E y O H 0 m c X V v d D s s J n F 1 b 3 Q 7 U 2 V j d G l v b j E v Y W 1 w b F 9 o a X N 0 X z E w M G J p b n M g K D I p L 0 F 1 d G 9 S Z W 1 v d m V k Q 2 9 s d W 1 u c z E u e 0 4 x M S w x M j l 9 J n F 1 b 3 Q 7 L C Z x d W 9 0 O 1 N l Y 3 R p b 2 4 x L 2 F t c G x f a G l z d F 8 x M D B i a W 5 z I C g y K S 9 B d X R v U m V t b 3 Z l Z E N v b H V t b n M x L n t O M T I s M T M w f S Z x d W 9 0 O y w m c X V v d D t T Z W N 0 a W 9 u M S 9 h b X B s X 2 h p c 3 R f M T A w Y m l u c y A o M i k v Q X V 0 b 1 J l b W 9 2 Z W R D b 2 x 1 b W 5 z M S 5 7 T j E z L D E z M X 0 m c X V v d D s s J n F 1 b 3 Q 7 U 2 V j d G l v b j E v Y W 1 w b F 9 o a X N 0 X z E w M G J p b n M g K D I p L 0 F 1 d G 9 S Z W 1 v d m V k Q 2 9 s d W 1 u c z E u e 0 4 x N C w x M z J 9 J n F 1 b 3 Q 7 L C Z x d W 9 0 O 1 N l Y 3 R p b 2 4 x L 2 F t c G x f a G l z d F 8 x M D B i a W 5 z I C g y K S 9 B d X R v U m V t b 3 Z l Z E N v b H V t b n M x L n t O M T U s M T M z f S Z x d W 9 0 O y w m c X V v d D t T Z W N 0 a W 9 u M S 9 h b X B s X 2 h p c 3 R f M T A w Y m l u c y A o M i k v Q X V 0 b 1 J l b W 9 2 Z W R D b 2 x 1 b W 5 z M S 5 7 T j E 2 L D E z N H 0 m c X V v d D s s J n F 1 b 3 Q 7 U 2 V j d G l v b j E v Y W 1 w b F 9 o a X N 0 X z E w M G J p b n M g K D I p L 0 F 1 d G 9 S Z W 1 v d m V k Q 2 9 s d W 1 u c z E u e 0 4 x N y w x M z V 9 J n F 1 b 3 Q 7 L C Z x d W 9 0 O 1 N l Y 3 R p b 2 4 x L 2 F t c G x f a G l z d F 8 x M D B i a W 5 z I C g y K S 9 B d X R v U m V t b 3 Z l Z E N v b H V t b n M x L n t O M T g s M T M 2 f S Z x d W 9 0 O y w m c X V v d D t T Z W N 0 a W 9 u M S 9 h b X B s X 2 h p c 3 R f M T A w Y m l u c y A o M i k v Q X V 0 b 1 J l b W 9 2 Z W R D b 2 x 1 b W 5 z M S 5 7 T j E 5 L D E z N 3 0 m c X V v d D s s J n F 1 b 3 Q 7 U 2 V j d G l v b j E v Y W 1 w b F 9 o a X N 0 X z E w M G J p b n M g K D I p L 0 F 1 d G 9 S Z W 1 v d m V k Q 2 9 s d W 1 u c z E u e 0 4 y M C w x M z h 9 J n F 1 b 3 Q 7 L C Z x d W 9 0 O 1 N l Y 3 R p b 2 4 x L 2 F t c G x f a G l z d F 8 x M D B i a W 5 z I C g y K S 9 B d X R v U m V t b 3 Z l Z E N v b H V t b n M x L n t O M j E s M T M 5 f S Z x d W 9 0 O y w m c X V v d D t T Z W N 0 a W 9 u M S 9 h b X B s X 2 h p c 3 R f M T A w Y m l u c y A o M i k v Q X V 0 b 1 J l b W 9 2 Z W R D b 2 x 1 b W 5 z M S 5 7 T j I y L D E 0 M H 0 m c X V v d D s s J n F 1 b 3 Q 7 U 2 V j d G l v b j E v Y W 1 w b F 9 o a X N 0 X z E w M G J p b n M g K D I p L 0 F 1 d G 9 S Z W 1 v d m V k Q 2 9 s d W 1 u c z E u e 0 4 y M y w x N D F 9 J n F 1 b 3 Q 7 L C Z x d W 9 0 O 1 N l Y 3 R p b 2 4 x L 2 F t c G x f a G l z d F 8 x M D B i a W 5 z I C g y K S 9 B d X R v U m V t b 3 Z l Z E N v b H V t b n M x L n t O M j Q s M T Q y f S Z x d W 9 0 O y w m c X V v d D t T Z W N 0 a W 9 u M S 9 h b X B s X 2 h p c 3 R f M T A w Y m l u c y A o M i k v Q X V 0 b 1 J l b W 9 2 Z W R D b 2 x 1 b W 5 z M S 5 7 T j I 1 L D E 0 M 3 0 m c X V v d D s s J n F 1 b 3 Q 7 U 2 V j d G l v b j E v Y W 1 w b F 9 o a X N 0 X z E w M G J p b n M g K D I p L 0 F 1 d G 9 S Z W 1 v d m V k Q 2 9 s d W 1 u c z E u e 0 4 y N i w x N D R 9 J n F 1 b 3 Q 7 L C Z x d W 9 0 O 1 N l Y 3 R p b 2 4 x L 2 F t c G x f a G l z d F 8 x M D B i a W 5 z I C g y K S 9 B d X R v U m V t b 3 Z l Z E N v b H V t b n M x L n t O M j c s M T Q 1 f S Z x d W 9 0 O y w m c X V v d D t T Z W N 0 a W 9 u M S 9 h b X B s X 2 h p c 3 R f M T A w Y m l u c y A o M i k v Q X V 0 b 1 J l b W 9 2 Z W R D b 2 x 1 b W 5 z M S 5 7 T j I 4 L D E 0 N n 0 m c X V v d D s s J n F 1 b 3 Q 7 U 2 V j d G l v b j E v Y W 1 w b F 9 o a X N 0 X z E w M G J p b n M g K D I p L 0 F 1 d G 9 S Z W 1 v d m V k Q 2 9 s d W 1 u c z E u e 0 4 y O S w x N D d 9 J n F 1 b 3 Q 7 L C Z x d W 9 0 O 1 N l Y 3 R p b 2 4 x L 2 F t c G x f a G l z d F 8 x M D B i a W 5 z I C g y K S 9 B d X R v U m V t b 3 Z l Z E N v b H V t b n M x L n t O M z A s M T Q 4 f S Z x d W 9 0 O y w m c X V v d D t T Z W N 0 a W 9 u M S 9 h b X B s X 2 h p c 3 R f M T A w Y m l u c y A o M i k v Q X V 0 b 1 J l b W 9 2 Z W R D b 2 x 1 b W 5 z M S 5 7 T j M x L D E 0 O X 0 m c X V v d D s s J n F 1 b 3 Q 7 U 2 V j d G l v b j E v Y W 1 w b F 9 o a X N 0 X z E w M G J p b n M g K D I p L 0 F 1 d G 9 S Z W 1 v d m V k Q 2 9 s d W 1 u c z E u e 0 4 z M i w x N T B 9 J n F 1 b 3 Q 7 L C Z x d W 9 0 O 1 N l Y 3 R p b 2 4 x L 2 F t c G x f a G l z d F 8 x M D B i a W 5 z I C g y K S 9 B d X R v U m V t b 3 Z l Z E N v b H V t b n M x L n t O M z M s M T U x f S Z x d W 9 0 O y w m c X V v d D t T Z W N 0 a W 9 u M S 9 h b X B s X 2 h p c 3 R f M T A w Y m l u c y A o M i k v Q X V 0 b 1 J l b W 9 2 Z W R D b 2 x 1 b W 5 z M S 5 7 T j M 0 L D E 1 M n 0 m c X V v d D s s J n F 1 b 3 Q 7 U 2 V j d G l v b j E v Y W 1 w b F 9 o a X N 0 X z E w M G J p b n M g K D I p L 0 F 1 d G 9 S Z W 1 v d m V k Q 2 9 s d W 1 u c z E u e 0 4 z N S w x N T N 9 J n F 1 b 3 Q 7 L C Z x d W 9 0 O 1 N l Y 3 R p b 2 4 x L 2 F t c G x f a G l z d F 8 x M D B i a W 5 z I C g y K S 9 B d X R v U m V t b 3 Z l Z E N v b H V t b n M x L n t O M z Y s M T U 0 f S Z x d W 9 0 O y w m c X V v d D t T Z W N 0 a W 9 u M S 9 h b X B s X 2 h p c 3 R f M T A w Y m l u c y A o M i k v Q X V 0 b 1 J l b W 9 2 Z W R D b 2 x 1 b W 5 z M S 5 7 T j M 3 L D E 1 N X 0 m c X V v d D s s J n F 1 b 3 Q 7 U 2 V j d G l v b j E v Y W 1 w b F 9 o a X N 0 X z E w M G J p b n M g K D I p L 0 F 1 d G 9 S Z W 1 v d m V k Q 2 9 s d W 1 u c z E u e 0 4 z O C w x N T Z 9 J n F 1 b 3 Q 7 L C Z x d W 9 0 O 1 N l Y 3 R p b 2 4 x L 2 F t c G x f a G l z d F 8 x M D B i a W 5 z I C g y K S 9 B d X R v U m V t b 3 Z l Z E N v b H V t b n M x L n t O M z k s M T U 3 f S Z x d W 9 0 O y w m c X V v d D t T Z W N 0 a W 9 u M S 9 h b X B s X 2 h p c 3 R f M T A w Y m l u c y A o M i k v Q X V 0 b 1 J l b W 9 2 Z W R D b 2 x 1 b W 5 z M S 5 7 T j Q w L D E 1 O H 0 m c X V v d D s s J n F 1 b 3 Q 7 U 2 V j d G l v b j E v Y W 1 w b F 9 o a X N 0 X z E w M G J p b n M g K D I p L 0 F 1 d G 9 S Z W 1 v d m V k Q 2 9 s d W 1 u c z E u e 0 4 0 M S w x N T l 9 J n F 1 b 3 Q 7 L C Z x d W 9 0 O 1 N l Y 3 R p b 2 4 x L 2 F t c G x f a G l z d F 8 x M D B i a W 5 z I C g y K S 9 B d X R v U m V t b 3 Z l Z E N v b H V t b n M x L n t O N D I s M T Y w f S Z x d W 9 0 O y w m c X V v d D t T Z W N 0 a W 9 u M S 9 h b X B s X 2 h p c 3 R f M T A w Y m l u c y A o M i k v Q X V 0 b 1 J l b W 9 2 Z W R D b 2 x 1 b W 5 z M S 5 7 T j Q z L D E 2 M X 0 m c X V v d D s s J n F 1 b 3 Q 7 U 2 V j d G l v b j E v Y W 1 w b F 9 o a X N 0 X z E w M G J p b n M g K D I p L 0 F 1 d G 9 S Z W 1 v d m V k Q 2 9 s d W 1 u c z E u e 0 4 0 N C w x N j J 9 J n F 1 b 3 Q 7 L C Z x d W 9 0 O 1 N l Y 3 R p b 2 4 x L 2 F t c G x f a G l z d F 8 x M D B i a W 5 z I C g y K S 9 B d X R v U m V t b 3 Z l Z E N v b H V t b n M x L n t O N D U s M T Y z f S Z x d W 9 0 O y w m c X V v d D t T Z W N 0 a W 9 u M S 9 h b X B s X 2 h p c 3 R f M T A w Y m l u c y A o M i k v Q X V 0 b 1 J l b W 9 2 Z W R D b 2 x 1 b W 5 z M S 5 7 T j Q 2 L D E 2 N H 0 m c X V v d D s s J n F 1 b 3 Q 7 U 2 V j d G l v b j E v Y W 1 w b F 9 o a X N 0 X z E w M G J p b n M g K D I p L 0 F 1 d G 9 S Z W 1 v d m V k Q 2 9 s d W 1 u c z E u e 0 4 0 N y w x N j V 9 J n F 1 b 3 Q 7 L C Z x d W 9 0 O 1 N l Y 3 R p b 2 4 x L 2 F t c G x f a G l z d F 8 x M D B i a W 5 z I C g y K S 9 B d X R v U m V t b 3 Z l Z E N v b H V t b n M x L n t O N D g s M T Y 2 f S Z x d W 9 0 O y w m c X V v d D t T Z W N 0 a W 9 u M S 9 h b X B s X 2 h p c 3 R f M T A w Y m l u c y A o M i k v Q X V 0 b 1 J l b W 9 2 Z W R D b 2 x 1 b W 5 z M S 5 7 T j Q 5 L D E 2 N 3 0 m c X V v d D s s J n F 1 b 3 Q 7 U 2 V j d G l v b j E v Y W 1 w b F 9 o a X N 0 X z E w M G J p b n M g K D I p L 0 F 1 d G 9 S Z W 1 v d m V k Q 2 9 s d W 1 u c z E u e 0 4 1 M C w x N j h 9 J n F 1 b 3 Q 7 L C Z x d W 9 0 O 1 N l Y 3 R p b 2 4 x L 2 F t c G x f a G l z d F 8 x M D B i a W 5 z I C g y K S 9 B d X R v U m V t b 3 Z l Z E N v b H V t b n M x L n t O N T E s M T Y 5 f S Z x d W 9 0 O y w m c X V v d D t T Z W N 0 a W 9 u M S 9 h b X B s X 2 h p c 3 R f M T A w Y m l u c y A o M i k v Q X V 0 b 1 J l b W 9 2 Z W R D b 2 x 1 b W 5 z M S 5 7 T j U y L D E 3 M H 0 m c X V v d D s s J n F 1 b 3 Q 7 U 2 V j d G l v b j E v Y W 1 w b F 9 o a X N 0 X z E w M G J p b n M g K D I p L 0 F 1 d G 9 S Z W 1 v d m V k Q 2 9 s d W 1 u c z E u e 0 4 1 M y w x N z F 9 J n F 1 b 3 Q 7 L C Z x d W 9 0 O 1 N l Y 3 R p b 2 4 x L 2 F t c G x f a G l z d F 8 x M D B i a W 5 z I C g y K S 9 B d X R v U m V t b 3 Z l Z E N v b H V t b n M x L n t O N T Q s M T c y f S Z x d W 9 0 O y w m c X V v d D t T Z W N 0 a W 9 u M S 9 h b X B s X 2 h p c 3 R f M T A w Y m l u c y A o M i k v Q X V 0 b 1 J l b W 9 2 Z W R D b 2 x 1 b W 5 z M S 5 7 T j U 1 L D E 3 M 3 0 m c X V v d D s s J n F 1 b 3 Q 7 U 2 V j d G l v b j E v Y W 1 w b F 9 o a X N 0 X z E w M G J p b n M g K D I p L 0 F 1 d G 9 S Z W 1 v d m V k Q 2 9 s d W 1 u c z E u e 0 4 1 N i w x N z R 9 J n F 1 b 3 Q 7 L C Z x d W 9 0 O 1 N l Y 3 R p b 2 4 x L 2 F t c G x f a G l z d F 8 x M D B i a W 5 z I C g y K S 9 B d X R v U m V t b 3 Z l Z E N v b H V t b n M x L n t O N T c s M T c 1 f S Z x d W 9 0 O y w m c X V v d D t T Z W N 0 a W 9 u M S 9 h b X B s X 2 h p c 3 R f M T A w Y m l u c y A o M i k v Q X V 0 b 1 J l b W 9 2 Z W R D b 2 x 1 b W 5 z M S 5 7 T j U 4 L D E 3 N n 0 m c X V v d D s s J n F 1 b 3 Q 7 U 2 V j d G l v b j E v Y W 1 w b F 9 o a X N 0 X z E w M G J p b n M g K D I p L 0 F 1 d G 9 S Z W 1 v d m V k Q 2 9 s d W 1 u c z E u e 0 4 1 O S w x N z d 9 J n F 1 b 3 Q 7 L C Z x d W 9 0 O 1 N l Y 3 R p b 2 4 x L 2 F t c G x f a G l z d F 8 x M D B i a W 5 z I C g y K S 9 B d X R v U m V t b 3 Z l Z E N v b H V t b n M x L n t O N j A s M T c 4 f S Z x d W 9 0 O y w m c X V v d D t T Z W N 0 a W 9 u M S 9 h b X B s X 2 h p c 3 R f M T A w Y m l u c y A o M i k v Q X V 0 b 1 J l b W 9 2 Z W R D b 2 x 1 b W 5 z M S 5 7 T j Y x L D E 3 O X 0 m c X V v d D s s J n F 1 b 3 Q 7 U 2 V j d G l v b j E v Y W 1 w b F 9 o a X N 0 X z E w M G J p b n M g K D I p L 0 F 1 d G 9 S Z W 1 v d m V k Q 2 9 s d W 1 u c z E u e 0 4 2 M i w x O D B 9 J n F 1 b 3 Q 7 L C Z x d W 9 0 O 1 N l Y 3 R p b 2 4 x L 2 F t c G x f a G l z d F 8 x M D B i a W 5 z I C g y K S 9 B d X R v U m V t b 3 Z l Z E N v b H V t b n M x L n t O N j M s M T g x f S Z x d W 9 0 O y w m c X V v d D t T Z W N 0 a W 9 u M S 9 h b X B s X 2 h p c 3 R f M T A w Y m l u c y A o M i k v Q X V 0 b 1 J l b W 9 2 Z W R D b 2 x 1 b W 5 z M S 5 7 T j Y 0 L D E 4 M n 0 m c X V v d D s s J n F 1 b 3 Q 7 U 2 V j d G l v b j E v Y W 1 w b F 9 o a X N 0 X z E w M G J p b n M g K D I p L 0 F 1 d G 9 S Z W 1 v d m V k Q 2 9 s d W 1 u c z E u e 0 4 2 N S w x O D N 9 J n F 1 b 3 Q 7 L C Z x d W 9 0 O 1 N l Y 3 R p b 2 4 x L 2 F t c G x f a G l z d F 8 x M D B i a W 5 z I C g y K S 9 B d X R v U m V t b 3 Z l Z E N v b H V t b n M x L n t O N j Y s M T g 0 f S Z x d W 9 0 O y w m c X V v d D t T Z W N 0 a W 9 u M S 9 h b X B s X 2 h p c 3 R f M T A w Y m l u c y A o M i k v Q X V 0 b 1 J l b W 9 2 Z W R D b 2 x 1 b W 5 z M S 5 7 T j Y 3 L D E 4 N X 0 m c X V v d D s s J n F 1 b 3 Q 7 U 2 V j d G l v b j E v Y W 1 w b F 9 o a X N 0 X z E w M G J p b n M g K D I p L 0 F 1 d G 9 S Z W 1 v d m V k Q 2 9 s d W 1 u c z E u e 0 4 2 O C w x O D Z 9 J n F 1 b 3 Q 7 L C Z x d W 9 0 O 1 N l Y 3 R p b 2 4 x L 2 F t c G x f a G l z d F 8 x M D B i a W 5 z I C g y K S 9 B d X R v U m V t b 3 Z l Z E N v b H V t b n M x L n t O N j k s M T g 3 f S Z x d W 9 0 O y w m c X V v d D t T Z W N 0 a W 9 u M S 9 h b X B s X 2 h p c 3 R f M T A w Y m l u c y A o M i k v Q X V 0 b 1 J l b W 9 2 Z W R D b 2 x 1 b W 5 z M S 5 7 T j c w L D E 4 O H 0 m c X V v d D s s J n F 1 b 3 Q 7 U 2 V j d G l v b j E v Y W 1 w b F 9 o a X N 0 X z E w M G J p b n M g K D I p L 0 F 1 d G 9 S Z W 1 v d m V k Q 2 9 s d W 1 u c z E u e 0 4 3 M S w x O D l 9 J n F 1 b 3 Q 7 L C Z x d W 9 0 O 1 N l Y 3 R p b 2 4 x L 2 F t c G x f a G l z d F 8 x M D B i a W 5 z I C g y K S 9 B d X R v U m V t b 3 Z l Z E N v b H V t b n M x L n t O N z I s M T k w f S Z x d W 9 0 O y w m c X V v d D t T Z W N 0 a W 9 u M S 9 h b X B s X 2 h p c 3 R f M T A w Y m l u c y A o M i k v Q X V 0 b 1 J l b W 9 2 Z W R D b 2 x 1 b W 5 z M S 5 7 T j c z L D E 5 M X 0 m c X V v d D s s J n F 1 b 3 Q 7 U 2 V j d G l v b j E v Y W 1 w b F 9 o a X N 0 X z E w M G J p b n M g K D I p L 0 F 1 d G 9 S Z W 1 v d m V k Q 2 9 s d W 1 u c z E u e 0 4 3 N C w x O T J 9 J n F 1 b 3 Q 7 L C Z x d W 9 0 O 1 N l Y 3 R p b 2 4 x L 2 F t c G x f a G l z d F 8 x M D B i a W 5 z I C g y K S 9 B d X R v U m V t b 3 Z l Z E N v b H V t b n M x L n t O N z U s M T k z f S Z x d W 9 0 O y w m c X V v d D t T Z W N 0 a W 9 u M S 9 h b X B s X 2 h p c 3 R f M T A w Y m l u c y A o M i k v Q X V 0 b 1 J l b W 9 2 Z W R D b 2 x 1 b W 5 z M S 5 7 T j c 2 L D E 5 N H 0 m c X V v d D s s J n F 1 b 3 Q 7 U 2 V j d G l v b j E v Y W 1 w b F 9 o a X N 0 X z E w M G J p b n M g K D I p L 0 F 1 d G 9 S Z W 1 v d m V k Q 2 9 s d W 1 u c z E u e 0 4 3 N y w x O T V 9 J n F 1 b 3 Q 7 L C Z x d W 9 0 O 1 N l Y 3 R p b 2 4 x L 2 F t c G x f a G l z d F 8 x M D B i a W 5 z I C g y K S 9 B d X R v U m V t b 3 Z l Z E N v b H V t b n M x L n t O N z g s M T k 2 f S Z x d W 9 0 O y w m c X V v d D t T Z W N 0 a W 9 u M S 9 h b X B s X 2 h p c 3 R f M T A w Y m l u c y A o M i k v Q X V 0 b 1 J l b W 9 2 Z W R D b 2 x 1 b W 5 z M S 5 7 T j c 5 L D E 5 N 3 0 m c X V v d D s s J n F 1 b 3 Q 7 U 2 V j d G l v b j E v Y W 1 w b F 9 o a X N 0 X z E w M G J p b n M g K D I p L 0 F 1 d G 9 S Z W 1 v d m V k Q 2 9 s d W 1 u c z E u e 0 4 4 M C w x O T h 9 J n F 1 b 3 Q 7 L C Z x d W 9 0 O 1 N l Y 3 R p b 2 4 x L 2 F t c G x f a G l z d F 8 x M D B i a W 5 z I C g y K S 9 B d X R v U m V t b 3 Z l Z E N v b H V t b n M x L n t O O D E s M T k 5 f S Z x d W 9 0 O y w m c X V v d D t T Z W N 0 a W 9 u M S 9 h b X B s X 2 h p c 3 R f M T A w Y m l u c y A o M i k v Q X V 0 b 1 J l b W 9 2 Z W R D b 2 x 1 b W 5 z M S 5 7 T j g y L D I w M H 0 m c X V v d D s s J n F 1 b 3 Q 7 U 2 V j d G l v b j E v Y W 1 w b F 9 o a X N 0 X z E w M G J p b n M g K D I p L 0 F 1 d G 9 S Z W 1 v d m V k Q 2 9 s d W 1 u c z E u e 0 4 4 M y w y M D F 9 J n F 1 b 3 Q 7 L C Z x d W 9 0 O 1 N l Y 3 R p b 2 4 x L 2 F t c G x f a G l z d F 8 x M D B i a W 5 z I C g y K S 9 B d X R v U m V t b 3 Z l Z E N v b H V t b n M x L n t O O D Q s M j A y f S Z x d W 9 0 O y w m c X V v d D t T Z W N 0 a W 9 u M S 9 h b X B s X 2 h p c 3 R f M T A w Y m l u c y A o M i k v Q X V 0 b 1 J l b W 9 2 Z W R D b 2 x 1 b W 5 z M S 5 7 T j g 1 L D I w M 3 0 m c X V v d D s s J n F 1 b 3 Q 7 U 2 V j d G l v b j E v Y W 1 w b F 9 o a X N 0 X z E w M G J p b n M g K D I p L 0 F 1 d G 9 S Z W 1 v d m V k Q 2 9 s d W 1 u c z E u e 0 4 4 N i w y M D R 9 J n F 1 b 3 Q 7 L C Z x d W 9 0 O 1 N l Y 3 R p b 2 4 x L 2 F t c G x f a G l z d F 8 x M D B i a W 5 z I C g y K S 9 B d X R v U m V t b 3 Z l Z E N v b H V t b n M x L n t O O D c s M j A 1 f S Z x d W 9 0 O y w m c X V v d D t T Z W N 0 a W 9 u M S 9 h b X B s X 2 h p c 3 R f M T A w Y m l u c y A o M i k v Q X V 0 b 1 J l b W 9 2 Z W R D b 2 x 1 b W 5 z M S 5 7 T j g 4 L D I w N n 0 m c X V v d D s s J n F 1 b 3 Q 7 U 2 V j d G l v b j E v Y W 1 w b F 9 o a X N 0 X z E w M G J p b n M g K D I p L 0 F 1 d G 9 S Z W 1 v d m V k Q 2 9 s d W 1 u c z E u e 0 4 4 O S w y M D d 9 J n F 1 b 3 Q 7 L C Z x d W 9 0 O 1 N l Y 3 R p b 2 4 x L 2 F t c G x f a G l z d F 8 x M D B i a W 5 z I C g y K S 9 B d X R v U m V t b 3 Z l Z E N v b H V t b n M x L n t O O T A s M j A 4 f S Z x d W 9 0 O y w m c X V v d D t T Z W N 0 a W 9 u M S 9 h b X B s X 2 h p c 3 R f M T A w Y m l u c y A o M i k v Q X V 0 b 1 J l b W 9 2 Z W R D b 2 x 1 b W 5 z M S 5 7 T j k x L D I w O X 0 m c X V v d D s s J n F 1 b 3 Q 7 U 2 V j d G l v b j E v Y W 1 w b F 9 o a X N 0 X z E w M G J p b n M g K D I p L 0 F 1 d G 9 S Z W 1 v d m V k Q 2 9 s d W 1 u c z E u e 0 4 5 M i w y M T B 9 J n F 1 b 3 Q 7 L C Z x d W 9 0 O 1 N l Y 3 R p b 2 4 x L 2 F t c G x f a G l z d F 8 x M D B i a W 5 z I C g y K S 9 B d X R v U m V t b 3 Z l Z E N v b H V t b n M x L n t O O T M s M j E x f S Z x d W 9 0 O y w m c X V v d D t T Z W N 0 a W 9 u M S 9 h b X B s X 2 h p c 3 R f M T A w Y m l u c y A o M i k v Q X V 0 b 1 J l b W 9 2 Z W R D b 2 x 1 b W 5 z M S 5 7 T j k 0 L D I x M n 0 m c X V v d D s s J n F 1 b 3 Q 7 U 2 V j d G l v b j E v Y W 1 w b F 9 o a X N 0 X z E w M G J p b n M g K D I p L 0 F 1 d G 9 S Z W 1 v d m V k Q 2 9 s d W 1 u c z E u e 0 4 5 N S w y M T N 9 J n F 1 b 3 Q 7 L C Z x d W 9 0 O 1 N l Y 3 R p b 2 4 x L 2 F t c G x f a G l z d F 8 x M D B i a W 5 z I C g y K S 9 B d X R v U m V t b 3 Z l Z E N v b H V t b n M x L n t O O T Y s M j E 0 f S Z x d W 9 0 O y w m c X V v d D t T Z W N 0 a W 9 u M S 9 h b X B s X 2 h p c 3 R f M T A w Y m l u c y A o M i k v Q X V 0 b 1 J l b W 9 2 Z W R D b 2 x 1 b W 5 z M S 5 7 T j k 3 L D I x N X 0 m c X V v d D s s J n F 1 b 3 Q 7 U 2 V j d G l v b j E v Y W 1 w b F 9 o a X N 0 X z E w M G J p b n M g K D I p L 0 F 1 d G 9 S Z W 1 v d m V k Q 2 9 s d W 1 u c z E u e 0 4 5 O C w y M T Z 9 J n F 1 b 3 Q 7 L C Z x d W 9 0 O 1 N l Y 3 R p b 2 4 x L 2 F t c G x f a G l z d F 8 x M D B i a W 5 z I C g y K S 9 B d X R v U m V t b 3 Z l Z E N v b H V t b n M x L n t O O T k s M j E 3 f S Z x d W 9 0 O y w m c X V v d D t T Z W N 0 a W 9 u M S 9 h b X B s X 2 h p c 3 R f M T A w Y m l u c y A o M i k v Q X V 0 b 1 J l b W 9 2 Z W R D b 2 x 1 b W 5 z M S 5 7 T j E w M C w y M T h 9 J n F 1 b 3 Q 7 L C Z x d W 9 0 O 1 N l Y 3 R p b 2 4 x L 2 F t c G x f a G l z d F 8 x M D B i a W 5 z I C g y K S 9 B d X R v U m V t b 3 Z l Z E N v b H V t b n M x L n t t X 2 F t c G x p d H V k Z U h p c 3 R v Z 3 J h b S 4 w L D I x O X 0 m c X V v d D s s J n F 1 b 3 Q 7 U 2 V j d G l v b j E v Y W 1 w b F 9 o a X N 0 X z E w M G J p b n M g K D I p L 0 F 1 d G 9 S Z W 1 v d m V k Q 2 9 s d W 1 u c z E u e 2 1 f Y W 1 w b G l 0 d W R l S G l z d G 9 n c m F t L j E s M j I w f S Z x d W 9 0 O y w m c X V v d D t T Z W N 0 a W 9 u M S 9 h b X B s X 2 h p c 3 R f M T A w Y m l u c y A o M i k v Q X V 0 b 1 J l b W 9 2 Z W R D b 2 x 1 b W 5 z M S 5 7 b V 9 h b X B s a X R 1 Z G V I a X N 0 b 2 d y Y W 0 u M i w y M j F 9 J n F 1 b 3 Q 7 L C Z x d W 9 0 O 1 N l Y 3 R p b 2 4 x L 2 F t c G x f a G l z d F 8 x M D B i a W 5 z I C g y K S 9 B d X R v U m V t b 3 Z l Z E N v b H V t b n M x L n t t X 2 F t c G x p d H V k Z U h p c 3 R v Z 3 J h b S 4 z L D I y M n 0 m c X V v d D s s J n F 1 b 3 Q 7 U 2 V j d G l v b j E v Y W 1 w b F 9 o a X N 0 X z E w M G J p b n M g K D I p L 0 F 1 d G 9 S Z W 1 v d m V k Q 2 9 s d W 1 u c z E u e 2 1 f Y W 1 w b G l 0 d W R l S G l z d G 9 n c m F t L j Q s M j I z f S Z x d W 9 0 O y w m c X V v d D t T Z W N 0 a W 9 u M S 9 h b X B s X 2 h p c 3 R f M T A w Y m l u c y A o M i k v Q X V 0 b 1 J l b W 9 2 Z W R D b 2 x 1 b W 5 z M S 5 7 b V 9 h b X B s a X R 1 Z G V I a X N 0 b 2 d y Y W 0 u N S w y M j R 9 J n F 1 b 3 Q 7 L C Z x d W 9 0 O 1 N l Y 3 R p b 2 4 x L 2 F t c G x f a G l z d F 8 x M D B i a W 5 z I C g y K S 9 B d X R v U m V t b 3 Z l Z E N v b H V t b n M x L n t t X 2 F t c G x p d H V k Z U h p c 3 R v Z 3 J h b S 4 2 L D I y N X 0 m c X V v d D s s J n F 1 b 3 Q 7 U 2 V j d G l v b j E v Y W 1 w b F 9 o a X N 0 X z E w M G J p b n M g K D I p L 0 F 1 d G 9 S Z W 1 v d m V k Q 2 9 s d W 1 u c z E u e 2 1 f Y W 1 w b G l 0 d W R l S G l z d G 9 n c m F t L j c s M j I 2 f S Z x d W 9 0 O y w m c X V v d D t T Z W N 0 a W 9 u M S 9 h b X B s X 2 h p c 3 R f M T A w Y m l u c y A o M i k v Q X V 0 b 1 J l b W 9 2 Z W R D b 2 x 1 b W 5 z M S 5 7 b V 9 h b X B s a X R 1 Z G V I a X N 0 b 2 d y Y W 0 u O C w y M j d 9 J n F 1 b 3 Q 7 L C Z x d W 9 0 O 1 N l Y 3 R p b 2 4 x L 2 F t c G x f a G l z d F 8 x M D B i a W 5 z I C g y K S 9 B d X R v U m V t b 3 Z l Z E N v b H V t b n M x L n t t X 2 F t c G x p d H V k Z U h p c 3 R v Z 3 J h b S 4 5 L D I y O H 0 m c X V v d D s s J n F 1 b 3 Q 7 U 2 V j d G l v b j E v Y W 1 w b F 9 o a X N 0 X z E w M G J p b n M g K D I p L 0 F 1 d G 9 S Z W 1 v d m V k Q 2 9 s d W 1 u c z E u e 2 1 f Y W 1 w b G l 0 d W R l S G l z d G 9 n c m F t L j E w L D I y O X 0 m c X V v d D s s J n F 1 b 3 Q 7 U 2 V j d G l v b j E v Y W 1 w b F 9 o a X N 0 X z E w M G J p b n M g K D I p L 0 F 1 d G 9 S Z W 1 v d m V k Q 2 9 s d W 1 u c z E u e 2 1 f Y W 1 w b G l 0 d W R l S G l z d G 9 n c m F t L j E x L D I z M H 0 m c X V v d D s s J n F 1 b 3 Q 7 U 2 V j d G l v b j E v Y W 1 w b F 9 o a X N 0 X z E w M G J p b n M g K D I p L 0 F 1 d G 9 S Z W 1 v d m V k Q 2 9 s d W 1 u c z E u e 2 1 f Y W 1 w b G l 0 d W R l S G l z d G 9 n c m F t L j E y L D I z M X 0 m c X V v d D s s J n F 1 b 3 Q 7 U 2 V j d G l v b j E v Y W 1 w b F 9 o a X N 0 X z E w M G J p b n M g K D I p L 0 F 1 d G 9 S Z W 1 v d m V k Q 2 9 s d W 1 u c z E u e 2 1 f Y W 1 w b G l 0 d W R l S G l z d G 9 n c m F t L j E z L D I z M n 0 m c X V v d D s s J n F 1 b 3 Q 7 U 2 V j d G l v b j E v Y W 1 w b F 9 o a X N 0 X z E w M G J p b n M g K D I p L 0 F 1 d G 9 S Z W 1 v d m V k Q 2 9 s d W 1 u c z E u e 2 1 f Y W 1 w b G l 0 d W R l S G l z d G 9 n c m F t L j E 0 L D I z M 3 0 m c X V v d D s s J n F 1 b 3 Q 7 U 2 V j d G l v b j E v Y W 1 w b F 9 o a X N 0 X z E w M G J p b n M g K D I p L 0 F 1 d G 9 S Z W 1 v d m V k Q 2 9 s d W 1 u c z E u e 2 1 f Y W 1 w b G l 0 d W R l S G l z d G 9 n c m F t L j E 1 L D I z N H 0 m c X V v d D s s J n F 1 b 3 Q 7 U 2 V j d G l v b j E v Y W 1 w b F 9 o a X N 0 X z E w M G J p b n M g K D I p L 0 F 1 d G 9 S Z W 1 v d m V k Q 2 9 s d W 1 u c z E u e 2 1 f Y W 1 w b G l 0 d W R l S G l z d G 9 n c m F t L j E 2 L D I z N X 0 m c X V v d D s s J n F 1 b 3 Q 7 U 2 V j d G l v b j E v Y W 1 w b F 9 o a X N 0 X z E w M G J p b n M g K D I p L 0 F 1 d G 9 S Z W 1 v d m V k Q 2 9 s d W 1 u c z E u e 2 1 f Y W 1 w b G l 0 d W R l S G l z d G 9 n c m F t L j E 3 L D I z N n 0 m c X V v d D s s J n F 1 b 3 Q 7 U 2 V j d G l v b j E v Y W 1 w b F 9 o a X N 0 X z E w M G J p b n M g K D I p L 0 F 1 d G 9 S Z W 1 v d m V k Q 2 9 s d W 1 u c z E u e 2 1 f Y W 1 w b G l 0 d W R l S G l z d G 9 n c m F t L j E 4 L D I z N 3 0 m c X V v d D s s J n F 1 b 3 Q 7 U 2 V j d G l v b j E v Y W 1 w b F 9 o a X N 0 X z E w M G J p b n M g K D I p L 0 F 1 d G 9 S Z W 1 v d m V k Q 2 9 s d W 1 u c z E u e 2 1 f Y W 1 w b G l 0 d W R l S G l z d G 9 n c m F t L j E 5 L D I z O H 0 m c X V v d D s s J n F 1 b 3 Q 7 U 2 V j d G l v b j E v Y W 1 w b F 9 o a X N 0 X z E w M G J p b n M g K D I p L 0 F 1 d G 9 S Z W 1 v d m V k Q 2 9 s d W 1 u c z E u e 2 1 f Y W 1 w b G l 0 d W R l S G l z d G 9 n c m F t L j I w L D I z O X 0 m c X V v d D s s J n F 1 b 3 Q 7 U 2 V j d G l v b j E v Y W 1 w b F 9 o a X N 0 X z E w M G J p b n M g K D I p L 0 F 1 d G 9 S Z W 1 v d m V k Q 2 9 s d W 1 u c z E u e 2 1 f Y W 1 w b G l 0 d W R l S G l z d G 9 n c m F t L j I x L D I 0 M H 0 m c X V v d D s s J n F 1 b 3 Q 7 U 2 V j d G l v b j E v Y W 1 w b F 9 o a X N 0 X z E w M G J p b n M g K D I p L 0 F 1 d G 9 S Z W 1 v d m V k Q 2 9 s d W 1 u c z E u e 2 1 f Y W 1 w b G l 0 d W R l S G l z d G 9 n c m F t L j I y L D I 0 M X 0 m c X V v d D s s J n F 1 b 3 Q 7 U 2 V j d G l v b j E v Y W 1 w b F 9 o a X N 0 X z E w M G J p b n M g K D I p L 0 F 1 d G 9 S Z W 1 v d m V k Q 2 9 s d W 1 u c z E u e 2 1 f Y W 1 w b G l 0 d W R l S G l z d G 9 n c m F t L j I z L D I 0 M n 0 m c X V v d D s s J n F 1 b 3 Q 7 U 2 V j d G l v b j E v Y W 1 w b F 9 o a X N 0 X z E w M G J p b n M g K D I p L 0 F 1 d G 9 S Z W 1 v d m V k Q 2 9 s d W 1 u c z E u e 2 1 f Y W 1 w b G l 0 d W R l S G l z d G 9 n c m F t L j I 0 L D I 0 M 3 0 m c X V v d D s s J n F 1 b 3 Q 7 U 2 V j d G l v b j E v Y W 1 w b F 9 o a X N 0 X z E w M G J p b n M g K D I p L 0 F 1 d G 9 S Z W 1 v d m V k Q 2 9 s d W 1 u c z E u e 2 1 f Y W 1 w b G l 0 d W R l S G l z d G 9 n c m F t L j I 1 L D I 0 N H 0 m c X V v d D s s J n F 1 b 3 Q 7 U 2 V j d G l v b j E v Y W 1 w b F 9 o a X N 0 X z E w M G J p b n M g K D I p L 0 F 1 d G 9 S Z W 1 v d m V k Q 2 9 s d W 1 u c z E u e 2 1 f Y W 1 w b G l 0 d W R l S G l z d G 9 n c m F t L j I 2 L D I 0 N X 0 m c X V v d D s s J n F 1 b 3 Q 7 U 2 V j d G l v b j E v Y W 1 w b F 9 o a X N 0 X z E w M G J p b n M g K D I p L 0 F 1 d G 9 S Z W 1 v d m V k Q 2 9 s d W 1 u c z E u e 2 1 f Y W 1 w b G l 0 d W R l S G l z d G 9 n c m F t L j I 3 L D I 0 N n 0 m c X V v d D s s J n F 1 b 3 Q 7 U 2 V j d G l v b j E v Y W 1 w b F 9 o a X N 0 X z E w M G J p b n M g K D I p L 0 F 1 d G 9 S Z W 1 v d m V k Q 2 9 s d W 1 u c z E u e 2 1 f Y W 1 w b G l 0 d W R l S G l z d G 9 n c m F t L j I 4 L D I 0 N 3 0 m c X V v d D s s J n F 1 b 3 Q 7 U 2 V j d G l v b j E v Y W 1 w b F 9 o a X N 0 X z E w M G J p b n M g K D I p L 0 F 1 d G 9 S Z W 1 v d m V k Q 2 9 s d W 1 u c z E u e 2 1 f Y W 1 w b G l 0 d W R l S G l z d G 9 n c m F t L j I 5 L D I 0 O H 0 m c X V v d D s s J n F 1 b 3 Q 7 U 2 V j d G l v b j E v Y W 1 w b F 9 o a X N 0 X z E w M G J p b n M g K D I p L 0 F 1 d G 9 S Z W 1 v d m V k Q 2 9 s d W 1 u c z E u e 2 1 f Y W 1 w b G l 0 d W R l S G l z d G 9 n c m F t L j M w L D I 0 O X 0 m c X V v d D s s J n F 1 b 3 Q 7 U 2 V j d G l v b j E v Y W 1 w b F 9 o a X N 0 X z E w M G J p b n M g K D I p L 0 F 1 d G 9 S Z W 1 v d m V k Q 2 9 s d W 1 u c z E u e 2 1 f Y W 1 w b G l 0 d W R l S G l z d G 9 n c m F t L j M x L D I 1 M H 0 m c X V v d D s s J n F 1 b 3 Q 7 U 2 V j d G l v b j E v Y W 1 w b F 9 o a X N 0 X z E w M G J p b n M g K D I p L 0 F 1 d G 9 S Z W 1 v d m V k Q 2 9 s d W 1 u c z E u e 2 1 f Y W 1 w b G l 0 d W R l S G l z d G 9 n c m F t L j M y L D I 1 M X 0 m c X V v d D s s J n F 1 b 3 Q 7 U 2 V j d G l v b j E v Y W 1 w b F 9 o a X N 0 X z E w M G J p b n M g K D I p L 0 F 1 d G 9 S Z W 1 v d m V k Q 2 9 s d W 1 u c z E u e 2 1 f Y W 1 w b G l 0 d W R l S G l z d G 9 n c m F t L j M z L D I 1 M n 0 m c X V v d D s s J n F 1 b 3 Q 7 U 2 V j d G l v b j E v Y W 1 w b F 9 o a X N 0 X z E w M G J p b n M g K D I p L 0 F 1 d G 9 S Z W 1 v d m V k Q 2 9 s d W 1 u c z E u e 2 1 f Y W 1 w b G l 0 d W R l S G l z d G 9 n c m F t L j M 0 L D I 1 M 3 0 m c X V v d D s s J n F 1 b 3 Q 7 U 2 V j d G l v b j E v Y W 1 w b F 9 o a X N 0 X z E w M G J p b n M g K D I p L 0 F 1 d G 9 S Z W 1 v d m V k Q 2 9 s d W 1 u c z E u e 2 1 f Y W 1 w b G l 0 d W R l S G l z d G 9 n c m F t L j M 1 L D I 1 N H 0 m c X V v d D s s J n F 1 b 3 Q 7 U 2 V j d G l v b j E v Y W 1 w b F 9 o a X N 0 X z E w M G J p b n M g K D I p L 0 F 1 d G 9 S Z W 1 v d m V k Q 2 9 s d W 1 u c z E u e 2 1 f Y W 1 w b G l 0 d W R l S G l z d G 9 n c m F t L j M 2 L D I 1 N X 0 m c X V v d D s s J n F 1 b 3 Q 7 U 2 V j d G l v b j E v Y W 1 w b F 9 o a X N 0 X z E w M G J p b n M g K D I p L 0 F 1 d G 9 S Z W 1 v d m V k Q 2 9 s d W 1 u c z E u e 2 1 f Y W 1 w b G l 0 d W R l S G l z d G 9 n c m F t L j M 3 L D I 1 N n 0 m c X V v d D s s J n F 1 b 3 Q 7 U 2 V j d G l v b j E v Y W 1 w b F 9 o a X N 0 X z E w M G J p b n M g K D I p L 0 F 1 d G 9 S Z W 1 v d m V k Q 2 9 s d W 1 u c z E u e 2 1 f Y W 1 w b G l 0 d W R l S G l z d G 9 n c m F t L j M 4 L D I 1 N 3 0 m c X V v d D s s J n F 1 b 3 Q 7 U 2 V j d G l v b j E v Y W 1 w b F 9 o a X N 0 X z E w M G J p b n M g K D I p L 0 F 1 d G 9 S Z W 1 v d m V k Q 2 9 s d W 1 u c z E u e 2 1 f Y W 1 w b G l 0 d W R l S G l z d G 9 n c m F t L j M 5 L D I 1 O H 0 m c X V v d D s s J n F 1 b 3 Q 7 U 2 V j d G l v b j E v Y W 1 w b F 9 o a X N 0 X z E w M G J p b n M g K D I p L 0 F 1 d G 9 S Z W 1 v d m V k Q 2 9 s d W 1 u c z E u e 2 1 f Y W 1 w b G l 0 d W R l S G l z d G 9 n c m F t L j Q w L D I 1 O X 0 m c X V v d D s s J n F 1 b 3 Q 7 U 2 V j d G l v b j E v Y W 1 w b F 9 o a X N 0 X z E w M G J p b n M g K D I p L 0 F 1 d G 9 S Z W 1 v d m V k Q 2 9 s d W 1 u c z E u e 2 1 f Y W 1 w b G l 0 d W R l S G l z d G 9 n c m F t L j Q x L D I 2 M H 0 m c X V v d D s s J n F 1 b 3 Q 7 U 2 V j d G l v b j E v Y W 1 w b F 9 o a X N 0 X z E w M G J p b n M g K D I p L 0 F 1 d G 9 S Z W 1 v d m V k Q 2 9 s d W 1 u c z E u e 2 1 f Y W 1 w b G l 0 d W R l S G l z d G 9 n c m F t L j Q y L D I 2 M X 0 m c X V v d D s s J n F 1 b 3 Q 7 U 2 V j d G l v b j E v Y W 1 w b F 9 o a X N 0 X z E w M G J p b n M g K D I p L 0 F 1 d G 9 S Z W 1 v d m V k Q 2 9 s d W 1 u c z E u e 2 1 f Y W 1 w b G l 0 d W R l S G l z d G 9 n c m F t L j Q z L D I 2 M n 0 m c X V v d D s s J n F 1 b 3 Q 7 U 2 V j d G l v b j E v Y W 1 w b F 9 o a X N 0 X z E w M G J p b n M g K D I p L 0 F 1 d G 9 S Z W 1 v d m V k Q 2 9 s d W 1 u c z E u e 2 1 f Y W 1 w b G l 0 d W R l S G l z d G 9 n c m F t L j Q 0 L D I 2 M 3 0 m c X V v d D s s J n F 1 b 3 Q 7 U 2 V j d G l v b j E v Y W 1 w b F 9 o a X N 0 X z E w M G J p b n M g K D I p L 0 F 1 d G 9 S Z W 1 v d m V k Q 2 9 s d W 1 u c z E u e 2 1 f Y W 1 w b G l 0 d W R l S G l z d G 9 n c m F t L j Q 1 L D I 2 N H 0 m c X V v d D s s J n F 1 b 3 Q 7 U 2 V j d G l v b j E v Y W 1 w b F 9 o a X N 0 X z E w M G J p b n M g K D I p L 0 F 1 d G 9 S Z W 1 v d m V k Q 2 9 s d W 1 u c z E u e 2 1 f Y W 1 w b G l 0 d W R l S G l z d G 9 n c m F t L j Q 2 L D I 2 N X 0 m c X V v d D s s J n F 1 b 3 Q 7 U 2 V j d G l v b j E v Y W 1 w b F 9 o a X N 0 X z E w M G J p b n M g K D I p L 0 F 1 d G 9 S Z W 1 v d m V k Q 2 9 s d W 1 u c z E u e 2 1 f Y W 1 w b G l 0 d W R l S G l z d G 9 n c m F t L j Q 3 L D I 2 N n 0 m c X V v d D s s J n F 1 b 3 Q 7 U 2 V j d G l v b j E v Y W 1 w b F 9 o a X N 0 X z E w M G J p b n M g K D I p L 0 F 1 d G 9 S Z W 1 v d m V k Q 2 9 s d W 1 u c z E u e 2 1 f Y W 1 w b G l 0 d W R l S G l z d G 9 n c m F t L j Q 4 L D I 2 N 3 0 m c X V v d D s s J n F 1 b 3 Q 7 U 2 V j d G l v b j E v Y W 1 w b F 9 o a X N 0 X z E w M G J p b n M g K D I p L 0 F 1 d G 9 S Z W 1 v d m V k Q 2 9 s d W 1 u c z E u e 2 1 f Y W 1 w b G l 0 d W R l S G l z d G 9 n c m F t L j Q 5 L D I 2 O H 0 m c X V v d D s s J n F 1 b 3 Q 7 U 2 V j d G l v b j E v Y W 1 w b F 9 o a X N 0 X z E w M G J p b n M g K D I p L 0 F 1 d G 9 S Z W 1 v d m V k Q 2 9 s d W 1 u c z E u e 2 1 f Y W 1 w b G l 0 d W R l S G l z d G 9 n c m F t L j U w L D I 2 O X 0 m c X V v d D s s J n F 1 b 3 Q 7 U 2 V j d G l v b j E v Y W 1 w b F 9 o a X N 0 X z E w M G J p b n M g K D I p L 0 F 1 d G 9 S Z W 1 v d m V k Q 2 9 s d W 1 u c z E u e 2 1 f Y W 1 w b G l 0 d W R l S G l z d G 9 n c m F t L j U x L D I 3 M H 0 m c X V v d D s s J n F 1 b 3 Q 7 U 2 V j d G l v b j E v Y W 1 w b F 9 o a X N 0 X z E w M G J p b n M g K D I p L 0 F 1 d G 9 S Z W 1 v d m V k Q 2 9 s d W 1 u c z E u e 2 1 f Y W 1 w b G l 0 d W R l S G l z d G 9 n c m F t L j U y L D I 3 M X 0 m c X V v d D s s J n F 1 b 3 Q 7 U 2 V j d G l v b j E v Y W 1 w b F 9 o a X N 0 X z E w M G J p b n M g K D I p L 0 F 1 d G 9 S Z W 1 v d m V k Q 2 9 s d W 1 u c z E u e 2 1 f Y W 1 w b G l 0 d W R l S G l z d G 9 n c m F t L j U z L D I 3 M n 0 m c X V v d D s s J n F 1 b 3 Q 7 U 2 V j d G l v b j E v Y W 1 w b F 9 o a X N 0 X z E w M G J p b n M g K D I p L 0 F 1 d G 9 S Z W 1 v d m V k Q 2 9 s d W 1 u c z E u e 2 1 f Y W 1 w b G l 0 d W R l S G l z d G 9 n c m F t L j U 0 L D I 3 M 3 0 m c X V v d D s s J n F 1 b 3 Q 7 U 2 V j d G l v b j E v Y W 1 w b F 9 o a X N 0 X z E w M G J p b n M g K D I p L 0 F 1 d G 9 S Z W 1 v d m V k Q 2 9 s d W 1 u c z E u e 2 1 f Y W 1 w b G l 0 d W R l S G l z d G 9 n c m F t L j U 1 L D I 3 N H 0 m c X V v d D s s J n F 1 b 3 Q 7 U 2 V j d G l v b j E v Y W 1 w b F 9 o a X N 0 X z E w M G J p b n M g K D I p L 0 F 1 d G 9 S Z W 1 v d m V k Q 2 9 s d W 1 u c z E u e 2 1 f Y W 1 w b G l 0 d W R l S G l z d G 9 n c m F t L j U 2 L D I 3 N X 0 m c X V v d D s s J n F 1 b 3 Q 7 U 2 V j d G l v b j E v Y W 1 w b F 9 o a X N 0 X z E w M G J p b n M g K D I p L 0 F 1 d G 9 S Z W 1 v d m V k Q 2 9 s d W 1 u c z E u e 2 1 f Y W 1 w b G l 0 d W R l S G l z d G 9 n c m F t L j U 3 L D I 3 N n 0 m c X V v d D s s J n F 1 b 3 Q 7 U 2 V j d G l v b j E v Y W 1 w b F 9 o a X N 0 X z E w M G J p b n M g K D I p L 0 F 1 d G 9 S Z W 1 v d m V k Q 2 9 s d W 1 u c z E u e 2 1 f Y W 1 w b G l 0 d W R l S G l z d G 9 n c m F t L j U 4 L D I 3 N 3 0 m c X V v d D s s J n F 1 b 3 Q 7 U 2 V j d G l v b j E v Y W 1 w b F 9 o a X N 0 X z E w M G J p b n M g K D I p L 0 F 1 d G 9 S Z W 1 v d m V k Q 2 9 s d W 1 u c z E u e 2 1 f Y W 1 w b G l 0 d W R l S G l z d G 9 n c m F t L j U 5 L D I 3 O H 0 m c X V v d D s s J n F 1 b 3 Q 7 U 2 V j d G l v b j E v Y W 1 w b F 9 o a X N 0 X z E w M G J p b n M g K D I p L 0 F 1 d G 9 S Z W 1 v d m V k Q 2 9 s d W 1 u c z E u e 2 1 f Y W 1 w b G l 0 d W R l S G l z d G 9 n c m F t L j Y w L D I 3 O X 0 m c X V v d D s s J n F 1 b 3 Q 7 U 2 V j d G l v b j E v Y W 1 w b F 9 o a X N 0 X z E w M G J p b n M g K D I p L 0 F 1 d G 9 S Z W 1 v d m V k Q 2 9 s d W 1 u c z E u e 2 1 f Y W 1 w b G l 0 d W R l S G l z d G 9 n c m F t L j Y x L D I 4 M H 0 m c X V v d D s s J n F 1 b 3 Q 7 U 2 V j d G l v b j E v Y W 1 w b F 9 o a X N 0 X z E w M G J p b n M g K D I p L 0 F 1 d G 9 S Z W 1 v d m V k Q 2 9 s d W 1 u c z E u e 2 1 f Y W 1 w b G l 0 d W R l S G l z d G 9 n c m F t L j Y y L D I 4 M X 0 m c X V v d D s s J n F 1 b 3 Q 7 U 2 V j d G l v b j E v Y W 1 w b F 9 o a X N 0 X z E w M G J p b n M g K D I p L 0 F 1 d G 9 S Z W 1 v d m V k Q 2 9 s d W 1 u c z E u e 2 1 f Y W 1 w b G l 0 d W R l S G l z d G 9 n c m F t L j Y z L D I 4 M n 0 m c X V v d D s s J n F 1 b 3 Q 7 U 2 V j d G l v b j E v Y W 1 w b F 9 o a X N 0 X z E w M G J p b n M g K D I p L 0 F 1 d G 9 S Z W 1 v d m V k Q 2 9 s d W 1 u c z E u e 2 1 f Y W 1 w b G l 0 d W R l S G l z d G 9 n c m F t L j Y 0 L D I 4 M 3 0 m c X V v d D s s J n F 1 b 3 Q 7 U 2 V j d G l v b j E v Y W 1 w b F 9 o a X N 0 X z E w M G J p b n M g K D I p L 0 F 1 d G 9 S Z W 1 v d m V k Q 2 9 s d W 1 u c z E u e 2 1 f Y W 1 w b G l 0 d W R l S G l z d G 9 n c m F t L j Y 1 L D I 4 N H 0 m c X V v d D s s J n F 1 b 3 Q 7 U 2 V j d G l v b j E v Y W 1 w b F 9 o a X N 0 X z E w M G J p b n M g K D I p L 0 F 1 d G 9 S Z W 1 v d m V k Q 2 9 s d W 1 u c z E u e 2 1 f Y W 1 w b G l 0 d W R l S G l z d G 9 n c m F t L j Y 2 L D I 4 N X 0 m c X V v d D s s J n F 1 b 3 Q 7 U 2 V j d G l v b j E v Y W 1 w b F 9 o a X N 0 X z E w M G J p b n M g K D I p L 0 F 1 d G 9 S Z W 1 v d m V k Q 2 9 s d W 1 u c z E u e 2 1 f Y W 1 w b G l 0 d W R l S G l z d G 9 n c m F t L j Y 3 L D I 4 N n 0 m c X V v d D s s J n F 1 b 3 Q 7 U 2 V j d G l v b j E v Y W 1 w b F 9 o a X N 0 X z E w M G J p b n M g K D I p L 0 F 1 d G 9 S Z W 1 v d m V k Q 2 9 s d W 1 u c z E u e 2 1 f Y W 1 w b G l 0 d W R l S G l z d G 9 n c m F t L j Y 4 L D I 4 N 3 0 m c X V v d D s s J n F 1 b 3 Q 7 U 2 V j d G l v b j E v Y W 1 w b F 9 o a X N 0 X z E w M G J p b n M g K D I p L 0 F 1 d G 9 S Z W 1 v d m V k Q 2 9 s d W 1 u c z E u e 2 1 f Y W 1 w b G l 0 d W R l S G l z d G 9 n c m F t L j Y 5 L D I 4 O H 0 m c X V v d D s s J n F 1 b 3 Q 7 U 2 V j d G l v b j E v Y W 1 w b F 9 o a X N 0 X z E w M G J p b n M g K D I p L 0 F 1 d G 9 S Z W 1 v d m V k Q 2 9 s d W 1 u c z E u e 2 1 f Y W 1 w b G l 0 d W R l S G l z d G 9 n c m F t L j c w L D I 4 O X 0 m c X V v d D s s J n F 1 b 3 Q 7 U 2 V j d G l v b j E v Y W 1 w b F 9 o a X N 0 X z E w M G J p b n M g K D I p L 0 F 1 d G 9 S Z W 1 v d m V k Q 2 9 s d W 1 u c z E u e 2 1 f Y W 1 w b G l 0 d W R l S G l z d G 9 n c m F t L j c x L D I 5 M H 0 m c X V v d D s s J n F 1 b 3 Q 7 U 2 V j d G l v b j E v Y W 1 w b F 9 o a X N 0 X z E w M G J p b n M g K D I p L 0 F 1 d G 9 S Z W 1 v d m V k Q 2 9 s d W 1 u c z E u e 2 1 f Y W 1 w b G l 0 d W R l S G l z d G 9 n c m F t L j c y L D I 5 M X 0 m c X V v d D s s J n F 1 b 3 Q 7 U 2 V j d G l v b j E v Y W 1 w b F 9 o a X N 0 X z E w M G J p b n M g K D I p L 0 F 1 d G 9 S Z W 1 v d m V k Q 2 9 s d W 1 u c z E u e 2 1 f Y W 1 w b G l 0 d W R l S G l z d G 9 n c m F t L j c z L D I 5 M n 0 m c X V v d D s s J n F 1 b 3 Q 7 U 2 V j d G l v b j E v Y W 1 w b F 9 o a X N 0 X z E w M G J p b n M g K D I p L 0 F 1 d G 9 S Z W 1 v d m V k Q 2 9 s d W 1 u c z E u e 2 1 f Y W 1 w b G l 0 d W R l S G l z d G 9 n c m F t L j c 0 L D I 5 M 3 0 m c X V v d D s s J n F 1 b 3 Q 7 U 2 V j d G l v b j E v Y W 1 w b F 9 o a X N 0 X z E w M G J p b n M g K D I p L 0 F 1 d G 9 S Z W 1 v d m V k Q 2 9 s d W 1 u c z E u e 2 1 f Y W 1 w b G l 0 d W R l S G l z d G 9 n c m F t L j c 1 L D I 5 N H 0 m c X V v d D s s J n F 1 b 3 Q 7 U 2 V j d G l v b j E v Y W 1 w b F 9 o a X N 0 X z E w M G J p b n M g K D I p L 0 F 1 d G 9 S Z W 1 v d m V k Q 2 9 s d W 1 u c z E u e 2 1 f Y W 1 w b G l 0 d W R l S G l z d G 9 n c m F t L j c 2 L D I 5 N X 0 m c X V v d D s s J n F 1 b 3 Q 7 U 2 V j d G l v b j E v Y W 1 w b F 9 o a X N 0 X z E w M G J p b n M g K D I p L 0 F 1 d G 9 S Z W 1 v d m V k Q 2 9 s d W 1 u c z E u e 2 1 f Y W 1 w b G l 0 d W R l S G l z d G 9 n c m F t L j c 3 L D I 5 N n 0 m c X V v d D s s J n F 1 b 3 Q 7 U 2 V j d G l v b j E v Y W 1 w b F 9 o a X N 0 X z E w M G J p b n M g K D I p L 0 F 1 d G 9 S Z W 1 v d m V k Q 2 9 s d W 1 u c z E u e 2 1 f Y W 1 w b G l 0 d W R l S G l z d G 9 n c m F t L j c 4 L D I 5 N 3 0 m c X V v d D s s J n F 1 b 3 Q 7 U 2 V j d G l v b j E v Y W 1 w b F 9 o a X N 0 X z E w M G J p b n M g K D I p L 0 F 1 d G 9 S Z W 1 v d m V k Q 2 9 s d W 1 u c z E u e 2 1 f Y W 1 w b G l 0 d W R l S G l z d G 9 n c m F t L j c 5 L D I 5 O H 0 m c X V v d D s s J n F 1 b 3 Q 7 U 2 V j d G l v b j E v Y W 1 w b F 9 o a X N 0 X z E w M G J p b n M g K D I p L 0 F 1 d G 9 S Z W 1 v d m V k Q 2 9 s d W 1 u c z E u e 2 1 f Y W 1 w b G l 0 d W R l S G l z d G 9 n c m F t L j g w L D I 5 O X 0 m c X V v d D s s J n F 1 b 3 Q 7 U 2 V j d G l v b j E v Y W 1 w b F 9 o a X N 0 X z E w M G J p b n M g K D I p L 0 F 1 d G 9 S Z W 1 v d m V k Q 2 9 s d W 1 u c z E u e 2 1 f Y W 1 w b G l 0 d W R l S G l z d G 9 n c m F t L j g x L D M w M H 0 m c X V v d D s s J n F 1 b 3 Q 7 U 2 V j d G l v b j E v Y W 1 w b F 9 o a X N 0 X z E w M G J p b n M g K D I p L 0 F 1 d G 9 S Z W 1 v d m V k Q 2 9 s d W 1 u c z E u e 2 1 f Y W 1 w b G l 0 d W R l S G l z d G 9 n c m F t L j g y L D M w M X 0 m c X V v d D s s J n F 1 b 3 Q 7 U 2 V j d G l v b j E v Y W 1 w b F 9 o a X N 0 X z E w M G J p b n M g K D I p L 0 F 1 d G 9 S Z W 1 v d m V k Q 2 9 s d W 1 u c z E u e 2 1 f Y W 1 w b G l 0 d W R l S G l z d G 9 n c m F t L j g z L D M w M n 0 m c X V v d D s s J n F 1 b 3 Q 7 U 2 V j d G l v b j E v Y W 1 w b F 9 o a X N 0 X z E w M G J p b n M g K D I p L 0 F 1 d G 9 S Z W 1 v d m V k Q 2 9 s d W 1 u c z E u e 2 1 f Y W 1 w b G l 0 d W R l S G l z d G 9 n c m F t L j g 0 L D M w M 3 0 m c X V v d D s s J n F 1 b 3 Q 7 U 2 V j d G l v b j E v Y W 1 w b F 9 o a X N 0 X z E w M G J p b n M g K D I p L 0 F 1 d G 9 S Z W 1 v d m V k Q 2 9 s d W 1 u c z E u e 2 1 f Y W 1 w b G l 0 d W R l S G l z d G 9 n c m F t L j g 1 L D M w N H 0 m c X V v d D s s J n F 1 b 3 Q 7 U 2 V j d G l v b j E v Y W 1 w b F 9 o a X N 0 X z E w M G J p b n M g K D I p L 0 F 1 d G 9 S Z W 1 v d m V k Q 2 9 s d W 1 u c z E u e 2 1 f Y W 1 w b G l 0 d W R l S G l z d G 9 n c m F t L j g 2 L D M w N X 0 m c X V v d D s s J n F 1 b 3 Q 7 U 2 V j d G l v b j E v Y W 1 w b F 9 o a X N 0 X z E w M G J p b n M g K D I p L 0 F 1 d G 9 S Z W 1 v d m V k Q 2 9 s d W 1 u c z E u e 2 1 f Y W 1 w b G l 0 d W R l S G l z d G 9 n c m F t L j g 3 L D M w N n 0 m c X V v d D s s J n F 1 b 3 Q 7 U 2 V j d G l v b j E v Y W 1 w b F 9 o a X N 0 X z E w M G J p b n M g K D I p L 0 F 1 d G 9 S Z W 1 v d m V k Q 2 9 s d W 1 u c z E u e 2 1 f Y W 1 w b G l 0 d W R l S G l z d G 9 n c m F t L j g 4 L D M w N 3 0 m c X V v d D s s J n F 1 b 3 Q 7 U 2 V j d G l v b j E v Y W 1 w b F 9 o a X N 0 X z E w M G J p b n M g K D I p L 0 F 1 d G 9 S Z W 1 v d m V k Q 2 9 s d W 1 u c z E u e 2 1 f Y W 1 w b G l 0 d W R l S G l z d G 9 n c m F t L j g 5 L D M w O H 0 m c X V v d D s s J n F 1 b 3 Q 7 U 2 V j d G l v b j E v Y W 1 w b F 9 o a X N 0 X z E w M G J p b n M g K D I p L 0 F 1 d G 9 S Z W 1 v d m V k Q 2 9 s d W 1 u c z E u e 2 1 f Y W 1 w b G l 0 d W R l S G l z d G 9 n c m F t L j k w L D M w O X 0 m c X V v d D s s J n F 1 b 3 Q 7 U 2 V j d G l v b j E v Y W 1 w b F 9 o a X N 0 X z E w M G J p b n M g K D I p L 0 F 1 d G 9 S Z W 1 v d m V k Q 2 9 s d W 1 u c z E u e 2 1 f Y W 1 w b G l 0 d W R l S G l z d G 9 n c m F t L j k x L D M x M H 0 m c X V v d D s s J n F 1 b 3 Q 7 U 2 V j d G l v b j E v Y W 1 w b F 9 o a X N 0 X z E w M G J p b n M g K D I p L 0 F 1 d G 9 S Z W 1 v d m V k Q 2 9 s d W 1 u c z E u e 2 1 f Y W 1 w b G l 0 d W R l S G l z d G 9 n c m F t L j k y L D M x M X 0 m c X V v d D s s J n F 1 b 3 Q 7 U 2 V j d G l v b j E v Y W 1 w b F 9 o a X N 0 X z E w M G J p b n M g K D I p L 0 F 1 d G 9 S Z W 1 v d m V k Q 2 9 s d W 1 u c z E u e 2 1 f Y W 1 w b G l 0 d W R l S G l z d G 9 n c m F t L j k z L D M x M n 0 m c X V v d D s s J n F 1 b 3 Q 7 U 2 V j d G l v b j E v Y W 1 w b F 9 o a X N 0 X z E w M G J p b n M g K D I p L 0 F 1 d G 9 S Z W 1 v d m V k Q 2 9 s d W 1 u c z E u e 2 1 f Y W 1 w b G l 0 d W R l S G l z d G 9 n c m F t L j k 0 L D M x M 3 0 m c X V v d D s s J n F 1 b 3 Q 7 U 2 V j d G l v b j E v Y W 1 w b F 9 o a X N 0 X z E w M G J p b n M g K D I p L 0 F 1 d G 9 S Z W 1 v d m V k Q 2 9 s d W 1 u c z E u e 2 1 f Y W 1 w b G l 0 d W R l S G l z d G 9 n c m F t L j k 1 L D M x N H 0 m c X V v d D s s J n F 1 b 3 Q 7 U 2 V j d G l v b j E v Y W 1 w b F 9 o a X N 0 X z E w M G J p b n M g K D I p L 0 F 1 d G 9 S Z W 1 v d m V k Q 2 9 s d W 1 u c z E u e 2 1 f Y W 1 w b G l 0 d W R l S G l z d G 9 n c m F t L j k 2 L D M x N X 0 m c X V v d D s s J n F 1 b 3 Q 7 U 2 V j d G l v b j E v Y W 1 w b F 9 o a X N 0 X z E w M G J p b n M g K D I p L 0 F 1 d G 9 S Z W 1 v d m V k Q 2 9 s d W 1 u c z E u e 2 1 f Y W 1 w b G l 0 d W R l S G l z d G 9 n c m F t L j k 3 L D M x N n 0 m c X V v d D s s J n F 1 b 3 Q 7 U 2 V j d G l v b j E v Y W 1 w b F 9 o a X N 0 X z E w M G J p b n M g K D I p L 0 F 1 d G 9 S Z W 1 v d m V k Q 2 9 s d W 1 u c z E u e 2 1 f Y W 1 w b G l 0 d W R l S G l z d G 9 n c m F t L j k 4 L D M x N 3 0 m c X V v d D s s J n F 1 b 3 Q 7 U 2 V j d G l v b j E v Y W 1 w b F 9 o a X N 0 X z E w M G J p b n M g K D I p L 0 F 1 d G 9 S Z W 1 v d m V k Q 2 9 s d W 1 u c z E u e 2 1 f Y W 1 w b G l 0 d W R l S G l z d G 9 n c m F t L j k 5 L D M x O H 0 m c X V v d D s s J n F 1 b 3 Q 7 U 2 V j d G l v b j E v Y W 1 w b F 9 o a X N 0 X z E w M G J p b n M g K D I p L 0 F 1 d G 9 S Z W 1 v d m V k Q 2 9 s d W 1 u c z E u e 2 1 f c 3 R h d G V Q c m 9 m a W x l c n M u a 1 9 m Y W l s Z W R C Y W R T d G F 0 Z S w z M T l 9 J n F 1 b 3 Q 7 L C Z x d W 9 0 O 1 N l Y 3 R p b 2 4 x L 2 F t c G x f a G l z d F 8 x M D B i a W 5 z I C g y K S 9 B d X R v U m V t b 3 Z l Z E N v b H V t b n M x L n t t X 3 N 0 Y X R l U H J v Z m l s Z X J z L m t f Z m F p b G V k R m F z d E F E Q 0 l u a X R p Y W x p e m F 0 a W 9 u L D M y M H 0 m c X V v d D s s J n F 1 b 3 Q 7 U 2 V j d G l v b j E v Y W 1 w b F 9 o a X N 0 X z E w M G J p b n M g K D I p L 0 F 1 d G 9 S Z W 1 v d m V k Q 2 9 s d W 1 u c z E u e 2 1 f c 3 R h d G V Q c m 9 m a W x l c n M u a 1 9 m Y W l s Z W R T Y W 1 w b G l u Z y w z M j F 9 J n F 1 b 3 Q 7 L C Z x d W 9 0 O 1 N l Y 3 R p b 2 4 x L 2 F t c G x f a G l z d F 8 x M D B i a W 5 z I C g y K S 9 B d X R v U m V t b 3 Z l Z E N v b H V t b n M x L n t t X 3 N 0 Y X R l U H J v Z m l s Z X J z L m t f Z m F p b G V k Q W 1 w b G l 0 d W R l L D M y M n 0 m c X V v d D s s J n F 1 b 3 Q 7 U 2 V j d G l v b j E v Y W 1 w b F 9 o a X N 0 X z E w M G J p b n M g K D I p L 0 F 1 d G 9 S Z W 1 v d m V k Q 2 9 s d W 1 u c z E u e 2 1 f c 3 R h d G V Q c m 9 m a W x l c n M u a 1 9 m Y W l s Z W R T e W 5 j S W 5 0 Z X J 2 Y W x z L D M y M 3 0 m c X V v d D s s J n F 1 b 3 Q 7 U 2 V j d G l v b j E v Y W 1 w b F 9 o a X N 0 X z E w M G J p b n M g K D I p L 0 F 1 d G 9 S Z W 1 v d m V k Q 2 9 s d W 1 u c z E u e 2 1 f c 3 R h d G V Q c m 9 m a W x l c n M u a 1 9 m Y W l s Z W R W a W R l b 1 N j b 3 J l L D M y N H 0 m c X V v d D s s J n F 1 b 3 Q 7 U 2 V j d G l v b j E v Y W 1 w b F 9 o a X N 0 X z E w M G J p b n M g K D I p L 0 F 1 d G 9 S Z W 1 v d m V k Q 2 9 s d W 1 u c z E u e 2 1 f c 3 R h d G V Q c m 9 m a W x l c n M u a 1 9 m Y W l s Z W R G Y X N 0 Q U R D U 3 R v c C w z M j V 9 J n F 1 b 3 Q 7 L C Z x d W 9 0 O 1 N l Y 3 R p b 2 4 x L 2 F t c G x f a G l z d F 8 x M D B i a W 5 z I C g y K S 9 B d X R v U m V t b 3 Z l Z E N v b H V t b n M x L n t t X 3 N 0 Y X R l U H J v Z m l s Z X J z L m t f Z m F p b G V k V W 5 r b m 9 3 b k V y c m 9 y L D M y N n 0 m c X V v d D s s J n F 1 b 3 Q 7 U 2 V j d G l v b j E v Y W 1 w b F 9 o a X N 0 X z E w M G J p b n M g K D I p L 0 F 1 d G 9 S Z W 1 v d m V k Q 2 9 s d W 1 u c z E u e 2 1 f c 3 R h d G V Q c m 9 m a W x l c n M u a 1 9 0 b 3 R h b E F u Y W x 5 e m V U a W 1 l L D M y N 3 0 m c X V v d D s s J n F 1 b 3 Q 7 U 2 V j d G l v b j E v Y W 1 w b F 9 o a X N 0 X z E w M G J p b n M g K D I p L 0 F 1 d G 9 S Z W 1 v d m V k Q 2 9 s d W 1 u c z E u e 2 1 f c 3 R h d G V Q c m 9 m a W x l c n M u a 1 9 u b 3 R J b m l 0 a W F s a X p l Z C w z M j h 9 J n F 1 b 3 Q 7 L C Z x d W 9 0 O 1 N l Y 3 R p b 2 4 x L 2 F t c G x f a G l z d F 8 x M D B i a W 5 z I C g y K S 9 B d X R v U m V t b 3 Z l Z E N v b H V t b n M x L n t t X 3 N 0 Y X R l U H J v Z m l s Z X J z L m t f a W 5 p d G l h b G l 6 a W 5 n L D M y O X 0 m c X V v d D s s J n F 1 b 3 Q 7 U 2 V j d G l v b j E v Y W 1 w b F 9 o a X N 0 X z E w M G J p b n M g K D I p L 0 F 1 d G 9 S Z W 1 v d m V k Q 2 9 s d W 1 u c z E u e 2 1 f c 3 R h d G V Q c m 9 m a W x l c n M u a 1 9 p b m l 0 a W F s a X p l Z E F u Z E l k b G U s M z M w f S Z x d W 9 0 O y w m c X V v d D t T Z W N 0 a W 9 u M S 9 h b X B s X 2 h p c 3 R f M T A w Y m l u c y A o M i k v Q X V 0 b 1 J l b W 9 2 Z W R D b 2 x 1 b W 5 z M S 5 7 b V 9 z d G F 0 Z V B y b 2 Z p b G V y c y 5 r X 2 F t c G x p d H V k Z V N h b X B s a W 5 n L D M z M X 0 m c X V v d D s s J n F 1 b 3 Q 7 U 2 V j d G l v b j E v Y W 1 w b F 9 o a X N 0 X z E w M G J p b n M g K D I p L 0 F 1 d G 9 S Z W 1 v d m V k Q 2 9 s d W 1 u c z E u e 2 1 f c 3 R h d G V Q c m 9 m a W x l c n M u a 1 9 h b X B s a X R 1 Z G V D Y W x j d W x h d G l v b i w z M z J 9 J n F 1 b 3 Q 7 L C Z x d W 9 0 O 1 N l Y 3 R p b 2 4 x L 2 F t c G x f a G l z d F 8 x M D B i a W 5 z I C g y K S 9 B d X R v U m V t b 3 Z l Z E N v b H V t b n M x L n t t X 3 N 0 Y X R l U H J v Z m l s Z X J z L m t f c 3 l u Y 0 l u d G V y d m F s c 1 N h b X B s a W 5 n L D M z M 3 0 m c X V v d D s s J n F 1 b 3 Q 7 U 2 V j d G l v b j E v Y W 1 w b F 9 o a X N 0 X z E w M G J p b n M g K D I p L 0 F 1 d G 9 S Z W 1 v d m V k Q 2 9 s d W 1 u c z E u e 2 1 f c 3 R h d G V Q c m 9 m a W x l c n M u a 1 9 z e W 5 j S W 5 0 Z X J 2 Y W x z Q 2 F s Y 3 V s Y X R p b 2 4 s M z M 0 f S Z x d W 9 0 O y w m c X V v d D t T Z W N 0 a W 9 u M S 9 h b X B s X 2 h p c 3 R f M T A w Y m l u c y A o M i k v Q X V 0 b 1 J l b W 9 2 Z W R D b 2 x 1 b W 5 z M S 5 7 b V 9 z d G F 0 Z V B y b 2 Z p b G V y c y 5 r X 3 Z p Z G V v U 2 N v c m V D Y W x j d W x h d G l v b i w z M z V 9 J n F 1 b 3 Q 7 L C Z x d W 9 0 O 1 N l Y 3 R p b 2 4 x L 2 F t c G x f a G l z d F 8 x M D B i a W 5 z I C g y K S 9 B d X R v U m V t b 3 Z l Z E N v b H V t b n M x L n t t X 3 N 0 Y X R l U H J v Z m l s Z X J z L m t f c m V z d G F y d E l u d m V y d G V k L D M z N n 0 m c X V v d D s s J n F 1 b 3 Q 7 U 2 V j d G l v b j E v Y W 1 w b F 9 o a X N 0 X z E w M G J p b n M g K D I p L 0 F 1 d G 9 S Z W 1 v d m V k Q 2 9 s d W 1 u c z E u e 2 1 f c 3 R h d G V Q c m 9 m a W x l c n M u a 1 9 z d G 9 w Q U R D L D M z N 3 0 m c X V v d D s s J n F 1 b 3 Q 7 U 2 V j d G l v b j E v Y W 1 w b F 9 o a X N 0 X z E w M G J p b n M g K D I p L 0 F 1 d G 9 S Z W 1 v d m V k Q 2 9 s d W 1 u c z E u e 2 1 f c 3 R h d G V Q c m 9 m a W x l c n M u a 1 9 m a W 5 p c 2 h l Z C w z M z h 9 J n F 1 b 3 Q 7 L C Z x d W 9 0 O 1 N l Y 3 R p b 2 4 x L 2 F t c G x f a G l z d F 8 x M D B i a W 5 z I C g y K S 9 B d X R v U m V t b 3 Z l Z E N v b H V t b n M x L n t D b 2 x 1 b W 4 x L D M z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t c G x f a G l z d F 8 x M D B i a W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c G x f a G l z d F 8 x M D B i a W 5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c G x f a G l z d F 8 x M D B i a W 5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d f a W 5 2 Z X J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z A 3 O T J j N S 1 j N T M 3 L T Q 4 N m U t O W Q z O C 1 m M 2 V k O T k x Y j Q w Z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H d f a W 5 2 Z X J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F U M j E 6 M T U 6 N D Y u M T A x M j g 0 O V o i I C 8 + P E V u d H J 5 I F R 5 c G U 9 I k Z p b G x D b 2 x 1 b W 5 U e X B l c y I g V m F s d W U 9 I n N C Z 1 l E Q X d Z R 0 F 3 T U R B d 0 1 E Q X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0 1 E Q X d N R E F 3 T U R B d 0 1 E I i A v P j x F b n R y e S B U e X B l P S J G a W x s Q 2 9 s d W 1 u T m F t Z X M i I F Z h b H V l P S J z W y Z x d W 9 0 O 1 9 D b 2 1 t Z W 5 0 J n F 1 b 3 Q 7 L C Z x d W 9 0 O 1 9 J c 1 Z p Z G V v T G V h c m 5 p b m c m c X V v d D s s J n F 1 b 3 Q 7 I C A g I C A g I C A g I C A g b V 9 p b n Z l c n R E Y X R h Q 3 V y c m V u d F Z h b H V l J n F 1 b 3 Q 7 L C Z x d W 9 0 O y A g I C A g I C A g I C A g I E N 2 Y n N B b m F s e X p l c l N 0 Y X R l J n F 1 b 3 Q 7 L C Z x d W 9 0 O y A g I C A g I C A g I C A g I G 1 f d m l k Z W 9 T Y 2 9 y Z S 5 t X 2 l z V m l k Z W 8 m c X V v d D s s J n F 1 b 3 Q 7 I C A g I C A g I C A g I C A g b V 9 2 a W R l b 1 N j b 3 J l L m 1 f a X N J b n Z l c n R l Z F Z p Z G V v J n F 1 b 3 Q 7 L C Z x d W 9 0 O y A g I C A g I C A g I C A g I G 1 f c 2 F t c G x l c 1 J l Y W R U b 3 R h b C Z x d W 9 0 O y w m c X V v d D s g I C A g I C A g I C A g I C B r X 3 N h b X B s Z V J h d G U m c X V v d D s s J n F 1 b 3 Q 7 I C A g I C A g I C A g I C A g b V 9 z e W 5 j V H J l c 2 h v b G Q m c X V v d D s s J n F 1 b 3 Q 7 I C A g I C A g I C A g I C A g b V 9 z e W 5 j U 2 V x d W V u Y 2 V M Z W 5 n d G h I a X N 0 b 2 d y Y W 0 u b V 9 i a W 5 z U m F u Z 2 U u b W l u J n F 1 b 3 Q 7 L C Z x d W 9 0 O y A g I C A g I C A g I C A g I G 1 f c 3 l u Y 1 N l c X V l b m N l T G V u Z 3 R o S G l z d G 9 n c m F t L m 1 f Y m l u c 1 J h b m d l L m 1 h e C Z x d W 9 0 O y w m c X V v d D s g I C A g I C A g I C A g I C B t X 3 N 5 b m N T Z X F 1 Z W 5 j Z U x l b m d 0 a E h p c 3 R v Z 3 J h b S 5 r X 2 J p b n N D b 3 V u d C Z x d W 9 0 O y w m c X V v d D s g I C A g I C A g I C A g I C B t X 3 N 5 b m N T Z X F 1 Z W 5 j Z U x l b m d 0 a E h p c 3 R v Z 3 J h b S 5 t X 3 N h b X B s Z X N D b 3 V u d C Z x d W 9 0 O y w m c X V v d D s g I C A g I C A g I C A g I C B t X 3 N 5 b m N T Z X F 1 Z W 5 j Z U x l b m d 0 U z E w J n F 1 b 3 Q 7 L C Z x d W 9 0 O 1 M x M S Z x d W 9 0 O y w m c X V v d D t T M T I m c X V v d D s s J n F 1 b 3 Q 7 U z E z J n F 1 b 3 Q 7 L C Z x d W 9 0 O 1 M x N C Z x d W 9 0 O y w m c X V v d D t T M T U m c X V v d D s s J n F 1 b 3 Q 7 U z E 2 J n F 1 b 3 Q 7 L C Z x d W 9 0 O 1 M x N y Z x d W 9 0 O y w m c X V v d D t T M T g m c X V v d D s s J n F 1 b 3 Q 7 U z E 5 J n F 1 b 3 Q 7 L C Z x d W 9 0 O 1 M y M C Z x d W 9 0 O y w m c X V v d D t T M j E m c X V v d D s s J n F 1 b 3 Q 7 U z I y J n F 1 b 3 Q 7 L C Z x d W 9 0 O 1 M y M y Z x d W 9 0 O y w m c X V v d D t T M j Q m c X V v d D s s J n F 1 b 3 Q 7 U z I 1 J n F 1 b 3 Q 7 L C Z x d W 9 0 O 1 M y N i Z x d W 9 0 O y w m c X V v d D t T M j c m c X V v d D s s J n F 1 b 3 Q 7 U z I 4 J n F 1 b 3 Q 7 L C Z x d W 9 0 O 1 M y O S Z x d W 9 0 O y w m c X V v d D t T M z A m c X V v d D s s J n F 1 b 3 Q 7 U z M x J n F 1 b 3 Q 7 L C Z x d W 9 0 O 1 M z M i Z x d W 9 0 O y w m c X V v d D t T M z M m c X V v d D s s J n F 1 b 3 Q 7 U z M 0 J n F 1 b 3 Q 7 L C Z x d W 9 0 O 1 M z N S Z x d W 9 0 O y w m c X V v d D t T M z Y m c X V v d D s s J n F 1 b 3 Q 7 U z M 3 J n F 1 b 3 Q 7 L C Z x d W 9 0 O 1 M z O C Z x d W 9 0 O y w m c X V v d D t T M z k m c X V v d D s s J n F 1 b 3 Q 7 U z Q w J n F 1 b 3 Q 7 L C Z x d W 9 0 O 1 M 0 M S Z x d W 9 0 O y w m c X V v d D t T N D I m c X V v d D s s J n F 1 b 3 Q 7 U z Q z J n F 1 b 3 Q 7 L C Z x d W 9 0 O 1 M 0 N C Z x d W 9 0 O y w m c X V v d D t T N D U m c X V v d D s s J n F 1 b 3 Q 7 U z Q 2 J n F 1 b 3 Q 7 L C Z x d W 9 0 O 1 M 0 N y Z x d W 9 0 O y w m c X V v d D t T N D g m c X V v d D s s J n F 1 b 3 Q 7 U z Q 5 J n F 1 b 3 Q 7 L C Z x d W 9 0 O 1 M 1 M C Z x d W 9 0 O y w m c X V v d D t T N T E m c X V v d D s s J n F 1 b 3 Q 7 U z U y J n F 1 b 3 Q 7 L C Z x d W 9 0 O 1 M 1 M y Z x d W 9 0 O y w m c X V v d D t T N T Q m c X V v d D s s J n F 1 b 3 Q 7 U z U 1 J n F 1 b 3 Q 7 L C Z x d W 9 0 O 1 M 1 N i Z x d W 9 0 O y w m c X V v d D t T N T c m c X V v d D s s J n F 1 b 3 Q 7 U z U 4 J n F 1 b 3 Q 7 L C Z x d W 9 0 O 1 M 1 O S Z x d W 9 0 O y w m c X V v d D t T N j A m c X V v d D s s J n F 1 b 3 Q 7 U z Y x J n F 1 b 3 Q 7 L C Z x d W 9 0 O 1 M 2 M i Z x d W 9 0 O y w m c X V v d D t T N j M m c X V v d D s s J n F 1 b 3 Q 7 U z Y 0 J n F 1 b 3 Q 7 L C Z x d W 9 0 O 1 M 2 N S Z x d W 9 0 O y w m c X V v d D t T N j Y m c X V v d D s s J n F 1 b 3 Q 7 U z Y 3 J n F 1 b 3 Q 7 L C Z x d W 9 0 O 1 M 2 O C Z x d W 9 0 O y w m c X V v d D t T N j k m c X V v d D s s J n F 1 b 3 Q 7 U z c w J n F 1 b 3 Q 7 L C Z x d W 9 0 O 1 M 3 M S Z x d W 9 0 O y w m c X V v d D t T N z I m c X V v d D s s J n F 1 b 3 Q 7 U z c z J n F 1 b 3 Q 7 L C Z x d W 9 0 O 1 M 3 N C Z x d W 9 0 O y w m c X V v d D t T N z U m c X V v d D s s J n F 1 b 3 Q 7 U z c 2 J n F 1 b 3 Q 7 L C Z x d W 9 0 O 1 M 3 N y Z x d W 9 0 O y w m c X V v d D t T N z g m c X V v d D s s J n F 1 b 3 Q 7 U z c 5 J n F 1 b 3 Q 7 L C Z x d W 9 0 O 1 M 4 M C Z x d W 9 0 O y w m c X V v d D t T O D E m c X V v d D s s J n F 1 b 3 Q 7 U z g y J n F 1 b 3 Q 7 L C Z x d W 9 0 O 1 M 4 M y Z x d W 9 0 O y w m c X V v d D t T O D Q m c X V v d D s s J n F 1 b 3 Q 7 U z g 1 J n F 1 b 3 Q 7 L C Z x d W 9 0 O 1 M 4 N i Z x d W 9 0 O y w m c X V v d D t T O D c m c X V v d D s s J n F 1 b 3 Q 7 U z g 4 J n F 1 b 3 Q 7 L C Z x d W 9 0 O 1 M 4 O S Z x d W 9 0 O y w m c X V v d D t T O T A m c X V v d D s s J n F 1 b 3 Q 7 U z k x J n F 1 b 3 Q 7 L C Z x d W 9 0 O 1 M 5 M i Z x d W 9 0 O y w m c X V v d D t T O T M m c X V v d D s s J n F 1 b 3 Q 7 U z k 0 J n F 1 b 3 Q 7 L C Z x d W 9 0 O 1 M 5 N S Z x d W 9 0 O y w m c X V v d D t T O T Y m c X V v d D s s J n F 1 b 3 Q 7 U z k 3 J n F 1 b 3 Q 7 L C Z x d W 9 0 O 1 M 5 O C Z x d W 9 0 O y w m c X V v d D t T O T k m c X V v d D s s J n F 1 b 3 Q 7 U z E w M C Z x d W 9 0 O y w m c X V v d D t t X 2 5 v d F N 5 b m N T Z X F 1 Z W 5 j Z U x l b m d 0 a E h p c 3 R v Z 3 J h b S 5 t X 2 J p b n N S Y W 5 n Z S 5 t a W 4 m c X V v d D s s J n F 1 b 3 Q 7 I C A g I C A g I C A g I C A g b V 9 u b 3 R T e W 5 j U 2 V x d W V u Y 2 V M Z W 5 n d G h I a X N 0 b 2 d y Y W 0 u b V 9 i a W 5 z U m F u Z 2 U u b W F 4 J n F 1 b 3 Q 7 L C Z x d W 9 0 O y A g I C A g I C A g I C A g I G 1 f b m 9 0 U 3 l u Y 1 N l c X V l b m N l T G V u Z 3 R o S G l z d G 9 n c m F t L m t f Y m l u c 0 N v d W 5 0 J n F 1 b 3 Q 7 L C Z x d W 9 0 O y A g I C A g I C A g I C A g I G 1 f b m 9 0 U 3 l u Y 1 N l c X V l b m N l T G V u Z 3 R o S G l z d G 9 n c m F t L m 1 f c 2 F t c G x l c 0 N v d W 5 0 J n F 1 b 3 Q 7 L C Z x d W 9 0 O y A g I C A g I C A g I C A g I G 1 f b m 9 0 U 3 l u Y 1 N l c X V l b m N l T G V u Z 3 R o S G l z d G 9 n c m F t L m J p b n N f d 2 V p Z 2 h 0 c y Z x d W 9 0 O y w m c X V v d D t O M S Z x d W 9 0 O y w m c X V v d D t O M i Z x d W 9 0 O y w m c X V v d D t O M y Z x d W 9 0 O y w m c X V v d D t O N C Z x d W 9 0 O y w m c X V v d D t O N S Z x d W 9 0 O y w m c X V v d D t O N i Z x d W 9 0 O y w m c X V v d D t O N y Z x d W 9 0 O y w m c X V v d D t O O C Z x d W 9 0 O y w m c X V v d D t O O S Z x d W 9 0 O y w m c X V v d D t O M T A m c X V v d D s s J n F 1 b 3 Q 7 T j E x J n F 1 b 3 Q 7 L C Z x d W 9 0 O 0 4 x M i Z x d W 9 0 O y w m c X V v d D t O M T M m c X V v d D s s J n F 1 b 3 Q 7 T j E 0 J n F 1 b 3 Q 7 L C Z x d W 9 0 O 0 4 x N S Z x d W 9 0 O y w m c X V v d D t O M T Y m c X V v d D s s J n F 1 b 3 Q 7 T j E 3 J n F 1 b 3 Q 7 L C Z x d W 9 0 O 0 4 x O C Z x d W 9 0 O y w m c X V v d D t O M T k m c X V v d D s s J n F 1 b 3 Q 7 T j I w J n F 1 b 3 Q 7 L C Z x d W 9 0 O 0 4 y M S Z x d W 9 0 O y w m c X V v d D t O M j I m c X V v d D s s J n F 1 b 3 Q 7 T j I z J n F 1 b 3 Q 7 L C Z x d W 9 0 O 0 4 y N C Z x d W 9 0 O y w m c X V v d D t O M j U m c X V v d D s s J n F 1 b 3 Q 7 T j I 2 J n F 1 b 3 Q 7 L C Z x d W 9 0 O 0 4 y N y Z x d W 9 0 O y w m c X V v d D t O M j g m c X V v d D s s J n F 1 b 3 Q 7 T j I 5 J n F 1 b 3 Q 7 L C Z x d W 9 0 O 0 4 z M C Z x d W 9 0 O y w m c X V v d D t O M z E m c X V v d D s s J n F 1 b 3 Q 7 T j M y J n F 1 b 3 Q 7 L C Z x d W 9 0 O 0 4 z M y Z x d W 9 0 O y w m c X V v d D t O M z Q m c X V v d D s s J n F 1 b 3 Q 7 T j M 1 J n F 1 b 3 Q 7 L C Z x d W 9 0 O 0 4 z N i Z x d W 9 0 O y w m c X V v d D t O M z c m c X V v d D s s J n F 1 b 3 Q 7 T j M 4 J n F 1 b 3 Q 7 L C Z x d W 9 0 O 0 4 z O S Z x d W 9 0 O y w m c X V v d D t O N D A m c X V v d D s s J n F 1 b 3 Q 7 T j Q x J n F 1 b 3 Q 7 L C Z x d W 9 0 O 0 4 0 M i Z x d W 9 0 O y w m c X V v d D t O N D M m c X V v d D s s J n F 1 b 3 Q 7 T j Q 0 J n F 1 b 3 Q 7 L C Z x d W 9 0 O 0 4 0 N S Z x d W 9 0 O y w m c X V v d D t O N D Y m c X V v d D s s J n F 1 b 3 Q 7 T j Q 3 J n F 1 b 3 Q 7 L C Z x d W 9 0 O 0 4 0 O C Z x d W 9 0 O y w m c X V v d D t O N D k m c X V v d D s s J n F 1 b 3 Q 7 T j U w J n F 1 b 3 Q 7 L C Z x d W 9 0 O 0 4 1 M S Z x d W 9 0 O y w m c X V v d D t O N T I m c X V v d D s s J n F 1 b 3 Q 7 T j U z J n F 1 b 3 Q 7 L C Z x d W 9 0 O 0 4 1 N C Z x d W 9 0 O y w m c X V v d D t O N T U m c X V v d D s s J n F 1 b 3 Q 7 T j U 2 J n F 1 b 3 Q 7 L C Z x d W 9 0 O 0 4 1 N y Z x d W 9 0 O y w m c X V v d D t O N T g m c X V v d D s s J n F 1 b 3 Q 7 T j U 5 J n F 1 b 3 Q 7 L C Z x d W 9 0 O 0 4 2 M C Z x d W 9 0 O y w m c X V v d D t O N j E m c X V v d D s s J n F 1 b 3 Q 7 T j Y y J n F 1 b 3 Q 7 L C Z x d W 9 0 O 0 4 2 M y Z x d W 9 0 O y w m c X V v d D t O N j Q m c X V v d D s s J n F 1 b 3 Q 7 T j Y 1 J n F 1 b 3 Q 7 L C Z x d W 9 0 O 0 4 2 N i Z x d W 9 0 O y w m c X V v d D t O N j c m c X V v d D s s J n F 1 b 3 Q 7 T j Y 4 J n F 1 b 3 Q 7 L C Z x d W 9 0 O 0 4 2 O S Z x d W 9 0 O y w m c X V v d D t O N z A m c X V v d D s s J n F 1 b 3 Q 7 T j c x J n F 1 b 3 Q 7 L C Z x d W 9 0 O 0 4 3 M i Z x d W 9 0 O y w m c X V v d D t O N z M m c X V v d D s s J n F 1 b 3 Q 7 T j c 0 J n F 1 b 3 Q 7 L C Z x d W 9 0 O 0 4 3 N S Z x d W 9 0 O y w m c X V v d D t O N z Y m c X V v d D s s J n F 1 b 3 Q 7 T j c 3 J n F 1 b 3 Q 7 L C Z x d W 9 0 O 0 4 3 O C Z x d W 9 0 O y w m c X V v d D t O N z k m c X V v d D s s J n F 1 b 3 Q 7 T j g w J n F 1 b 3 Q 7 L C Z x d W 9 0 O 0 4 4 M S Z x d W 9 0 O y w m c X V v d D t O O D I m c X V v d D s s J n F 1 b 3 Q 7 T j g z J n F 1 b 3 Q 7 L C Z x d W 9 0 O 0 4 4 N C Z x d W 9 0 O y w m c X V v d D t O O D U m c X V v d D s s J n F 1 b 3 Q 7 T j g 2 J n F 1 b 3 Q 7 L C Z x d W 9 0 O 0 4 4 N y Z x d W 9 0 O y w m c X V v d D t O O D g m c X V v d D s s J n F 1 b 3 Q 7 T j g 5 J n F 1 b 3 Q 7 L C Z x d W 9 0 O 0 4 5 M C Z x d W 9 0 O y w m c X V v d D t O O T E m c X V v d D s s J n F 1 b 3 Q 7 T j k y J n F 1 b 3 Q 7 L C Z x d W 9 0 O 0 4 5 M y Z x d W 9 0 O y w m c X V v d D t O O T Q m c X V v d D s s J n F 1 b 3 Q 7 T j k 1 J n F 1 b 3 Q 7 L C Z x d W 9 0 O 0 4 5 N i Z x d W 9 0 O y w m c X V v d D t O O T c m c X V v d D s s J n F 1 b 3 Q 7 T j k 4 J n F 1 b 3 Q 7 L C Z x d W 9 0 O 0 4 5 O S Z x d W 9 0 O y w m c X V v d D t O M T A w J n F 1 b 3 Q 7 L C Z x d W 9 0 O 2 1 f Y W 1 w b G l 0 d W R l S G l z d G 9 n c m F t L j A m c X V v d D s s J n F 1 b 3 Q 7 b V 9 h b X B s a X R 1 Z G V I a X N 0 b 2 d y Y W 0 u M S Z x d W 9 0 O y w m c X V v d D t t X 2 F t c G x p d H V k Z U h p c 3 R v Z 3 J h b S 4 y J n F 1 b 3 Q 7 L C Z x d W 9 0 O 2 1 f Y W 1 w b G l 0 d W R l S G l z d G 9 n c m F t L j M m c X V v d D s s J n F 1 b 3 Q 7 b V 9 h b X B s a X R 1 Z G V I a X N 0 b 2 d y Y W 0 u N C Z x d W 9 0 O y w m c X V v d D t t X 2 F t c G x p d H V k Z U h p c 3 R v Z 3 J h b S 4 1 J n F 1 b 3 Q 7 L C Z x d W 9 0 O 2 1 f Y W 1 w b G l 0 d W R l S G l z d G 9 n c m F t L j Y m c X V v d D s s J n F 1 b 3 Q 7 b V 9 h b X B s a X R 1 Z G V I a X N 0 b 2 d y Y W 0 u N y Z x d W 9 0 O y w m c X V v d D t t X 2 F t c G x p d H V k Z U h p c 3 R v Z 3 J h b S 4 4 J n F 1 b 3 Q 7 L C Z x d W 9 0 O 2 1 f Y W 1 w b G l 0 d W R l S G l z d G 9 n c m F t L j k m c X V v d D s s J n F 1 b 3 Q 7 b V 9 h b X B s a X R 1 Z G V I a X N 0 b 2 d y Y W 0 u M T A m c X V v d D s s J n F 1 b 3 Q 7 b V 9 h b X B s a X R 1 Z G V I a X N 0 b 2 d y Y W 0 u M T E m c X V v d D s s J n F 1 b 3 Q 7 b V 9 h b X B s a X R 1 Z G V I a X N 0 b 2 d y Y W 0 u M T I m c X V v d D s s J n F 1 b 3 Q 7 b V 9 h b X B s a X R 1 Z G V I a X N 0 b 2 d y Y W 0 u M T M m c X V v d D s s J n F 1 b 3 Q 7 b V 9 h b X B s a X R 1 Z G V I a X N 0 b 2 d y Y W 0 u M T Q m c X V v d D s s J n F 1 b 3 Q 7 b V 9 h b X B s a X R 1 Z G V I a X N 0 b 2 d y Y W 0 u M T U m c X V v d D s s J n F 1 b 3 Q 7 b V 9 h b X B s a X R 1 Z G V I a X N 0 b 2 d y Y W 0 u M T Y m c X V v d D s s J n F 1 b 3 Q 7 b V 9 h b X B s a X R 1 Z G V I a X N 0 b 2 d y Y W 0 u M T c m c X V v d D s s J n F 1 b 3 Q 7 b V 9 h b X B s a X R 1 Z G V I a X N 0 b 2 d y Y W 0 u M T g m c X V v d D s s J n F 1 b 3 Q 7 b V 9 h b X B s a X R 1 Z G V I a X N 0 b 2 d y Y W 0 u M T k m c X V v d D s s J n F 1 b 3 Q 7 b V 9 h b X B s a X R 1 Z G V I a X N 0 b 2 d y Y W 0 u M j A m c X V v d D s s J n F 1 b 3 Q 7 b V 9 h b X B s a X R 1 Z G V I a X N 0 b 2 d y Y W 0 u M j E m c X V v d D s s J n F 1 b 3 Q 7 b V 9 h b X B s a X R 1 Z G V I a X N 0 b 2 d y Y W 0 u M j I m c X V v d D s s J n F 1 b 3 Q 7 b V 9 h b X B s a X R 1 Z G V I a X N 0 b 2 d y Y W 0 u M j M m c X V v d D s s J n F 1 b 3 Q 7 b V 9 h b X B s a X R 1 Z G V I a X N 0 b 2 d y Y W 0 u M j Q m c X V v d D s s J n F 1 b 3 Q 7 b V 9 h b X B s a X R 1 Z G V I a X N 0 b 2 d y Y W 0 u M j U m c X V v d D s s J n F 1 b 3 Q 7 b V 9 h b X B s a X R 1 Z G V I a X N 0 b 2 d y Y W 0 u M j Y m c X V v d D s s J n F 1 b 3 Q 7 b V 9 h b X B s a X R 1 Z G V I a X N 0 b 2 d y Y W 0 u M j c m c X V v d D s s J n F 1 b 3 Q 7 b V 9 h b X B s a X R 1 Z G V I a X N 0 b 2 d y Y W 0 u M j g m c X V v d D s s J n F 1 b 3 Q 7 b V 9 h b X B s a X R 1 Z G V I a X N 0 b 2 d y Y W 0 u M j k m c X V v d D s s J n F 1 b 3 Q 7 b V 9 h b X B s a X R 1 Z G V I a X N 0 b 2 d y Y W 0 u M z A m c X V v d D s s J n F 1 b 3 Q 7 b V 9 h b X B s a X R 1 Z G V I a X N 0 b 2 d y Y W 0 u M z E m c X V v d D s s J n F 1 b 3 Q 7 b V 9 h b X B s a X R 1 Z G V I a X N 0 b 2 d y Y W 0 u M z I m c X V v d D s s J n F 1 b 3 Q 7 b V 9 h b X B s a X R 1 Z G V I a X N 0 b 2 d y Y W 0 u M z M m c X V v d D s s J n F 1 b 3 Q 7 b V 9 h b X B s a X R 1 Z G V I a X N 0 b 2 d y Y W 0 u M z Q m c X V v d D s s J n F 1 b 3 Q 7 b V 9 h b X B s a X R 1 Z G V I a X N 0 b 2 d y Y W 0 u M z U m c X V v d D s s J n F 1 b 3 Q 7 b V 9 h b X B s a X R 1 Z G V I a X N 0 b 2 d y Y W 0 u M z Y m c X V v d D s s J n F 1 b 3 Q 7 b V 9 h b X B s a X R 1 Z G V I a X N 0 b 2 d y Y W 0 u M z c m c X V v d D s s J n F 1 b 3 Q 7 b V 9 h b X B s a X R 1 Z G V I a X N 0 b 2 d y Y W 0 u M z g m c X V v d D s s J n F 1 b 3 Q 7 b V 9 h b X B s a X R 1 Z G V I a X N 0 b 2 d y Y W 0 u M z k m c X V v d D s s J n F 1 b 3 Q 7 b V 9 h b X B s a X R 1 Z G V I a X N 0 b 2 d y Y W 0 u N D A m c X V v d D s s J n F 1 b 3 Q 7 b V 9 h b X B s a X R 1 Z G V I a X N 0 b 2 d y Y W 0 u N D E m c X V v d D s s J n F 1 b 3 Q 7 b V 9 h b X B s a X R 1 Z G V I a X N 0 b 2 d y Y W 0 u N D I m c X V v d D s s J n F 1 b 3 Q 7 b V 9 h b X B s a X R 1 Z G V I a X N 0 b 2 d y Y W 0 u N D M m c X V v d D s s J n F 1 b 3 Q 7 b V 9 h b X B s a X R 1 Z G V I a X N 0 b 2 d y Y W 0 u N D Q m c X V v d D s s J n F 1 b 3 Q 7 b V 9 h b X B s a X R 1 Z G V I a X N 0 b 2 d y Y W 0 u N D U m c X V v d D s s J n F 1 b 3 Q 7 b V 9 h b X B s a X R 1 Z G V I a X N 0 b 2 d y Y W 0 u N D Y m c X V v d D s s J n F 1 b 3 Q 7 b V 9 h b X B s a X R 1 Z G V I a X N 0 b 2 d y Y W 0 u N D c m c X V v d D s s J n F 1 b 3 Q 7 b V 9 h b X B s a X R 1 Z G V I a X N 0 b 2 d y Y W 0 u N D g m c X V v d D s s J n F 1 b 3 Q 7 b V 9 h b X B s a X R 1 Z G V I a X N 0 b 2 d y Y W 0 u N D k m c X V v d D s s J n F 1 b 3 Q 7 b V 9 h b X B s a X R 1 Z G V I a X N 0 b 2 d y Y W 0 u N T A m c X V v d D s s J n F 1 b 3 Q 7 b V 9 h b X B s a X R 1 Z G V I a X N 0 b 2 d y Y W 0 u N T E m c X V v d D s s J n F 1 b 3 Q 7 b V 9 h b X B s a X R 1 Z G V I a X N 0 b 2 d y Y W 0 u N T I m c X V v d D s s J n F 1 b 3 Q 7 b V 9 h b X B s a X R 1 Z G V I a X N 0 b 2 d y Y W 0 u N T M m c X V v d D s s J n F 1 b 3 Q 7 b V 9 h b X B s a X R 1 Z G V I a X N 0 b 2 d y Y W 0 u N T Q m c X V v d D s s J n F 1 b 3 Q 7 b V 9 h b X B s a X R 1 Z G V I a X N 0 b 2 d y Y W 0 u N T U m c X V v d D s s J n F 1 b 3 Q 7 b V 9 h b X B s a X R 1 Z G V I a X N 0 b 2 d y Y W 0 u N T Y m c X V v d D s s J n F 1 b 3 Q 7 b V 9 h b X B s a X R 1 Z G V I a X N 0 b 2 d y Y W 0 u N T c m c X V v d D s s J n F 1 b 3 Q 7 b V 9 h b X B s a X R 1 Z G V I a X N 0 b 2 d y Y W 0 u N T g m c X V v d D s s J n F 1 b 3 Q 7 b V 9 h b X B s a X R 1 Z G V I a X N 0 b 2 d y Y W 0 u N T k m c X V v d D s s J n F 1 b 3 Q 7 b V 9 h b X B s a X R 1 Z G V I a X N 0 b 2 d y Y W 0 u N j A m c X V v d D s s J n F 1 b 3 Q 7 b V 9 h b X B s a X R 1 Z G V I a X N 0 b 2 d y Y W 0 u N j E m c X V v d D s s J n F 1 b 3 Q 7 b V 9 h b X B s a X R 1 Z G V I a X N 0 b 2 d y Y W 0 u N j I m c X V v d D s s J n F 1 b 3 Q 7 b V 9 h b X B s a X R 1 Z G V I a X N 0 b 2 d y Y W 0 u N j M m c X V v d D s s J n F 1 b 3 Q 7 b V 9 h b X B s a X R 1 Z G V I a X N 0 b 2 d y Y W 0 u N j Q m c X V v d D s s J n F 1 b 3 Q 7 b V 9 h b X B s a X R 1 Z G V I a X N 0 b 2 d y Y W 0 u N j U m c X V v d D s s J n F 1 b 3 Q 7 b V 9 h b X B s a X R 1 Z G V I a X N 0 b 2 d y Y W 0 u N j Y m c X V v d D s s J n F 1 b 3 Q 7 b V 9 h b X B s a X R 1 Z G V I a X N 0 b 2 d y Y W 0 u N j c m c X V v d D s s J n F 1 b 3 Q 7 b V 9 h b X B s a X R 1 Z G V I a X N 0 b 2 d y Y W 0 u N j g m c X V v d D s s J n F 1 b 3 Q 7 b V 9 h b X B s a X R 1 Z G V I a X N 0 b 2 d y Y W 0 u N j k m c X V v d D s s J n F 1 b 3 Q 7 b V 9 h b X B s a X R 1 Z G V I a X N 0 b 2 d y Y W 0 u N z A m c X V v d D s s J n F 1 b 3 Q 7 b V 9 h b X B s a X R 1 Z G V I a X N 0 b 2 d y Y W 0 u N z E m c X V v d D s s J n F 1 b 3 Q 7 b V 9 h b X B s a X R 1 Z G V I a X N 0 b 2 d y Y W 0 u N z I m c X V v d D s s J n F 1 b 3 Q 7 b V 9 h b X B s a X R 1 Z G V I a X N 0 b 2 d y Y W 0 u N z M m c X V v d D s s J n F 1 b 3 Q 7 b V 9 h b X B s a X R 1 Z G V I a X N 0 b 2 d y Y W 0 u N z Q m c X V v d D s s J n F 1 b 3 Q 7 b V 9 h b X B s a X R 1 Z G V I a X N 0 b 2 d y Y W 0 u N z U m c X V v d D s s J n F 1 b 3 Q 7 b V 9 h b X B s a X R 1 Z G V I a X N 0 b 2 d y Y W 0 u N z Y m c X V v d D s s J n F 1 b 3 Q 7 b V 9 h b X B s a X R 1 Z G V I a X N 0 b 2 d y Y W 0 u N z c m c X V v d D s s J n F 1 b 3 Q 7 b V 9 h b X B s a X R 1 Z G V I a X N 0 b 2 d y Y W 0 u N z g m c X V v d D s s J n F 1 b 3 Q 7 b V 9 h b X B s a X R 1 Z G V I a X N 0 b 2 d y Y W 0 u N z k m c X V v d D s s J n F 1 b 3 Q 7 b V 9 h b X B s a X R 1 Z G V I a X N 0 b 2 d y Y W 0 u O D A m c X V v d D s s J n F 1 b 3 Q 7 b V 9 h b X B s a X R 1 Z G V I a X N 0 b 2 d y Y W 0 u O D E m c X V v d D s s J n F 1 b 3 Q 7 b V 9 h b X B s a X R 1 Z G V I a X N 0 b 2 d y Y W 0 u O D I m c X V v d D s s J n F 1 b 3 Q 7 b V 9 h b X B s a X R 1 Z G V I a X N 0 b 2 d y Y W 0 u O D M m c X V v d D s s J n F 1 b 3 Q 7 b V 9 h b X B s a X R 1 Z G V I a X N 0 b 2 d y Y W 0 u O D Q m c X V v d D s s J n F 1 b 3 Q 7 b V 9 h b X B s a X R 1 Z G V I a X N 0 b 2 d y Y W 0 u O D U m c X V v d D s s J n F 1 b 3 Q 7 b V 9 h b X B s a X R 1 Z G V I a X N 0 b 2 d y Y W 0 u O D Y m c X V v d D s s J n F 1 b 3 Q 7 b V 9 h b X B s a X R 1 Z G V I a X N 0 b 2 d y Y W 0 u O D c m c X V v d D s s J n F 1 b 3 Q 7 b V 9 h b X B s a X R 1 Z G V I a X N 0 b 2 d y Y W 0 u O D g m c X V v d D s s J n F 1 b 3 Q 7 b V 9 h b X B s a X R 1 Z G V I a X N 0 b 2 d y Y W 0 u O D k m c X V v d D s s J n F 1 b 3 Q 7 b V 9 h b X B s a X R 1 Z G V I a X N 0 b 2 d y Y W 0 u O T A m c X V v d D s s J n F 1 b 3 Q 7 b V 9 h b X B s a X R 1 Z G V I a X N 0 b 2 d y Y W 0 u O T E m c X V v d D s s J n F 1 b 3 Q 7 b V 9 h b X B s a X R 1 Z G V I a X N 0 b 2 d y Y W 0 u O T I m c X V v d D s s J n F 1 b 3 Q 7 b V 9 h b X B s a X R 1 Z G V I a X N 0 b 2 d y Y W 0 u O T M m c X V v d D s s J n F 1 b 3 Q 7 b V 9 h b X B s a X R 1 Z G V I a X N 0 b 2 d y Y W 0 u O T Q m c X V v d D s s J n F 1 b 3 Q 7 b V 9 h b X B s a X R 1 Z G V I a X N 0 b 2 d y Y W 0 u O T U m c X V v d D s s J n F 1 b 3 Q 7 b V 9 h b X B s a X R 1 Z G V I a X N 0 b 2 d y Y W 0 u O T Y m c X V v d D s s J n F 1 b 3 Q 7 b V 9 h b X B s a X R 1 Z G V I a X N 0 b 2 d y Y W 0 u O T c m c X V v d D s s J n F 1 b 3 Q 7 b V 9 h b X B s a X R 1 Z G V I a X N 0 b 2 d y Y W 0 u O T g m c X V v d D s s J n F 1 b 3 Q 7 b V 9 h b X B s a X R 1 Z G V I a X N 0 b 2 d y Y W 0 u O T k m c X V v d D s s J n F 1 b 3 Q 7 b V 9 z d G F 0 Z V B y b 2 Z p b G V y c y 5 r X 2 Z h a W x l Z E J h Z F N 0 Y X R l J n F 1 b 3 Q 7 L C Z x d W 9 0 O 2 1 f c 3 R h d G V Q c m 9 m a W x l c n M u a 1 9 m Y W l s Z W R G Y X N 0 Q U R D S W 5 p d G l h b G l 6 Y X R p b 2 4 m c X V v d D s s J n F 1 b 3 Q 7 b V 9 z d G F 0 Z V B y b 2 Z p b G V y c y 5 r X 2 Z h a W x l Z F N h b X B s a W 5 n J n F 1 b 3 Q 7 L C Z x d W 9 0 O 2 1 f c 3 R h d G V Q c m 9 m a W x l c n M u a 1 9 m Y W l s Z W R B b X B s a X R 1 Z G U m c X V v d D s s J n F 1 b 3 Q 7 b V 9 z d G F 0 Z V B y b 2 Z p b G V y c y 5 r X 2 Z h a W x l Z F N 5 b m N J b n R l c n Z h b H M m c X V v d D s s J n F 1 b 3 Q 7 b V 9 z d G F 0 Z V B y b 2 Z p b G V y c y 5 r X 2 Z h a W x l Z F Z p Z G V v U 2 N v c m U m c X V v d D s s J n F 1 b 3 Q 7 b V 9 z d G F 0 Z V B y b 2 Z p b G V y c y 5 r X 2 Z h a W x l Z E Z h c 3 R B R E N T d G 9 w J n F 1 b 3 Q 7 L C Z x d W 9 0 O 2 1 f c 3 R h d G V Q c m 9 m a W x l c n M u a 1 9 m Y W l s Z W R V b m t u b 3 d u R X J y b 3 I m c X V v d D s s J n F 1 b 3 Q 7 b V 9 z d G F 0 Z V B y b 2 Z p b G V y c y 5 r X 3 R v d G F s Q W 5 h b H l 6 Z V R p b W U m c X V v d D s s J n F 1 b 3 Q 7 b V 9 z d G F 0 Z V B y b 2 Z p b G V y c y 5 r X 2 5 v d E l u a X R p Y W x p e m V k J n F 1 b 3 Q 7 L C Z x d W 9 0 O 2 1 f c 3 R h d G V Q c m 9 m a W x l c n M u a 1 9 p b m l 0 a W F s a X p p b m c m c X V v d D s s J n F 1 b 3 Q 7 b V 9 z d G F 0 Z V B y b 2 Z p b G V y c y 5 r X 2 l u a X R p Y W x p e m V k Q W 5 k S W R s Z S Z x d W 9 0 O y w m c X V v d D t t X 3 N 0 Y X R l U H J v Z m l s Z X J z L m t f Y W 1 w b G l 0 d W R l U 2 F t c G x p b m c m c X V v d D s s J n F 1 b 3 Q 7 b V 9 z d G F 0 Z V B y b 2 Z p b G V y c y 5 r X 2 F t c G x p d H V k Z U N h b G N 1 b G F 0 a W 9 u J n F 1 b 3 Q 7 L C Z x d W 9 0 O 2 1 f c 3 R h d G V Q c m 9 m a W x l c n M u a 1 9 z e W 5 j S W 5 0 Z X J 2 Y W x z U 2 F t c G x p b m c m c X V v d D s s J n F 1 b 3 Q 7 b V 9 z d G F 0 Z V B y b 2 Z p b G V y c y 5 r X 3 N 5 b m N J b n R l c n Z h b H N D Y W x j d W x h d G l v b i Z x d W 9 0 O y w m c X V v d D t t X 3 N 0 Y X R l U H J v Z m l s Z X J z L m t f d m l k Z W 9 T Y 2 9 y Z U N h b G N 1 b G F 0 a W 9 u J n F 1 b 3 Q 7 L C Z x d W 9 0 O 2 1 f c 3 R h d G V Q c m 9 m a W x l c n M u a 1 9 y Z X N 0 Y X J 0 S W 5 2 Z X J 0 Z W Q m c X V v d D s s J n F 1 b 3 Q 7 b V 9 z d G F 0 Z V B y b 2 Z p b G V y c y 5 r X 3 N 0 b 3 B B R E M m c X V v d D s s J n F 1 b 3 Q 7 b V 9 z d G F 0 Z V B y b 2 Z p b G V y c y 5 r X 2 Z p b m l z a G V k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3 X 2 l u d m V y d G V k L 0 F 1 d G 9 S Z W 1 v d m V k Q 2 9 s d W 1 u c z E u e 1 9 D b 2 1 t Z W 5 0 L D B 9 J n F 1 b 3 Q 7 L C Z x d W 9 0 O 1 N l Y 3 R p b 2 4 x L 2 h 3 X 2 l u d m V y d G V k L 0 F 1 d G 9 S Z W 1 v d m V k Q 2 9 s d W 1 u c z E u e 1 9 J c 1 Z p Z G V v T G V h c m 5 p b m c s M X 0 m c X V v d D s s J n F 1 b 3 Q 7 U 2 V j d G l v b j E v a H d f a W 5 2 Z X J 0 Z W Q v Q X V 0 b 1 J l b W 9 2 Z W R D b 2 x 1 b W 5 z M S 5 7 I C A g I C A g I C A g I C A g b V 9 p b n Z l c n R E Y X R h Q 3 V y c m V u d F Z h b H V l L D J 9 J n F 1 b 3 Q 7 L C Z x d W 9 0 O 1 N l Y 3 R p b 2 4 x L 2 h 3 X 2 l u d m V y d G V k L 0 F 1 d G 9 S Z W 1 v d m V k Q 2 9 s d W 1 u c z E u e y A g I C A g I C A g I C A g I E N 2 Y n N B b m F s e X p l c l N 0 Y X R l L D N 9 J n F 1 b 3 Q 7 L C Z x d W 9 0 O 1 N l Y 3 R p b 2 4 x L 2 h 3 X 2 l u d m V y d G V k L 0 F 1 d G 9 S Z W 1 v d m V k Q 2 9 s d W 1 u c z E u e y A g I C A g I C A g I C A g I G 1 f d m l k Z W 9 T Y 2 9 y Z S 5 t X 2 l z V m l k Z W 8 s N H 0 m c X V v d D s s J n F 1 b 3 Q 7 U 2 V j d G l v b j E v a H d f a W 5 2 Z X J 0 Z W Q v Q X V 0 b 1 J l b W 9 2 Z W R D b 2 x 1 b W 5 z M S 5 7 I C A g I C A g I C A g I C A g b V 9 2 a W R l b 1 N j b 3 J l L m 1 f a X N J b n Z l c n R l Z F Z p Z G V v L D V 9 J n F 1 b 3 Q 7 L C Z x d W 9 0 O 1 N l Y 3 R p b 2 4 x L 2 h 3 X 2 l u d m V y d G V k L 0 F 1 d G 9 S Z W 1 v d m V k Q 2 9 s d W 1 u c z E u e y A g I C A g I C A g I C A g I G 1 f c 2 F t c G x l c 1 J l Y W R U b 3 R h b C w 2 f S Z x d W 9 0 O y w m c X V v d D t T Z W N 0 a W 9 u M S 9 o d 1 9 p b n Z l c n R l Z C 9 B d X R v U m V t b 3 Z l Z E N v b H V t b n M x L n s g I C A g I C A g I C A g I C B r X 3 N h b X B s Z V J h d G U s N 3 0 m c X V v d D s s J n F 1 b 3 Q 7 U 2 V j d G l v b j E v a H d f a W 5 2 Z X J 0 Z W Q v Q X V 0 b 1 J l b W 9 2 Z W R D b 2 x 1 b W 5 z M S 5 7 I C A g I C A g I C A g I C A g b V 9 z e W 5 j V H J l c 2 h v b G Q s O H 0 m c X V v d D s s J n F 1 b 3 Q 7 U 2 V j d G l v b j E v a H d f a W 5 2 Z X J 0 Z W Q v Q X V 0 b 1 J l b W 9 2 Z W R D b 2 x 1 b W 5 z M S 5 7 I C A g I C A g I C A g I C A g b V 9 z e W 5 j U 2 V x d W V u Y 2 V M Z W 5 n d G h I a X N 0 b 2 d y Y W 0 u b V 9 i a W 5 z U m F u Z 2 U u b W l u L D l 9 J n F 1 b 3 Q 7 L C Z x d W 9 0 O 1 N l Y 3 R p b 2 4 x L 2 h 3 X 2 l u d m V y d G V k L 0 F 1 d G 9 S Z W 1 v d m V k Q 2 9 s d W 1 u c z E u e y A g I C A g I C A g I C A g I G 1 f c 3 l u Y 1 N l c X V l b m N l T G V u Z 3 R o S G l z d G 9 n c m F t L m 1 f Y m l u c 1 J h b m d l L m 1 h e C w x M H 0 m c X V v d D s s J n F 1 b 3 Q 7 U 2 V j d G l v b j E v a H d f a W 5 2 Z X J 0 Z W Q v Q X V 0 b 1 J l b W 9 2 Z W R D b 2 x 1 b W 5 z M S 5 7 I C A g I C A g I C A g I C A g b V 9 z e W 5 j U 2 V x d W V u Y 2 V M Z W 5 n d G h I a X N 0 b 2 d y Y W 0 u a 1 9 i a W 5 z Q 2 9 1 b n Q s M T F 9 J n F 1 b 3 Q 7 L C Z x d W 9 0 O 1 N l Y 3 R p b 2 4 x L 2 h 3 X 2 l u d m V y d G V k L 0 F 1 d G 9 S Z W 1 v d m V k Q 2 9 s d W 1 u c z E u e y A g I C A g I C A g I C A g I G 1 f c 3 l u Y 1 N l c X V l b m N l T G V u Z 3 R o S G l z d G 9 n c m F t L m 1 f c 2 F t c G x l c 0 N v d W 5 0 L D E y f S Z x d W 9 0 O y w m c X V v d D t T Z W N 0 a W 9 u M S 9 o d 1 9 p b n Z l c n R l Z C 9 B d X R v U m V t b 3 Z l Z E N v b H V t b n M x L n s g I C A g I C A g I C A g I C B t X 3 N 5 b m N T Z X F 1 Z W 5 j Z U x l b m d 0 U z E w L D E z f S Z x d W 9 0 O y w m c X V v d D t T Z W N 0 a W 9 u M S 9 o d 1 9 p b n Z l c n R l Z C 9 B d X R v U m V t b 3 Z l Z E N v b H V t b n M x L n t T M T E s M T R 9 J n F 1 b 3 Q 7 L C Z x d W 9 0 O 1 N l Y 3 R p b 2 4 x L 2 h 3 X 2 l u d m V y d G V k L 0 F 1 d G 9 S Z W 1 v d m V k Q 2 9 s d W 1 u c z E u e 1 M x M i w x N X 0 m c X V v d D s s J n F 1 b 3 Q 7 U 2 V j d G l v b j E v a H d f a W 5 2 Z X J 0 Z W Q v Q X V 0 b 1 J l b W 9 2 Z W R D b 2 x 1 b W 5 z M S 5 7 U z E z L D E 2 f S Z x d W 9 0 O y w m c X V v d D t T Z W N 0 a W 9 u M S 9 o d 1 9 p b n Z l c n R l Z C 9 B d X R v U m V t b 3 Z l Z E N v b H V t b n M x L n t T M T Q s M T d 9 J n F 1 b 3 Q 7 L C Z x d W 9 0 O 1 N l Y 3 R p b 2 4 x L 2 h 3 X 2 l u d m V y d G V k L 0 F 1 d G 9 S Z W 1 v d m V k Q 2 9 s d W 1 u c z E u e 1 M x N S w x O H 0 m c X V v d D s s J n F 1 b 3 Q 7 U 2 V j d G l v b j E v a H d f a W 5 2 Z X J 0 Z W Q v Q X V 0 b 1 J l b W 9 2 Z W R D b 2 x 1 b W 5 z M S 5 7 U z E 2 L D E 5 f S Z x d W 9 0 O y w m c X V v d D t T Z W N 0 a W 9 u M S 9 o d 1 9 p b n Z l c n R l Z C 9 B d X R v U m V t b 3 Z l Z E N v b H V t b n M x L n t T M T c s M j B 9 J n F 1 b 3 Q 7 L C Z x d W 9 0 O 1 N l Y 3 R p b 2 4 x L 2 h 3 X 2 l u d m V y d G V k L 0 F 1 d G 9 S Z W 1 v d m V k Q 2 9 s d W 1 u c z E u e 1 M x O C w y M X 0 m c X V v d D s s J n F 1 b 3 Q 7 U 2 V j d G l v b j E v a H d f a W 5 2 Z X J 0 Z W Q v Q X V 0 b 1 J l b W 9 2 Z W R D b 2 x 1 b W 5 z M S 5 7 U z E 5 L D I y f S Z x d W 9 0 O y w m c X V v d D t T Z W N 0 a W 9 u M S 9 o d 1 9 p b n Z l c n R l Z C 9 B d X R v U m V t b 3 Z l Z E N v b H V t b n M x L n t T M j A s M j N 9 J n F 1 b 3 Q 7 L C Z x d W 9 0 O 1 N l Y 3 R p b 2 4 x L 2 h 3 X 2 l u d m V y d G V k L 0 F 1 d G 9 S Z W 1 v d m V k Q 2 9 s d W 1 u c z E u e 1 M y M S w y N H 0 m c X V v d D s s J n F 1 b 3 Q 7 U 2 V j d G l v b j E v a H d f a W 5 2 Z X J 0 Z W Q v Q X V 0 b 1 J l b W 9 2 Z W R D b 2 x 1 b W 5 z M S 5 7 U z I y L D I 1 f S Z x d W 9 0 O y w m c X V v d D t T Z W N 0 a W 9 u M S 9 o d 1 9 p b n Z l c n R l Z C 9 B d X R v U m V t b 3 Z l Z E N v b H V t b n M x L n t T M j M s M j Z 9 J n F 1 b 3 Q 7 L C Z x d W 9 0 O 1 N l Y 3 R p b 2 4 x L 2 h 3 X 2 l u d m V y d G V k L 0 F 1 d G 9 S Z W 1 v d m V k Q 2 9 s d W 1 u c z E u e 1 M y N C w y N 3 0 m c X V v d D s s J n F 1 b 3 Q 7 U 2 V j d G l v b j E v a H d f a W 5 2 Z X J 0 Z W Q v Q X V 0 b 1 J l b W 9 2 Z W R D b 2 x 1 b W 5 z M S 5 7 U z I 1 L D I 4 f S Z x d W 9 0 O y w m c X V v d D t T Z W N 0 a W 9 u M S 9 o d 1 9 p b n Z l c n R l Z C 9 B d X R v U m V t b 3 Z l Z E N v b H V t b n M x L n t T M j Y s M j l 9 J n F 1 b 3 Q 7 L C Z x d W 9 0 O 1 N l Y 3 R p b 2 4 x L 2 h 3 X 2 l u d m V y d G V k L 0 F 1 d G 9 S Z W 1 v d m V k Q 2 9 s d W 1 u c z E u e 1 M y N y w z M H 0 m c X V v d D s s J n F 1 b 3 Q 7 U 2 V j d G l v b j E v a H d f a W 5 2 Z X J 0 Z W Q v Q X V 0 b 1 J l b W 9 2 Z W R D b 2 x 1 b W 5 z M S 5 7 U z I 4 L D M x f S Z x d W 9 0 O y w m c X V v d D t T Z W N 0 a W 9 u M S 9 o d 1 9 p b n Z l c n R l Z C 9 B d X R v U m V t b 3 Z l Z E N v b H V t b n M x L n t T M j k s M z J 9 J n F 1 b 3 Q 7 L C Z x d W 9 0 O 1 N l Y 3 R p b 2 4 x L 2 h 3 X 2 l u d m V y d G V k L 0 F 1 d G 9 S Z W 1 v d m V k Q 2 9 s d W 1 u c z E u e 1 M z M C w z M 3 0 m c X V v d D s s J n F 1 b 3 Q 7 U 2 V j d G l v b j E v a H d f a W 5 2 Z X J 0 Z W Q v Q X V 0 b 1 J l b W 9 2 Z W R D b 2 x 1 b W 5 z M S 5 7 U z M x L D M 0 f S Z x d W 9 0 O y w m c X V v d D t T Z W N 0 a W 9 u M S 9 o d 1 9 p b n Z l c n R l Z C 9 B d X R v U m V t b 3 Z l Z E N v b H V t b n M x L n t T M z I s M z V 9 J n F 1 b 3 Q 7 L C Z x d W 9 0 O 1 N l Y 3 R p b 2 4 x L 2 h 3 X 2 l u d m V y d G V k L 0 F 1 d G 9 S Z W 1 v d m V k Q 2 9 s d W 1 u c z E u e 1 M z M y w z N n 0 m c X V v d D s s J n F 1 b 3 Q 7 U 2 V j d G l v b j E v a H d f a W 5 2 Z X J 0 Z W Q v Q X V 0 b 1 J l b W 9 2 Z W R D b 2 x 1 b W 5 z M S 5 7 U z M 0 L D M 3 f S Z x d W 9 0 O y w m c X V v d D t T Z W N 0 a W 9 u M S 9 o d 1 9 p b n Z l c n R l Z C 9 B d X R v U m V t b 3 Z l Z E N v b H V t b n M x L n t T M z U s M z h 9 J n F 1 b 3 Q 7 L C Z x d W 9 0 O 1 N l Y 3 R p b 2 4 x L 2 h 3 X 2 l u d m V y d G V k L 0 F 1 d G 9 S Z W 1 v d m V k Q 2 9 s d W 1 u c z E u e 1 M z N i w z O X 0 m c X V v d D s s J n F 1 b 3 Q 7 U 2 V j d G l v b j E v a H d f a W 5 2 Z X J 0 Z W Q v Q X V 0 b 1 J l b W 9 2 Z W R D b 2 x 1 b W 5 z M S 5 7 U z M 3 L D Q w f S Z x d W 9 0 O y w m c X V v d D t T Z W N 0 a W 9 u M S 9 o d 1 9 p b n Z l c n R l Z C 9 B d X R v U m V t b 3 Z l Z E N v b H V t b n M x L n t T M z g s N D F 9 J n F 1 b 3 Q 7 L C Z x d W 9 0 O 1 N l Y 3 R p b 2 4 x L 2 h 3 X 2 l u d m V y d G V k L 0 F 1 d G 9 S Z W 1 v d m V k Q 2 9 s d W 1 u c z E u e 1 M z O S w 0 M n 0 m c X V v d D s s J n F 1 b 3 Q 7 U 2 V j d G l v b j E v a H d f a W 5 2 Z X J 0 Z W Q v Q X V 0 b 1 J l b W 9 2 Z W R D b 2 x 1 b W 5 z M S 5 7 U z Q w L D Q z f S Z x d W 9 0 O y w m c X V v d D t T Z W N 0 a W 9 u M S 9 o d 1 9 p b n Z l c n R l Z C 9 B d X R v U m V t b 3 Z l Z E N v b H V t b n M x L n t T N D E s N D R 9 J n F 1 b 3 Q 7 L C Z x d W 9 0 O 1 N l Y 3 R p b 2 4 x L 2 h 3 X 2 l u d m V y d G V k L 0 F 1 d G 9 S Z W 1 v d m V k Q 2 9 s d W 1 u c z E u e 1 M 0 M i w 0 N X 0 m c X V v d D s s J n F 1 b 3 Q 7 U 2 V j d G l v b j E v a H d f a W 5 2 Z X J 0 Z W Q v Q X V 0 b 1 J l b W 9 2 Z W R D b 2 x 1 b W 5 z M S 5 7 U z Q z L D Q 2 f S Z x d W 9 0 O y w m c X V v d D t T Z W N 0 a W 9 u M S 9 o d 1 9 p b n Z l c n R l Z C 9 B d X R v U m V t b 3 Z l Z E N v b H V t b n M x L n t T N D Q s N D d 9 J n F 1 b 3 Q 7 L C Z x d W 9 0 O 1 N l Y 3 R p b 2 4 x L 2 h 3 X 2 l u d m V y d G V k L 0 F 1 d G 9 S Z W 1 v d m V k Q 2 9 s d W 1 u c z E u e 1 M 0 N S w 0 O H 0 m c X V v d D s s J n F 1 b 3 Q 7 U 2 V j d G l v b j E v a H d f a W 5 2 Z X J 0 Z W Q v Q X V 0 b 1 J l b W 9 2 Z W R D b 2 x 1 b W 5 z M S 5 7 U z Q 2 L D Q 5 f S Z x d W 9 0 O y w m c X V v d D t T Z W N 0 a W 9 u M S 9 o d 1 9 p b n Z l c n R l Z C 9 B d X R v U m V t b 3 Z l Z E N v b H V t b n M x L n t T N D c s N T B 9 J n F 1 b 3 Q 7 L C Z x d W 9 0 O 1 N l Y 3 R p b 2 4 x L 2 h 3 X 2 l u d m V y d G V k L 0 F 1 d G 9 S Z W 1 v d m V k Q 2 9 s d W 1 u c z E u e 1 M 0 O C w 1 M X 0 m c X V v d D s s J n F 1 b 3 Q 7 U 2 V j d G l v b j E v a H d f a W 5 2 Z X J 0 Z W Q v Q X V 0 b 1 J l b W 9 2 Z W R D b 2 x 1 b W 5 z M S 5 7 U z Q 5 L D U y f S Z x d W 9 0 O y w m c X V v d D t T Z W N 0 a W 9 u M S 9 o d 1 9 p b n Z l c n R l Z C 9 B d X R v U m V t b 3 Z l Z E N v b H V t b n M x L n t T N T A s N T N 9 J n F 1 b 3 Q 7 L C Z x d W 9 0 O 1 N l Y 3 R p b 2 4 x L 2 h 3 X 2 l u d m V y d G V k L 0 F 1 d G 9 S Z W 1 v d m V k Q 2 9 s d W 1 u c z E u e 1 M 1 M S w 1 N H 0 m c X V v d D s s J n F 1 b 3 Q 7 U 2 V j d G l v b j E v a H d f a W 5 2 Z X J 0 Z W Q v Q X V 0 b 1 J l b W 9 2 Z W R D b 2 x 1 b W 5 z M S 5 7 U z U y L D U 1 f S Z x d W 9 0 O y w m c X V v d D t T Z W N 0 a W 9 u M S 9 o d 1 9 p b n Z l c n R l Z C 9 B d X R v U m V t b 3 Z l Z E N v b H V t b n M x L n t T N T M s N T Z 9 J n F 1 b 3 Q 7 L C Z x d W 9 0 O 1 N l Y 3 R p b 2 4 x L 2 h 3 X 2 l u d m V y d G V k L 0 F 1 d G 9 S Z W 1 v d m V k Q 2 9 s d W 1 u c z E u e 1 M 1 N C w 1 N 3 0 m c X V v d D s s J n F 1 b 3 Q 7 U 2 V j d G l v b j E v a H d f a W 5 2 Z X J 0 Z W Q v Q X V 0 b 1 J l b W 9 2 Z W R D b 2 x 1 b W 5 z M S 5 7 U z U 1 L D U 4 f S Z x d W 9 0 O y w m c X V v d D t T Z W N 0 a W 9 u M S 9 o d 1 9 p b n Z l c n R l Z C 9 B d X R v U m V t b 3 Z l Z E N v b H V t b n M x L n t T N T Y s N T l 9 J n F 1 b 3 Q 7 L C Z x d W 9 0 O 1 N l Y 3 R p b 2 4 x L 2 h 3 X 2 l u d m V y d G V k L 0 F 1 d G 9 S Z W 1 v d m V k Q 2 9 s d W 1 u c z E u e 1 M 1 N y w 2 M H 0 m c X V v d D s s J n F 1 b 3 Q 7 U 2 V j d G l v b j E v a H d f a W 5 2 Z X J 0 Z W Q v Q X V 0 b 1 J l b W 9 2 Z W R D b 2 x 1 b W 5 z M S 5 7 U z U 4 L D Y x f S Z x d W 9 0 O y w m c X V v d D t T Z W N 0 a W 9 u M S 9 o d 1 9 p b n Z l c n R l Z C 9 B d X R v U m V t b 3 Z l Z E N v b H V t b n M x L n t T N T k s N j J 9 J n F 1 b 3 Q 7 L C Z x d W 9 0 O 1 N l Y 3 R p b 2 4 x L 2 h 3 X 2 l u d m V y d G V k L 0 F 1 d G 9 S Z W 1 v d m V k Q 2 9 s d W 1 u c z E u e 1 M 2 M C w 2 M 3 0 m c X V v d D s s J n F 1 b 3 Q 7 U 2 V j d G l v b j E v a H d f a W 5 2 Z X J 0 Z W Q v Q X V 0 b 1 J l b W 9 2 Z W R D b 2 x 1 b W 5 z M S 5 7 U z Y x L D Y 0 f S Z x d W 9 0 O y w m c X V v d D t T Z W N 0 a W 9 u M S 9 o d 1 9 p b n Z l c n R l Z C 9 B d X R v U m V t b 3 Z l Z E N v b H V t b n M x L n t T N j I s N j V 9 J n F 1 b 3 Q 7 L C Z x d W 9 0 O 1 N l Y 3 R p b 2 4 x L 2 h 3 X 2 l u d m V y d G V k L 0 F 1 d G 9 S Z W 1 v d m V k Q 2 9 s d W 1 u c z E u e 1 M 2 M y w 2 N n 0 m c X V v d D s s J n F 1 b 3 Q 7 U 2 V j d G l v b j E v a H d f a W 5 2 Z X J 0 Z W Q v Q X V 0 b 1 J l b W 9 2 Z W R D b 2 x 1 b W 5 z M S 5 7 U z Y 0 L D Y 3 f S Z x d W 9 0 O y w m c X V v d D t T Z W N 0 a W 9 u M S 9 o d 1 9 p b n Z l c n R l Z C 9 B d X R v U m V t b 3 Z l Z E N v b H V t b n M x L n t T N j U s N j h 9 J n F 1 b 3 Q 7 L C Z x d W 9 0 O 1 N l Y 3 R p b 2 4 x L 2 h 3 X 2 l u d m V y d G V k L 0 F 1 d G 9 S Z W 1 v d m V k Q 2 9 s d W 1 u c z E u e 1 M 2 N i w 2 O X 0 m c X V v d D s s J n F 1 b 3 Q 7 U 2 V j d G l v b j E v a H d f a W 5 2 Z X J 0 Z W Q v Q X V 0 b 1 J l b W 9 2 Z W R D b 2 x 1 b W 5 z M S 5 7 U z Y 3 L D c w f S Z x d W 9 0 O y w m c X V v d D t T Z W N 0 a W 9 u M S 9 o d 1 9 p b n Z l c n R l Z C 9 B d X R v U m V t b 3 Z l Z E N v b H V t b n M x L n t T N j g s N z F 9 J n F 1 b 3 Q 7 L C Z x d W 9 0 O 1 N l Y 3 R p b 2 4 x L 2 h 3 X 2 l u d m V y d G V k L 0 F 1 d G 9 S Z W 1 v d m V k Q 2 9 s d W 1 u c z E u e 1 M 2 O S w 3 M n 0 m c X V v d D s s J n F 1 b 3 Q 7 U 2 V j d G l v b j E v a H d f a W 5 2 Z X J 0 Z W Q v Q X V 0 b 1 J l b W 9 2 Z W R D b 2 x 1 b W 5 z M S 5 7 U z c w L D c z f S Z x d W 9 0 O y w m c X V v d D t T Z W N 0 a W 9 u M S 9 o d 1 9 p b n Z l c n R l Z C 9 B d X R v U m V t b 3 Z l Z E N v b H V t b n M x L n t T N z E s N z R 9 J n F 1 b 3 Q 7 L C Z x d W 9 0 O 1 N l Y 3 R p b 2 4 x L 2 h 3 X 2 l u d m V y d G V k L 0 F 1 d G 9 S Z W 1 v d m V k Q 2 9 s d W 1 u c z E u e 1 M 3 M i w 3 N X 0 m c X V v d D s s J n F 1 b 3 Q 7 U 2 V j d G l v b j E v a H d f a W 5 2 Z X J 0 Z W Q v Q X V 0 b 1 J l b W 9 2 Z W R D b 2 x 1 b W 5 z M S 5 7 U z c z L D c 2 f S Z x d W 9 0 O y w m c X V v d D t T Z W N 0 a W 9 u M S 9 o d 1 9 p b n Z l c n R l Z C 9 B d X R v U m V t b 3 Z l Z E N v b H V t b n M x L n t T N z Q s N z d 9 J n F 1 b 3 Q 7 L C Z x d W 9 0 O 1 N l Y 3 R p b 2 4 x L 2 h 3 X 2 l u d m V y d G V k L 0 F 1 d G 9 S Z W 1 v d m V k Q 2 9 s d W 1 u c z E u e 1 M 3 N S w 3 O H 0 m c X V v d D s s J n F 1 b 3 Q 7 U 2 V j d G l v b j E v a H d f a W 5 2 Z X J 0 Z W Q v Q X V 0 b 1 J l b W 9 2 Z W R D b 2 x 1 b W 5 z M S 5 7 U z c 2 L D c 5 f S Z x d W 9 0 O y w m c X V v d D t T Z W N 0 a W 9 u M S 9 o d 1 9 p b n Z l c n R l Z C 9 B d X R v U m V t b 3 Z l Z E N v b H V t b n M x L n t T N z c s O D B 9 J n F 1 b 3 Q 7 L C Z x d W 9 0 O 1 N l Y 3 R p b 2 4 x L 2 h 3 X 2 l u d m V y d G V k L 0 F 1 d G 9 S Z W 1 v d m V k Q 2 9 s d W 1 u c z E u e 1 M 3 O C w 4 M X 0 m c X V v d D s s J n F 1 b 3 Q 7 U 2 V j d G l v b j E v a H d f a W 5 2 Z X J 0 Z W Q v Q X V 0 b 1 J l b W 9 2 Z W R D b 2 x 1 b W 5 z M S 5 7 U z c 5 L D g y f S Z x d W 9 0 O y w m c X V v d D t T Z W N 0 a W 9 u M S 9 o d 1 9 p b n Z l c n R l Z C 9 B d X R v U m V t b 3 Z l Z E N v b H V t b n M x L n t T O D A s O D N 9 J n F 1 b 3 Q 7 L C Z x d W 9 0 O 1 N l Y 3 R p b 2 4 x L 2 h 3 X 2 l u d m V y d G V k L 0 F 1 d G 9 S Z W 1 v d m V k Q 2 9 s d W 1 u c z E u e 1 M 4 M S w 4 N H 0 m c X V v d D s s J n F 1 b 3 Q 7 U 2 V j d G l v b j E v a H d f a W 5 2 Z X J 0 Z W Q v Q X V 0 b 1 J l b W 9 2 Z W R D b 2 x 1 b W 5 z M S 5 7 U z g y L D g 1 f S Z x d W 9 0 O y w m c X V v d D t T Z W N 0 a W 9 u M S 9 o d 1 9 p b n Z l c n R l Z C 9 B d X R v U m V t b 3 Z l Z E N v b H V t b n M x L n t T O D M s O D Z 9 J n F 1 b 3 Q 7 L C Z x d W 9 0 O 1 N l Y 3 R p b 2 4 x L 2 h 3 X 2 l u d m V y d G V k L 0 F 1 d G 9 S Z W 1 v d m V k Q 2 9 s d W 1 u c z E u e 1 M 4 N C w 4 N 3 0 m c X V v d D s s J n F 1 b 3 Q 7 U 2 V j d G l v b j E v a H d f a W 5 2 Z X J 0 Z W Q v Q X V 0 b 1 J l b W 9 2 Z W R D b 2 x 1 b W 5 z M S 5 7 U z g 1 L D g 4 f S Z x d W 9 0 O y w m c X V v d D t T Z W N 0 a W 9 u M S 9 o d 1 9 p b n Z l c n R l Z C 9 B d X R v U m V t b 3 Z l Z E N v b H V t b n M x L n t T O D Y s O D l 9 J n F 1 b 3 Q 7 L C Z x d W 9 0 O 1 N l Y 3 R p b 2 4 x L 2 h 3 X 2 l u d m V y d G V k L 0 F 1 d G 9 S Z W 1 v d m V k Q 2 9 s d W 1 u c z E u e 1 M 4 N y w 5 M H 0 m c X V v d D s s J n F 1 b 3 Q 7 U 2 V j d G l v b j E v a H d f a W 5 2 Z X J 0 Z W Q v Q X V 0 b 1 J l b W 9 2 Z W R D b 2 x 1 b W 5 z M S 5 7 U z g 4 L D k x f S Z x d W 9 0 O y w m c X V v d D t T Z W N 0 a W 9 u M S 9 o d 1 9 p b n Z l c n R l Z C 9 B d X R v U m V t b 3 Z l Z E N v b H V t b n M x L n t T O D k s O T J 9 J n F 1 b 3 Q 7 L C Z x d W 9 0 O 1 N l Y 3 R p b 2 4 x L 2 h 3 X 2 l u d m V y d G V k L 0 F 1 d G 9 S Z W 1 v d m V k Q 2 9 s d W 1 u c z E u e 1 M 5 M C w 5 M 3 0 m c X V v d D s s J n F 1 b 3 Q 7 U 2 V j d G l v b j E v a H d f a W 5 2 Z X J 0 Z W Q v Q X V 0 b 1 J l b W 9 2 Z W R D b 2 x 1 b W 5 z M S 5 7 U z k x L D k 0 f S Z x d W 9 0 O y w m c X V v d D t T Z W N 0 a W 9 u M S 9 o d 1 9 p b n Z l c n R l Z C 9 B d X R v U m V t b 3 Z l Z E N v b H V t b n M x L n t T O T I s O T V 9 J n F 1 b 3 Q 7 L C Z x d W 9 0 O 1 N l Y 3 R p b 2 4 x L 2 h 3 X 2 l u d m V y d G V k L 0 F 1 d G 9 S Z W 1 v d m V k Q 2 9 s d W 1 u c z E u e 1 M 5 M y w 5 N n 0 m c X V v d D s s J n F 1 b 3 Q 7 U 2 V j d G l v b j E v a H d f a W 5 2 Z X J 0 Z W Q v Q X V 0 b 1 J l b W 9 2 Z W R D b 2 x 1 b W 5 z M S 5 7 U z k 0 L D k 3 f S Z x d W 9 0 O y w m c X V v d D t T Z W N 0 a W 9 u M S 9 o d 1 9 p b n Z l c n R l Z C 9 B d X R v U m V t b 3 Z l Z E N v b H V t b n M x L n t T O T U s O T h 9 J n F 1 b 3 Q 7 L C Z x d W 9 0 O 1 N l Y 3 R p b 2 4 x L 2 h 3 X 2 l u d m V y d G V k L 0 F 1 d G 9 S Z W 1 v d m V k Q 2 9 s d W 1 u c z E u e 1 M 5 N i w 5 O X 0 m c X V v d D s s J n F 1 b 3 Q 7 U 2 V j d G l v b j E v a H d f a W 5 2 Z X J 0 Z W Q v Q X V 0 b 1 J l b W 9 2 Z W R D b 2 x 1 b W 5 z M S 5 7 U z k 3 L D E w M H 0 m c X V v d D s s J n F 1 b 3 Q 7 U 2 V j d G l v b j E v a H d f a W 5 2 Z X J 0 Z W Q v Q X V 0 b 1 J l b W 9 2 Z W R D b 2 x 1 b W 5 z M S 5 7 U z k 4 L D E w M X 0 m c X V v d D s s J n F 1 b 3 Q 7 U 2 V j d G l v b j E v a H d f a W 5 2 Z X J 0 Z W Q v Q X V 0 b 1 J l b W 9 2 Z W R D b 2 x 1 b W 5 z M S 5 7 U z k 5 L D E w M n 0 m c X V v d D s s J n F 1 b 3 Q 7 U 2 V j d G l v b j E v a H d f a W 5 2 Z X J 0 Z W Q v Q X V 0 b 1 J l b W 9 2 Z W R D b 2 x 1 b W 5 z M S 5 7 U z E w M C w x M D N 9 J n F 1 b 3 Q 7 L C Z x d W 9 0 O 1 N l Y 3 R p b 2 4 x L 2 h 3 X 2 l u d m V y d G V k L 0 F 1 d G 9 S Z W 1 v d m V k Q 2 9 s d W 1 u c z E u e 2 1 f b m 9 0 U 3 l u Y 1 N l c X V l b m N l T G V u Z 3 R o S G l z d G 9 n c m F t L m 1 f Y m l u c 1 J h b m d l L m 1 p b i w x M D R 9 J n F 1 b 3 Q 7 L C Z x d W 9 0 O 1 N l Y 3 R p b 2 4 x L 2 h 3 X 2 l u d m V y d G V k L 0 F 1 d G 9 S Z W 1 v d m V k Q 2 9 s d W 1 u c z E u e y A g I C A g I C A g I C A g I G 1 f b m 9 0 U 3 l u Y 1 N l c X V l b m N l T G V u Z 3 R o S G l z d G 9 n c m F t L m 1 f Y m l u c 1 J h b m d l L m 1 h e C w x M D V 9 J n F 1 b 3 Q 7 L C Z x d W 9 0 O 1 N l Y 3 R p b 2 4 x L 2 h 3 X 2 l u d m V y d G V k L 0 F 1 d G 9 S Z W 1 v d m V k Q 2 9 s d W 1 u c z E u e y A g I C A g I C A g I C A g I G 1 f b m 9 0 U 3 l u Y 1 N l c X V l b m N l T G V u Z 3 R o S G l z d G 9 n c m F t L m t f Y m l u c 0 N v d W 5 0 L D E w N n 0 m c X V v d D s s J n F 1 b 3 Q 7 U 2 V j d G l v b j E v a H d f a W 5 2 Z X J 0 Z W Q v Q X V 0 b 1 J l b W 9 2 Z W R D b 2 x 1 b W 5 z M S 5 7 I C A g I C A g I C A g I C A g b V 9 u b 3 R T e W 5 j U 2 V x d W V u Y 2 V M Z W 5 n d G h I a X N 0 b 2 d y Y W 0 u b V 9 z Y W 1 w b G V z Q 2 9 1 b n Q s M T A 3 f S Z x d W 9 0 O y w m c X V v d D t T Z W N 0 a W 9 u M S 9 o d 1 9 p b n Z l c n R l Z C 9 B d X R v U m V t b 3 Z l Z E N v b H V t b n M x L n s g I C A g I C A g I C A g I C B t X 2 5 v d F N 5 b m N T Z X F 1 Z W 5 j Z U x l b m d 0 a E h p c 3 R v Z 3 J h b S 5 i a W 5 z X 3 d l a W d o d H M s M T A 4 f S Z x d W 9 0 O y w m c X V v d D t T Z W N 0 a W 9 u M S 9 o d 1 9 p b n Z l c n R l Z C 9 B d X R v U m V t b 3 Z l Z E N v b H V t b n M x L n t O M S w x M D l 9 J n F 1 b 3 Q 7 L C Z x d W 9 0 O 1 N l Y 3 R p b 2 4 x L 2 h 3 X 2 l u d m V y d G V k L 0 F 1 d G 9 S Z W 1 v d m V k Q 2 9 s d W 1 u c z E u e 0 4 y L D E x M H 0 m c X V v d D s s J n F 1 b 3 Q 7 U 2 V j d G l v b j E v a H d f a W 5 2 Z X J 0 Z W Q v Q X V 0 b 1 J l b W 9 2 Z W R D b 2 x 1 b W 5 z M S 5 7 T j M s M T E x f S Z x d W 9 0 O y w m c X V v d D t T Z W N 0 a W 9 u M S 9 o d 1 9 p b n Z l c n R l Z C 9 B d X R v U m V t b 3 Z l Z E N v b H V t b n M x L n t O N C w x M T J 9 J n F 1 b 3 Q 7 L C Z x d W 9 0 O 1 N l Y 3 R p b 2 4 x L 2 h 3 X 2 l u d m V y d G V k L 0 F 1 d G 9 S Z W 1 v d m V k Q 2 9 s d W 1 u c z E u e 0 4 1 L D E x M 3 0 m c X V v d D s s J n F 1 b 3 Q 7 U 2 V j d G l v b j E v a H d f a W 5 2 Z X J 0 Z W Q v Q X V 0 b 1 J l b W 9 2 Z W R D b 2 x 1 b W 5 z M S 5 7 T j Y s M T E 0 f S Z x d W 9 0 O y w m c X V v d D t T Z W N 0 a W 9 u M S 9 o d 1 9 p b n Z l c n R l Z C 9 B d X R v U m V t b 3 Z l Z E N v b H V t b n M x L n t O N y w x M T V 9 J n F 1 b 3 Q 7 L C Z x d W 9 0 O 1 N l Y 3 R p b 2 4 x L 2 h 3 X 2 l u d m V y d G V k L 0 F 1 d G 9 S Z W 1 v d m V k Q 2 9 s d W 1 u c z E u e 0 4 4 L D E x N n 0 m c X V v d D s s J n F 1 b 3 Q 7 U 2 V j d G l v b j E v a H d f a W 5 2 Z X J 0 Z W Q v Q X V 0 b 1 J l b W 9 2 Z W R D b 2 x 1 b W 5 z M S 5 7 T j k s M T E 3 f S Z x d W 9 0 O y w m c X V v d D t T Z W N 0 a W 9 u M S 9 o d 1 9 p b n Z l c n R l Z C 9 B d X R v U m V t b 3 Z l Z E N v b H V t b n M x L n t O M T A s M T E 4 f S Z x d W 9 0 O y w m c X V v d D t T Z W N 0 a W 9 u M S 9 o d 1 9 p b n Z l c n R l Z C 9 B d X R v U m V t b 3 Z l Z E N v b H V t b n M x L n t O M T E s M T E 5 f S Z x d W 9 0 O y w m c X V v d D t T Z W N 0 a W 9 u M S 9 o d 1 9 p b n Z l c n R l Z C 9 B d X R v U m V t b 3 Z l Z E N v b H V t b n M x L n t O M T I s M T I w f S Z x d W 9 0 O y w m c X V v d D t T Z W N 0 a W 9 u M S 9 o d 1 9 p b n Z l c n R l Z C 9 B d X R v U m V t b 3 Z l Z E N v b H V t b n M x L n t O M T M s M T I x f S Z x d W 9 0 O y w m c X V v d D t T Z W N 0 a W 9 u M S 9 o d 1 9 p b n Z l c n R l Z C 9 B d X R v U m V t b 3 Z l Z E N v b H V t b n M x L n t O M T Q s M T I y f S Z x d W 9 0 O y w m c X V v d D t T Z W N 0 a W 9 u M S 9 o d 1 9 p b n Z l c n R l Z C 9 B d X R v U m V t b 3 Z l Z E N v b H V t b n M x L n t O M T U s M T I z f S Z x d W 9 0 O y w m c X V v d D t T Z W N 0 a W 9 u M S 9 o d 1 9 p b n Z l c n R l Z C 9 B d X R v U m V t b 3 Z l Z E N v b H V t b n M x L n t O M T Y s M T I 0 f S Z x d W 9 0 O y w m c X V v d D t T Z W N 0 a W 9 u M S 9 o d 1 9 p b n Z l c n R l Z C 9 B d X R v U m V t b 3 Z l Z E N v b H V t b n M x L n t O M T c s M T I 1 f S Z x d W 9 0 O y w m c X V v d D t T Z W N 0 a W 9 u M S 9 o d 1 9 p b n Z l c n R l Z C 9 B d X R v U m V t b 3 Z l Z E N v b H V t b n M x L n t O M T g s M T I 2 f S Z x d W 9 0 O y w m c X V v d D t T Z W N 0 a W 9 u M S 9 o d 1 9 p b n Z l c n R l Z C 9 B d X R v U m V t b 3 Z l Z E N v b H V t b n M x L n t O M T k s M T I 3 f S Z x d W 9 0 O y w m c X V v d D t T Z W N 0 a W 9 u M S 9 o d 1 9 p b n Z l c n R l Z C 9 B d X R v U m V t b 3 Z l Z E N v b H V t b n M x L n t O M j A s M T I 4 f S Z x d W 9 0 O y w m c X V v d D t T Z W N 0 a W 9 u M S 9 o d 1 9 p b n Z l c n R l Z C 9 B d X R v U m V t b 3 Z l Z E N v b H V t b n M x L n t O M j E s M T I 5 f S Z x d W 9 0 O y w m c X V v d D t T Z W N 0 a W 9 u M S 9 o d 1 9 p b n Z l c n R l Z C 9 B d X R v U m V t b 3 Z l Z E N v b H V t b n M x L n t O M j I s M T M w f S Z x d W 9 0 O y w m c X V v d D t T Z W N 0 a W 9 u M S 9 o d 1 9 p b n Z l c n R l Z C 9 B d X R v U m V t b 3 Z l Z E N v b H V t b n M x L n t O M j M s M T M x f S Z x d W 9 0 O y w m c X V v d D t T Z W N 0 a W 9 u M S 9 o d 1 9 p b n Z l c n R l Z C 9 B d X R v U m V t b 3 Z l Z E N v b H V t b n M x L n t O M j Q s M T M y f S Z x d W 9 0 O y w m c X V v d D t T Z W N 0 a W 9 u M S 9 o d 1 9 p b n Z l c n R l Z C 9 B d X R v U m V t b 3 Z l Z E N v b H V t b n M x L n t O M j U s M T M z f S Z x d W 9 0 O y w m c X V v d D t T Z W N 0 a W 9 u M S 9 o d 1 9 p b n Z l c n R l Z C 9 B d X R v U m V t b 3 Z l Z E N v b H V t b n M x L n t O M j Y s M T M 0 f S Z x d W 9 0 O y w m c X V v d D t T Z W N 0 a W 9 u M S 9 o d 1 9 p b n Z l c n R l Z C 9 B d X R v U m V t b 3 Z l Z E N v b H V t b n M x L n t O M j c s M T M 1 f S Z x d W 9 0 O y w m c X V v d D t T Z W N 0 a W 9 u M S 9 o d 1 9 p b n Z l c n R l Z C 9 B d X R v U m V t b 3 Z l Z E N v b H V t b n M x L n t O M j g s M T M 2 f S Z x d W 9 0 O y w m c X V v d D t T Z W N 0 a W 9 u M S 9 o d 1 9 p b n Z l c n R l Z C 9 B d X R v U m V t b 3 Z l Z E N v b H V t b n M x L n t O M j k s M T M 3 f S Z x d W 9 0 O y w m c X V v d D t T Z W N 0 a W 9 u M S 9 o d 1 9 p b n Z l c n R l Z C 9 B d X R v U m V t b 3 Z l Z E N v b H V t b n M x L n t O M z A s M T M 4 f S Z x d W 9 0 O y w m c X V v d D t T Z W N 0 a W 9 u M S 9 o d 1 9 p b n Z l c n R l Z C 9 B d X R v U m V t b 3 Z l Z E N v b H V t b n M x L n t O M z E s M T M 5 f S Z x d W 9 0 O y w m c X V v d D t T Z W N 0 a W 9 u M S 9 o d 1 9 p b n Z l c n R l Z C 9 B d X R v U m V t b 3 Z l Z E N v b H V t b n M x L n t O M z I s M T Q w f S Z x d W 9 0 O y w m c X V v d D t T Z W N 0 a W 9 u M S 9 o d 1 9 p b n Z l c n R l Z C 9 B d X R v U m V t b 3 Z l Z E N v b H V t b n M x L n t O M z M s M T Q x f S Z x d W 9 0 O y w m c X V v d D t T Z W N 0 a W 9 u M S 9 o d 1 9 p b n Z l c n R l Z C 9 B d X R v U m V t b 3 Z l Z E N v b H V t b n M x L n t O M z Q s M T Q y f S Z x d W 9 0 O y w m c X V v d D t T Z W N 0 a W 9 u M S 9 o d 1 9 p b n Z l c n R l Z C 9 B d X R v U m V t b 3 Z l Z E N v b H V t b n M x L n t O M z U s M T Q z f S Z x d W 9 0 O y w m c X V v d D t T Z W N 0 a W 9 u M S 9 o d 1 9 p b n Z l c n R l Z C 9 B d X R v U m V t b 3 Z l Z E N v b H V t b n M x L n t O M z Y s M T Q 0 f S Z x d W 9 0 O y w m c X V v d D t T Z W N 0 a W 9 u M S 9 o d 1 9 p b n Z l c n R l Z C 9 B d X R v U m V t b 3 Z l Z E N v b H V t b n M x L n t O M z c s M T Q 1 f S Z x d W 9 0 O y w m c X V v d D t T Z W N 0 a W 9 u M S 9 o d 1 9 p b n Z l c n R l Z C 9 B d X R v U m V t b 3 Z l Z E N v b H V t b n M x L n t O M z g s M T Q 2 f S Z x d W 9 0 O y w m c X V v d D t T Z W N 0 a W 9 u M S 9 o d 1 9 p b n Z l c n R l Z C 9 B d X R v U m V t b 3 Z l Z E N v b H V t b n M x L n t O M z k s M T Q 3 f S Z x d W 9 0 O y w m c X V v d D t T Z W N 0 a W 9 u M S 9 o d 1 9 p b n Z l c n R l Z C 9 B d X R v U m V t b 3 Z l Z E N v b H V t b n M x L n t O N D A s M T Q 4 f S Z x d W 9 0 O y w m c X V v d D t T Z W N 0 a W 9 u M S 9 o d 1 9 p b n Z l c n R l Z C 9 B d X R v U m V t b 3 Z l Z E N v b H V t b n M x L n t O N D E s M T Q 5 f S Z x d W 9 0 O y w m c X V v d D t T Z W N 0 a W 9 u M S 9 o d 1 9 p b n Z l c n R l Z C 9 B d X R v U m V t b 3 Z l Z E N v b H V t b n M x L n t O N D I s M T U w f S Z x d W 9 0 O y w m c X V v d D t T Z W N 0 a W 9 u M S 9 o d 1 9 p b n Z l c n R l Z C 9 B d X R v U m V t b 3 Z l Z E N v b H V t b n M x L n t O N D M s M T U x f S Z x d W 9 0 O y w m c X V v d D t T Z W N 0 a W 9 u M S 9 o d 1 9 p b n Z l c n R l Z C 9 B d X R v U m V t b 3 Z l Z E N v b H V t b n M x L n t O N D Q s M T U y f S Z x d W 9 0 O y w m c X V v d D t T Z W N 0 a W 9 u M S 9 o d 1 9 p b n Z l c n R l Z C 9 B d X R v U m V t b 3 Z l Z E N v b H V t b n M x L n t O N D U s M T U z f S Z x d W 9 0 O y w m c X V v d D t T Z W N 0 a W 9 u M S 9 o d 1 9 p b n Z l c n R l Z C 9 B d X R v U m V t b 3 Z l Z E N v b H V t b n M x L n t O N D Y s M T U 0 f S Z x d W 9 0 O y w m c X V v d D t T Z W N 0 a W 9 u M S 9 o d 1 9 p b n Z l c n R l Z C 9 B d X R v U m V t b 3 Z l Z E N v b H V t b n M x L n t O N D c s M T U 1 f S Z x d W 9 0 O y w m c X V v d D t T Z W N 0 a W 9 u M S 9 o d 1 9 p b n Z l c n R l Z C 9 B d X R v U m V t b 3 Z l Z E N v b H V t b n M x L n t O N D g s M T U 2 f S Z x d W 9 0 O y w m c X V v d D t T Z W N 0 a W 9 u M S 9 o d 1 9 p b n Z l c n R l Z C 9 B d X R v U m V t b 3 Z l Z E N v b H V t b n M x L n t O N D k s M T U 3 f S Z x d W 9 0 O y w m c X V v d D t T Z W N 0 a W 9 u M S 9 o d 1 9 p b n Z l c n R l Z C 9 B d X R v U m V t b 3 Z l Z E N v b H V t b n M x L n t O N T A s M T U 4 f S Z x d W 9 0 O y w m c X V v d D t T Z W N 0 a W 9 u M S 9 o d 1 9 p b n Z l c n R l Z C 9 B d X R v U m V t b 3 Z l Z E N v b H V t b n M x L n t O N T E s M T U 5 f S Z x d W 9 0 O y w m c X V v d D t T Z W N 0 a W 9 u M S 9 o d 1 9 p b n Z l c n R l Z C 9 B d X R v U m V t b 3 Z l Z E N v b H V t b n M x L n t O N T I s M T Y w f S Z x d W 9 0 O y w m c X V v d D t T Z W N 0 a W 9 u M S 9 o d 1 9 p b n Z l c n R l Z C 9 B d X R v U m V t b 3 Z l Z E N v b H V t b n M x L n t O N T M s M T Y x f S Z x d W 9 0 O y w m c X V v d D t T Z W N 0 a W 9 u M S 9 o d 1 9 p b n Z l c n R l Z C 9 B d X R v U m V t b 3 Z l Z E N v b H V t b n M x L n t O N T Q s M T Y y f S Z x d W 9 0 O y w m c X V v d D t T Z W N 0 a W 9 u M S 9 o d 1 9 p b n Z l c n R l Z C 9 B d X R v U m V t b 3 Z l Z E N v b H V t b n M x L n t O N T U s M T Y z f S Z x d W 9 0 O y w m c X V v d D t T Z W N 0 a W 9 u M S 9 o d 1 9 p b n Z l c n R l Z C 9 B d X R v U m V t b 3 Z l Z E N v b H V t b n M x L n t O N T Y s M T Y 0 f S Z x d W 9 0 O y w m c X V v d D t T Z W N 0 a W 9 u M S 9 o d 1 9 p b n Z l c n R l Z C 9 B d X R v U m V t b 3 Z l Z E N v b H V t b n M x L n t O N T c s M T Y 1 f S Z x d W 9 0 O y w m c X V v d D t T Z W N 0 a W 9 u M S 9 o d 1 9 p b n Z l c n R l Z C 9 B d X R v U m V t b 3 Z l Z E N v b H V t b n M x L n t O N T g s M T Y 2 f S Z x d W 9 0 O y w m c X V v d D t T Z W N 0 a W 9 u M S 9 o d 1 9 p b n Z l c n R l Z C 9 B d X R v U m V t b 3 Z l Z E N v b H V t b n M x L n t O N T k s M T Y 3 f S Z x d W 9 0 O y w m c X V v d D t T Z W N 0 a W 9 u M S 9 o d 1 9 p b n Z l c n R l Z C 9 B d X R v U m V t b 3 Z l Z E N v b H V t b n M x L n t O N j A s M T Y 4 f S Z x d W 9 0 O y w m c X V v d D t T Z W N 0 a W 9 u M S 9 o d 1 9 p b n Z l c n R l Z C 9 B d X R v U m V t b 3 Z l Z E N v b H V t b n M x L n t O N j E s M T Y 5 f S Z x d W 9 0 O y w m c X V v d D t T Z W N 0 a W 9 u M S 9 o d 1 9 p b n Z l c n R l Z C 9 B d X R v U m V t b 3 Z l Z E N v b H V t b n M x L n t O N j I s M T c w f S Z x d W 9 0 O y w m c X V v d D t T Z W N 0 a W 9 u M S 9 o d 1 9 p b n Z l c n R l Z C 9 B d X R v U m V t b 3 Z l Z E N v b H V t b n M x L n t O N j M s M T c x f S Z x d W 9 0 O y w m c X V v d D t T Z W N 0 a W 9 u M S 9 o d 1 9 p b n Z l c n R l Z C 9 B d X R v U m V t b 3 Z l Z E N v b H V t b n M x L n t O N j Q s M T c y f S Z x d W 9 0 O y w m c X V v d D t T Z W N 0 a W 9 u M S 9 o d 1 9 p b n Z l c n R l Z C 9 B d X R v U m V t b 3 Z l Z E N v b H V t b n M x L n t O N j U s M T c z f S Z x d W 9 0 O y w m c X V v d D t T Z W N 0 a W 9 u M S 9 o d 1 9 p b n Z l c n R l Z C 9 B d X R v U m V t b 3 Z l Z E N v b H V t b n M x L n t O N j Y s M T c 0 f S Z x d W 9 0 O y w m c X V v d D t T Z W N 0 a W 9 u M S 9 o d 1 9 p b n Z l c n R l Z C 9 B d X R v U m V t b 3 Z l Z E N v b H V t b n M x L n t O N j c s M T c 1 f S Z x d W 9 0 O y w m c X V v d D t T Z W N 0 a W 9 u M S 9 o d 1 9 p b n Z l c n R l Z C 9 B d X R v U m V t b 3 Z l Z E N v b H V t b n M x L n t O N j g s M T c 2 f S Z x d W 9 0 O y w m c X V v d D t T Z W N 0 a W 9 u M S 9 o d 1 9 p b n Z l c n R l Z C 9 B d X R v U m V t b 3 Z l Z E N v b H V t b n M x L n t O N j k s M T c 3 f S Z x d W 9 0 O y w m c X V v d D t T Z W N 0 a W 9 u M S 9 o d 1 9 p b n Z l c n R l Z C 9 B d X R v U m V t b 3 Z l Z E N v b H V t b n M x L n t O N z A s M T c 4 f S Z x d W 9 0 O y w m c X V v d D t T Z W N 0 a W 9 u M S 9 o d 1 9 p b n Z l c n R l Z C 9 B d X R v U m V t b 3 Z l Z E N v b H V t b n M x L n t O N z E s M T c 5 f S Z x d W 9 0 O y w m c X V v d D t T Z W N 0 a W 9 u M S 9 o d 1 9 p b n Z l c n R l Z C 9 B d X R v U m V t b 3 Z l Z E N v b H V t b n M x L n t O N z I s M T g w f S Z x d W 9 0 O y w m c X V v d D t T Z W N 0 a W 9 u M S 9 o d 1 9 p b n Z l c n R l Z C 9 B d X R v U m V t b 3 Z l Z E N v b H V t b n M x L n t O N z M s M T g x f S Z x d W 9 0 O y w m c X V v d D t T Z W N 0 a W 9 u M S 9 o d 1 9 p b n Z l c n R l Z C 9 B d X R v U m V t b 3 Z l Z E N v b H V t b n M x L n t O N z Q s M T g y f S Z x d W 9 0 O y w m c X V v d D t T Z W N 0 a W 9 u M S 9 o d 1 9 p b n Z l c n R l Z C 9 B d X R v U m V t b 3 Z l Z E N v b H V t b n M x L n t O N z U s M T g z f S Z x d W 9 0 O y w m c X V v d D t T Z W N 0 a W 9 u M S 9 o d 1 9 p b n Z l c n R l Z C 9 B d X R v U m V t b 3 Z l Z E N v b H V t b n M x L n t O N z Y s M T g 0 f S Z x d W 9 0 O y w m c X V v d D t T Z W N 0 a W 9 u M S 9 o d 1 9 p b n Z l c n R l Z C 9 B d X R v U m V t b 3 Z l Z E N v b H V t b n M x L n t O N z c s M T g 1 f S Z x d W 9 0 O y w m c X V v d D t T Z W N 0 a W 9 u M S 9 o d 1 9 p b n Z l c n R l Z C 9 B d X R v U m V t b 3 Z l Z E N v b H V t b n M x L n t O N z g s M T g 2 f S Z x d W 9 0 O y w m c X V v d D t T Z W N 0 a W 9 u M S 9 o d 1 9 p b n Z l c n R l Z C 9 B d X R v U m V t b 3 Z l Z E N v b H V t b n M x L n t O N z k s M T g 3 f S Z x d W 9 0 O y w m c X V v d D t T Z W N 0 a W 9 u M S 9 o d 1 9 p b n Z l c n R l Z C 9 B d X R v U m V t b 3 Z l Z E N v b H V t b n M x L n t O O D A s M T g 4 f S Z x d W 9 0 O y w m c X V v d D t T Z W N 0 a W 9 u M S 9 o d 1 9 p b n Z l c n R l Z C 9 B d X R v U m V t b 3 Z l Z E N v b H V t b n M x L n t O O D E s M T g 5 f S Z x d W 9 0 O y w m c X V v d D t T Z W N 0 a W 9 u M S 9 o d 1 9 p b n Z l c n R l Z C 9 B d X R v U m V t b 3 Z l Z E N v b H V t b n M x L n t O O D I s M T k w f S Z x d W 9 0 O y w m c X V v d D t T Z W N 0 a W 9 u M S 9 o d 1 9 p b n Z l c n R l Z C 9 B d X R v U m V t b 3 Z l Z E N v b H V t b n M x L n t O O D M s M T k x f S Z x d W 9 0 O y w m c X V v d D t T Z W N 0 a W 9 u M S 9 o d 1 9 p b n Z l c n R l Z C 9 B d X R v U m V t b 3 Z l Z E N v b H V t b n M x L n t O O D Q s M T k y f S Z x d W 9 0 O y w m c X V v d D t T Z W N 0 a W 9 u M S 9 o d 1 9 p b n Z l c n R l Z C 9 B d X R v U m V t b 3 Z l Z E N v b H V t b n M x L n t O O D U s M T k z f S Z x d W 9 0 O y w m c X V v d D t T Z W N 0 a W 9 u M S 9 o d 1 9 p b n Z l c n R l Z C 9 B d X R v U m V t b 3 Z l Z E N v b H V t b n M x L n t O O D Y s M T k 0 f S Z x d W 9 0 O y w m c X V v d D t T Z W N 0 a W 9 u M S 9 o d 1 9 p b n Z l c n R l Z C 9 B d X R v U m V t b 3 Z l Z E N v b H V t b n M x L n t O O D c s M T k 1 f S Z x d W 9 0 O y w m c X V v d D t T Z W N 0 a W 9 u M S 9 o d 1 9 p b n Z l c n R l Z C 9 B d X R v U m V t b 3 Z l Z E N v b H V t b n M x L n t O O D g s M T k 2 f S Z x d W 9 0 O y w m c X V v d D t T Z W N 0 a W 9 u M S 9 o d 1 9 p b n Z l c n R l Z C 9 B d X R v U m V t b 3 Z l Z E N v b H V t b n M x L n t O O D k s M T k 3 f S Z x d W 9 0 O y w m c X V v d D t T Z W N 0 a W 9 u M S 9 o d 1 9 p b n Z l c n R l Z C 9 B d X R v U m V t b 3 Z l Z E N v b H V t b n M x L n t O O T A s M T k 4 f S Z x d W 9 0 O y w m c X V v d D t T Z W N 0 a W 9 u M S 9 o d 1 9 p b n Z l c n R l Z C 9 B d X R v U m V t b 3 Z l Z E N v b H V t b n M x L n t O O T E s M T k 5 f S Z x d W 9 0 O y w m c X V v d D t T Z W N 0 a W 9 u M S 9 o d 1 9 p b n Z l c n R l Z C 9 B d X R v U m V t b 3 Z l Z E N v b H V t b n M x L n t O O T I s M j A w f S Z x d W 9 0 O y w m c X V v d D t T Z W N 0 a W 9 u M S 9 o d 1 9 p b n Z l c n R l Z C 9 B d X R v U m V t b 3 Z l Z E N v b H V t b n M x L n t O O T M s M j A x f S Z x d W 9 0 O y w m c X V v d D t T Z W N 0 a W 9 u M S 9 o d 1 9 p b n Z l c n R l Z C 9 B d X R v U m V t b 3 Z l Z E N v b H V t b n M x L n t O O T Q s M j A y f S Z x d W 9 0 O y w m c X V v d D t T Z W N 0 a W 9 u M S 9 o d 1 9 p b n Z l c n R l Z C 9 B d X R v U m V t b 3 Z l Z E N v b H V t b n M x L n t O O T U s M j A z f S Z x d W 9 0 O y w m c X V v d D t T Z W N 0 a W 9 u M S 9 o d 1 9 p b n Z l c n R l Z C 9 B d X R v U m V t b 3 Z l Z E N v b H V t b n M x L n t O O T Y s M j A 0 f S Z x d W 9 0 O y w m c X V v d D t T Z W N 0 a W 9 u M S 9 o d 1 9 p b n Z l c n R l Z C 9 B d X R v U m V t b 3 Z l Z E N v b H V t b n M x L n t O O T c s M j A 1 f S Z x d W 9 0 O y w m c X V v d D t T Z W N 0 a W 9 u M S 9 o d 1 9 p b n Z l c n R l Z C 9 B d X R v U m V t b 3 Z l Z E N v b H V t b n M x L n t O O T g s M j A 2 f S Z x d W 9 0 O y w m c X V v d D t T Z W N 0 a W 9 u M S 9 o d 1 9 p b n Z l c n R l Z C 9 B d X R v U m V t b 3 Z l Z E N v b H V t b n M x L n t O O T k s M j A 3 f S Z x d W 9 0 O y w m c X V v d D t T Z W N 0 a W 9 u M S 9 o d 1 9 p b n Z l c n R l Z C 9 B d X R v U m V t b 3 Z l Z E N v b H V t b n M x L n t O M T A w L D I w O H 0 m c X V v d D s s J n F 1 b 3 Q 7 U 2 V j d G l v b j E v a H d f a W 5 2 Z X J 0 Z W Q v Q X V 0 b 1 J l b W 9 2 Z W R D b 2 x 1 b W 5 z M S 5 7 b V 9 h b X B s a X R 1 Z G V I a X N 0 b 2 d y Y W 0 u M C w y M D l 9 J n F 1 b 3 Q 7 L C Z x d W 9 0 O 1 N l Y 3 R p b 2 4 x L 2 h 3 X 2 l u d m V y d G V k L 0 F 1 d G 9 S Z W 1 v d m V k Q 2 9 s d W 1 u c z E u e 2 1 f Y W 1 w b G l 0 d W R l S G l z d G 9 n c m F t L j E s M j E w f S Z x d W 9 0 O y w m c X V v d D t T Z W N 0 a W 9 u M S 9 o d 1 9 p b n Z l c n R l Z C 9 B d X R v U m V t b 3 Z l Z E N v b H V t b n M x L n t t X 2 F t c G x p d H V k Z U h p c 3 R v Z 3 J h b S 4 y L D I x M X 0 m c X V v d D s s J n F 1 b 3 Q 7 U 2 V j d G l v b j E v a H d f a W 5 2 Z X J 0 Z W Q v Q X V 0 b 1 J l b W 9 2 Z W R D b 2 x 1 b W 5 z M S 5 7 b V 9 h b X B s a X R 1 Z G V I a X N 0 b 2 d y Y W 0 u M y w y M T J 9 J n F 1 b 3 Q 7 L C Z x d W 9 0 O 1 N l Y 3 R p b 2 4 x L 2 h 3 X 2 l u d m V y d G V k L 0 F 1 d G 9 S Z W 1 v d m V k Q 2 9 s d W 1 u c z E u e 2 1 f Y W 1 w b G l 0 d W R l S G l z d G 9 n c m F t L j Q s M j E z f S Z x d W 9 0 O y w m c X V v d D t T Z W N 0 a W 9 u M S 9 o d 1 9 p b n Z l c n R l Z C 9 B d X R v U m V t b 3 Z l Z E N v b H V t b n M x L n t t X 2 F t c G x p d H V k Z U h p c 3 R v Z 3 J h b S 4 1 L D I x N H 0 m c X V v d D s s J n F 1 b 3 Q 7 U 2 V j d G l v b j E v a H d f a W 5 2 Z X J 0 Z W Q v Q X V 0 b 1 J l b W 9 2 Z W R D b 2 x 1 b W 5 z M S 5 7 b V 9 h b X B s a X R 1 Z G V I a X N 0 b 2 d y Y W 0 u N i w y M T V 9 J n F 1 b 3 Q 7 L C Z x d W 9 0 O 1 N l Y 3 R p b 2 4 x L 2 h 3 X 2 l u d m V y d G V k L 0 F 1 d G 9 S Z W 1 v d m V k Q 2 9 s d W 1 u c z E u e 2 1 f Y W 1 w b G l 0 d W R l S G l z d G 9 n c m F t L j c s M j E 2 f S Z x d W 9 0 O y w m c X V v d D t T Z W N 0 a W 9 u M S 9 o d 1 9 p b n Z l c n R l Z C 9 B d X R v U m V t b 3 Z l Z E N v b H V t b n M x L n t t X 2 F t c G x p d H V k Z U h p c 3 R v Z 3 J h b S 4 4 L D I x N 3 0 m c X V v d D s s J n F 1 b 3 Q 7 U 2 V j d G l v b j E v a H d f a W 5 2 Z X J 0 Z W Q v Q X V 0 b 1 J l b W 9 2 Z W R D b 2 x 1 b W 5 z M S 5 7 b V 9 h b X B s a X R 1 Z G V I a X N 0 b 2 d y Y W 0 u O S w y M T h 9 J n F 1 b 3 Q 7 L C Z x d W 9 0 O 1 N l Y 3 R p b 2 4 x L 2 h 3 X 2 l u d m V y d G V k L 0 F 1 d G 9 S Z W 1 v d m V k Q 2 9 s d W 1 u c z E u e 2 1 f Y W 1 w b G l 0 d W R l S G l z d G 9 n c m F t L j E w L D I x O X 0 m c X V v d D s s J n F 1 b 3 Q 7 U 2 V j d G l v b j E v a H d f a W 5 2 Z X J 0 Z W Q v Q X V 0 b 1 J l b W 9 2 Z W R D b 2 x 1 b W 5 z M S 5 7 b V 9 h b X B s a X R 1 Z G V I a X N 0 b 2 d y Y W 0 u M T E s M j I w f S Z x d W 9 0 O y w m c X V v d D t T Z W N 0 a W 9 u M S 9 o d 1 9 p b n Z l c n R l Z C 9 B d X R v U m V t b 3 Z l Z E N v b H V t b n M x L n t t X 2 F t c G x p d H V k Z U h p c 3 R v Z 3 J h b S 4 x M i w y M j F 9 J n F 1 b 3 Q 7 L C Z x d W 9 0 O 1 N l Y 3 R p b 2 4 x L 2 h 3 X 2 l u d m V y d G V k L 0 F 1 d G 9 S Z W 1 v d m V k Q 2 9 s d W 1 u c z E u e 2 1 f Y W 1 w b G l 0 d W R l S G l z d G 9 n c m F t L j E z L D I y M n 0 m c X V v d D s s J n F 1 b 3 Q 7 U 2 V j d G l v b j E v a H d f a W 5 2 Z X J 0 Z W Q v Q X V 0 b 1 J l b W 9 2 Z W R D b 2 x 1 b W 5 z M S 5 7 b V 9 h b X B s a X R 1 Z G V I a X N 0 b 2 d y Y W 0 u M T Q s M j I z f S Z x d W 9 0 O y w m c X V v d D t T Z W N 0 a W 9 u M S 9 o d 1 9 p b n Z l c n R l Z C 9 B d X R v U m V t b 3 Z l Z E N v b H V t b n M x L n t t X 2 F t c G x p d H V k Z U h p c 3 R v Z 3 J h b S 4 x N S w y M j R 9 J n F 1 b 3 Q 7 L C Z x d W 9 0 O 1 N l Y 3 R p b 2 4 x L 2 h 3 X 2 l u d m V y d G V k L 0 F 1 d G 9 S Z W 1 v d m V k Q 2 9 s d W 1 u c z E u e 2 1 f Y W 1 w b G l 0 d W R l S G l z d G 9 n c m F t L j E 2 L D I y N X 0 m c X V v d D s s J n F 1 b 3 Q 7 U 2 V j d G l v b j E v a H d f a W 5 2 Z X J 0 Z W Q v Q X V 0 b 1 J l b W 9 2 Z W R D b 2 x 1 b W 5 z M S 5 7 b V 9 h b X B s a X R 1 Z G V I a X N 0 b 2 d y Y W 0 u M T c s M j I 2 f S Z x d W 9 0 O y w m c X V v d D t T Z W N 0 a W 9 u M S 9 o d 1 9 p b n Z l c n R l Z C 9 B d X R v U m V t b 3 Z l Z E N v b H V t b n M x L n t t X 2 F t c G x p d H V k Z U h p c 3 R v Z 3 J h b S 4 x O C w y M j d 9 J n F 1 b 3 Q 7 L C Z x d W 9 0 O 1 N l Y 3 R p b 2 4 x L 2 h 3 X 2 l u d m V y d G V k L 0 F 1 d G 9 S Z W 1 v d m V k Q 2 9 s d W 1 u c z E u e 2 1 f Y W 1 w b G l 0 d W R l S G l z d G 9 n c m F t L j E 5 L D I y O H 0 m c X V v d D s s J n F 1 b 3 Q 7 U 2 V j d G l v b j E v a H d f a W 5 2 Z X J 0 Z W Q v Q X V 0 b 1 J l b W 9 2 Z W R D b 2 x 1 b W 5 z M S 5 7 b V 9 h b X B s a X R 1 Z G V I a X N 0 b 2 d y Y W 0 u M j A s M j I 5 f S Z x d W 9 0 O y w m c X V v d D t T Z W N 0 a W 9 u M S 9 o d 1 9 p b n Z l c n R l Z C 9 B d X R v U m V t b 3 Z l Z E N v b H V t b n M x L n t t X 2 F t c G x p d H V k Z U h p c 3 R v Z 3 J h b S 4 y M S w y M z B 9 J n F 1 b 3 Q 7 L C Z x d W 9 0 O 1 N l Y 3 R p b 2 4 x L 2 h 3 X 2 l u d m V y d G V k L 0 F 1 d G 9 S Z W 1 v d m V k Q 2 9 s d W 1 u c z E u e 2 1 f Y W 1 w b G l 0 d W R l S G l z d G 9 n c m F t L j I y L D I z M X 0 m c X V v d D s s J n F 1 b 3 Q 7 U 2 V j d G l v b j E v a H d f a W 5 2 Z X J 0 Z W Q v Q X V 0 b 1 J l b W 9 2 Z W R D b 2 x 1 b W 5 z M S 5 7 b V 9 h b X B s a X R 1 Z G V I a X N 0 b 2 d y Y W 0 u M j M s M j M y f S Z x d W 9 0 O y w m c X V v d D t T Z W N 0 a W 9 u M S 9 o d 1 9 p b n Z l c n R l Z C 9 B d X R v U m V t b 3 Z l Z E N v b H V t b n M x L n t t X 2 F t c G x p d H V k Z U h p c 3 R v Z 3 J h b S 4 y N C w y M z N 9 J n F 1 b 3 Q 7 L C Z x d W 9 0 O 1 N l Y 3 R p b 2 4 x L 2 h 3 X 2 l u d m V y d G V k L 0 F 1 d G 9 S Z W 1 v d m V k Q 2 9 s d W 1 u c z E u e 2 1 f Y W 1 w b G l 0 d W R l S G l z d G 9 n c m F t L j I 1 L D I z N H 0 m c X V v d D s s J n F 1 b 3 Q 7 U 2 V j d G l v b j E v a H d f a W 5 2 Z X J 0 Z W Q v Q X V 0 b 1 J l b W 9 2 Z W R D b 2 x 1 b W 5 z M S 5 7 b V 9 h b X B s a X R 1 Z G V I a X N 0 b 2 d y Y W 0 u M j Y s M j M 1 f S Z x d W 9 0 O y w m c X V v d D t T Z W N 0 a W 9 u M S 9 o d 1 9 p b n Z l c n R l Z C 9 B d X R v U m V t b 3 Z l Z E N v b H V t b n M x L n t t X 2 F t c G x p d H V k Z U h p c 3 R v Z 3 J h b S 4 y N y w y M z Z 9 J n F 1 b 3 Q 7 L C Z x d W 9 0 O 1 N l Y 3 R p b 2 4 x L 2 h 3 X 2 l u d m V y d G V k L 0 F 1 d G 9 S Z W 1 v d m V k Q 2 9 s d W 1 u c z E u e 2 1 f Y W 1 w b G l 0 d W R l S G l z d G 9 n c m F t L j I 4 L D I z N 3 0 m c X V v d D s s J n F 1 b 3 Q 7 U 2 V j d G l v b j E v a H d f a W 5 2 Z X J 0 Z W Q v Q X V 0 b 1 J l b W 9 2 Z W R D b 2 x 1 b W 5 z M S 5 7 b V 9 h b X B s a X R 1 Z G V I a X N 0 b 2 d y Y W 0 u M j k s M j M 4 f S Z x d W 9 0 O y w m c X V v d D t T Z W N 0 a W 9 u M S 9 o d 1 9 p b n Z l c n R l Z C 9 B d X R v U m V t b 3 Z l Z E N v b H V t b n M x L n t t X 2 F t c G x p d H V k Z U h p c 3 R v Z 3 J h b S 4 z M C w y M z l 9 J n F 1 b 3 Q 7 L C Z x d W 9 0 O 1 N l Y 3 R p b 2 4 x L 2 h 3 X 2 l u d m V y d G V k L 0 F 1 d G 9 S Z W 1 v d m V k Q 2 9 s d W 1 u c z E u e 2 1 f Y W 1 w b G l 0 d W R l S G l z d G 9 n c m F t L j M x L D I 0 M H 0 m c X V v d D s s J n F 1 b 3 Q 7 U 2 V j d G l v b j E v a H d f a W 5 2 Z X J 0 Z W Q v Q X V 0 b 1 J l b W 9 2 Z W R D b 2 x 1 b W 5 z M S 5 7 b V 9 h b X B s a X R 1 Z G V I a X N 0 b 2 d y Y W 0 u M z I s M j Q x f S Z x d W 9 0 O y w m c X V v d D t T Z W N 0 a W 9 u M S 9 o d 1 9 p b n Z l c n R l Z C 9 B d X R v U m V t b 3 Z l Z E N v b H V t b n M x L n t t X 2 F t c G x p d H V k Z U h p c 3 R v Z 3 J h b S 4 z M y w y N D J 9 J n F 1 b 3 Q 7 L C Z x d W 9 0 O 1 N l Y 3 R p b 2 4 x L 2 h 3 X 2 l u d m V y d G V k L 0 F 1 d G 9 S Z W 1 v d m V k Q 2 9 s d W 1 u c z E u e 2 1 f Y W 1 w b G l 0 d W R l S G l z d G 9 n c m F t L j M 0 L D I 0 M 3 0 m c X V v d D s s J n F 1 b 3 Q 7 U 2 V j d G l v b j E v a H d f a W 5 2 Z X J 0 Z W Q v Q X V 0 b 1 J l b W 9 2 Z W R D b 2 x 1 b W 5 z M S 5 7 b V 9 h b X B s a X R 1 Z G V I a X N 0 b 2 d y Y W 0 u M z U s M j Q 0 f S Z x d W 9 0 O y w m c X V v d D t T Z W N 0 a W 9 u M S 9 o d 1 9 p b n Z l c n R l Z C 9 B d X R v U m V t b 3 Z l Z E N v b H V t b n M x L n t t X 2 F t c G x p d H V k Z U h p c 3 R v Z 3 J h b S 4 z N i w y N D V 9 J n F 1 b 3 Q 7 L C Z x d W 9 0 O 1 N l Y 3 R p b 2 4 x L 2 h 3 X 2 l u d m V y d G V k L 0 F 1 d G 9 S Z W 1 v d m V k Q 2 9 s d W 1 u c z E u e 2 1 f Y W 1 w b G l 0 d W R l S G l z d G 9 n c m F t L j M 3 L D I 0 N n 0 m c X V v d D s s J n F 1 b 3 Q 7 U 2 V j d G l v b j E v a H d f a W 5 2 Z X J 0 Z W Q v Q X V 0 b 1 J l b W 9 2 Z W R D b 2 x 1 b W 5 z M S 5 7 b V 9 h b X B s a X R 1 Z G V I a X N 0 b 2 d y Y W 0 u M z g s M j Q 3 f S Z x d W 9 0 O y w m c X V v d D t T Z W N 0 a W 9 u M S 9 o d 1 9 p b n Z l c n R l Z C 9 B d X R v U m V t b 3 Z l Z E N v b H V t b n M x L n t t X 2 F t c G x p d H V k Z U h p c 3 R v Z 3 J h b S 4 z O S w y N D h 9 J n F 1 b 3 Q 7 L C Z x d W 9 0 O 1 N l Y 3 R p b 2 4 x L 2 h 3 X 2 l u d m V y d G V k L 0 F 1 d G 9 S Z W 1 v d m V k Q 2 9 s d W 1 u c z E u e 2 1 f Y W 1 w b G l 0 d W R l S G l z d G 9 n c m F t L j Q w L D I 0 O X 0 m c X V v d D s s J n F 1 b 3 Q 7 U 2 V j d G l v b j E v a H d f a W 5 2 Z X J 0 Z W Q v Q X V 0 b 1 J l b W 9 2 Z W R D b 2 x 1 b W 5 z M S 5 7 b V 9 h b X B s a X R 1 Z G V I a X N 0 b 2 d y Y W 0 u N D E s M j U w f S Z x d W 9 0 O y w m c X V v d D t T Z W N 0 a W 9 u M S 9 o d 1 9 p b n Z l c n R l Z C 9 B d X R v U m V t b 3 Z l Z E N v b H V t b n M x L n t t X 2 F t c G x p d H V k Z U h p c 3 R v Z 3 J h b S 4 0 M i w y N T F 9 J n F 1 b 3 Q 7 L C Z x d W 9 0 O 1 N l Y 3 R p b 2 4 x L 2 h 3 X 2 l u d m V y d G V k L 0 F 1 d G 9 S Z W 1 v d m V k Q 2 9 s d W 1 u c z E u e 2 1 f Y W 1 w b G l 0 d W R l S G l z d G 9 n c m F t L j Q z L D I 1 M n 0 m c X V v d D s s J n F 1 b 3 Q 7 U 2 V j d G l v b j E v a H d f a W 5 2 Z X J 0 Z W Q v Q X V 0 b 1 J l b W 9 2 Z W R D b 2 x 1 b W 5 z M S 5 7 b V 9 h b X B s a X R 1 Z G V I a X N 0 b 2 d y Y W 0 u N D Q s M j U z f S Z x d W 9 0 O y w m c X V v d D t T Z W N 0 a W 9 u M S 9 o d 1 9 p b n Z l c n R l Z C 9 B d X R v U m V t b 3 Z l Z E N v b H V t b n M x L n t t X 2 F t c G x p d H V k Z U h p c 3 R v Z 3 J h b S 4 0 N S w y N T R 9 J n F 1 b 3 Q 7 L C Z x d W 9 0 O 1 N l Y 3 R p b 2 4 x L 2 h 3 X 2 l u d m V y d G V k L 0 F 1 d G 9 S Z W 1 v d m V k Q 2 9 s d W 1 u c z E u e 2 1 f Y W 1 w b G l 0 d W R l S G l z d G 9 n c m F t L j Q 2 L D I 1 N X 0 m c X V v d D s s J n F 1 b 3 Q 7 U 2 V j d G l v b j E v a H d f a W 5 2 Z X J 0 Z W Q v Q X V 0 b 1 J l b W 9 2 Z W R D b 2 x 1 b W 5 z M S 5 7 b V 9 h b X B s a X R 1 Z G V I a X N 0 b 2 d y Y W 0 u N D c s M j U 2 f S Z x d W 9 0 O y w m c X V v d D t T Z W N 0 a W 9 u M S 9 o d 1 9 p b n Z l c n R l Z C 9 B d X R v U m V t b 3 Z l Z E N v b H V t b n M x L n t t X 2 F t c G x p d H V k Z U h p c 3 R v Z 3 J h b S 4 0 O C w y N T d 9 J n F 1 b 3 Q 7 L C Z x d W 9 0 O 1 N l Y 3 R p b 2 4 x L 2 h 3 X 2 l u d m V y d G V k L 0 F 1 d G 9 S Z W 1 v d m V k Q 2 9 s d W 1 u c z E u e 2 1 f Y W 1 w b G l 0 d W R l S G l z d G 9 n c m F t L j Q 5 L D I 1 O H 0 m c X V v d D s s J n F 1 b 3 Q 7 U 2 V j d G l v b j E v a H d f a W 5 2 Z X J 0 Z W Q v Q X V 0 b 1 J l b W 9 2 Z W R D b 2 x 1 b W 5 z M S 5 7 b V 9 h b X B s a X R 1 Z G V I a X N 0 b 2 d y Y W 0 u N T A s M j U 5 f S Z x d W 9 0 O y w m c X V v d D t T Z W N 0 a W 9 u M S 9 o d 1 9 p b n Z l c n R l Z C 9 B d X R v U m V t b 3 Z l Z E N v b H V t b n M x L n t t X 2 F t c G x p d H V k Z U h p c 3 R v Z 3 J h b S 4 1 M S w y N j B 9 J n F 1 b 3 Q 7 L C Z x d W 9 0 O 1 N l Y 3 R p b 2 4 x L 2 h 3 X 2 l u d m V y d G V k L 0 F 1 d G 9 S Z W 1 v d m V k Q 2 9 s d W 1 u c z E u e 2 1 f Y W 1 w b G l 0 d W R l S G l z d G 9 n c m F t L j U y L D I 2 M X 0 m c X V v d D s s J n F 1 b 3 Q 7 U 2 V j d G l v b j E v a H d f a W 5 2 Z X J 0 Z W Q v Q X V 0 b 1 J l b W 9 2 Z W R D b 2 x 1 b W 5 z M S 5 7 b V 9 h b X B s a X R 1 Z G V I a X N 0 b 2 d y Y W 0 u N T M s M j Y y f S Z x d W 9 0 O y w m c X V v d D t T Z W N 0 a W 9 u M S 9 o d 1 9 p b n Z l c n R l Z C 9 B d X R v U m V t b 3 Z l Z E N v b H V t b n M x L n t t X 2 F t c G x p d H V k Z U h p c 3 R v Z 3 J h b S 4 1 N C w y N j N 9 J n F 1 b 3 Q 7 L C Z x d W 9 0 O 1 N l Y 3 R p b 2 4 x L 2 h 3 X 2 l u d m V y d G V k L 0 F 1 d G 9 S Z W 1 v d m V k Q 2 9 s d W 1 u c z E u e 2 1 f Y W 1 w b G l 0 d W R l S G l z d G 9 n c m F t L j U 1 L D I 2 N H 0 m c X V v d D s s J n F 1 b 3 Q 7 U 2 V j d G l v b j E v a H d f a W 5 2 Z X J 0 Z W Q v Q X V 0 b 1 J l b W 9 2 Z W R D b 2 x 1 b W 5 z M S 5 7 b V 9 h b X B s a X R 1 Z G V I a X N 0 b 2 d y Y W 0 u N T Y s M j Y 1 f S Z x d W 9 0 O y w m c X V v d D t T Z W N 0 a W 9 u M S 9 o d 1 9 p b n Z l c n R l Z C 9 B d X R v U m V t b 3 Z l Z E N v b H V t b n M x L n t t X 2 F t c G x p d H V k Z U h p c 3 R v Z 3 J h b S 4 1 N y w y N j Z 9 J n F 1 b 3 Q 7 L C Z x d W 9 0 O 1 N l Y 3 R p b 2 4 x L 2 h 3 X 2 l u d m V y d G V k L 0 F 1 d G 9 S Z W 1 v d m V k Q 2 9 s d W 1 u c z E u e 2 1 f Y W 1 w b G l 0 d W R l S G l z d G 9 n c m F t L j U 4 L D I 2 N 3 0 m c X V v d D s s J n F 1 b 3 Q 7 U 2 V j d G l v b j E v a H d f a W 5 2 Z X J 0 Z W Q v Q X V 0 b 1 J l b W 9 2 Z W R D b 2 x 1 b W 5 z M S 5 7 b V 9 h b X B s a X R 1 Z G V I a X N 0 b 2 d y Y W 0 u N T k s M j Y 4 f S Z x d W 9 0 O y w m c X V v d D t T Z W N 0 a W 9 u M S 9 o d 1 9 p b n Z l c n R l Z C 9 B d X R v U m V t b 3 Z l Z E N v b H V t b n M x L n t t X 2 F t c G x p d H V k Z U h p c 3 R v Z 3 J h b S 4 2 M C w y N j l 9 J n F 1 b 3 Q 7 L C Z x d W 9 0 O 1 N l Y 3 R p b 2 4 x L 2 h 3 X 2 l u d m V y d G V k L 0 F 1 d G 9 S Z W 1 v d m V k Q 2 9 s d W 1 u c z E u e 2 1 f Y W 1 w b G l 0 d W R l S G l z d G 9 n c m F t L j Y x L D I 3 M H 0 m c X V v d D s s J n F 1 b 3 Q 7 U 2 V j d G l v b j E v a H d f a W 5 2 Z X J 0 Z W Q v Q X V 0 b 1 J l b W 9 2 Z W R D b 2 x 1 b W 5 z M S 5 7 b V 9 h b X B s a X R 1 Z G V I a X N 0 b 2 d y Y W 0 u N j I s M j c x f S Z x d W 9 0 O y w m c X V v d D t T Z W N 0 a W 9 u M S 9 o d 1 9 p b n Z l c n R l Z C 9 B d X R v U m V t b 3 Z l Z E N v b H V t b n M x L n t t X 2 F t c G x p d H V k Z U h p c 3 R v Z 3 J h b S 4 2 M y w y N z J 9 J n F 1 b 3 Q 7 L C Z x d W 9 0 O 1 N l Y 3 R p b 2 4 x L 2 h 3 X 2 l u d m V y d G V k L 0 F 1 d G 9 S Z W 1 v d m V k Q 2 9 s d W 1 u c z E u e 2 1 f Y W 1 w b G l 0 d W R l S G l z d G 9 n c m F t L j Y 0 L D I 3 M 3 0 m c X V v d D s s J n F 1 b 3 Q 7 U 2 V j d G l v b j E v a H d f a W 5 2 Z X J 0 Z W Q v Q X V 0 b 1 J l b W 9 2 Z W R D b 2 x 1 b W 5 z M S 5 7 b V 9 h b X B s a X R 1 Z G V I a X N 0 b 2 d y Y W 0 u N j U s M j c 0 f S Z x d W 9 0 O y w m c X V v d D t T Z W N 0 a W 9 u M S 9 o d 1 9 p b n Z l c n R l Z C 9 B d X R v U m V t b 3 Z l Z E N v b H V t b n M x L n t t X 2 F t c G x p d H V k Z U h p c 3 R v Z 3 J h b S 4 2 N i w y N z V 9 J n F 1 b 3 Q 7 L C Z x d W 9 0 O 1 N l Y 3 R p b 2 4 x L 2 h 3 X 2 l u d m V y d G V k L 0 F 1 d G 9 S Z W 1 v d m V k Q 2 9 s d W 1 u c z E u e 2 1 f Y W 1 w b G l 0 d W R l S G l z d G 9 n c m F t L j Y 3 L D I 3 N n 0 m c X V v d D s s J n F 1 b 3 Q 7 U 2 V j d G l v b j E v a H d f a W 5 2 Z X J 0 Z W Q v Q X V 0 b 1 J l b W 9 2 Z W R D b 2 x 1 b W 5 z M S 5 7 b V 9 h b X B s a X R 1 Z G V I a X N 0 b 2 d y Y W 0 u N j g s M j c 3 f S Z x d W 9 0 O y w m c X V v d D t T Z W N 0 a W 9 u M S 9 o d 1 9 p b n Z l c n R l Z C 9 B d X R v U m V t b 3 Z l Z E N v b H V t b n M x L n t t X 2 F t c G x p d H V k Z U h p c 3 R v Z 3 J h b S 4 2 O S w y N z h 9 J n F 1 b 3 Q 7 L C Z x d W 9 0 O 1 N l Y 3 R p b 2 4 x L 2 h 3 X 2 l u d m V y d G V k L 0 F 1 d G 9 S Z W 1 v d m V k Q 2 9 s d W 1 u c z E u e 2 1 f Y W 1 w b G l 0 d W R l S G l z d G 9 n c m F t L j c w L D I 3 O X 0 m c X V v d D s s J n F 1 b 3 Q 7 U 2 V j d G l v b j E v a H d f a W 5 2 Z X J 0 Z W Q v Q X V 0 b 1 J l b W 9 2 Z W R D b 2 x 1 b W 5 z M S 5 7 b V 9 h b X B s a X R 1 Z G V I a X N 0 b 2 d y Y W 0 u N z E s M j g w f S Z x d W 9 0 O y w m c X V v d D t T Z W N 0 a W 9 u M S 9 o d 1 9 p b n Z l c n R l Z C 9 B d X R v U m V t b 3 Z l Z E N v b H V t b n M x L n t t X 2 F t c G x p d H V k Z U h p c 3 R v Z 3 J h b S 4 3 M i w y O D F 9 J n F 1 b 3 Q 7 L C Z x d W 9 0 O 1 N l Y 3 R p b 2 4 x L 2 h 3 X 2 l u d m V y d G V k L 0 F 1 d G 9 S Z W 1 v d m V k Q 2 9 s d W 1 u c z E u e 2 1 f Y W 1 w b G l 0 d W R l S G l z d G 9 n c m F t L j c z L D I 4 M n 0 m c X V v d D s s J n F 1 b 3 Q 7 U 2 V j d G l v b j E v a H d f a W 5 2 Z X J 0 Z W Q v Q X V 0 b 1 J l b W 9 2 Z W R D b 2 x 1 b W 5 z M S 5 7 b V 9 h b X B s a X R 1 Z G V I a X N 0 b 2 d y Y W 0 u N z Q s M j g z f S Z x d W 9 0 O y w m c X V v d D t T Z W N 0 a W 9 u M S 9 o d 1 9 p b n Z l c n R l Z C 9 B d X R v U m V t b 3 Z l Z E N v b H V t b n M x L n t t X 2 F t c G x p d H V k Z U h p c 3 R v Z 3 J h b S 4 3 N S w y O D R 9 J n F 1 b 3 Q 7 L C Z x d W 9 0 O 1 N l Y 3 R p b 2 4 x L 2 h 3 X 2 l u d m V y d G V k L 0 F 1 d G 9 S Z W 1 v d m V k Q 2 9 s d W 1 u c z E u e 2 1 f Y W 1 w b G l 0 d W R l S G l z d G 9 n c m F t L j c 2 L D I 4 N X 0 m c X V v d D s s J n F 1 b 3 Q 7 U 2 V j d G l v b j E v a H d f a W 5 2 Z X J 0 Z W Q v Q X V 0 b 1 J l b W 9 2 Z W R D b 2 x 1 b W 5 z M S 5 7 b V 9 h b X B s a X R 1 Z G V I a X N 0 b 2 d y Y W 0 u N z c s M j g 2 f S Z x d W 9 0 O y w m c X V v d D t T Z W N 0 a W 9 u M S 9 o d 1 9 p b n Z l c n R l Z C 9 B d X R v U m V t b 3 Z l Z E N v b H V t b n M x L n t t X 2 F t c G x p d H V k Z U h p c 3 R v Z 3 J h b S 4 3 O C w y O D d 9 J n F 1 b 3 Q 7 L C Z x d W 9 0 O 1 N l Y 3 R p b 2 4 x L 2 h 3 X 2 l u d m V y d G V k L 0 F 1 d G 9 S Z W 1 v d m V k Q 2 9 s d W 1 u c z E u e 2 1 f Y W 1 w b G l 0 d W R l S G l z d G 9 n c m F t L j c 5 L D I 4 O H 0 m c X V v d D s s J n F 1 b 3 Q 7 U 2 V j d G l v b j E v a H d f a W 5 2 Z X J 0 Z W Q v Q X V 0 b 1 J l b W 9 2 Z W R D b 2 x 1 b W 5 z M S 5 7 b V 9 h b X B s a X R 1 Z G V I a X N 0 b 2 d y Y W 0 u O D A s M j g 5 f S Z x d W 9 0 O y w m c X V v d D t T Z W N 0 a W 9 u M S 9 o d 1 9 p b n Z l c n R l Z C 9 B d X R v U m V t b 3 Z l Z E N v b H V t b n M x L n t t X 2 F t c G x p d H V k Z U h p c 3 R v Z 3 J h b S 4 4 M S w y O T B 9 J n F 1 b 3 Q 7 L C Z x d W 9 0 O 1 N l Y 3 R p b 2 4 x L 2 h 3 X 2 l u d m V y d G V k L 0 F 1 d G 9 S Z W 1 v d m V k Q 2 9 s d W 1 u c z E u e 2 1 f Y W 1 w b G l 0 d W R l S G l z d G 9 n c m F t L j g y L D I 5 M X 0 m c X V v d D s s J n F 1 b 3 Q 7 U 2 V j d G l v b j E v a H d f a W 5 2 Z X J 0 Z W Q v Q X V 0 b 1 J l b W 9 2 Z W R D b 2 x 1 b W 5 z M S 5 7 b V 9 h b X B s a X R 1 Z G V I a X N 0 b 2 d y Y W 0 u O D M s M j k y f S Z x d W 9 0 O y w m c X V v d D t T Z W N 0 a W 9 u M S 9 o d 1 9 p b n Z l c n R l Z C 9 B d X R v U m V t b 3 Z l Z E N v b H V t b n M x L n t t X 2 F t c G x p d H V k Z U h p c 3 R v Z 3 J h b S 4 4 N C w y O T N 9 J n F 1 b 3 Q 7 L C Z x d W 9 0 O 1 N l Y 3 R p b 2 4 x L 2 h 3 X 2 l u d m V y d G V k L 0 F 1 d G 9 S Z W 1 v d m V k Q 2 9 s d W 1 u c z E u e 2 1 f Y W 1 w b G l 0 d W R l S G l z d G 9 n c m F t L j g 1 L D I 5 N H 0 m c X V v d D s s J n F 1 b 3 Q 7 U 2 V j d G l v b j E v a H d f a W 5 2 Z X J 0 Z W Q v Q X V 0 b 1 J l b W 9 2 Z W R D b 2 x 1 b W 5 z M S 5 7 b V 9 h b X B s a X R 1 Z G V I a X N 0 b 2 d y Y W 0 u O D Y s M j k 1 f S Z x d W 9 0 O y w m c X V v d D t T Z W N 0 a W 9 u M S 9 o d 1 9 p b n Z l c n R l Z C 9 B d X R v U m V t b 3 Z l Z E N v b H V t b n M x L n t t X 2 F t c G x p d H V k Z U h p c 3 R v Z 3 J h b S 4 4 N y w y O T Z 9 J n F 1 b 3 Q 7 L C Z x d W 9 0 O 1 N l Y 3 R p b 2 4 x L 2 h 3 X 2 l u d m V y d G V k L 0 F 1 d G 9 S Z W 1 v d m V k Q 2 9 s d W 1 u c z E u e 2 1 f Y W 1 w b G l 0 d W R l S G l z d G 9 n c m F t L j g 4 L D I 5 N 3 0 m c X V v d D s s J n F 1 b 3 Q 7 U 2 V j d G l v b j E v a H d f a W 5 2 Z X J 0 Z W Q v Q X V 0 b 1 J l b W 9 2 Z W R D b 2 x 1 b W 5 z M S 5 7 b V 9 h b X B s a X R 1 Z G V I a X N 0 b 2 d y Y W 0 u O D k s M j k 4 f S Z x d W 9 0 O y w m c X V v d D t T Z W N 0 a W 9 u M S 9 o d 1 9 p b n Z l c n R l Z C 9 B d X R v U m V t b 3 Z l Z E N v b H V t b n M x L n t t X 2 F t c G x p d H V k Z U h p c 3 R v Z 3 J h b S 4 5 M C w y O T l 9 J n F 1 b 3 Q 7 L C Z x d W 9 0 O 1 N l Y 3 R p b 2 4 x L 2 h 3 X 2 l u d m V y d G V k L 0 F 1 d G 9 S Z W 1 v d m V k Q 2 9 s d W 1 u c z E u e 2 1 f Y W 1 w b G l 0 d W R l S G l z d G 9 n c m F t L j k x L D M w M H 0 m c X V v d D s s J n F 1 b 3 Q 7 U 2 V j d G l v b j E v a H d f a W 5 2 Z X J 0 Z W Q v Q X V 0 b 1 J l b W 9 2 Z W R D b 2 x 1 b W 5 z M S 5 7 b V 9 h b X B s a X R 1 Z G V I a X N 0 b 2 d y Y W 0 u O T I s M z A x f S Z x d W 9 0 O y w m c X V v d D t T Z W N 0 a W 9 u M S 9 o d 1 9 p b n Z l c n R l Z C 9 B d X R v U m V t b 3 Z l Z E N v b H V t b n M x L n t t X 2 F t c G x p d H V k Z U h p c 3 R v Z 3 J h b S 4 5 M y w z M D J 9 J n F 1 b 3 Q 7 L C Z x d W 9 0 O 1 N l Y 3 R p b 2 4 x L 2 h 3 X 2 l u d m V y d G V k L 0 F 1 d G 9 S Z W 1 v d m V k Q 2 9 s d W 1 u c z E u e 2 1 f Y W 1 w b G l 0 d W R l S G l z d G 9 n c m F t L j k 0 L D M w M 3 0 m c X V v d D s s J n F 1 b 3 Q 7 U 2 V j d G l v b j E v a H d f a W 5 2 Z X J 0 Z W Q v Q X V 0 b 1 J l b W 9 2 Z W R D b 2 x 1 b W 5 z M S 5 7 b V 9 h b X B s a X R 1 Z G V I a X N 0 b 2 d y Y W 0 u O T U s M z A 0 f S Z x d W 9 0 O y w m c X V v d D t T Z W N 0 a W 9 u M S 9 o d 1 9 p b n Z l c n R l Z C 9 B d X R v U m V t b 3 Z l Z E N v b H V t b n M x L n t t X 2 F t c G x p d H V k Z U h p c 3 R v Z 3 J h b S 4 5 N i w z M D V 9 J n F 1 b 3 Q 7 L C Z x d W 9 0 O 1 N l Y 3 R p b 2 4 x L 2 h 3 X 2 l u d m V y d G V k L 0 F 1 d G 9 S Z W 1 v d m V k Q 2 9 s d W 1 u c z E u e 2 1 f Y W 1 w b G l 0 d W R l S G l z d G 9 n c m F t L j k 3 L D M w N n 0 m c X V v d D s s J n F 1 b 3 Q 7 U 2 V j d G l v b j E v a H d f a W 5 2 Z X J 0 Z W Q v Q X V 0 b 1 J l b W 9 2 Z W R D b 2 x 1 b W 5 z M S 5 7 b V 9 h b X B s a X R 1 Z G V I a X N 0 b 2 d y Y W 0 u O T g s M z A 3 f S Z x d W 9 0 O y w m c X V v d D t T Z W N 0 a W 9 u M S 9 o d 1 9 p b n Z l c n R l Z C 9 B d X R v U m V t b 3 Z l Z E N v b H V t b n M x L n t t X 2 F t c G x p d H V k Z U h p c 3 R v Z 3 J h b S 4 5 O S w z M D h 9 J n F 1 b 3 Q 7 L C Z x d W 9 0 O 1 N l Y 3 R p b 2 4 x L 2 h 3 X 2 l u d m V y d G V k L 0 F 1 d G 9 S Z W 1 v d m V k Q 2 9 s d W 1 u c z E u e 2 1 f c 3 R h d G V Q c m 9 m a W x l c n M u a 1 9 m Y W l s Z W R C Y W R T d G F 0 Z S w z M D l 9 J n F 1 b 3 Q 7 L C Z x d W 9 0 O 1 N l Y 3 R p b 2 4 x L 2 h 3 X 2 l u d m V y d G V k L 0 F 1 d G 9 S Z W 1 v d m V k Q 2 9 s d W 1 u c z E u e 2 1 f c 3 R h d G V Q c m 9 m a W x l c n M u a 1 9 m Y W l s Z W R G Y X N 0 Q U R D S W 5 p d G l h b G l 6 Y X R p b 2 4 s M z E w f S Z x d W 9 0 O y w m c X V v d D t T Z W N 0 a W 9 u M S 9 o d 1 9 p b n Z l c n R l Z C 9 B d X R v U m V t b 3 Z l Z E N v b H V t b n M x L n t t X 3 N 0 Y X R l U H J v Z m l s Z X J z L m t f Z m F p b G V k U 2 F t c G x p b m c s M z E x f S Z x d W 9 0 O y w m c X V v d D t T Z W N 0 a W 9 u M S 9 o d 1 9 p b n Z l c n R l Z C 9 B d X R v U m V t b 3 Z l Z E N v b H V t b n M x L n t t X 3 N 0 Y X R l U H J v Z m l s Z X J z L m t f Z m F p b G V k Q W 1 w b G l 0 d W R l L D M x M n 0 m c X V v d D s s J n F 1 b 3 Q 7 U 2 V j d G l v b j E v a H d f a W 5 2 Z X J 0 Z W Q v Q X V 0 b 1 J l b W 9 2 Z W R D b 2 x 1 b W 5 z M S 5 7 b V 9 z d G F 0 Z V B y b 2 Z p b G V y c y 5 r X 2 Z h a W x l Z F N 5 b m N J b n R l c n Z h b H M s M z E z f S Z x d W 9 0 O y w m c X V v d D t T Z W N 0 a W 9 u M S 9 o d 1 9 p b n Z l c n R l Z C 9 B d X R v U m V t b 3 Z l Z E N v b H V t b n M x L n t t X 3 N 0 Y X R l U H J v Z m l s Z X J z L m t f Z m F p b G V k V m l k Z W 9 T Y 2 9 y Z S w z M T R 9 J n F 1 b 3 Q 7 L C Z x d W 9 0 O 1 N l Y 3 R p b 2 4 x L 2 h 3 X 2 l u d m V y d G V k L 0 F 1 d G 9 S Z W 1 v d m V k Q 2 9 s d W 1 u c z E u e 2 1 f c 3 R h d G V Q c m 9 m a W x l c n M u a 1 9 m Y W l s Z W R G Y X N 0 Q U R D U 3 R v c C w z M T V 9 J n F 1 b 3 Q 7 L C Z x d W 9 0 O 1 N l Y 3 R p b 2 4 x L 2 h 3 X 2 l u d m V y d G V k L 0 F 1 d G 9 S Z W 1 v d m V k Q 2 9 s d W 1 u c z E u e 2 1 f c 3 R h d G V Q c m 9 m a W x l c n M u a 1 9 m Y W l s Z W R V b m t u b 3 d u R X J y b 3 I s M z E 2 f S Z x d W 9 0 O y w m c X V v d D t T Z W N 0 a W 9 u M S 9 o d 1 9 p b n Z l c n R l Z C 9 B d X R v U m V t b 3 Z l Z E N v b H V t b n M x L n t t X 3 N 0 Y X R l U H J v Z m l s Z X J z L m t f d G 9 0 Y W x B b m F s e X p l V G l t Z S w z M T d 9 J n F 1 b 3 Q 7 L C Z x d W 9 0 O 1 N l Y 3 R p b 2 4 x L 2 h 3 X 2 l u d m V y d G V k L 0 F 1 d G 9 S Z W 1 v d m V k Q 2 9 s d W 1 u c z E u e 2 1 f c 3 R h d G V Q c m 9 m a W x l c n M u a 1 9 u b 3 R J b m l 0 a W F s a X p l Z C w z M T h 9 J n F 1 b 3 Q 7 L C Z x d W 9 0 O 1 N l Y 3 R p b 2 4 x L 2 h 3 X 2 l u d m V y d G V k L 0 F 1 d G 9 S Z W 1 v d m V k Q 2 9 s d W 1 u c z E u e 2 1 f c 3 R h d G V Q c m 9 m a W x l c n M u a 1 9 p b m l 0 a W F s a X p p b m c s M z E 5 f S Z x d W 9 0 O y w m c X V v d D t T Z W N 0 a W 9 u M S 9 o d 1 9 p b n Z l c n R l Z C 9 B d X R v U m V t b 3 Z l Z E N v b H V t b n M x L n t t X 3 N 0 Y X R l U H J v Z m l s Z X J z L m t f a W 5 p d G l h b G l 6 Z W R B b m R J Z G x l L D M y M H 0 m c X V v d D s s J n F 1 b 3 Q 7 U 2 V j d G l v b j E v a H d f a W 5 2 Z X J 0 Z W Q v Q X V 0 b 1 J l b W 9 2 Z W R D b 2 x 1 b W 5 z M S 5 7 b V 9 z d G F 0 Z V B y b 2 Z p b G V y c y 5 r X 2 F t c G x p d H V k Z V N h b X B s a W 5 n L D M y M X 0 m c X V v d D s s J n F 1 b 3 Q 7 U 2 V j d G l v b j E v a H d f a W 5 2 Z X J 0 Z W Q v Q X V 0 b 1 J l b W 9 2 Z W R D b 2 x 1 b W 5 z M S 5 7 b V 9 z d G F 0 Z V B y b 2 Z p b G V y c y 5 r X 2 F t c G x p d H V k Z U N h b G N 1 b G F 0 a W 9 u L D M y M n 0 m c X V v d D s s J n F 1 b 3 Q 7 U 2 V j d G l v b j E v a H d f a W 5 2 Z X J 0 Z W Q v Q X V 0 b 1 J l b W 9 2 Z W R D b 2 x 1 b W 5 z M S 5 7 b V 9 z d G F 0 Z V B y b 2 Z p b G V y c y 5 r X 3 N 5 b m N J b n R l c n Z h b H N T Y W 1 w b G l u Z y w z M j N 9 J n F 1 b 3 Q 7 L C Z x d W 9 0 O 1 N l Y 3 R p b 2 4 x L 2 h 3 X 2 l u d m V y d G V k L 0 F 1 d G 9 S Z W 1 v d m V k Q 2 9 s d W 1 u c z E u e 2 1 f c 3 R h d G V Q c m 9 m a W x l c n M u a 1 9 z e W 5 j S W 5 0 Z X J 2 Y W x z Q 2 F s Y 3 V s Y X R p b 2 4 s M z I 0 f S Z x d W 9 0 O y w m c X V v d D t T Z W N 0 a W 9 u M S 9 o d 1 9 p b n Z l c n R l Z C 9 B d X R v U m V t b 3 Z l Z E N v b H V t b n M x L n t t X 3 N 0 Y X R l U H J v Z m l s Z X J z L m t f d m l k Z W 9 T Y 2 9 y Z U N h b G N 1 b G F 0 a W 9 u L D M y N X 0 m c X V v d D s s J n F 1 b 3 Q 7 U 2 V j d G l v b j E v a H d f a W 5 2 Z X J 0 Z W Q v Q X V 0 b 1 J l b W 9 2 Z W R D b 2 x 1 b W 5 z M S 5 7 b V 9 z d G F 0 Z V B y b 2 Z p b G V y c y 5 r X 3 J l c 3 R h c n R J b n Z l c n R l Z C w z M j Z 9 J n F 1 b 3 Q 7 L C Z x d W 9 0 O 1 N l Y 3 R p b 2 4 x L 2 h 3 X 2 l u d m V y d G V k L 0 F 1 d G 9 S Z W 1 v d m V k Q 2 9 s d W 1 u c z E u e 2 1 f c 3 R h d G V Q c m 9 m a W x l c n M u a 1 9 z d G 9 w Q U R D L D M y N 3 0 m c X V v d D s s J n F 1 b 3 Q 7 U 2 V j d G l v b j E v a H d f a W 5 2 Z X J 0 Z W Q v Q X V 0 b 1 J l b W 9 2 Z W R D b 2 x 1 b W 5 z M S 5 7 b V 9 z d G F 0 Z V B y b 2 Z p b G V y c y 5 r X 2 Z p b m l z a G V k L D M y O H 0 m c X V v d D s s J n F 1 b 3 Q 7 U 2 V j d G l v b j E v a H d f a W 5 2 Z X J 0 Z W Q v Q X V 0 b 1 J l b W 9 2 Z W R D b 2 x 1 b W 5 z M S 5 7 Q 2 9 s d W 1 u M S w z M j l 9 J n F 1 b 3 Q 7 L C Z x d W 9 0 O 1 N l Y 3 R p b 2 4 x L 2 h 3 X 2 l u d m V y d G V k L 0 F 1 d G 9 S Z W 1 v d m V k Q 2 9 s d W 1 u c z E u e 1 8 x L D M z M H 0 m c X V v d D s s J n F 1 b 3 Q 7 U 2 V j d G l v b j E v a H d f a W 5 2 Z X J 0 Z W Q v Q X V 0 b 1 J l b W 9 2 Z W R D b 2 x 1 b W 5 z M S 5 7 X z I s M z M x f S Z x d W 9 0 O y w m c X V v d D t T Z W N 0 a W 9 u M S 9 o d 1 9 p b n Z l c n R l Z C 9 B d X R v U m V t b 3 Z l Z E N v b H V t b n M x L n t f M y w z M z J 9 J n F 1 b 3 Q 7 L C Z x d W 9 0 O 1 N l Y 3 R p b 2 4 x L 2 h 3 X 2 l u d m V y d G V k L 0 F 1 d G 9 S Z W 1 v d m V k Q 2 9 s d W 1 u c z E u e 1 8 0 L D M z M 3 0 m c X V v d D s s J n F 1 b 3 Q 7 U 2 V j d G l v b j E v a H d f a W 5 2 Z X J 0 Z W Q v Q X V 0 b 1 J l b W 9 2 Z W R D b 2 x 1 b W 5 z M S 5 7 X z U s M z M 0 f S Z x d W 9 0 O y w m c X V v d D t T Z W N 0 a W 9 u M S 9 o d 1 9 p b n Z l c n R l Z C 9 B d X R v U m V t b 3 Z l Z E N v b H V t b n M x L n t f N i w z M z V 9 J n F 1 b 3 Q 7 L C Z x d W 9 0 O 1 N l Y 3 R p b 2 4 x L 2 h 3 X 2 l u d m V y d G V k L 0 F 1 d G 9 S Z W 1 v d m V k Q 2 9 s d W 1 u c z E u e 1 8 3 L D M z N n 0 m c X V v d D s s J n F 1 b 3 Q 7 U 2 V j d G l v b j E v a H d f a W 5 2 Z X J 0 Z W Q v Q X V 0 b 1 J l b W 9 2 Z W R D b 2 x 1 b W 5 z M S 5 7 X z g s M z M 3 f S Z x d W 9 0 O y w m c X V v d D t T Z W N 0 a W 9 u M S 9 o d 1 9 p b n Z l c n R l Z C 9 B d X R v U m V t b 3 Z l Z E N v b H V t b n M x L n t f O S w z M z h 9 J n F 1 b 3 Q 7 L C Z x d W 9 0 O 1 N l Y 3 R p b 2 4 x L 2 h 3 X 2 l u d m V y d G V k L 0 F 1 d G 9 S Z W 1 v d m V k Q 2 9 s d W 1 u c z E u e 1 8 x M C w z M z l 9 J n F 1 b 3 Q 7 L C Z x d W 9 0 O 1 N l Y 3 R p b 2 4 x L 2 h 3 X 2 l u d m V y d G V k L 0 F 1 d G 9 S Z W 1 v d m V k Q 2 9 s d W 1 u c z E u e 1 8 x M S w z N D B 9 J n F 1 b 3 Q 7 L C Z x d W 9 0 O 1 N l Y 3 R p b 2 4 x L 2 h 3 X 2 l u d m V y d G V k L 0 F 1 d G 9 S Z W 1 v d m V k Q 2 9 s d W 1 u c z E u e 1 8 x M i w z N D F 9 J n F 1 b 3 Q 7 L C Z x d W 9 0 O 1 N l Y 3 R p b 2 4 x L 2 h 3 X 2 l u d m V y d G V k L 0 F 1 d G 9 S Z W 1 v d m V k Q 2 9 s d W 1 u c z E u e 1 8 x M y w z N D J 9 J n F 1 b 3 Q 7 L C Z x d W 9 0 O 1 N l Y 3 R p b 2 4 x L 2 h 3 X 2 l u d m V y d G V k L 0 F 1 d G 9 S Z W 1 v d m V k Q 2 9 s d W 1 u c z E u e 1 8 x N C w z N D N 9 J n F 1 b 3 Q 7 L C Z x d W 9 0 O 1 N l Y 3 R p b 2 4 x L 2 h 3 X 2 l u d m V y d G V k L 0 F 1 d G 9 S Z W 1 v d m V k Q 2 9 s d W 1 u c z E u e 1 8 x N S w z N D R 9 J n F 1 b 3 Q 7 X S w m c X V v d D t D b 2 x 1 b W 5 D b 3 V u d C Z x d W 9 0 O z o z N D U s J n F 1 b 3 Q 7 S 2 V 5 Q 2 9 s d W 1 u T m F t Z X M m c X V v d D s 6 W 1 0 s J n F 1 b 3 Q 7 Q 2 9 s d W 1 u S W R l b n R p d G l l c y Z x d W 9 0 O z p b J n F 1 b 3 Q 7 U 2 V j d G l v b j E v a H d f a W 5 2 Z X J 0 Z W Q v Q X V 0 b 1 J l b W 9 2 Z W R D b 2 x 1 b W 5 z M S 5 7 X 0 N v b W 1 l b n Q s M H 0 m c X V v d D s s J n F 1 b 3 Q 7 U 2 V j d G l v b j E v a H d f a W 5 2 Z X J 0 Z W Q v Q X V 0 b 1 J l b W 9 2 Z W R D b 2 x 1 b W 5 z M S 5 7 X 0 l z V m l k Z W 9 M Z W F y b m l u Z y w x f S Z x d W 9 0 O y w m c X V v d D t T Z W N 0 a W 9 u M S 9 o d 1 9 p b n Z l c n R l Z C 9 B d X R v U m V t b 3 Z l Z E N v b H V t b n M x L n s g I C A g I C A g I C A g I C B t X 2 l u d m V y d E R h d G F D d X J y Z W 5 0 V m F s d W U s M n 0 m c X V v d D s s J n F 1 b 3 Q 7 U 2 V j d G l v b j E v a H d f a W 5 2 Z X J 0 Z W Q v Q X V 0 b 1 J l b W 9 2 Z W R D b 2 x 1 b W 5 z M S 5 7 I C A g I C A g I C A g I C A g Q 3 Z i c 0 F u Y W x 5 e m V y U 3 R h d G U s M 3 0 m c X V v d D s s J n F 1 b 3 Q 7 U 2 V j d G l v b j E v a H d f a W 5 2 Z X J 0 Z W Q v Q X V 0 b 1 J l b W 9 2 Z W R D b 2 x 1 b W 5 z M S 5 7 I C A g I C A g I C A g I C A g b V 9 2 a W R l b 1 N j b 3 J l L m 1 f a X N W a W R l b y w 0 f S Z x d W 9 0 O y w m c X V v d D t T Z W N 0 a W 9 u M S 9 o d 1 9 p b n Z l c n R l Z C 9 B d X R v U m V t b 3 Z l Z E N v b H V t b n M x L n s g I C A g I C A g I C A g I C B t X 3 Z p Z G V v U 2 N v c m U u b V 9 p c 0 l u d m V y d G V k V m l k Z W 8 s N X 0 m c X V v d D s s J n F 1 b 3 Q 7 U 2 V j d G l v b j E v a H d f a W 5 2 Z X J 0 Z W Q v Q X V 0 b 1 J l b W 9 2 Z W R D b 2 x 1 b W 5 z M S 5 7 I C A g I C A g I C A g I C A g b V 9 z Y W 1 w b G V z U m V h Z F R v d G F s L D Z 9 J n F 1 b 3 Q 7 L C Z x d W 9 0 O 1 N l Y 3 R p b 2 4 x L 2 h 3 X 2 l u d m V y d G V k L 0 F 1 d G 9 S Z W 1 v d m V k Q 2 9 s d W 1 u c z E u e y A g I C A g I C A g I C A g I G t f c 2 F t c G x l U m F 0 Z S w 3 f S Z x d W 9 0 O y w m c X V v d D t T Z W N 0 a W 9 u M S 9 o d 1 9 p b n Z l c n R l Z C 9 B d X R v U m V t b 3 Z l Z E N v b H V t b n M x L n s g I C A g I C A g I C A g I C B t X 3 N 5 b m N U c m V z a G 9 s Z C w 4 f S Z x d W 9 0 O y w m c X V v d D t T Z W N 0 a W 9 u M S 9 o d 1 9 p b n Z l c n R l Z C 9 B d X R v U m V t b 3 Z l Z E N v b H V t b n M x L n s g I C A g I C A g I C A g I C B t X 3 N 5 b m N T Z X F 1 Z W 5 j Z U x l b m d 0 a E h p c 3 R v Z 3 J h b S 5 t X 2 J p b n N S Y W 5 n Z S 5 t a W 4 s O X 0 m c X V v d D s s J n F 1 b 3 Q 7 U 2 V j d G l v b j E v a H d f a W 5 2 Z X J 0 Z W Q v Q X V 0 b 1 J l b W 9 2 Z W R D b 2 x 1 b W 5 z M S 5 7 I C A g I C A g I C A g I C A g b V 9 z e W 5 j U 2 V x d W V u Y 2 V M Z W 5 n d G h I a X N 0 b 2 d y Y W 0 u b V 9 i a W 5 z U m F u Z 2 U u b W F 4 L D E w f S Z x d W 9 0 O y w m c X V v d D t T Z W N 0 a W 9 u M S 9 o d 1 9 p b n Z l c n R l Z C 9 B d X R v U m V t b 3 Z l Z E N v b H V t b n M x L n s g I C A g I C A g I C A g I C B t X 3 N 5 b m N T Z X F 1 Z W 5 j Z U x l b m d 0 a E h p c 3 R v Z 3 J h b S 5 r X 2 J p b n N D b 3 V u d C w x M X 0 m c X V v d D s s J n F 1 b 3 Q 7 U 2 V j d G l v b j E v a H d f a W 5 2 Z X J 0 Z W Q v Q X V 0 b 1 J l b W 9 2 Z W R D b 2 x 1 b W 5 z M S 5 7 I C A g I C A g I C A g I C A g b V 9 z e W 5 j U 2 V x d W V u Y 2 V M Z W 5 n d G h I a X N 0 b 2 d y Y W 0 u b V 9 z Y W 1 w b G V z Q 2 9 1 b n Q s M T J 9 J n F 1 b 3 Q 7 L C Z x d W 9 0 O 1 N l Y 3 R p b 2 4 x L 2 h 3 X 2 l u d m V y d G V k L 0 F 1 d G 9 S Z W 1 v d m V k Q 2 9 s d W 1 u c z E u e y A g I C A g I C A g I C A g I G 1 f c 3 l u Y 1 N l c X V l b m N l T G V u Z 3 R T M T A s M T N 9 J n F 1 b 3 Q 7 L C Z x d W 9 0 O 1 N l Y 3 R p b 2 4 x L 2 h 3 X 2 l u d m V y d G V k L 0 F 1 d G 9 S Z W 1 v d m V k Q 2 9 s d W 1 u c z E u e 1 M x M S w x N H 0 m c X V v d D s s J n F 1 b 3 Q 7 U 2 V j d G l v b j E v a H d f a W 5 2 Z X J 0 Z W Q v Q X V 0 b 1 J l b W 9 2 Z W R D b 2 x 1 b W 5 z M S 5 7 U z E y L D E 1 f S Z x d W 9 0 O y w m c X V v d D t T Z W N 0 a W 9 u M S 9 o d 1 9 p b n Z l c n R l Z C 9 B d X R v U m V t b 3 Z l Z E N v b H V t b n M x L n t T M T M s M T Z 9 J n F 1 b 3 Q 7 L C Z x d W 9 0 O 1 N l Y 3 R p b 2 4 x L 2 h 3 X 2 l u d m V y d G V k L 0 F 1 d G 9 S Z W 1 v d m V k Q 2 9 s d W 1 u c z E u e 1 M x N C w x N 3 0 m c X V v d D s s J n F 1 b 3 Q 7 U 2 V j d G l v b j E v a H d f a W 5 2 Z X J 0 Z W Q v Q X V 0 b 1 J l b W 9 2 Z W R D b 2 x 1 b W 5 z M S 5 7 U z E 1 L D E 4 f S Z x d W 9 0 O y w m c X V v d D t T Z W N 0 a W 9 u M S 9 o d 1 9 p b n Z l c n R l Z C 9 B d X R v U m V t b 3 Z l Z E N v b H V t b n M x L n t T M T Y s M T l 9 J n F 1 b 3 Q 7 L C Z x d W 9 0 O 1 N l Y 3 R p b 2 4 x L 2 h 3 X 2 l u d m V y d G V k L 0 F 1 d G 9 S Z W 1 v d m V k Q 2 9 s d W 1 u c z E u e 1 M x N y w y M H 0 m c X V v d D s s J n F 1 b 3 Q 7 U 2 V j d G l v b j E v a H d f a W 5 2 Z X J 0 Z W Q v Q X V 0 b 1 J l b W 9 2 Z W R D b 2 x 1 b W 5 z M S 5 7 U z E 4 L D I x f S Z x d W 9 0 O y w m c X V v d D t T Z W N 0 a W 9 u M S 9 o d 1 9 p b n Z l c n R l Z C 9 B d X R v U m V t b 3 Z l Z E N v b H V t b n M x L n t T M T k s M j J 9 J n F 1 b 3 Q 7 L C Z x d W 9 0 O 1 N l Y 3 R p b 2 4 x L 2 h 3 X 2 l u d m V y d G V k L 0 F 1 d G 9 S Z W 1 v d m V k Q 2 9 s d W 1 u c z E u e 1 M y M C w y M 3 0 m c X V v d D s s J n F 1 b 3 Q 7 U 2 V j d G l v b j E v a H d f a W 5 2 Z X J 0 Z W Q v Q X V 0 b 1 J l b W 9 2 Z W R D b 2 x 1 b W 5 z M S 5 7 U z I x L D I 0 f S Z x d W 9 0 O y w m c X V v d D t T Z W N 0 a W 9 u M S 9 o d 1 9 p b n Z l c n R l Z C 9 B d X R v U m V t b 3 Z l Z E N v b H V t b n M x L n t T M j I s M j V 9 J n F 1 b 3 Q 7 L C Z x d W 9 0 O 1 N l Y 3 R p b 2 4 x L 2 h 3 X 2 l u d m V y d G V k L 0 F 1 d G 9 S Z W 1 v d m V k Q 2 9 s d W 1 u c z E u e 1 M y M y w y N n 0 m c X V v d D s s J n F 1 b 3 Q 7 U 2 V j d G l v b j E v a H d f a W 5 2 Z X J 0 Z W Q v Q X V 0 b 1 J l b W 9 2 Z W R D b 2 x 1 b W 5 z M S 5 7 U z I 0 L D I 3 f S Z x d W 9 0 O y w m c X V v d D t T Z W N 0 a W 9 u M S 9 o d 1 9 p b n Z l c n R l Z C 9 B d X R v U m V t b 3 Z l Z E N v b H V t b n M x L n t T M j U s M j h 9 J n F 1 b 3 Q 7 L C Z x d W 9 0 O 1 N l Y 3 R p b 2 4 x L 2 h 3 X 2 l u d m V y d G V k L 0 F 1 d G 9 S Z W 1 v d m V k Q 2 9 s d W 1 u c z E u e 1 M y N i w y O X 0 m c X V v d D s s J n F 1 b 3 Q 7 U 2 V j d G l v b j E v a H d f a W 5 2 Z X J 0 Z W Q v Q X V 0 b 1 J l b W 9 2 Z W R D b 2 x 1 b W 5 z M S 5 7 U z I 3 L D M w f S Z x d W 9 0 O y w m c X V v d D t T Z W N 0 a W 9 u M S 9 o d 1 9 p b n Z l c n R l Z C 9 B d X R v U m V t b 3 Z l Z E N v b H V t b n M x L n t T M j g s M z F 9 J n F 1 b 3 Q 7 L C Z x d W 9 0 O 1 N l Y 3 R p b 2 4 x L 2 h 3 X 2 l u d m V y d G V k L 0 F 1 d G 9 S Z W 1 v d m V k Q 2 9 s d W 1 u c z E u e 1 M y O S w z M n 0 m c X V v d D s s J n F 1 b 3 Q 7 U 2 V j d G l v b j E v a H d f a W 5 2 Z X J 0 Z W Q v Q X V 0 b 1 J l b W 9 2 Z W R D b 2 x 1 b W 5 z M S 5 7 U z M w L D M z f S Z x d W 9 0 O y w m c X V v d D t T Z W N 0 a W 9 u M S 9 o d 1 9 p b n Z l c n R l Z C 9 B d X R v U m V t b 3 Z l Z E N v b H V t b n M x L n t T M z E s M z R 9 J n F 1 b 3 Q 7 L C Z x d W 9 0 O 1 N l Y 3 R p b 2 4 x L 2 h 3 X 2 l u d m V y d G V k L 0 F 1 d G 9 S Z W 1 v d m V k Q 2 9 s d W 1 u c z E u e 1 M z M i w z N X 0 m c X V v d D s s J n F 1 b 3 Q 7 U 2 V j d G l v b j E v a H d f a W 5 2 Z X J 0 Z W Q v Q X V 0 b 1 J l b W 9 2 Z W R D b 2 x 1 b W 5 z M S 5 7 U z M z L D M 2 f S Z x d W 9 0 O y w m c X V v d D t T Z W N 0 a W 9 u M S 9 o d 1 9 p b n Z l c n R l Z C 9 B d X R v U m V t b 3 Z l Z E N v b H V t b n M x L n t T M z Q s M z d 9 J n F 1 b 3 Q 7 L C Z x d W 9 0 O 1 N l Y 3 R p b 2 4 x L 2 h 3 X 2 l u d m V y d G V k L 0 F 1 d G 9 S Z W 1 v d m V k Q 2 9 s d W 1 u c z E u e 1 M z N S w z O H 0 m c X V v d D s s J n F 1 b 3 Q 7 U 2 V j d G l v b j E v a H d f a W 5 2 Z X J 0 Z W Q v Q X V 0 b 1 J l b W 9 2 Z W R D b 2 x 1 b W 5 z M S 5 7 U z M 2 L D M 5 f S Z x d W 9 0 O y w m c X V v d D t T Z W N 0 a W 9 u M S 9 o d 1 9 p b n Z l c n R l Z C 9 B d X R v U m V t b 3 Z l Z E N v b H V t b n M x L n t T M z c s N D B 9 J n F 1 b 3 Q 7 L C Z x d W 9 0 O 1 N l Y 3 R p b 2 4 x L 2 h 3 X 2 l u d m V y d G V k L 0 F 1 d G 9 S Z W 1 v d m V k Q 2 9 s d W 1 u c z E u e 1 M z O C w 0 M X 0 m c X V v d D s s J n F 1 b 3 Q 7 U 2 V j d G l v b j E v a H d f a W 5 2 Z X J 0 Z W Q v Q X V 0 b 1 J l b W 9 2 Z W R D b 2 x 1 b W 5 z M S 5 7 U z M 5 L D Q y f S Z x d W 9 0 O y w m c X V v d D t T Z W N 0 a W 9 u M S 9 o d 1 9 p b n Z l c n R l Z C 9 B d X R v U m V t b 3 Z l Z E N v b H V t b n M x L n t T N D A s N D N 9 J n F 1 b 3 Q 7 L C Z x d W 9 0 O 1 N l Y 3 R p b 2 4 x L 2 h 3 X 2 l u d m V y d G V k L 0 F 1 d G 9 S Z W 1 v d m V k Q 2 9 s d W 1 u c z E u e 1 M 0 M S w 0 N H 0 m c X V v d D s s J n F 1 b 3 Q 7 U 2 V j d G l v b j E v a H d f a W 5 2 Z X J 0 Z W Q v Q X V 0 b 1 J l b W 9 2 Z W R D b 2 x 1 b W 5 z M S 5 7 U z Q y L D Q 1 f S Z x d W 9 0 O y w m c X V v d D t T Z W N 0 a W 9 u M S 9 o d 1 9 p b n Z l c n R l Z C 9 B d X R v U m V t b 3 Z l Z E N v b H V t b n M x L n t T N D M s N D Z 9 J n F 1 b 3 Q 7 L C Z x d W 9 0 O 1 N l Y 3 R p b 2 4 x L 2 h 3 X 2 l u d m V y d G V k L 0 F 1 d G 9 S Z W 1 v d m V k Q 2 9 s d W 1 u c z E u e 1 M 0 N C w 0 N 3 0 m c X V v d D s s J n F 1 b 3 Q 7 U 2 V j d G l v b j E v a H d f a W 5 2 Z X J 0 Z W Q v Q X V 0 b 1 J l b W 9 2 Z W R D b 2 x 1 b W 5 z M S 5 7 U z Q 1 L D Q 4 f S Z x d W 9 0 O y w m c X V v d D t T Z W N 0 a W 9 u M S 9 o d 1 9 p b n Z l c n R l Z C 9 B d X R v U m V t b 3 Z l Z E N v b H V t b n M x L n t T N D Y s N D l 9 J n F 1 b 3 Q 7 L C Z x d W 9 0 O 1 N l Y 3 R p b 2 4 x L 2 h 3 X 2 l u d m V y d G V k L 0 F 1 d G 9 S Z W 1 v d m V k Q 2 9 s d W 1 u c z E u e 1 M 0 N y w 1 M H 0 m c X V v d D s s J n F 1 b 3 Q 7 U 2 V j d G l v b j E v a H d f a W 5 2 Z X J 0 Z W Q v Q X V 0 b 1 J l b W 9 2 Z W R D b 2 x 1 b W 5 z M S 5 7 U z Q 4 L D U x f S Z x d W 9 0 O y w m c X V v d D t T Z W N 0 a W 9 u M S 9 o d 1 9 p b n Z l c n R l Z C 9 B d X R v U m V t b 3 Z l Z E N v b H V t b n M x L n t T N D k s N T J 9 J n F 1 b 3 Q 7 L C Z x d W 9 0 O 1 N l Y 3 R p b 2 4 x L 2 h 3 X 2 l u d m V y d G V k L 0 F 1 d G 9 S Z W 1 v d m V k Q 2 9 s d W 1 u c z E u e 1 M 1 M C w 1 M 3 0 m c X V v d D s s J n F 1 b 3 Q 7 U 2 V j d G l v b j E v a H d f a W 5 2 Z X J 0 Z W Q v Q X V 0 b 1 J l b W 9 2 Z W R D b 2 x 1 b W 5 z M S 5 7 U z U x L D U 0 f S Z x d W 9 0 O y w m c X V v d D t T Z W N 0 a W 9 u M S 9 o d 1 9 p b n Z l c n R l Z C 9 B d X R v U m V t b 3 Z l Z E N v b H V t b n M x L n t T N T I s N T V 9 J n F 1 b 3 Q 7 L C Z x d W 9 0 O 1 N l Y 3 R p b 2 4 x L 2 h 3 X 2 l u d m V y d G V k L 0 F 1 d G 9 S Z W 1 v d m V k Q 2 9 s d W 1 u c z E u e 1 M 1 M y w 1 N n 0 m c X V v d D s s J n F 1 b 3 Q 7 U 2 V j d G l v b j E v a H d f a W 5 2 Z X J 0 Z W Q v Q X V 0 b 1 J l b W 9 2 Z W R D b 2 x 1 b W 5 z M S 5 7 U z U 0 L D U 3 f S Z x d W 9 0 O y w m c X V v d D t T Z W N 0 a W 9 u M S 9 o d 1 9 p b n Z l c n R l Z C 9 B d X R v U m V t b 3 Z l Z E N v b H V t b n M x L n t T N T U s N T h 9 J n F 1 b 3 Q 7 L C Z x d W 9 0 O 1 N l Y 3 R p b 2 4 x L 2 h 3 X 2 l u d m V y d G V k L 0 F 1 d G 9 S Z W 1 v d m V k Q 2 9 s d W 1 u c z E u e 1 M 1 N i w 1 O X 0 m c X V v d D s s J n F 1 b 3 Q 7 U 2 V j d G l v b j E v a H d f a W 5 2 Z X J 0 Z W Q v Q X V 0 b 1 J l b W 9 2 Z W R D b 2 x 1 b W 5 z M S 5 7 U z U 3 L D Y w f S Z x d W 9 0 O y w m c X V v d D t T Z W N 0 a W 9 u M S 9 o d 1 9 p b n Z l c n R l Z C 9 B d X R v U m V t b 3 Z l Z E N v b H V t b n M x L n t T N T g s N j F 9 J n F 1 b 3 Q 7 L C Z x d W 9 0 O 1 N l Y 3 R p b 2 4 x L 2 h 3 X 2 l u d m V y d G V k L 0 F 1 d G 9 S Z W 1 v d m V k Q 2 9 s d W 1 u c z E u e 1 M 1 O S w 2 M n 0 m c X V v d D s s J n F 1 b 3 Q 7 U 2 V j d G l v b j E v a H d f a W 5 2 Z X J 0 Z W Q v Q X V 0 b 1 J l b W 9 2 Z W R D b 2 x 1 b W 5 z M S 5 7 U z Y w L D Y z f S Z x d W 9 0 O y w m c X V v d D t T Z W N 0 a W 9 u M S 9 o d 1 9 p b n Z l c n R l Z C 9 B d X R v U m V t b 3 Z l Z E N v b H V t b n M x L n t T N j E s N j R 9 J n F 1 b 3 Q 7 L C Z x d W 9 0 O 1 N l Y 3 R p b 2 4 x L 2 h 3 X 2 l u d m V y d G V k L 0 F 1 d G 9 S Z W 1 v d m V k Q 2 9 s d W 1 u c z E u e 1 M 2 M i w 2 N X 0 m c X V v d D s s J n F 1 b 3 Q 7 U 2 V j d G l v b j E v a H d f a W 5 2 Z X J 0 Z W Q v Q X V 0 b 1 J l b W 9 2 Z W R D b 2 x 1 b W 5 z M S 5 7 U z Y z L D Y 2 f S Z x d W 9 0 O y w m c X V v d D t T Z W N 0 a W 9 u M S 9 o d 1 9 p b n Z l c n R l Z C 9 B d X R v U m V t b 3 Z l Z E N v b H V t b n M x L n t T N j Q s N j d 9 J n F 1 b 3 Q 7 L C Z x d W 9 0 O 1 N l Y 3 R p b 2 4 x L 2 h 3 X 2 l u d m V y d G V k L 0 F 1 d G 9 S Z W 1 v d m V k Q 2 9 s d W 1 u c z E u e 1 M 2 N S w 2 O H 0 m c X V v d D s s J n F 1 b 3 Q 7 U 2 V j d G l v b j E v a H d f a W 5 2 Z X J 0 Z W Q v Q X V 0 b 1 J l b W 9 2 Z W R D b 2 x 1 b W 5 z M S 5 7 U z Y 2 L D Y 5 f S Z x d W 9 0 O y w m c X V v d D t T Z W N 0 a W 9 u M S 9 o d 1 9 p b n Z l c n R l Z C 9 B d X R v U m V t b 3 Z l Z E N v b H V t b n M x L n t T N j c s N z B 9 J n F 1 b 3 Q 7 L C Z x d W 9 0 O 1 N l Y 3 R p b 2 4 x L 2 h 3 X 2 l u d m V y d G V k L 0 F 1 d G 9 S Z W 1 v d m V k Q 2 9 s d W 1 u c z E u e 1 M 2 O C w 3 M X 0 m c X V v d D s s J n F 1 b 3 Q 7 U 2 V j d G l v b j E v a H d f a W 5 2 Z X J 0 Z W Q v Q X V 0 b 1 J l b W 9 2 Z W R D b 2 x 1 b W 5 z M S 5 7 U z Y 5 L D c y f S Z x d W 9 0 O y w m c X V v d D t T Z W N 0 a W 9 u M S 9 o d 1 9 p b n Z l c n R l Z C 9 B d X R v U m V t b 3 Z l Z E N v b H V t b n M x L n t T N z A s N z N 9 J n F 1 b 3 Q 7 L C Z x d W 9 0 O 1 N l Y 3 R p b 2 4 x L 2 h 3 X 2 l u d m V y d G V k L 0 F 1 d G 9 S Z W 1 v d m V k Q 2 9 s d W 1 u c z E u e 1 M 3 M S w 3 N H 0 m c X V v d D s s J n F 1 b 3 Q 7 U 2 V j d G l v b j E v a H d f a W 5 2 Z X J 0 Z W Q v Q X V 0 b 1 J l b W 9 2 Z W R D b 2 x 1 b W 5 z M S 5 7 U z c y L D c 1 f S Z x d W 9 0 O y w m c X V v d D t T Z W N 0 a W 9 u M S 9 o d 1 9 p b n Z l c n R l Z C 9 B d X R v U m V t b 3 Z l Z E N v b H V t b n M x L n t T N z M s N z Z 9 J n F 1 b 3 Q 7 L C Z x d W 9 0 O 1 N l Y 3 R p b 2 4 x L 2 h 3 X 2 l u d m V y d G V k L 0 F 1 d G 9 S Z W 1 v d m V k Q 2 9 s d W 1 u c z E u e 1 M 3 N C w 3 N 3 0 m c X V v d D s s J n F 1 b 3 Q 7 U 2 V j d G l v b j E v a H d f a W 5 2 Z X J 0 Z W Q v Q X V 0 b 1 J l b W 9 2 Z W R D b 2 x 1 b W 5 z M S 5 7 U z c 1 L D c 4 f S Z x d W 9 0 O y w m c X V v d D t T Z W N 0 a W 9 u M S 9 o d 1 9 p b n Z l c n R l Z C 9 B d X R v U m V t b 3 Z l Z E N v b H V t b n M x L n t T N z Y s N z l 9 J n F 1 b 3 Q 7 L C Z x d W 9 0 O 1 N l Y 3 R p b 2 4 x L 2 h 3 X 2 l u d m V y d G V k L 0 F 1 d G 9 S Z W 1 v d m V k Q 2 9 s d W 1 u c z E u e 1 M 3 N y w 4 M H 0 m c X V v d D s s J n F 1 b 3 Q 7 U 2 V j d G l v b j E v a H d f a W 5 2 Z X J 0 Z W Q v Q X V 0 b 1 J l b W 9 2 Z W R D b 2 x 1 b W 5 z M S 5 7 U z c 4 L D g x f S Z x d W 9 0 O y w m c X V v d D t T Z W N 0 a W 9 u M S 9 o d 1 9 p b n Z l c n R l Z C 9 B d X R v U m V t b 3 Z l Z E N v b H V t b n M x L n t T N z k s O D J 9 J n F 1 b 3 Q 7 L C Z x d W 9 0 O 1 N l Y 3 R p b 2 4 x L 2 h 3 X 2 l u d m V y d G V k L 0 F 1 d G 9 S Z W 1 v d m V k Q 2 9 s d W 1 u c z E u e 1 M 4 M C w 4 M 3 0 m c X V v d D s s J n F 1 b 3 Q 7 U 2 V j d G l v b j E v a H d f a W 5 2 Z X J 0 Z W Q v Q X V 0 b 1 J l b W 9 2 Z W R D b 2 x 1 b W 5 z M S 5 7 U z g x L D g 0 f S Z x d W 9 0 O y w m c X V v d D t T Z W N 0 a W 9 u M S 9 o d 1 9 p b n Z l c n R l Z C 9 B d X R v U m V t b 3 Z l Z E N v b H V t b n M x L n t T O D I s O D V 9 J n F 1 b 3 Q 7 L C Z x d W 9 0 O 1 N l Y 3 R p b 2 4 x L 2 h 3 X 2 l u d m V y d G V k L 0 F 1 d G 9 S Z W 1 v d m V k Q 2 9 s d W 1 u c z E u e 1 M 4 M y w 4 N n 0 m c X V v d D s s J n F 1 b 3 Q 7 U 2 V j d G l v b j E v a H d f a W 5 2 Z X J 0 Z W Q v Q X V 0 b 1 J l b W 9 2 Z W R D b 2 x 1 b W 5 z M S 5 7 U z g 0 L D g 3 f S Z x d W 9 0 O y w m c X V v d D t T Z W N 0 a W 9 u M S 9 o d 1 9 p b n Z l c n R l Z C 9 B d X R v U m V t b 3 Z l Z E N v b H V t b n M x L n t T O D U s O D h 9 J n F 1 b 3 Q 7 L C Z x d W 9 0 O 1 N l Y 3 R p b 2 4 x L 2 h 3 X 2 l u d m V y d G V k L 0 F 1 d G 9 S Z W 1 v d m V k Q 2 9 s d W 1 u c z E u e 1 M 4 N i w 4 O X 0 m c X V v d D s s J n F 1 b 3 Q 7 U 2 V j d G l v b j E v a H d f a W 5 2 Z X J 0 Z W Q v Q X V 0 b 1 J l b W 9 2 Z W R D b 2 x 1 b W 5 z M S 5 7 U z g 3 L D k w f S Z x d W 9 0 O y w m c X V v d D t T Z W N 0 a W 9 u M S 9 o d 1 9 p b n Z l c n R l Z C 9 B d X R v U m V t b 3 Z l Z E N v b H V t b n M x L n t T O D g s O T F 9 J n F 1 b 3 Q 7 L C Z x d W 9 0 O 1 N l Y 3 R p b 2 4 x L 2 h 3 X 2 l u d m V y d G V k L 0 F 1 d G 9 S Z W 1 v d m V k Q 2 9 s d W 1 u c z E u e 1 M 4 O S w 5 M n 0 m c X V v d D s s J n F 1 b 3 Q 7 U 2 V j d G l v b j E v a H d f a W 5 2 Z X J 0 Z W Q v Q X V 0 b 1 J l b W 9 2 Z W R D b 2 x 1 b W 5 z M S 5 7 U z k w L D k z f S Z x d W 9 0 O y w m c X V v d D t T Z W N 0 a W 9 u M S 9 o d 1 9 p b n Z l c n R l Z C 9 B d X R v U m V t b 3 Z l Z E N v b H V t b n M x L n t T O T E s O T R 9 J n F 1 b 3 Q 7 L C Z x d W 9 0 O 1 N l Y 3 R p b 2 4 x L 2 h 3 X 2 l u d m V y d G V k L 0 F 1 d G 9 S Z W 1 v d m V k Q 2 9 s d W 1 u c z E u e 1 M 5 M i w 5 N X 0 m c X V v d D s s J n F 1 b 3 Q 7 U 2 V j d G l v b j E v a H d f a W 5 2 Z X J 0 Z W Q v Q X V 0 b 1 J l b W 9 2 Z W R D b 2 x 1 b W 5 z M S 5 7 U z k z L D k 2 f S Z x d W 9 0 O y w m c X V v d D t T Z W N 0 a W 9 u M S 9 o d 1 9 p b n Z l c n R l Z C 9 B d X R v U m V t b 3 Z l Z E N v b H V t b n M x L n t T O T Q s O T d 9 J n F 1 b 3 Q 7 L C Z x d W 9 0 O 1 N l Y 3 R p b 2 4 x L 2 h 3 X 2 l u d m V y d G V k L 0 F 1 d G 9 S Z W 1 v d m V k Q 2 9 s d W 1 u c z E u e 1 M 5 N S w 5 O H 0 m c X V v d D s s J n F 1 b 3 Q 7 U 2 V j d G l v b j E v a H d f a W 5 2 Z X J 0 Z W Q v Q X V 0 b 1 J l b W 9 2 Z W R D b 2 x 1 b W 5 z M S 5 7 U z k 2 L D k 5 f S Z x d W 9 0 O y w m c X V v d D t T Z W N 0 a W 9 u M S 9 o d 1 9 p b n Z l c n R l Z C 9 B d X R v U m V t b 3 Z l Z E N v b H V t b n M x L n t T O T c s M T A w f S Z x d W 9 0 O y w m c X V v d D t T Z W N 0 a W 9 u M S 9 o d 1 9 p b n Z l c n R l Z C 9 B d X R v U m V t b 3 Z l Z E N v b H V t b n M x L n t T O T g s M T A x f S Z x d W 9 0 O y w m c X V v d D t T Z W N 0 a W 9 u M S 9 o d 1 9 p b n Z l c n R l Z C 9 B d X R v U m V t b 3 Z l Z E N v b H V t b n M x L n t T O T k s M T A y f S Z x d W 9 0 O y w m c X V v d D t T Z W N 0 a W 9 u M S 9 o d 1 9 p b n Z l c n R l Z C 9 B d X R v U m V t b 3 Z l Z E N v b H V t b n M x L n t T M T A w L D E w M 3 0 m c X V v d D s s J n F 1 b 3 Q 7 U 2 V j d G l v b j E v a H d f a W 5 2 Z X J 0 Z W Q v Q X V 0 b 1 J l b W 9 2 Z W R D b 2 x 1 b W 5 z M S 5 7 b V 9 u b 3 R T e W 5 j U 2 V x d W V u Y 2 V M Z W 5 n d G h I a X N 0 b 2 d y Y W 0 u b V 9 i a W 5 z U m F u Z 2 U u b W l u L D E w N H 0 m c X V v d D s s J n F 1 b 3 Q 7 U 2 V j d G l v b j E v a H d f a W 5 2 Z X J 0 Z W Q v Q X V 0 b 1 J l b W 9 2 Z W R D b 2 x 1 b W 5 z M S 5 7 I C A g I C A g I C A g I C A g b V 9 u b 3 R T e W 5 j U 2 V x d W V u Y 2 V M Z W 5 n d G h I a X N 0 b 2 d y Y W 0 u b V 9 i a W 5 z U m F u Z 2 U u b W F 4 L D E w N X 0 m c X V v d D s s J n F 1 b 3 Q 7 U 2 V j d G l v b j E v a H d f a W 5 2 Z X J 0 Z W Q v Q X V 0 b 1 J l b W 9 2 Z W R D b 2 x 1 b W 5 z M S 5 7 I C A g I C A g I C A g I C A g b V 9 u b 3 R T e W 5 j U 2 V x d W V u Y 2 V M Z W 5 n d G h I a X N 0 b 2 d y Y W 0 u a 1 9 i a W 5 z Q 2 9 1 b n Q s M T A 2 f S Z x d W 9 0 O y w m c X V v d D t T Z W N 0 a W 9 u M S 9 o d 1 9 p b n Z l c n R l Z C 9 B d X R v U m V t b 3 Z l Z E N v b H V t b n M x L n s g I C A g I C A g I C A g I C B t X 2 5 v d F N 5 b m N T Z X F 1 Z W 5 j Z U x l b m d 0 a E h p c 3 R v Z 3 J h b S 5 t X 3 N h b X B s Z X N D b 3 V u d C w x M D d 9 J n F 1 b 3 Q 7 L C Z x d W 9 0 O 1 N l Y 3 R p b 2 4 x L 2 h 3 X 2 l u d m V y d G V k L 0 F 1 d G 9 S Z W 1 v d m V k Q 2 9 s d W 1 u c z E u e y A g I C A g I C A g I C A g I G 1 f b m 9 0 U 3 l u Y 1 N l c X V l b m N l T G V u Z 3 R o S G l z d G 9 n c m F t L m J p b n N f d 2 V p Z 2 h 0 c y w x M D h 9 J n F 1 b 3 Q 7 L C Z x d W 9 0 O 1 N l Y 3 R p b 2 4 x L 2 h 3 X 2 l u d m V y d G V k L 0 F 1 d G 9 S Z W 1 v d m V k Q 2 9 s d W 1 u c z E u e 0 4 x L D E w O X 0 m c X V v d D s s J n F 1 b 3 Q 7 U 2 V j d G l v b j E v a H d f a W 5 2 Z X J 0 Z W Q v Q X V 0 b 1 J l b W 9 2 Z W R D b 2 x 1 b W 5 z M S 5 7 T j I s M T E w f S Z x d W 9 0 O y w m c X V v d D t T Z W N 0 a W 9 u M S 9 o d 1 9 p b n Z l c n R l Z C 9 B d X R v U m V t b 3 Z l Z E N v b H V t b n M x L n t O M y w x M T F 9 J n F 1 b 3 Q 7 L C Z x d W 9 0 O 1 N l Y 3 R p b 2 4 x L 2 h 3 X 2 l u d m V y d G V k L 0 F 1 d G 9 S Z W 1 v d m V k Q 2 9 s d W 1 u c z E u e 0 4 0 L D E x M n 0 m c X V v d D s s J n F 1 b 3 Q 7 U 2 V j d G l v b j E v a H d f a W 5 2 Z X J 0 Z W Q v Q X V 0 b 1 J l b W 9 2 Z W R D b 2 x 1 b W 5 z M S 5 7 T j U s M T E z f S Z x d W 9 0 O y w m c X V v d D t T Z W N 0 a W 9 u M S 9 o d 1 9 p b n Z l c n R l Z C 9 B d X R v U m V t b 3 Z l Z E N v b H V t b n M x L n t O N i w x M T R 9 J n F 1 b 3 Q 7 L C Z x d W 9 0 O 1 N l Y 3 R p b 2 4 x L 2 h 3 X 2 l u d m V y d G V k L 0 F 1 d G 9 S Z W 1 v d m V k Q 2 9 s d W 1 u c z E u e 0 4 3 L D E x N X 0 m c X V v d D s s J n F 1 b 3 Q 7 U 2 V j d G l v b j E v a H d f a W 5 2 Z X J 0 Z W Q v Q X V 0 b 1 J l b W 9 2 Z W R D b 2 x 1 b W 5 z M S 5 7 T j g s M T E 2 f S Z x d W 9 0 O y w m c X V v d D t T Z W N 0 a W 9 u M S 9 o d 1 9 p b n Z l c n R l Z C 9 B d X R v U m V t b 3 Z l Z E N v b H V t b n M x L n t O O S w x M T d 9 J n F 1 b 3 Q 7 L C Z x d W 9 0 O 1 N l Y 3 R p b 2 4 x L 2 h 3 X 2 l u d m V y d G V k L 0 F 1 d G 9 S Z W 1 v d m V k Q 2 9 s d W 1 u c z E u e 0 4 x M C w x M T h 9 J n F 1 b 3 Q 7 L C Z x d W 9 0 O 1 N l Y 3 R p b 2 4 x L 2 h 3 X 2 l u d m V y d G V k L 0 F 1 d G 9 S Z W 1 v d m V k Q 2 9 s d W 1 u c z E u e 0 4 x M S w x M T l 9 J n F 1 b 3 Q 7 L C Z x d W 9 0 O 1 N l Y 3 R p b 2 4 x L 2 h 3 X 2 l u d m V y d G V k L 0 F 1 d G 9 S Z W 1 v d m V k Q 2 9 s d W 1 u c z E u e 0 4 x M i w x M j B 9 J n F 1 b 3 Q 7 L C Z x d W 9 0 O 1 N l Y 3 R p b 2 4 x L 2 h 3 X 2 l u d m V y d G V k L 0 F 1 d G 9 S Z W 1 v d m V k Q 2 9 s d W 1 u c z E u e 0 4 x M y w x M j F 9 J n F 1 b 3 Q 7 L C Z x d W 9 0 O 1 N l Y 3 R p b 2 4 x L 2 h 3 X 2 l u d m V y d G V k L 0 F 1 d G 9 S Z W 1 v d m V k Q 2 9 s d W 1 u c z E u e 0 4 x N C w x M j J 9 J n F 1 b 3 Q 7 L C Z x d W 9 0 O 1 N l Y 3 R p b 2 4 x L 2 h 3 X 2 l u d m V y d G V k L 0 F 1 d G 9 S Z W 1 v d m V k Q 2 9 s d W 1 u c z E u e 0 4 x N S w x M j N 9 J n F 1 b 3 Q 7 L C Z x d W 9 0 O 1 N l Y 3 R p b 2 4 x L 2 h 3 X 2 l u d m V y d G V k L 0 F 1 d G 9 S Z W 1 v d m V k Q 2 9 s d W 1 u c z E u e 0 4 x N i w x M j R 9 J n F 1 b 3 Q 7 L C Z x d W 9 0 O 1 N l Y 3 R p b 2 4 x L 2 h 3 X 2 l u d m V y d G V k L 0 F 1 d G 9 S Z W 1 v d m V k Q 2 9 s d W 1 u c z E u e 0 4 x N y w x M j V 9 J n F 1 b 3 Q 7 L C Z x d W 9 0 O 1 N l Y 3 R p b 2 4 x L 2 h 3 X 2 l u d m V y d G V k L 0 F 1 d G 9 S Z W 1 v d m V k Q 2 9 s d W 1 u c z E u e 0 4 x O C w x M j Z 9 J n F 1 b 3 Q 7 L C Z x d W 9 0 O 1 N l Y 3 R p b 2 4 x L 2 h 3 X 2 l u d m V y d G V k L 0 F 1 d G 9 S Z W 1 v d m V k Q 2 9 s d W 1 u c z E u e 0 4 x O S w x M j d 9 J n F 1 b 3 Q 7 L C Z x d W 9 0 O 1 N l Y 3 R p b 2 4 x L 2 h 3 X 2 l u d m V y d G V k L 0 F 1 d G 9 S Z W 1 v d m V k Q 2 9 s d W 1 u c z E u e 0 4 y M C w x M j h 9 J n F 1 b 3 Q 7 L C Z x d W 9 0 O 1 N l Y 3 R p b 2 4 x L 2 h 3 X 2 l u d m V y d G V k L 0 F 1 d G 9 S Z W 1 v d m V k Q 2 9 s d W 1 u c z E u e 0 4 y M S w x M j l 9 J n F 1 b 3 Q 7 L C Z x d W 9 0 O 1 N l Y 3 R p b 2 4 x L 2 h 3 X 2 l u d m V y d G V k L 0 F 1 d G 9 S Z W 1 v d m V k Q 2 9 s d W 1 u c z E u e 0 4 y M i w x M z B 9 J n F 1 b 3 Q 7 L C Z x d W 9 0 O 1 N l Y 3 R p b 2 4 x L 2 h 3 X 2 l u d m V y d G V k L 0 F 1 d G 9 S Z W 1 v d m V k Q 2 9 s d W 1 u c z E u e 0 4 y M y w x M z F 9 J n F 1 b 3 Q 7 L C Z x d W 9 0 O 1 N l Y 3 R p b 2 4 x L 2 h 3 X 2 l u d m V y d G V k L 0 F 1 d G 9 S Z W 1 v d m V k Q 2 9 s d W 1 u c z E u e 0 4 y N C w x M z J 9 J n F 1 b 3 Q 7 L C Z x d W 9 0 O 1 N l Y 3 R p b 2 4 x L 2 h 3 X 2 l u d m V y d G V k L 0 F 1 d G 9 S Z W 1 v d m V k Q 2 9 s d W 1 u c z E u e 0 4 y N S w x M z N 9 J n F 1 b 3 Q 7 L C Z x d W 9 0 O 1 N l Y 3 R p b 2 4 x L 2 h 3 X 2 l u d m V y d G V k L 0 F 1 d G 9 S Z W 1 v d m V k Q 2 9 s d W 1 u c z E u e 0 4 y N i w x M z R 9 J n F 1 b 3 Q 7 L C Z x d W 9 0 O 1 N l Y 3 R p b 2 4 x L 2 h 3 X 2 l u d m V y d G V k L 0 F 1 d G 9 S Z W 1 v d m V k Q 2 9 s d W 1 u c z E u e 0 4 y N y w x M z V 9 J n F 1 b 3 Q 7 L C Z x d W 9 0 O 1 N l Y 3 R p b 2 4 x L 2 h 3 X 2 l u d m V y d G V k L 0 F 1 d G 9 S Z W 1 v d m V k Q 2 9 s d W 1 u c z E u e 0 4 y O C w x M z Z 9 J n F 1 b 3 Q 7 L C Z x d W 9 0 O 1 N l Y 3 R p b 2 4 x L 2 h 3 X 2 l u d m V y d G V k L 0 F 1 d G 9 S Z W 1 v d m V k Q 2 9 s d W 1 u c z E u e 0 4 y O S w x M z d 9 J n F 1 b 3 Q 7 L C Z x d W 9 0 O 1 N l Y 3 R p b 2 4 x L 2 h 3 X 2 l u d m V y d G V k L 0 F 1 d G 9 S Z W 1 v d m V k Q 2 9 s d W 1 u c z E u e 0 4 z M C w x M z h 9 J n F 1 b 3 Q 7 L C Z x d W 9 0 O 1 N l Y 3 R p b 2 4 x L 2 h 3 X 2 l u d m V y d G V k L 0 F 1 d G 9 S Z W 1 v d m V k Q 2 9 s d W 1 u c z E u e 0 4 z M S w x M z l 9 J n F 1 b 3 Q 7 L C Z x d W 9 0 O 1 N l Y 3 R p b 2 4 x L 2 h 3 X 2 l u d m V y d G V k L 0 F 1 d G 9 S Z W 1 v d m V k Q 2 9 s d W 1 u c z E u e 0 4 z M i w x N D B 9 J n F 1 b 3 Q 7 L C Z x d W 9 0 O 1 N l Y 3 R p b 2 4 x L 2 h 3 X 2 l u d m V y d G V k L 0 F 1 d G 9 S Z W 1 v d m V k Q 2 9 s d W 1 u c z E u e 0 4 z M y w x N D F 9 J n F 1 b 3 Q 7 L C Z x d W 9 0 O 1 N l Y 3 R p b 2 4 x L 2 h 3 X 2 l u d m V y d G V k L 0 F 1 d G 9 S Z W 1 v d m V k Q 2 9 s d W 1 u c z E u e 0 4 z N C w x N D J 9 J n F 1 b 3 Q 7 L C Z x d W 9 0 O 1 N l Y 3 R p b 2 4 x L 2 h 3 X 2 l u d m V y d G V k L 0 F 1 d G 9 S Z W 1 v d m V k Q 2 9 s d W 1 u c z E u e 0 4 z N S w x N D N 9 J n F 1 b 3 Q 7 L C Z x d W 9 0 O 1 N l Y 3 R p b 2 4 x L 2 h 3 X 2 l u d m V y d G V k L 0 F 1 d G 9 S Z W 1 v d m V k Q 2 9 s d W 1 u c z E u e 0 4 z N i w x N D R 9 J n F 1 b 3 Q 7 L C Z x d W 9 0 O 1 N l Y 3 R p b 2 4 x L 2 h 3 X 2 l u d m V y d G V k L 0 F 1 d G 9 S Z W 1 v d m V k Q 2 9 s d W 1 u c z E u e 0 4 z N y w x N D V 9 J n F 1 b 3 Q 7 L C Z x d W 9 0 O 1 N l Y 3 R p b 2 4 x L 2 h 3 X 2 l u d m V y d G V k L 0 F 1 d G 9 S Z W 1 v d m V k Q 2 9 s d W 1 u c z E u e 0 4 z O C w x N D Z 9 J n F 1 b 3 Q 7 L C Z x d W 9 0 O 1 N l Y 3 R p b 2 4 x L 2 h 3 X 2 l u d m V y d G V k L 0 F 1 d G 9 S Z W 1 v d m V k Q 2 9 s d W 1 u c z E u e 0 4 z O S w x N D d 9 J n F 1 b 3 Q 7 L C Z x d W 9 0 O 1 N l Y 3 R p b 2 4 x L 2 h 3 X 2 l u d m V y d G V k L 0 F 1 d G 9 S Z W 1 v d m V k Q 2 9 s d W 1 u c z E u e 0 4 0 M C w x N D h 9 J n F 1 b 3 Q 7 L C Z x d W 9 0 O 1 N l Y 3 R p b 2 4 x L 2 h 3 X 2 l u d m V y d G V k L 0 F 1 d G 9 S Z W 1 v d m V k Q 2 9 s d W 1 u c z E u e 0 4 0 M S w x N D l 9 J n F 1 b 3 Q 7 L C Z x d W 9 0 O 1 N l Y 3 R p b 2 4 x L 2 h 3 X 2 l u d m V y d G V k L 0 F 1 d G 9 S Z W 1 v d m V k Q 2 9 s d W 1 u c z E u e 0 4 0 M i w x N T B 9 J n F 1 b 3 Q 7 L C Z x d W 9 0 O 1 N l Y 3 R p b 2 4 x L 2 h 3 X 2 l u d m V y d G V k L 0 F 1 d G 9 S Z W 1 v d m V k Q 2 9 s d W 1 u c z E u e 0 4 0 M y w x N T F 9 J n F 1 b 3 Q 7 L C Z x d W 9 0 O 1 N l Y 3 R p b 2 4 x L 2 h 3 X 2 l u d m V y d G V k L 0 F 1 d G 9 S Z W 1 v d m V k Q 2 9 s d W 1 u c z E u e 0 4 0 N C w x N T J 9 J n F 1 b 3 Q 7 L C Z x d W 9 0 O 1 N l Y 3 R p b 2 4 x L 2 h 3 X 2 l u d m V y d G V k L 0 F 1 d G 9 S Z W 1 v d m V k Q 2 9 s d W 1 u c z E u e 0 4 0 N S w x N T N 9 J n F 1 b 3 Q 7 L C Z x d W 9 0 O 1 N l Y 3 R p b 2 4 x L 2 h 3 X 2 l u d m V y d G V k L 0 F 1 d G 9 S Z W 1 v d m V k Q 2 9 s d W 1 u c z E u e 0 4 0 N i w x N T R 9 J n F 1 b 3 Q 7 L C Z x d W 9 0 O 1 N l Y 3 R p b 2 4 x L 2 h 3 X 2 l u d m V y d G V k L 0 F 1 d G 9 S Z W 1 v d m V k Q 2 9 s d W 1 u c z E u e 0 4 0 N y w x N T V 9 J n F 1 b 3 Q 7 L C Z x d W 9 0 O 1 N l Y 3 R p b 2 4 x L 2 h 3 X 2 l u d m V y d G V k L 0 F 1 d G 9 S Z W 1 v d m V k Q 2 9 s d W 1 u c z E u e 0 4 0 O C w x N T Z 9 J n F 1 b 3 Q 7 L C Z x d W 9 0 O 1 N l Y 3 R p b 2 4 x L 2 h 3 X 2 l u d m V y d G V k L 0 F 1 d G 9 S Z W 1 v d m V k Q 2 9 s d W 1 u c z E u e 0 4 0 O S w x N T d 9 J n F 1 b 3 Q 7 L C Z x d W 9 0 O 1 N l Y 3 R p b 2 4 x L 2 h 3 X 2 l u d m V y d G V k L 0 F 1 d G 9 S Z W 1 v d m V k Q 2 9 s d W 1 u c z E u e 0 4 1 M C w x N T h 9 J n F 1 b 3 Q 7 L C Z x d W 9 0 O 1 N l Y 3 R p b 2 4 x L 2 h 3 X 2 l u d m V y d G V k L 0 F 1 d G 9 S Z W 1 v d m V k Q 2 9 s d W 1 u c z E u e 0 4 1 M S w x N T l 9 J n F 1 b 3 Q 7 L C Z x d W 9 0 O 1 N l Y 3 R p b 2 4 x L 2 h 3 X 2 l u d m V y d G V k L 0 F 1 d G 9 S Z W 1 v d m V k Q 2 9 s d W 1 u c z E u e 0 4 1 M i w x N j B 9 J n F 1 b 3 Q 7 L C Z x d W 9 0 O 1 N l Y 3 R p b 2 4 x L 2 h 3 X 2 l u d m V y d G V k L 0 F 1 d G 9 S Z W 1 v d m V k Q 2 9 s d W 1 u c z E u e 0 4 1 M y w x N j F 9 J n F 1 b 3 Q 7 L C Z x d W 9 0 O 1 N l Y 3 R p b 2 4 x L 2 h 3 X 2 l u d m V y d G V k L 0 F 1 d G 9 S Z W 1 v d m V k Q 2 9 s d W 1 u c z E u e 0 4 1 N C w x N j J 9 J n F 1 b 3 Q 7 L C Z x d W 9 0 O 1 N l Y 3 R p b 2 4 x L 2 h 3 X 2 l u d m V y d G V k L 0 F 1 d G 9 S Z W 1 v d m V k Q 2 9 s d W 1 u c z E u e 0 4 1 N S w x N j N 9 J n F 1 b 3 Q 7 L C Z x d W 9 0 O 1 N l Y 3 R p b 2 4 x L 2 h 3 X 2 l u d m V y d G V k L 0 F 1 d G 9 S Z W 1 v d m V k Q 2 9 s d W 1 u c z E u e 0 4 1 N i w x N j R 9 J n F 1 b 3 Q 7 L C Z x d W 9 0 O 1 N l Y 3 R p b 2 4 x L 2 h 3 X 2 l u d m V y d G V k L 0 F 1 d G 9 S Z W 1 v d m V k Q 2 9 s d W 1 u c z E u e 0 4 1 N y w x N j V 9 J n F 1 b 3 Q 7 L C Z x d W 9 0 O 1 N l Y 3 R p b 2 4 x L 2 h 3 X 2 l u d m V y d G V k L 0 F 1 d G 9 S Z W 1 v d m V k Q 2 9 s d W 1 u c z E u e 0 4 1 O C w x N j Z 9 J n F 1 b 3 Q 7 L C Z x d W 9 0 O 1 N l Y 3 R p b 2 4 x L 2 h 3 X 2 l u d m V y d G V k L 0 F 1 d G 9 S Z W 1 v d m V k Q 2 9 s d W 1 u c z E u e 0 4 1 O S w x N j d 9 J n F 1 b 3 Q 7 L C Z x d W 9 0 O 1 N l Y 3 R p b 2 4 x L 2 h 3 X 2 l u d m V y d G V k L 0 F 1 d G 9 S Z W 1 v d m V k Q 2 9 s d W 1 u c z E u e 0 4 2 M C w x N j h 9 J n F 1 b 3 Q 7 L C Z x d W 9 0 O 1 N l Y 3 R p b 2 4 x L 2 h 3 X 2 l u d m V y d G V k L 0 F 1 d G 9 S Z W 1 v d m V k Q 2 9 s d W 1 u c z E u e 0 4 2 M S w x N j l 9 J n F 1 b 3 Q 7 L C Z x d W 9 0 O 1 N l Y 3 R p b 2 4 x L 2 h 3 X 2 l u d m V y d G V k L 0 F 1 d G 9 S Z W 1 v d m V k Q 2 9 s d W 1 u c z E u e 0 4 2 M i w x N z B 9 J n F 1 b 3 Q 7 L C Z x d W 9 0 O 1 N l Y 3 R p b 2 4 x L 2 h 3 X 2 l u d m V y d G V k L 0 F 1 d G 9 S Z W 1 v d m V k Q 2 9 s d W 1 u c z E u e 0 4 2 M y w x N z F 9 J n F 1 b 3 Q 7 L C Z x d W 9 0 O 1 N l Y 3 R p b 2 4 x L 2 h 3 X 2 l u d m V y d G V k L 0 F 1 d G 9 S Z W 1 v d m V k Q 2 9 s d W 1 u c z E u e 0 4 2 N C w x N z J 9 J n F 1 b 3 Q 7 L C Z x d W 9 0 O 1 N l Y 3 R p b 2 4 x L 2 h 3 X 2 l u d m V y d G V k L 0 F 1 d G 9 S Z W 1 v d m V k Q 2 9 s d W 1 u c z E u e 0 4 2 N S w x N z N 9 J n F 1 b 3 Q 7 L C Z x d W 9 0 O 1 N l Y 3 R p b 2 4 x L 2 h 3 X 2 l u d m V y d G V k L 0 F 1 d G 9 S Z W 1 v d m V k Q 2 9 s d W 1 u c z E u e 0 4 2 N i w x N z R 9 J n F 1 b 3 Q 7 L C Z x d W 9 0 O 1 N l Y 3 R p b 2 4 x L 2 h 3 X 2 l u d m V y d G V k L 0 F 1 d G 9 S Z W 1 v d m V k Q 2 9 s d W 1 u c z E u e 0 4 2 N y w x N z V 9 J n F 1 b 3 Q 7 L C Z x d W 9 0 O 1 N l Y 3 R p b 2 4 x L 2 h 3 X 2 l u d m V y d G V k L 0 F 1 d G 9 S Z W 1 v d m V k Q 2 9 s d W 1 u c z E u e 0 4 2 O C w x N z Z 9 J n F 1 b 3 Q 7 L C Z x d W 9 0 O 1 N l Y 3 R p b 2 4 x L 2 h 3 X 2 l u d m V y d G V k L 0 F 1 d G 9 S Z W 1 v d m V k Q 2 9 s d W 1 u c z E u e 0 4 2 O S w x N z d 9 J n F 1 b 3 Q 7 L C Z x d W 9 0 O 1 N l Y 3 R p b 2 4 x L 2 h 3 X 2 l u d m V y d G V k L 0 F 1 d G 9 S Z W 1 v d m V k Q 2 9 s d W 1 u c z E u e 0 4 3 M C w x N z h 9 J n F 1 b 3 Q 7 L C Z x d W 9 0 O 1 N l Y 3 R p b 2 4 x L 2 h 3 X 2 l u d m V y d G V k L 0 F 1 d G 9 S Z W 1 v d m V k Q 2 9 s d W 1 u c z E u e 0 4 3 M S w x N z l 9 J n F 1 b 3 Q 7 L C Z x d W 9 0 O 1 N l Y 3 R p b 2 4 x L 2 h 3 X 2 l u d m V y d G V k L 0 F 1 d G 9 S Z W 1 v d m V k Q 2 9 s d W 1 u c z E u e 0 4 3 M i w x O D B 9 J n F 1 b 3 Q 7 L C Z x d W 9 0 O 1 N l Y 3 R p b 2 4 x L 2 h 3 X 2 l u d m V y d G V k L 0 F 1 d G 9 S Z W 1 v d m V k Q 2 9 s d W 1 u c z E u e 0 4 3 M y w x O D F 9 J n F 1 b 3 Q 7 L C Z x d W 9 0 O 1 N l Y 3 R p b 2 4 x L 2 h 3 X 2 l u d m V y d G V k L 0 F 1 d G 9 S Z W 1 v d m V k Q 2 9 s d W 1 u c z E u e 0 4 3 N C w x O D J 9 J n F 1 b 3 Q 7 L C Z x d W 9 0 O 1 N l Y 3 R p b 2 4 x L 2 h 3 X 2 l u d m V y d G V k L 0 F 1 d G 9 S Z W 1 v d m V k Q 2 9 s d W 1 u c z E u e 0 4 3 N S w x O D N 9 J n F 1 b 3 Q 7 L C Z x d W 9 0 O 1 N l Y 3 R p b 2 4 x L 2 h 3 X 2 l u d m V y d G V k L 0 F 1 d G 9 S Z W 1 v d m V k Q 2 9 s d W 1 u c z E u e 0 4 3 N i w x O D R 9 J n F 1 b 3 Q 7 L C Z x d W 9 0 O 1 N l Y 3 R p b 2 4 x L 2 h 3 X 2 l u d m V y d G V k L 0 F 1 d G 9 S Z W 1 v d m V k Q 2 9 s d W 1 u c z E u e 0 4 3 N y w x O D V 9 J n F 1 b 3 Q 7 L C Z x d W 9 0 O 1 N l Y 3 R p b 2 4 x L 2 h 3 X 2 l u d m V y d G V k L 0 F 1 d G 9 S Z W 1 v d m V k Q 2 9 s d W 1 u c z E u e 0 4 3 O C w x O D Z 9 J n F 1 b 3 Q 7 L C Z x d W 9 0 O 1 N l Y 3 R p b 2 4 x L 2 h 3 X 2 l u d m V y d G V k L 0 F 1 d G 9 S Z W 1 v d m V k Q 2 9 s d W 1 u c z E u e 0 4 3 O S w x O D d 9 J n F 1 b 3 Q 7 L C Z x d W 9 0 O 1 N l Y 3 R p b 2 4 x L 2 h 3 X 2 l u d m V y d G V k L 0 F 1 d G 9 S Z W 1 v d m V k Q 2 9 s d W 1 u c z E u e 0 4 4 M C w x O D h 9 J n F 1 b 3 Q 7 L C Z x d W 9 0 O 1 N l Y 3 R p b 2 4 x L 2 h 3 X 2 l u d m V y d G V k L 0 F 1 d G 9 S Z W 1 v d m V k Q 2 9 s d W 1 u c z E u e 0 4 4 M S w x O D l 9 J n F 1 b 3 Q 7 L C Z x d W 9 0 O 1 N l Y 3 R p b 2 4 x L 2 h 3 X 2 l u d m V y d G V k L 0 F 1 d G 9 S Z W 1 v d m V k Q 2 9 s d W 1 u c z E u e 0 4 4 M i w x O T B 9 J n F 1 b 3 Q 7 L C Z x d W 9 0 O 1 N l Y 3 R p b 2 4 x L 2 h 3 X 2 l u d m V y d G V k L 0 F 1 d G 9 S Z W 1 v d m V k Q 2 9 s d W 1 u c z E u e 0 4 4 M y w x O T F 9 J n F 1 b 3 Q 7 L C Z x d W 9 0 O 1 N l Y 3 R p b 2 4 x L 2 h 3 X 2 l u d m V y d G V k L 0 F 1 d G 9 S Z W 1 v d m V k Q 2 9 s d W 1 u c z E u e 0 4 4 N C w x O T J 9 J n F 1 b 3 Q 7 L C Z x d W 9 0 O 1 N l Y 3 R p b 2 4 x L 2 h 3 X 2 l u d m V y d G V k L 0 F 1 d G 9 S Z W 1 v d m V k Q 2 9 s d W 1 u c z E u e 0 4 4 N S w x O T N 9 J n F 1 b 3 Q 7 L C Z x d W 9 0 O 1 N l Y 3 R p b 2 4 x L 2 h 3 X 2 l u d m V y d G V k L 0 F 1 d G 9 S Z W 1 v d m V k Q 2 9 s d W 1 u c z E u e 0 4 4 N i w x O T R 9 J n F 1 b 3 Q 7 L C Z x d W 9 0 O 1 N l Y 3 R p b 2 4 x L 2 h 3 X 2 l u d m V y d G V k L 0 F 1 d G 9 S Z W 1 v d m V k Q 2 9 s d W 1 u c z E u e 0 4 4 N y w x O T V 9 J n F 1 b 3 Q 7 L C Z x d W 9 0 O 1 N l Y 3 R p b 2 4 x L 2 h 3 X 2 l u d m V y d G V k L 0 F 1 d G 9 S Z W 1 v d m V k Q 2 9 s d W 1 u c z E u e 0 4 4 O C w x O T Z 9 J n F 1 b 3 Q 7 L C Z x d W 9 0 O 1 N l Y 3 R p b 2 4 x L 2 h 3 X 2 l u d m V y d G V k L 0 F 1 d G 9 S Z W 1 v d m V k Q 2 9 s d W 1 u c z E u e 0 4 4 O S w x O T d 9 J n F 1 b 3 Q 7 L C Z x d W 9 0 O 1 N l Y 3 R p b 2 4 x L 2 h 3 X 2 l u d m V y d G V k L 0 F 1 d G 9 S Z W 1 v d m V k Q 2 9 s d W 1 u c z E u e 0 4 5 M C w x O T h 9 J n F 1 b 3 Q 7 L C Z x d W 9 0 O 1 N l Y 3 R p b 2 4 x L 2 h 3 X 2 l u d m V y d G V k L 0 F 1 d G 9 S Z W 1 v d m V k Q 2 9 s d W 1 u c z E u e 0 4 5 M S w x O T l 9 J n F 1 b 3 Q 7 L C Z x d W 9 0 O 1 N l Y 3 R p b 2 4 x L 2 h 3 X 2 l u d m V y d G V k L 0 F 1 d G 9 S Z W 1 v d m V k Q 2 9 s d W 1 u c z E u e 0 4 5 M i w y M D B 9 J n F 1 b 3 Q 7 L C Z x d W 9 0 O 1 N l Y 3 R p b 2 4 x L 2 h 3 X 2 l u d m V y d G V k L 0 F 1 d G 9 S Z W 1 v d m V k Q 2 9 s d W 1 u c z E u e 0 4 5 M y w y M D F 9 J n F 1 b 3 Q 7 L C Z x d W 9 0 O 1 N l Y 3 R p b 2 4 x L 2 h 3 X 2 l u d m V y d G V k L 0 F 1 d G 9 S Z W 1 v d m V k Q 2 9 s d W 1 u c z E u e 0 4 5 N C w y M D J 9 J n F 1 b 3 Q 7 L C Z x d W 9 0 O 1 N l Y 3 R p b 2 4 x L 2 h 3 X 2 l u d m V y d G V k L 0 F 1 d G 9 S Z W 1 v d m V k Q 2 9 s d W 1 u c z E u e 0 4 5 N S w y M D N 9 J n F 1 b 3 Q 7 L C Z x d W 9 0 O 1 N l Y 3 R p b 2 4 x L 2 h 3 X 2 l u d m V y d G V k L 0 F 1 d G 9 S Z W 1 v d m V k Q 2 9 s d W 1 u c z E u e 0 4 5 N i w y M D R 9 J n F 1 b 3 Q 7 L C Z x d W 9 0 O 1 N l Y 3 R p b 2 4 x L 2 h 3 X 2 l u d m V y d G V k L 0 F 1 d G 9 S Z W 1 v d m V k Q 2 9 s d W 1 u c z E u e 0 4 5 N y w y M D V 9 J n F 1 b 3 Q 7 L C Z x d W 9 0 O 1 N l Y 3 R p b 2 4 x L 2 h 3 X 2 l u d m V y d G V k L 0 F 1 d G 9 S Z W 1 v d m V k Q 2 9 s d W 1 u c z E u e 0 4 5 O C w y M D Z 9 J n F 1 b 3 Q 7 L C Z x d W 9 0 O 1 N l Y 3 R p b 2 4 x L 2 h 3 X 2 l u d m V y d G V k L 0 F 1 d G 9 S Z W 1 v d m V k Q 2 9 s d W 1 u c z E u e 0 4 5 O S w y M D d 9 J n F 1 b 3 Q 7 L C Z x d W 9 0 O 1 N l Y 3 R p b 2 4 x L 2 h 3 X 2 l u d m V y d G V k L 0 F 1 d G 9 S Z W 1 v d m V k Q 2 9 s d W 1 u c z E u e 0 4 x M D A s M j A 4 f S Z x d W 9 0 O y w m c X V v d D t T Z W N 0 a W 9 u M S 9 o d 1 9 p b n Z l c n R l Z C 9 B d X R v U m V t b 3 Z l Z E N v b H V t b n M x L n t t X 2 F t c G x p d H V k Z U h p c 3 R v Z 3 J h b S 4 w L D I w O X 0 m c X V v d D s s J n F 1 b 3 Q 7 U 2 V j d G l v b j E v a H d f a W 5 2 Z X J 0 Z W Q v Q X V 0 b 1 J l b W 9 2 Z W R D b 2 x 1 b W 5 z M S 5 7 b V 9 h b X B s a X R 1 Z G V I a X N 0 b 2 d y Y W 0 u M S w y M T B 9 J n F 1 b 3 Q 7 L C Z x d W 9 0 O 1 N l Y 3 R p b 2 4 x L 2 h 3 X 2 l u d m V y d G V k L 0 F 1 d G 9 S Z W 1 v d m V k Q 2 9 s d W 1 u c z E u e 2 1 f Y W 1 w b G l 0 d W R l S G l z d G 9 n c m F t L j I s M j E x f S Z x d W 9 0 O y w m c X V v d D t T Z W N 0 a W 9 u M S 9 o d 1 9 p b n Z l c n R l Z C 9 B d X R v U m V t b 3 Z l Z E N v b H V t b n M x L n t t X 2 F t c G x p d H V k Z U h p c 3 R v Z 3 J h b S 4 z L D I x M n 0 m c X V v d D s s J n F 1 b 3 Q 7 U 2 V j d G l v b j E v a H d f a W 5 2 Z X J 0 Z W Q v Q X V 0 b 1 J l b W 9 2 Z W R D b 2 x 1 b W 5 z M S 5 7 b V 9 h b X B s a X R 1 Z G V I a X N 0 b 2 d y Y W 0 u N C w y M T N 9 J n F 1 b 3 Q 7 L C Z x d W 9 0 O 1 N l Y 3 R p b 2 4 x L 2 h 3 X 2 l u d m V y d G V k L 0 F 1 d G 9 S Z W 1 v d m V k Q 2 9 s d W 1 u c z E u e 2 1 f Y W 1 w b G l 0 d W R l S G l z d G 9 n c m F t L j U s M j E 0 f S Z x d W 9 0 O y w m c X V v d D t T Z W N 0 a W 9 u M S 9 o d 1 9 p b n Z l c n R l Z C 9 B d X R v U m V t b 3 Z l Z E N v b H V t b n M x L n t t X 2 F t c G x p d H V k Z U h p c 3 R v Z 3 J h b S 4 2 L D I x N X 0 m c X V v d D s s J n F 1 b 3 Q 7 U 2 V j d G l v b j E v a H d f a W 5 2 Z X J 0 Z W Q v Q X V 0 b 1 J l b W 9 2 Z W R D b 2 x 1 b W 5 z M S 5 7 b V 9 h b X B s a X R 1 Z G V I a X N 0 b 2 d y Y W 0 u N y w y M T Z 9 J n F 1 b 3 Q 7 L C Z x d W 9 0 O 1 N l Y 3 R p b 2 4 x L 2 h 3 X 2 l u d m V y d G V k L 0 F 1 d G 9 S Z W 1 v d m V k Q 2 9 s d W 1 u c z E u e 2 1 f Y W 1 w b G l 0 d W R l S G l z d G 9 n c m F t L j g s M j E 3 f S Z x d W 9 0 O y w m c X V v d D t T Z W N 0 a W 9 u M S 9 o d 1 9 p b n Z l c n R l Z C 9 B d X R v U m V t b 3 Z l Z E N v b H V t b n M x L n t t X 2 F t c G x p d H V k Z U h p c 3 R v Z 3 J h b S 4 5 L D I x O H 0 m c X V v d D s s J n F 1 b 3 Q 7 U 2 V j d G l v b j E v a H d f a W 5 2 Z X J 0 Z W Q v Q X V 0 b 1 J l b W 9 2 Z W R D b 2 x 1 b W 5 z M S 5 7 b V 9 h b X B s a X R 1 Z G V I a X N 0 b 2 d y Y W 0 u M T A s M j E 5 f S Z x d W 9 0 O y w m c X V v d D t T Z W N 0 a W 9 u M S 9 o d 1 9 p b n Z l c n R l Z C 9 B d X R v U m V t b 3 Z l Z E N v b H V t b n M x L n t t X 2 F t c G x p d H V k Z U h p c 3 R v Z 3 J h b S 4 x M S w y M j B 9 J n F 1 b 3 Q 7 L C Z x d W 9 0 O 1 N l Y 3 R p b 2 4 x L 2 h 3 X 2 l u d m V y d G V k L 0 F 1 d G 9 S Z W 1 v d m V k Q 2 9 s d W 1 u c z E u e 2 1 f Y W 1 w b G l 0 d W R l S G l z d G 9 n c m F t L j E y L D I y M X 0 m c X V v d D s s J n F 1 b 3 Q 7 U 2 V j d G l v b j E v a H d f a W 5 2 Z X J 0 Z W Q v Q X V 0 b 1 J l b W 9 2 Z W R D b 2 x 1 b W 5 z M S 5 7 b V 9 h b X B s a X R 1 Z G V I a X N 0 b 2 d y Y W 0 u M T M s M j I y f S Z x d W 9 0 O y w m c X V v d D t T Z W N 0 a W 9 u M S 9 o d 1 9 p b n Z l c n R l Z C 9 B d X R v U m V t b 3 Z l Z E N v b H V t b n M x L n t t X 2 F t c G x p d H V k Z U h p c 3 R v Z 3 J h b S 4 x N C w y M j N 9 J n F 1 b 3 Q 7 L C Z x d W 9 0 O 1 N l Y 3 R p b 2 4 x L 2 h 3 X 2 l u d m V y d G V k L 0 F 1 d G 9 S Z W 1 v d m V k Q 2 9 s d W 1 u c z E u e 2 1 f Y W 1 w b G l 0 d W R l S G l z d G 9 n c m F t L j E 1 L D I y N H 0 m c X V v d D s s J n F 1 b 3 Q 7 U 2 V j d G l v b j E v a H d f a W 5 2 Z X J 0 Z W Q v Q X V 0 b 1 J l b W 9 2 Z W R D b 2 x 1 b W 5 z M S 5 7 b V 9 h b X B s a X R 1 Z G V I a X N 0 b 2 d y Y W 0 u M T Y s M j I 1 f S Z x d W 9 0 O y w m c X V v d D t T Z W N 0 a W 9 u M S 9 o d 1 9 p b n Z l c n R l Z C 9 B d X R v U m V t b 3 Z l Z E N v b H V t b n M x L n t t X 2 F t c G x p d H V k Z U h p c 3 R v Z 3 J h b S 4 x N y w y M j Z 9 J n F 1 b 3 Q 7 L C Z x d W 9 0 O 1 N l Y 3 R p b 2 4 x L 2 h 3 X 2 l u d m V y d G V k L 0 F 1 d G 9 S Z W 1 v d m V k Q 2 9 s d W 1 u c z E u e 2 1 f Y W 1 w b G l 0 d W R l S G l z d G 9 n c m F t L j E 4 L D I y N 3 0 m c X V v d D s s J n F 1 b 3 Q 7 U 2 V j d G l v b j E v a H d f a W 5 2 Z X J 0 Z W Q v Q X V 0 b 1 J l b W 9 2 Z W R D b 2 x 1 b W 5 z M S 5 7 b V 9 h b X B s a X R 1 Z G V I a X N 0 b 2 d y Y W 0 u M T k s M j I 4 f S Z x d W 9 0 O y w m c X V v d D t T Z W N 0 a W 9 u M S 9 o d 1 9 p b n Z l c n R l Z C 9 B d X R v U m V t b 3 Z l Z E N v b H V t b n M x L n t t X 2 F t c G x p d H V k Z U h p c 3 R v Z 3 J h b S 4 y M C w y M j l 9 J n F 1 b 3 Q 7 L C Z x d W 9 0 O 1 N l Y 3 R p b 2 4 x L 2 h 3 X 2 l u d m V y d G V k L 0 F 1 d G 9 S Z W 1 v d m V k Q 2 9 s d W 1 u c z E u e 2 1 f Y W 1 w b G l 0 d W R l S G l z d G 9 n c m F t L j I x L D I z M H 0 m c X V v d D s s J n F 1 b 3 Q 7 U 2 V j d G l v b j E v a H d f a W 5 2 Z X J 0 Z W Q v Q X V 0 b 1 J l b W 9 2 Z W R D b 2 x 1 b W 5 z M S 5 7 b V 9 h b X B s a X R 1 Z G V I a X N 0 b 2 d y Y W 0 u M j I s M j M x f S Z x d W 9 0 O y w m c X V v d D t T Z W N 0 a W 9 u M S 9 o d 1 9 p b n Z l c n R l Z C 9 B d X R v U m V t b 3 Z l Z E N v b H V t b n M x L n t t X 2 F t c G x p d H V k Z U h p c 3 R v Z 3 J h b S 4 y M y w y M z J 9 J n F 1 b 3 Q 7 L C Z x d W 9 0 O 1 N l Y 3 R p b 2 4 x L 2 h 3 X 2 l u d m V y d G V k L 0 F 1 d G 9 S Z W 1 v d m V k Q 2 9 s d W 1 u c z E u e 2 1 f Y W 1 w b G l 0 d W R l S G l z d G 9 n c m F t L j I 0 L D I z M 3 0 m c X V v d D s s J n F 1 b 3 Q 7 U 2 V j d G l v b j E v a H d f a W 5 2 Z X J 0 Z W Q v Q X V 0 b 1 J l b W 9 2 Z W R D b 2 x 1 b W 5 z M S 5 7 b V 9 h b X B s a X R 1 Z G V I a X N 0 b 2 d y Y W 0 u M j U s M j M 0 f S Z x d W 9 0 O y w m c X V v d D t T Z W N 0 a W 9 u M S 9 o d 1 9 p b n Z l c n R l Z C 9 B d X R v U m V t b 3 Z l Z E N v b H V t b n M x L n t t X 2 F t c G x p d H V k Z U h p c 3 R v Z 3 J h b S 4 y N i w y M z V 9 J n F 1 b 3 Q 7 L C Z x d W 9 0 O 1 N l Y 3 R p b 2 4 x L 2 h 3 X 2 l u d m V y d G V k L 0 F 1 d G 9 S Z W 1 v d m V k Q 2 9 s d W 1 u c z E u e 2 1 f Y W 1 w b G l 0 d W R l S G l z d G 9 n c m F t L j I 3 L D I z N n 0 m c X V v d D s s J n F 1 b 3 Q 7 U 2 V j d G l v b j E v a H d f a W 5 2 Z X J 0 Z W Q v Q X V 0 b 1 J l b W 9 2 Z W R D b 2 x 1 b W 5 z M S 5 7 b V 9 h b X B s a X R 1 Z G V I a X N 0 b 2 d y Y W 0 u M j g s M j M 3 f S Z x d W 9 0 O y w m c X V v d D t T Z W N 0 a W 9 u M S 9 o d 1 9 p b n Z l c n R l Z C 9 B d X R v U m V t b 3 Z l Z E N v b H V t b n M x L n t t X 2 F t c G x p d H V k Z U h p c 3 R v Z 3 J h b S 4 y O S w y M z h 9 J n F 1 b 3 Q 7 L C Z x d W 9 0 O 1 N l Y 3 R p b 2 4 x L 2 h 3 X 2 l u d m V y d G V k L 0 F 1 d G 9 S Z W 1 v d m V k Q 2 9 s d W 1 u c z E u e 2 1 f Y W 1 w b G l 0 d W R l S G l z d G 9 n c m F t L j M w L D I z O X 0 m c X V v d D s s J n F 1 b 3 Q 7 U 2 V j d G l v b j E v a H d f a W 5 2 Z X J 0 Z W Q v Q X V 0 b 1 J l b W 9 2 Z W R D b 2 x 1 b W 5 z M S 5 7 b V 9 h b X B s a X R 1 Z G V I a X N 0 b 2 d y Y W 0 u M z E s M j Q w f S Z x d W 9 0 O y w m c X V v d D t T Z W N 0 a W 9 u M S 9 o d 1 9 p b n Z l c n R l Z C 9 B d X R v U m V t b 3 Z l Z E N v b H V t b n M x L n t t X 2 F t c G x p d H V k Z U h p c 3 R v Z 3 J h b S 4 z M i w y N D F 9 J n F 1 b 3 Q 7 L C Z x d W 9 0 O 1 N l Y 3 R p b 2 4 x L 2 h 3 X 2 l u d m V y d G V k L 0 F 1 d G 9 S Z W 1 v d m V k Q 2 9 s d W 1 u c z E u e 2 1 f Y W 1 w b G l 0 d W R l S G l z d G 9 n c m F t L j M z L D I 0 M n 0 m c X V v d D s s J n F 1 b 3 Q 7 U 2 V j d G l v b j E v a H d f a W 5 2 Z X J 0 Z W Q v Q X V 0 b 1 J l b W 9 2 Z W R D b 2 x 1 b W 5 z M S 5 7 b V 9 h b X B s a X R 1 Z G V I a X N 0 b 2 d y Y W 0 u M z Q s M j Q z f S Z x d W 9 0 O y w m c X V v d D t T Z W N 0 a W 9 u M S 9 o d 1 9 p b n Z l c n R l Z C 9 B d X R v U m V t b 3 Z l Z E N v b H V t b n M x L n t t X 2 F t c G x p d H V k Z U h p c 3 R v Z 3 J h b S 4 z N S w y N D R 9 J n F 1 b 3 Q 7 L C Z x d W 9 0 O 1 N l Y 3 R p b 2 4 x L 2 h 3 X 2 l u d m V y d G V k L 0 F 1 d G 9 S Z W 1 v d m V k Q 2 9 s d W 1 u c z E u e 2 1 f Y W 1 w b G l 0 d W R l S G l z d G 9 n c m F t L j M 2 L D I 0 N X 0 m c X V v d D s s J n F 1 b 3 Q 7 U 2 V j d G l v b j E v a H d f a W 5 2 Z X J 0 Z W Q v Q X V 0 b 1 J l b W 9 2 Z W R D b 2 x 1 b W 5 z M S 5 7 b V 9 h b X B s a X R 1 Z G V I a X N 0 b 2 d y Y W 0 u M z c s M j Q 2 f S Z x d W 9 0 O y w m c X V v d D t T Z W N 0 a W 9 u M S 9 o d 1 9 p b n Z l c n R l Z C 9 B d X R v U m V t b 3 Z l Z E N v b H V t b n M x L n t t X 2 F t c G x p d H V k Z U h p c 3 R v Z 3 J h b S 4 z O C w y N D d 9 J n F 1 b 3 Q 7 L C Z x d W 9 0 O 1 N l Y 3 R p b 2 4 x L 2 h 3 X 2 l u d m V y d G V k L 0 F 1 d G 9 S Z W 1 v d m V k Q 2 9 s d W 1 u c z E u e 2 1 f Y W 1 w b G l 0 d W R l S G l z d G 9 n c m F t L j M 5 L D I 0 O H 0 m c X V v d D s s J n F 1 b 3 Q 7 U 2 V j d G l v b j E v a H d f a W 5 2 Z X J 0 Z W Q v Q X V 0 b 1 J l b W 9 2 Z W R D b 2 x 1 b W 5 z M S 5 7 b V 9 h b X B s a X R 1 Z G V I a X N 0 b 2 d y Y W 0 u N D A s M j Q 5 f S Z x d W 9 0 O y w m c X V v d D t T Z W N 0 a W 9 u M S 9 o d 1 9 p b n Z l c n R l Z C 9 B d X R v U m V t b 3 Z l Z E N v b H V t b n M x L n t t X 2 F t c G x p d H V k Z U h p c 3 R v Z 3 J h b S 4 0 M S w y N T B 9 J n F 1 b 3 Q 7 L C Z x d W 9 0 O 1 N l Y 3 R p b 2 4 x L 2 h 3 X 2 l u d m V y d G V k L 0 F 1 d G 9 S Z W 1 v d m V k Q 2 9 s d W 1 u c z E u e 2 1 f Y W 1 w b G l 0 d W R l S G l z d G 9 n c m F t L j Q y L D I 1 M X 0 m c X V v d D s s J n F 1 b 3 Q 7 U 2 V j d G l v b j E v a H d f a W 5 2 Z X J 0 Z W Q v Q X V 0 b 1 J l b W 9 2 Z W R D b 2 x 1 b W 5 z M S 5 7 b V 9 h b X B s a X R 1 Z G V I a X N 0 b 2 d y Y W 0 u N D M s M j U y f S Z x d W 9 0 O y w m c X V v d D t T Z W N 0 a W 9 u M S 9 o d 1 9 p b n Z l c n R l Z C 9 B d X R v U m V t b 3 Z l Z E N v b H V t b n M x L n t t X 2 F t c G x p d H V k Z U h p c 3 R v Z 3 J h b S 4 0 N C w y N T N 9 J n F 1 b 3 Q 7 L C Z x d W 9 0 O 1 N l Y 3 R p b 2 4 x L 2 h 3 X 2 l u d m V y d G V k L 0 F 1 d G 9 S Z W 1 v d m V k Q 2 9 s d W 1 u c z E u e 2 1 f Y W 1 w b G l 0 d W R l S G l z d G 9 n c m F t L j Q 1 L D I 1 N H 0 m c X V v d D s s J n F 1 b 3 Q 7 U 2 V j d G l v b j E v a H d f a W 5 2 Z X J 0 Z W Q v Q X V 0 b 1 J l b W 9 2 Z W R D b 2 x 1 b W 5 z M S 5 7 b V 9 h b X B s a X R 1 Z G V I a X N 0 b 2 d y Y W 0 u N D Y s M j U 1 f S Z x d W 9 0 O y w m c X V v d D t T Z W N 0 a W 9 u M S 9 o d 1 9 p b n Z l c n R l Z C 9 B d X R v U m V t b 3 Z l Z E N v b H V t b n M x L n t t X 2 F t c G x p d H V k Z U h p c 3 R v Z 3 J h b S 4 0 N y w y N T Z 9 J n F 1 b 3 Q 7 L C Z x d W 9 0 O 1 N l Y 3 R p b 2 4 x L 2 h 3 X 2 l u d m V y d G V k L 0 F 1 d G 9 S Z W 1 v d m V k Q 2 9 s d W 1 u c z E u e 2 1 f Y W 1 w b G l 0 d W R l S G l z d G 9 n c m F t L j Q 4 L D I 1 N 3 0 m c X V v d D s s J n F 1 b 3 Q 7 U 2 V j d G l v b j E v a H d f a W 5 2 Z X J 0 Z W Q v Q X V 0 b 1 J l b W 9 2 Z W R D b 2 x 1 b W 5 z M S 5 7 b V 9 h b X B s a X R 1 Z G V I a X N 0 b 2 d y Y W 0 u N D k s M j U 4 f S Z x d W 9 0 O y w m c X V v d D t T Z W N 0 a W 9 u M S 9 o d 1 9 p b n Z l c n R l Z C 9 B d X R v U m V t b 3 Z l Z E N v b H V t b n M x L n t t X 2 F t c G x p d H V k Z U h p c 3 R v Z 3 J h b S 4 1 M C w y N T l 9 J n F 1 b 3 Q 7 L C Z x d W 9 0 O 1 N l Y 3 R p b 2 4 x L 2 h 3 X 2 l u d m V y d G V k L 0 F 1 d G 9 S Z W 1 v d m V k Q 2 9 s d W 1 u c z E u e 2 1 f Y W 1 w b G l 0 d W R l S G l z d G 9 n c m F t L j U x L D I 2 M H 0 m c X V v d D s s J n F 1 b 3 Q 7 U 2 V j d G l v b j E v a H d f a W 5 2 Z X J 0 Z W Q v Q X V 0 b 1 J l b W 9 2 Z W R D b 2 x 1 b W 5 z M S 5 7 b V 9 h b X B s a X R 1 Z G V I a X N 0 b 2 d y Y W 0 u N T I s M j Y x f S Z x d W 9 0 O y w m c X V v d D t T Z W N 0 a W 9 u M S 9 o d 1 9 p b n Z l c n R l Z C 9 B d X R v U m V t b 3 Z l Z E N v b H V t b n M x L n t t X 2 F t c G x p d H V k Z U h p c 3 R v Z 3 J h b S 4 1 M y w y N j J 9 J n F 1 b 3 Q 7 L C Z x d W 9 0 O 1 N l Y 3 R p b 2 4 x L 2 h 3 X 2 l u d m V y d G V k L 0 F 1 d G 9 S Z W 1 v d m V k Q 2 9 s d W 1 u c z E u e 2 1 f Y W 1 w b G l 0 d W R l S G l z d G 9 n c m F t L j U 0 L D I 2 M 3 0 m c X V v d D s s J n F 1 b 3 Q 7 U 2 V j d G l v b j E v a H d f a W 5 2 Z X J 0 Z W Q v Q X V 0 b 1 J l b W 9 2 Z W R D b 2 x 1 b W 5 z M S 5 7 b V 9 h b X B s a X R 1 Z G V I a X N 0 b 2 d y Y W 0 u N T U s M j Y 0 f S Z x d W 9 0 O y w m c X V v d D t T Z W N 0 a W 9 u M S 9 o d 1 9 p b n Z l c n R l Z C 9 B d X R v U m V t b 3 Z l Z E N v b H V t b n M x L n t t X 2 F t c G x p d H V k Z U h p c 3 R v Z 3 J h b S 4 1 N i w y N j V 9 J n F 1 b 3 Q 7 L C Z x d W 9 0 O 1 N l Y 3 R p b 2 4 x L 2 h 3 X 2 l u d m V y d G V k L 0 F 1 d G 9 S Z W 1 v d m V k Q 2 9 s d W 1 u c z E u e 2 1 f Y W 1 w b G l 0 d W R l S G l z d G 9 n c m F t L j U 3 L D I 2 N n 0 m c X V v d D s s J n F 1 b 3 Q 7 U 2 V j d G l v b j E v a H d f a W 5 2 Z X J 0 Z W Q v Q X V 0 b 1 J l b W 9 2 Z W R D b 2 x 1 b W 5 z M S 5 7 b V 9 h b X B s a X R 1 Z G V I a X N 0 b 2 d y Y W 0 u N T g s M j Y 3 f S Z x d W 9 0 O y w m c X V v d D t T Z W N 0 a W 9 u M S 9 o d 1 9 p b n Z l c n R l Z C 9 B d X R v U m V t b 3 Z l Z E N v b H V t b n M x L n t t X 2 F t c G x p d H V k Z U h p c 3 R v Z 3 J h b S 4 1 O S w y N j h 9 J n F 1 b 3 Q 7 L C Z x d W 9 0 O 1 N l Y 3 R p b 2 4 x L 2 h 3 X 2 l u d m V y d G V k L 0 F 1 d G 9 S Z W 1 v d m V k Q 2 9 s d W 1 u c z E u e 2 1 f Y W 1 w b G l 0 d W R l S G l z d G 9 n c m F t L j Y w L D I 2 O X 0 m c X V v d D s s J n F 1 b 3 Q 7 U 2 V j d G l v b j E v a H d f a W 5 2 Z X J 0 Z W Q v Q X V 0 b 1 J l b W 9 2 Z W R D b 2 x 1 b W 5 z M S 5 7 b V 9 h b X B s a X R 1 Z G V I a X N 0 b 2 d y Y W 0 u N j E s M j c w f S Z x d W 9 0 O y w m c X V v d D t T Z W N 0 a W 9 u M S 9 o d 1 9 p b n Z l c n R l Z C 9 B d X R v U m V t b 3 Z l Z E N v b H V t b n M x L n t t X 2 F t c G x p d H V k Z U h p c 3 R v Z 3 J h b S 4 2 M i w y N z F 9 J n F 1 b 3 Q 7 L C Z x d W 9 0 O 1 N l Y 3 R p b 2 4 x L 2 h 3 X 2 l u d m V y d G V k L 0 F 1 d G 9 S Z W 1 v d m V k Q 2 9 s d W 1 u c z E u e 2 1 f Y W 1 w b G l 0 d W R l S G l z d G 9 n c m F t L j Y z L D I 3 M n 0 m c X V v d D s s J n F 1 b 3 Q 7 U 2 V j d G l v b j E v a H d f a W 5 2 Z X J 0 Z W Q v Q X V 0 b 1 J l b W 9 2 Z W R D b 2 x 1 b W 5 z M S 5 7 b V 9 h b X B s a X R 1 Z G V I a X N 0 b 2 d y Y W 0 u N j Q s M j c z f S Z x d W 9 0 O y w m c X V v d D t T Z W N 0 a W 9 u M S 9 o d 1 9 p b n Z l c n R l Z C 9 B d X R v U m V t b 3 Z l Z E N v b H V t b n M x L n t t X 2 F t c G x p d H V k Z U h p c 3 R v Z 3 J h b S 4 2 N S w y N z R 9 J n F 1 b 3 Q 7 L C Z x d W 9 0 O 1 N l Y 3 R p b 2 4 x L 2 h 3 X 2 l u d m V y d G V k L 0 F 1 d G 9 S Z W 1 v d m V k Q 2 9 s d W 1 u c z E u e 2 1 f Y W 1 w b G l 0 d W R l S G l z d G 9 n c m F t L j Y 2 L D I 3 N X 0 m c X V v d D s s J n F 1 b 3 Q 7 U 2 V j d G l v b j E v a H d f a W 5 2 Z X J 0 Z W Q v Q X V 0 b 1 J l b W 9 2 Z W R D b 2 x 1 b W 5 z M S 5 7 b V 9 h b X B s a X R 1 Z G V I a X N 0 b 2 d y Y W 0 u N j c s M j c 2 f S Z x d W 9 0 O y w m c X V v d D t T Z W N 0 a W 9 u M S 9 o d 1 9 p b n Z l c n R l Z C 9 B d X R v U m V t b 3 Z l Z E N v b H V t b n M x L n t t X 2 F t c G x p d H V k Z U h p c 3 R v Z 3 J h b S 4 2 O C w y N z d 9 J n F 1 b 3 Q 7 L C Z x d W 9 0 O 1 N l Y 3 R p b 2 4 x L 2 h 3 X 2 l u d m V y d G V k L 0 F 1 d G 9 S Z W 1 v d m V k Q 2 9 s d W 1 u c z E u e 2 1 f Y W 1 w b G l 0 d W R l S G l z d G 9 n c m F t L j Y 5 L D I 3 O H 0 m c X V v d D s s J n F 1 b 3 Q 7 U 2 V j d G l v b j E v a H d f a W 5 2 Z X J 0 Z W Q v Q X V 0 b 1 J l b W 9 2 Z W R D b 2 x 1 b W 5 z M S 5 7 b V 9 h b X B s a X R 1 Z G V I a X N 0 b 2 d y Y W 0 u N z A s M j c 5 f S Z x d W 9 0 O y w m c X V v d D t T Z W N 0 a W 9 u M S 9 o d 1 9 p b n Z l c n R l Z C 9 B d X R v U m V t b 3 Z l Z E N v b H V t b n M x L n t t X 2 F t c G x p d H V k Z U h p c 3 R v Z 3 J h b S 4 3 M S w y O D B 9 J n F 1 b 3 Q 7 L C Z x d W 9 0 O 1 N l Y 3 R p b 2 4 x L 2 h 3 X 2 l u d m V y d G V k L 0 F 1 d G 9 S Z W 1 v d m V k Q 2 9 s d W 1 u c z E u e 2 1 f Y W 1 w b G l 0 d W R l S G l z d G 9 n c m F t L j c y L D I 4 M X 0 m c X V v d D s s J n F 1 b 3 Q 7 U 2 V j d G l v b j E v a H d f a W 5 2 Z X J 0 Z W Q v Q X V 0 b 1 J l b W 9 2 Z W R D b 2 x 1 b W 5 z M S 5 7 b V 9 h b X B s a X R 1 Z G V I a X N 0 b 2 d y Y W 0 u N z M s M j g y f S Z x d W 9 0 O y w m c X V v d D t T Z W N 0 a W 9 u M S 9 o d 1 9 p b n Z l c n R l Z C 9 B d X R v U m V t b 3 Z l Z E N v b H V t b n M x L n t t X 2 F t c G x p d H V k Z U h p c 3 R v Z 3 J h b S 4 3 N C w y O D N 9 J n F 1 b 3 Q 7 L C Z x d W 9 0 O 1 N l Y 3 R p b 2 4 x L 2 h 3 X 2 l u d m V y d G V k L 0 F 1 d G 9 S Z W 1 v d m V k Q 2 9 s d W 1 u c z E u e 2 1 f Y W 1 w b G l 0 d W R l S G l z d G 9 n c m F t L j c 1 L D I 4 N H 0 m c X V v d D s s J n F 1 b 3 Q 7 U 2 V j d G l v b j E v a H d f a W 5 2 Z X J 0 Z W Q v Q X V 0 b 1 J l b W 9 2 Z W R D b 2 x 1 b W 5 z M S 5 7 b V 9 h b X B s a X R 1 Z G V I a X N 0 b 2 d y Y W 0 u N z Y s M j g 1 f S Z x d W 9 0 O y w m c X V v d D t T Z W N 0 a W 9 u M S 9 o d 1 9 p b n Z l c n R l Z C 9 B d X R v U m V t b 3 Z l Z E N v b H V t b n M x L n t t X 2 F t c G x p d H V k Z U h p c 3 R v Z 3 J h b S 4 3 N y w y O D Z 9 J n F 1 b 3 Q 7 L C Z x d W 9 0 O 1 N l Y 3 R p b 2 4 x L 2 h 3 X 2 l u d m V y d G V k L 0 F 1 d G 9 S Z W 1 v d m V k Q 2 9 s d W 1 u c z E u e 2 1 f Y W 1 w b G l 0 d W R l S G l z d G 9 n c m F t L j c 4 L D I 4 N 3 0 m c X V v d D s s J n F 1 b 3 Q 7 U 2 V j d G l v b j E v a H d f a W 5 2 Z X J 0 Z W Q v Q X V 0 b 1 J l b W 9 2 Z W R D b 2 x 1 b W 5 z M S 5 7 b V 9 h b X B s a X R 1 Z G V I a X N 0 b 2 d y Y W 0 u N z k s M j g 4 f S Z x d W 9 0 O y w m c X V v d D t T Z W N 0 a W 9 u M S 9 o d 1 9 p b n Z l c n R l Z C 9 B d X R v U m V t b 3 Z l Z E N v b H V t b n M x L n t t X 2 F t c G x p d H V k Z U h p c 3 R v Z 3 J h b S 4 4 M C w y O D l 9 J n F 1 b 3 Q 7 L C Z x d W 9 0 O 1 N l Y 3 R p b 2 4 x L 2 h 3 X 2 l u d m V y d G V k L 0 F 1 d G 9 S Z W 1 v d m V k Q 2 9 s d W 1 u c z E u e 2 1 f Y W 1 w b G l 0 d W R l S G l z d G 9 n c m F t L j g x L D I 5 M H 0 m c X V v d D s s J n F 1 b 3 Q 7 U 2 V j d G l v b j E v a H d f a W 5 2 Z X J 0 Z W Q v Q X V 0 b 1 J l b W 9 2 Z W R D b 2 x 1 b W 5 z M S 5 7 b V 9 h b X B s a X R 1 Z G V I a X N 0 b 2 d y Y W 0 u O D I s M j k x f S Z x d W 9 0 O y w m c X V v d D t T Z W N 0 a W 9 u M S 9 o d 1 9 p b n Z l c n R l Z C 9 B d X R v U m V t b 3 Z l Z E N v b H V t b n M x L n t t X 2 F t c G x p d H V k Z U h p c 3 R v Z 3 J h b S 4 4 M y w y O T J 9 J n F 1 b 3 Q 7 L C Z x d W 9 0 O 1 N l Y 3 R p b 2 4 x L 2 h 3 X 2 l u d m V y d G V k L 0 F 1 d G 9 S Z W 1 v d m V k Q 2 9 s d W 1 u c z E u e 2 1 f Y W 1 w b G l 0 d W R l S G l z d G 9 n c m F t L j g 0 L D I 5 M 3 0 m c X V v d D s s J n F 1 b 3 Q 7 U 2 V j d G l v b j E v a H d f a W 5 2 Z X J 0 Z W Q v Q X V 0 b 1 J l b W 9 2 Z W R D b 2 x 1 b W 5 z M S 5 7 b V 9 h b X B s a X R 1 Z G V I a X N 0 b 2 d y Y W 0 u O D U s M j k 0 f S Z x d W 9 0 O y w m c X V v d D t T Z W N 0 a W 9 u M S 9 o d 1 9 p b n Z l c n R l Z C 9 B d X R v U m V t b 3 Z l Z E N v b H V t b n M x L n t t X 2 F t c G x p d H V k Z U h p c 3 R v Z 3 J h b S 4 4 N i w y O T V 9 J n F 1 b 3 Q 7 L C Z x d W 9 0 O 1 N l Y 3 R p b 2 4 x L 2 h 3 X 2 l u d m V y d G V k L 0 F 1 d G 9 S Z W 1 v d m V k Q 2 9 s d W 1 u c z E u e 2 1 f Y W 1 w b G l 0 d W R l S G l z d G 9 n c m F t L j g 3 L D I 5 N n 0 m c X V v d D s s J n F 1 b 3 Q 7 U 2 V j d G l v b j E v a H d f a W 5 2 Z X J 0 Z W Q v Q X V 0 b 1 J l b W 9 2 Z W R D b 2 x 1 b W 5 z M S 5 7 b V 9 h b X B s a X R 1 Z G V I a X N 0 b 2 d y Y W 0 u O D g s M j k 3 f S Z x d W 9 0 O y w m c X V v d D t T Z W N 0 a W 9 u M S 9 o d 1 9 p b n Z l c n R l Z C 9 B d X R v U m V t b 3 Z l Z E N v b H V t b n M x L n t t X 2 F t c G x p d H V k Z U h p c 3 R v Z 3 J h b S 4 4 O S w y O T h 9 J n F 1 b 3 Q 7 L C Z x d W 9 0 O 1 N l Y 3 R p b 2 4 x L 2 h 3 X 2 l u d m V y d G V k L 0 F 1 d G 9 S Z W 1 v d m V k Q 2 9 s d W 1 u c z E u e 2 1 f Y W 1 w b G l 0 d W R l S G l z d G 9 n c m F t L j k w L D I 5 O X 0 m c X V v d D s s J n F 1 b 3 Q 7 U 2 V j d G l v b j E v a H d f a W 5 2 Z X J 0 Z W Q v Q X V 0 b 1 J l b W 9 2 Z W R D b 2 x 1 b W 5 z M S 5 7 b V 9 h b X B s a X R 1 Z G V I a X N 0 b 2 d y Y W 0 u O T E s M z A w f S Z x d W 9 0 O y w m c X V v d D t T Z W N 0 a W 9 u M S 9 o d 1 9 p b n Z l c n R l Z C 9 B d X R v U m V t b 3 Z l Z E N v b H V t b n M x L n t t X 2 F t c G x p d H V k Z U h p c 3 R v Z 3 J h b S 4 5 M i w z M D F 9 J n F 1 b 3 Q 7 L C Z x d W 9 0 O 1 N l Y 3 R p b 2 4 x L 2 h 3 X 2 l u d m V y d G V k L 0 F 1 d G 9 S Z W 1 v d m V k Q 2 9 s d W 1 u c z E u e 2 1 f Y W 1 w b G l 0 d W R l S G l z d G 9 n c m F t L j k z L D M w M n 0 m c X V v d D s s J n F 1 b 3 Q 7 U 2 V j d G l v b j E v a H d f a W 5 2 Z X J 0 Z W Q v Q X V 0 b 1 J l b W 9 2 Z W R D b 2 x 1 b W 5 z M S 5 7 b V 9 h b X B s a X R 1 Z G V I a X N 0 b 2 d y Y W 0 u O T Q s M z A z f S Z x d W 9 0 O y w m c X V v d D t T Z W N 0 a W 9 u M S 9 o d 1 9 p b n Z l c n R l Z C 9 B d X R v U m V t b 3 Z l Z E N v b H V t b n M x L n t t X 2 F t c G x p d H V k Z U h p c 3 R v Z 3 J h b S 4 5 N S w z M D R 9 J n F 1 b 3 Q 7 L C Z x d W 9 0 O 1 N l Y 3 R p b 2 4 x L 2 h 3 X 2 l u d m V y d G V k L 0 F 1 d G 9 S Z W 1 v d m V k Q 2 9 s d W 1 u c z E u e 2 1 f Y W 1 w b G l 0 d W R l S G l z d G 9 n c m F t L j k 2 L D M w N X 0 m c X V v d D s s J n F 1 b 3 Q 7 U 2 V j d G l v b j E v a H d f a W 5 2 Z X J 0 Z W Q v Q X V 0 b 1 J l b W 9 2 Z W R D b 2 x 1 b W 5 z M S 5 7 b V 9 h b X B s a X R 1 Z G V I a X N 0 b 2 d y Y W 0 u O T c s M z A 2 f S Z x d W 9 0 O y w m c X V v d D t T Z W N 0 a W 9 u M S 9 o d 1 9 p b n Z l c n R l Z C 9 B d X R v U m V t b 3 Z l Z E N v b H V t b n M x L n t t X 2 F t c G x p d H V k Z U h p c 3 R v Z 3 J h b S 4 5 O C w z M D d 9 J n F 1 b 3 Q 7 L C Z x d W 9 0 O 1 N l Y 3 R p b 2 4 x L 2 h 3 X 2 l u d m V y d G V k L 0 F 1 d G 9 S Z W 1 v d m V k Q 2 9 s d W 1 u c z E u e 2 1 f Y W 1 w b G l 0 d W R l S G l z d G 9 n c m F t L j k 5 L D M w O H 0 m c X V v d D s s J n F 1 b 3 Q 7 U 2 V j d G l v b j E v a H d f a W 5 2 Z X J 0 Z W Q v Q X V 0 b 1 J l b W 9 2 Z W R D b 2 x 1 b W 5 z M S 5 7 b V 9 z d G F 0 Z V B y b 2 Z p b G V y c y 5 r X 2 Z h a W x l Z E J h Z F N 0 Y X R l L D M w O X 0 m c X V v d D s s J n F 1 b 3 Q 7 U 2 V j d G l v b j E v a H d f a W 5 2 Z X J 0 Z W Q v Q X V 0 b 1 J l b W 9 2 Z W R D b 2 x 1 b W 5 z M S 5 7 b V 9 z d G F 0 Z V B y b 2 Z p b G V y c y 5 r X 2 Z h a W x l Z E Z h c 3 R B R E N J b m l 0 a W F s a X p h d G l v b i w z M T B 9 J n F 1 b 3 Q 7 L C Z x d W 9 0 O 1 N l Y 3 R p b 2 4 x L 2 h 3 X 2 l u d m V y d G V k L 0 F 1 d G 9 S Z W 1 v d m V k Q 2 9 s d W 1 u c z E u e 2 1 f c 3 R h d G V Q c m 9 m a W x l c n M u a 1 9 m Y W l s Z W R T Y W 1 w b G l u Z y w z M T F 9 J n F 1 b 3 Q 7 L C Z x d W 9 0 O 1 N l Y 3 R p b 2 4 x L 2 h 3 X 2 l u d m V y d G V k L 0 F 1 d G 9 S Z W 1 v d m V k Q 2 9 s d W 1 u c z E u e 2 1 f c 3 R h d G V Q c m 9 m a W x l c n M u a 1 9 m Y W l s Z W R B b X B s a X R 1 Z G U s M z E y f S Z x d W 9 0 O y w m c X V v d D t T Z W N 0 a W 9 u M S 9 o d 1 9 p b n Z l c n R l Z C 9 B d X R v U m V t b 3 Z l Z E N v b H V t b n M x L n t t X 3 N 0 Y X R l U H J v Z m l s Z X J z L m t f Z m F p b G V k U 3 l u Y 0 l u d G V y d m F s c y w z M T N 9 J n F 1 b 3 Q 7 L C Z x d W 9 0 O 1 N l Y 3 R p b 2 4 x L 2 h 3 X 2 l u d m V y d G V k L 0 F 1 d G 9 S Z W 1 v d m V k Q 2 9 s d W 1 u c z E u e 2 1 f c 3 R h d G V Q c m 9 m a W x l c n M u a 1 9 m Y W l s Z W R W a W R l b 1 N j b 3 J l L D M x N H 0 m c X V v d D s s J n F 1 b 3 Q 7 U 2 V j d G l v b j E v a H d f a W 5 2 Z X J 0 Z W Q v Q X V 0 b 1 J l b W 9 2 Z W R D b 2 x 1 b W 5 z M S 5 7 b V 9 z d G F 0 Z V B y b 2 Z p b G V y c y 5 r X 2 Z h a W x l Z E Z h c 3 R B R E N T d G 9 w L D M x N X 0 m c X V v d D s s J n F 1 b 3 Q 7 U 2 V j d G l v b j E v a H d f a W 5 2 Z X J 0 Z W Q v Q X V 0 b 1 J l b W 9 2 Z W R D b 2 x 1 b W 5 z M S 5 7 b V 9 z d G F 0 Z V B y b 2 Z p b G V y c y 5 r X 2 Z h a W x l Z F V u a 2 5 v d 2 5 F c n J v c i w z M T Z 9 J n F 1 b 3 Q 7 L C Z x d W 9 0 O 1 N l Y 3 R p b 2 4 x L 2 h 3 X 2 l u d m V y d G V k L 0 F 1 d G 9 S Z W 1 v d m V k Q 2 9 s d W 1 u c z E u e 2 1 f c 3 R h d G V Q c m 9 m a W x l c n M u a 1 9 0 b 3 R h b E F u Y W x 5 e m V U a W 1 l L D M x N 3 0 m c X V v d D s s J n F 1 b 3 Q 7 U 2 V j d G l v b j E v a H d f a W 5 2 Z X J 0 Z W Q v Q X V 0 b 1 J l b W 9 2 Z W R D b 2 x 1 b W 5 z M S 5 7 b V 9 z d G F 0 Z V B y b 2 Z p b G V y c y 5 r X 2 5 v d E l u a X R p Y W x p e m V k L D M x O H 0 m c X V v d D s s J n F 1 b 3 Q 7 U 2 V j d G l v b j E v a H d f a W 5 2 Z X J 0 Z W Q v Q X V 0 b 1 J l b W 9 2 Z W R D b 2 x 1 b W 5 z M S 5 7 b V 9 z d G F 0 Z V B y b 2 Z p b G V y c y 5 r X 2 l u a X R p Y W x p e m l u Z y w z M T l 9 J n F 1 b 3 Q 7 L C Z x d W 9 0 O 1 N l Y 3 R p b 2 4 x L 2 h 3 X 2 l u d m V y d G V k L 0 F 1 d G 9 S Z W 1 v d m V k Q 2 9 s d W 1 u c z E u e 2 1 f c 3 R h d G V Q c m 9 m a W x l c n M u a 1 9 p b m l 0 a W F s a X p l Z E F u Z E l k b G U s M z I w f S Z x d W 9 0 O y w m c X V v d D t T Z W N 0 a W 9 u M S 9 o d 1 9 p b n Z l c n R l Z C 9 B d X R v U m V t b 3 Z l Z E N v b H V t b n M x L n t t X 3 N 0 Y X R l U H J v Z m l s Z X J z L m t f Y W 1 w b G l 0 d W R l U 2 F t c G x p b m c s M z I x f S Z x d W 9 0 O y w m c X V v d D t T Z W N 0 a W 9 u M S 9 o d 1 9 p b n Z l c n R l Z C 9 B d X R v U m V t b 3 Z l Z E N v b H V t b n M x L n t t X 3 N 0 Y X R l U H J v Z m l s Z X J z L m t f Y W 1 w b G l 0 d W R l Q 2 F s Y 3 V s Y X R p b 2 4 s M z I y f S Z x d W 9 0 O y w m c X V v d D t T Z W N 0 a W 9 u M S 9 o d 1 9 p b n Z l c n R l Z C 9 B d X R v U m V t b 3 Z l Z E N v b H V t b n M x L n t t X 3 N 0 Y X R l U H J v Z m l s Z X J z L m t f c 3 l u Y 0 l u d G V y d m F s c 1 N h b X B s a W 5 n L D M y M 3 0 m c X V v d D s s J n F 1 b 3 Q 7 U 2 V j d G l v b j E v a H d f a W 5 2 Z X J 0 Z W Q v Q X V 0 b 1 J l b W 9 2 Z W R D b 2 x 1 b W 5 z M S 5 7 b V 9 z d G F 0 Z V B y b 2 Z p b G V y c y 5 r X 3 N 5 b m N J b n R l c n Z h b H N D Y W x j d W x h d G l v b i w z M j R 9 J n F 1 b 3 Q 7 L C Z x d W 9 0 O 1 N l Y 3 R p b 2 4 x L 2 h 3 X 2 l u d m V y d G V k L 0 F 1 d G 9 S Z W 1 v d m V k Q 2 9 s d W 1 u c z E u e 2 1 f c 3 R h d G V Q c m 9 m a W x l c n M u a 1 9 2 a W R l b 1 N j b 3 J l Q 2 F s Y 3 V s Y X R p b 2 4 s M z I 1 f S Z x d W 9 0 O y w m c X V v d D t T Z W N 0 a W 9 u M S 9 o d 1 9 p b n Z l c n R l Z C 9 B d X R v U m V t b 3 Z l Z E N v b H V t b n M x L n t t X 3 N 0 Y X R l U H J v Z m l s Z X J z L m t f c m V z d G F y d E l u d m V y d G V k L D M y N n 0 m c X V v d D s s J n F 1 b 3 Q 7 U 2 V j d G l v b j E v a H d f a W 5 2 Z X J 0 Z W Q v Q X V 0 b 1 J l b W 9 2 Z W R D b 2 x 1 b W 5 z M S 5 7 b V 9 z d G F 0 Z V B y b 2 Z p b G V y c y 5 r X 3 N 0 b 3 B B R E M s M z I 3 f S Z x d W 9 0 O y w m c X V v d D t T Z W N 0 a W 9 u M S 9 o d 1 9 p b n Z l c n R l Z C 9 B d X R v U m V t b 3 Z l Z E N v b H V t b n M x L n t t X 3 N 0 Y X R l U H J v Z m l s Z X J z L m t f Z m l u a X N o Z W Q s M z I 4 f S Z x d W 9 0 O y w m c X V v d D t T Z W N 0 a W 9 u M S 9 o d 1 9 p b n Z l c n R l Z C 9 B d X R v U m V t b 3 Z l Z E N v b H V t b n M x L n t D b 2 x 1 b W 4 x L D M y O X 0 m c X V v d D s s J n F 1 b 3 Q 7 U 2 V j d G l v b j E v a H d f a W 5 2 Z X J 0 Z W Q v Q X V 0 b 1 J l b W 9 2 Z W R D b 2 x 1 b W 5 z M S 5 7 X z E s M z M w f S Z x d W 9 0 O y w m c X V v d D t T Z W N 0 a W 9 u M S 9 o d 1 9 p b n Z l c n R l Z C 9 B d X R v U m V t b 3 Z l Z E N v b H V t b n M x L n t f M i w z M z F 9 J n F 1 b 3 Q 7 L C Z x d W 9 0 O 1 N l Y 3 R p b 2 4 x L 2 h 3 X 2 l u d m V y d G V k L 0 F 1 d G 9 S Z W 1 v d m V k Q 2 9 s d W 1 u c z E u e 1 8 z L D M z M n 0 m c X V v d D s s J n F 1 b 3 Q 7 U 2 V j d G l v b j E v a H d f a W 5 2 Z X J 0 Z W Q v Q X V 0 b 1 J l b W 9 2 Z W R D b 2 x 1 b W 5 z M S 5 7 X z Q s M z M z f S Z x d W 9 0 O y w m c X V v d D t T Z W N 0 a W 9 u M S 9 o d 1 9 p b n Z l c n R l Z C 9 B d X R v U m V t b 3 Z l Z E N v b H V t b n M x L n t f N S w z M z R 9 J n F 1 b 3 Q 7 L C Z x d W 9 0 O 1 N l Y 3 R p b 2 4 x L 2 h 3 X 2 l u d m V y d G V k L 0 F 1 d G 9 S Z W 1 v d m V k Q 2 9 s d W 1 u c z E u e 1 8 2 L D M z N X 0 m c X V v d D s s J n F 1 b 3 Q 7 U 2 V j d G l v b j E v a H d f a W 5 2 Z X J 0 Z W Q v Q X V 0 b 1 J l b W 9 2 Z W R D b 2 x 1 b W 5 z M S 5 7 X z c s M z M 2 f S Z x d W 9 0 O y w m c X V v d D t T Z W N 0 a W 9 u M S 9 o d 1 9 p b n Z l c n R l Z C 9 B d X R v U m V t b 3 Z l Z E N v b H V t b n M x L n t f O C w z M z d 9 J n F 1 b 3 Q 7 L C Z x d W 9 0 O 1 N l Y 3 R p b 2 4 x L 2 h 3 X 2 l u d m V y d G V k L 0 F 1 d G 9 S Z W 1 v d m V k Q 2 9 s d W 1 u c z E u e 1 8 5 L D M z O H 0 m c X V v d D s s J n F 1 b 3 Q 7 U 2 V j d G l v b j E v a H d f a W 5 2 Z X J 0 Z W Q v Q X V 0 b 1 J l b W 9 2 Z W R D b 2 x 1 b W 5 z M S 5 7 X z E w L D M z O X 0 m c X V v d D s s J n F 1 b 3 Q 7 U 2 V j d G l v b j E v a H d f a W 5 2 Z X J 0 Z W Q v Q X V 0 b 1 J l b W 9 2 Z W R D b 2 x 1 b W 5 z M S 5 7 X z E x L D M 0 M H 0 m c X V v d D s s J n F 1 b 3 Q 7 U 2 V j d G l v b j E v a H d f a W 5 2 Z X J 0 Z W Q v Q X V 0 b 1 J l b W 9 2 Z W R D b 2 x 1 b W 5 z M S 5 7 X z E y L D M 0 M X 0 m c X V v d D s s J n F 1 b 3 Q 7 U 2 V j d G l v b j E v a H d f a W 5 2 Z X J 0 Z W Q v Q X V 0 b 1 J l b W 9 2 Z W R D b 2 x 1 b W 5 z M S 5 7 X z E z L D M 0 M n 0 m c X V v d D s s J n F 1 b 3 Q 7 U 2 V j d G l v b j E v a H d f a W 5 2 Z X J 0 Z W Q v Q X V 0 b 1 J l b W 9 2 Z W R D b 2 x 1 b W 5 z M S 5 7 X z E 0 L D M 0 M 3 0 m c X V v d D s s J n F 1 b 3 Q 7 U 2 V j d G l v b j E v a H d f a W 5 2 Z X J 0 Z W Q v Q X V 0 b 1 J l b W 9 2 Z W R D b 2 x 1 b W 5 z M S 5 7 X z E 1 L D M 0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3 X 2 l u d m V y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3 X 2 l u d m V y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3 X 2 l u d m V y d G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h 3 0 P M N c 7 F J s 1 w s 3 1 K j Q V w A A A A A A g A A A A A A E G Y A A A A B A A A g A A A A 5 p U I 7 w k y B K A b c 8 W 6 Y S y E k a f S M T Q F J l i x J r b B A Q j / u w M A A A A A D o A A A A A C A A A g A A A A p 5 2 y g 6 7 f q j 5 N 5 R e a 9 Q 9 X p E V 5 2 9 9 9 i b N K r h Q Z l B m q Q p p Q A A A A 8 l 5 l + 7 L m I w G q m h C z x C e S r q G s h 7 3 B L 4 e I J r F R M o 6 c b A v s 4 Q P K v a t + e u h p o / Y 1 H f I z Z / n k Q L v U 7 F v 1 A A 1 d e u 2 G W K D c u i k T C F E K y t 6 Y o y k F 1 o t A A A A A f P y N 6 U 3 2 2 E N t G j D S a d E 5 k H T P L T E x N p O G d 9 1 Q 7 v p o q f P Y U X v E U / p p e f L l k F t e H q R a P s C x j h m j N l I K X / O F g T / x t w = = < / D a t a M a s h u p > 
</file>

<file path=customXml/itemProps1.xml><?xml version="1.0" encoding="utf-8"?>
<ds:datastoreItem xmlns:ds="http://schemas.openxmlformats.org/officeDocument/2006/customXml" ds:itemID="{64275B15-6D20-4AEB-B3C8-BE2268A826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8</vt:i4>
      </vt:variant>
    </vt:vector>
  </HeadingPairs>
  <TitlesOfParts>
    <vt:vector size="8" baseType="lpstr">
      <vt:lpstr>ampl_hist_100bins</vt:lpstr>
      <vt:lpstr>ampl_hist_100bins (2)</vt:lpstr>
      <vt:lpstr>hw_inverted</vt:lpstr>
      <vt:lpstr>adc_raw_good_video</vt:lpstr>
      <vt:lpstr>amplitude_hist_2000samples (2)</vt:lpstr>
      <vt:lpstr>amplitude_hist_2000samples</vt:lpstr>
      <vt:lpstr>amplitude_hist</vt:lpstr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 Kharchenko</dc:creator>
  <cp:lastModifiedBy>Evgen Kharchenko</cp:lastModifiedBy>
  <dcterms:created xsi:type="dcterms:W3CDTF">2025-05-31T19:09:17Z</dcterms:created>
  <dcterms:modified xsi:type="dcterms:W3CDTF">2025-05-31T22:25:53Z</dcterms:modified>
</cp:coreProperties>
</file>