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TM32G4\FMAC\"/>
    </mc:Choice>
  </mc:AlternateContent>
  <xr:revisionPtr revIDLastSave="0" documentId="13_ncr:1_{DFCF906D-0310-49AF-8B6C-E9A7832D36FA}" xr6:coauthVersionLast="36" xr6:coauthVersionMax="36" xr10:uidLastSave="{00000000-0000-0000-0000-000000000000}"/>
  <bookViews>
    <workbookView xWindow="0" yWindow="0" windowWidth="28800" windowHeight="12105" tabRatio="751" xr2:uid="{B885060C-AB6F-4130-9CBC-4738680B4D59}"/>
  </bookViews>
  <sheets>
    <sheet name="Zusammenstellung" sheetId="12" r:id="rId1"/>
    <sheet name="fir32_block8192" sheetId="2" r:id="rId2"/>
    <sheet name="fir64_block8192" sheetId="5" r:id="rId3"/>
    <sheet name="fir127_block8192" sheetId="3" r:id="rId4"/>
    <sheet name="fir32_block2048" sheetId="7" r:id="rId5"/>
    <sheet name="fir64_block2048" sheetId="6" r:id="rId6"/>
    <sheet name="fir127_block2048" sheetId="4" r:id="rId7"/>
    <sheet name="fir32_block256" sheetId="8" r:id="rId8"/>
    <sheet name="fir64_block256" sheetId="9" r:id="rId9"/>
    <sheet name="fir127_block256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2" l="1"/>
  <c r="D6" i="12"/>
  <c r="F105" i="8"/>
  <c r="F105" i="10"/>
  <c r="F105" i="9"/>
  <c r="L16" i="12"/>
  <c r="L17" i="12"/>
  <c r="L15" i="12"/>
  <c r="L12" i="12"/>
  <c r="L13" i="12"/>
  <c r="L11" i="12"/>
  <c r="L8" i="12"/>
  <c r="L9" i="12"/>
  <c r="L7" i="12"/>
  <c r="F105" i="4"/>
  <c r="C105" i="10"/>
  <c r="C105" i="9"/>
  <c r="C105" i="8"/>
  <c r="C105" i="4"/>
  <c r="E105" i="8"/>
  <c r="J6" i="12" l="1"/>
  <c r="N6" i="12" s="1"/>
  <c r="G6" i="12"/>
  <c r="J5" i="10"/>
  <c r="C15" i="12" s="1"/>
  <c r="D105" i="10"/>
  <c r="K5" i="10" s="1"/>
  <c r="K6" i="10" s="1"/>
  <c r="E105" i="10"/>
  <c r="L5" i="10" s="1"/>
  <c r="L6" i="10" s="1"/>
  <c r="M5" i="10"/>
  <c r="D106" i="10"/>
  <c r="E106" i="10"/>
  <c r="F106" i="10"/>
  <c r="D107" i="10"/>
  <c r="E107" i="10"/>
  <c r="F107" i="10"/>
  <c r="D108" i="10"/>
  <c r="E108" i="10"/>
  <c r="F108" i="10"/>
  <c r="C108" i="10"/>
  <c r="C107" i="10"/>
  <c r="C106" i="10"/>
  <c r="D105" i="9"/>
  <c r="K5" i="9" s="1"/>
  <c r="K6" i="9" s="1"/>
  <c r="E105" i="9"/>
  <c r="L5" i="9" s="1"/>
  <c r="D106" i="9"/>
  <c r="E106" i="9"/>
  <c r="F106" i="9"/>
  <c r="D107" i="9"/>
  <c r="E107" i="9"/>
  <c r="F107" i="9"/>
  <c r="D108" i="9"/>
  <c r="E108" i="9"/>
  <c r="F108" i="9"/>
  <c r="C108" i="9"/>
  <c r="C107" i="9"/>
  <c r="C106" i="9"/>
  <c r="D105" i="8"/>
  <c r="K5" i="8" s="1"/>
  <c r="L5" i="8"/>
  <c r="M5" i="8"/>
  <c r="M6" i="8" s="1"/>
  <c r="D106" i="8"/>
  <c r="E106" i="8"/>
  <c r="F106" i="8"/>
  <c r="D107" i="8"/>
  <c r="E107" i="8"/>
  <c r="F107" i="8"/>
  <c r="D108" i="8"/>
  <c r="E108" i="8"/>
  <c r="F108" i="8"/>
  <c r="C108" i="8"/>
  <c r="C107" i="8"/>
  <c r="C106" i="8"/>
  <c r="J5" i="8"/>
  <c r="C7" i="12" s="1"/>
  <c r="D105" i="4"/>
  <c r="E105" i="4"/>
  <c r="L5" i="4" s="1"/>
  <c r="L6" i="4" s="1"/>
  <c r="M5" i="4"/>
  <c r="M6" i="4" s="1"/>
  <c r="D105" i="7"/>
  <c r="K5" i="7" s="1"/>
  <c r="K6" i="7" s="1"/>
  <c r="E105" i="7"/>
  <c r="L5" i="7" s="1"/>
  <c r="F105" i="7"/>
  <c r="D106" i="7"/>
  <c r="E106" i="7"/>
  <c r="F106" i="7"/>
  <c r="D107" i="7"/>
  <c r="E107" i="7"/>
  <c r="F107" i="7"/>
  <c r="D108" i="7"/>
  <c r="E108" i="7"/>
  <c r="F108" i="7"/>
  <c r="C108" i="7"/>
  <c r="C107" i="7"/>
  <c r="C106" i="7"/>
  <c r="C105" i="7"/>
  <c r="J5" i="7" s="1"/>
  <c r="E105" i="6"/>
  <c r="L5" i="6" s="1"/>
  <c r="F105" i="6"/>
  <c r="M5" i="6" s="1"/>
  <c r="E106" i="6"/>
  <c r="F106" i="6"/>
  <c r="E107" i="6"/>
  <c r="F107" i="6"/>
  <c r="E108" i="6"/>
  <c r="F108" i="6"/>
  <c r="B105" i="6"/>
  <c r="C105" i="6"/>
  <c r="J5" i="6" s="1"/>
  <c r="B106" i="6"/>
  <c r="C106" i="6"/>
  <c r="B107" i="6"/>
  <c r="C107" i="6"/>
  <c r="B108" i="6"/>
  <c r="C108" i="6"/>
  <c r="D107" i="6"/>
  <c r="D106" i="6"/>
  <c r="D105" i="6"/>
  <c r="K5" i="6" s="1"/>
  <c r="D108" i="6"/>
  <c r="C13" i="12"/>
  <c r="E9" i="12"/>
  <c r="B108" i="10"/>
  <c r="B107" i="10"/>
  <c r="B106" i="10"/>
  <c r="B105" i="10"/>
  <c r="I5" i="10" s="1"/>
  <c r="I6" i="10" s="1"/>
  <c r="B108" i="9"/>
  <c r="B107" i="9"/>
  <c r="B106" i="9"/>
  <c r="M5" i="9"/>
  <c r="M6" i="9" s="1"/>
  <c r="J5" i="9"/>
  <c r="C11" i="12" s="1"/>
  <c r="B105" i="9"/>
  <c r="I5" i="9"/>
  <c r="I6" i="9" s="1"/>
  <c r="B108" i="8"/>
  <c r="B107" i="8"/>
  <c r="B106" i="8"/>
  <c r="B105" i="8"/>
  <c r="I5" i="8" s="1"/>
  <c r="I6" i="8" s="1"/>
  <c r="B108" i="7"/>
  <c r="B107" i="7"/>
  <c r="B106" i="7"/>
  <c r="M5" i="7"/>
  <c r="M6" i="7" s="1"/>
  <c r="B105" i="7"/>
  <c r="I6" i="7"/>
  <c r="I5" i="7"/>
  <c r="I5" i="6"/>
  <c r="I6" i="6" s="1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M5" i="5" s="1"/>
  <c r="M6" i="5" s="1"/>
  <c r="E30" i="5"/>
  <c r="L5" i="5" s="1"/>
  <c r="L6" i="5" s="1"/>
  <c r="D30" i="5"/>
  <c r="K5" i="5" s="1"/>
  <c r="K6" i="5" s="1"/>
  <c r="C30" i="5"/>
  <c r="J5" i="5" s="1"/>
  <c r="E11" i="12" s="1"/>
  <c r="B30" i="5"/>
  <c r="I5" i="5"/>
  <c r="I6" i="5" s="1"/>
  <c r="J5" i="4"/>
  <c r="D15" i="12" s="1"/>
  <c r="F108" i="4"/>
  <c r="E108" i="4"/>
  <c r="D108" i="4"/>
  <c r="C108" i="4"/>
  <c r="B108" i="4"/>
  <c r="F107" i="4"/>
  <c r="E107" i="4"/>
  <c r="D107" i="4"/>
  <c r="C107" i="4"/>
  <c r="B107" i="4"/>
  <c r="F106" i="4"/>
  <c r="E106" i="4"/>
  <c r="D106" i="4"/>
  <c r="C106" i="4"/>
  <c r="B106" i="4"/>
  <c r="K5" i="4"/>
  <c r="K6" i="4" s="1"/>
  <c r="B105" i="4"/>
  <c r="I5" i="4" s="1"/>
  <c r="I6" i="4" s="1"/>
  <c r="L6" i="3"/>
  <c r="I7" i="2"/>
  <c r="I6" i="2"/>
  <c r="F30" i="3"/>
  <c r="M5" i="3" s="1"/>
  <c r="F31" i="3"/>
  <c r="F32" i="3"/>
  <c r="F33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L5" i="3" s="1"/>
  <c r="D30" i="3"/>
  <c r="K5" i="3" s="1"/>
  <c r="K6" i="3" s="1"/>
  <c r="C30" i="3"/>
  <c r="J5" i="3" s="1"/>
  <c r="B30" i="3"/>
  <c r="I5" i="3"/>
  <c r="I6" i="3" s="1"/>
  <c r="E30" i="2"/>
  <c r="L5" i="2" s="1"/>
  <c r="E8" i="12" s="1"/>
  <c r="E31" i="2"/>
  <c r="E32" i="2"/>
  <c r="E33" i="2"/>
  <c r="I5" i="2"/>
  <c r="B30" i="2"/>
  <c r="B31" i="2"/>
  <c r="B32" i="2"/>
  <c r="B33" i="2"/>
  <c r="C30" i="2"/>
  <c r="J5" i="2" s="1"/>
  <c r="D30" i="2"/>
  <c r="K5" i="2" s="1"/>
  <c r="E6" i="12" s="1"/>
  <c r="F30" i="2"/>
  <c r="M5" i="2" s="1"/>
  <c r="M6" i="2" s="1"/>
  <c r="D31" i="2"/>
  <c r="D32" i="2"/>
  <c r="D33" i="2"/>
  <c r="F33" i="2"/>
  <c r="C33" i="2"/>
  <c r="F32" i="2"/>
  <c r="C32" i="2"/>
  <c r="F31" i="2"/>
  <c r="C31" i="2"/>
  <c r="H11" i="12" l="1"/>
  <c r="K11" i="12"/>
  <c r="F15" i="12"/>
  <c r="I15" i="12"/>
  <c r="G15" i="12"/>
  <c r="J15" i="12"/>
  <c r="N15" i="12" s="1"/>
  <c r="K6" i="12"/>
  <c r="O6" i="12" s="1"/>
  <c r="R6" i="12"/>
  <c r="H6" i="12"/>
  <c r="I11" i="12"/>
  <c r="F11" i="12"/>
  <c r="H8" i="12"/>
  <c r="K8" i="12"/>
  <c r="I7" i="12"/>
  <c r="M7" i="12" s="1"/>
  <c r="F7" i="12"/>
  <c r="K6" i="8"/>
  <c r="C6" i="12"/>
  <c r="F13" i="12"/>
  <c r="I13" i="12"/>
  <c r="M6" i="3"/>
  <c r="E17" i="12"/>
  <c r="R17" i="12" s="1"/>
  <c r="M7" i="3"/>
  <c r="E13" i="12"/>
  <c r="K9" i="12"/>
  <c r="O9" i="12" s="1"/>
  <c r="H9" i="12"/>
  <c r="M7" i="2"/>
  <c r="D9" i="12"/>
  <c r="M6" i="6"/>
  <c r="D13" i="12"/>
  <c r="I7" i="6"/>
  <c r="D11" i="12"/>
  <c r="K7" i="3"/>
  <c r="E15" i="12"/>
  <c r="K7" i="2"/>
  <c r="E7" i="12"/>
  <c r="J6" i="2"/>
  <c r="J7" i="2"/>
  <c r="E12" i="12"/>
  <c r="O8" i="12"/>
  <c r="L6" i="7"/>
  <c r="D8" i="12"/>
  <c r="L6" i="8"/>
  <c r="C8" i="12"/>
  <c r="D17" i="12"/>
  <c r="M6" i="10"/>
  <c r="C17" i="12"/>
  <c r="L6" i="9"/>
  <c r="C12" i="12"/>
  <c r="C9" i="12"/>
  <c r="I7" i="7"/>
  <c r="D7" i="12"/>
  <c r="L6" i="6"/>
  <c r="D12" i="12"/>
  <c r="P13" i="12"/>
  <c r="O11" i="12"/>
  <c r="M13" i="12"/>
  <c r="M11" i="12"/>
  <c r="M15" i="12"/>
  <c r="I7" i="3"/>
  <c r="L7" i="3"/>
  <c r="J7" i="3"/>
  <c r="J6" i="3"/>
  <c r="L6" i="2"/>
  <c r="L7" i="2"/>
  <c r="K6" i="2"/>
  <c r="M7" i="10"/>
  <c r="J6" i="10"/>
  <c r="L7" i="10"/>
  <c r="K7" i="10"/>
  <c r="I7" i="10"/>
  <c r="J7" i="10"/>
  <c r="J7" i="9"/>
  <c r="M7" i="9"/>
  <c r="J6" i="9"/>
  <c r="L7" i="9"/>
  <c r="K7" i="9"/>
  <c r="I7" i="9"/>
  <c r="M7" i="8"/>
  <c r="I7" i="8"/>
  <c r="J7" i="8"/>
  <c r="K7" i="8"/>
  <c r="L7" i="8"/>
  <c r="J6" i="8"/>
  <c r="J7" i="7"/>
  <c r="K7" i="7"/>
  <c r="L7" i="7"/>
  <c r="J6" i="7"/>
  <c r="M7" i="7"/>
  <c r="J7" i="6"/>
  <c r="K7" i="6"/>
  <c r="K6" i="6"/>
  <c r="J6" i="6"/>
  <c r="M7" i="6"/>
  <c r="L7" i="6"/>
  <c r="I7" i="5"/>
  <c r="J7" i="5"/>
  <c r="K7" i="5"/>
  <c r="L7" i="5"/>
  <c r="J6" i="5"/>
  <c r="M7" i="5"/>
  <c r="I7" i="4"/>
  <c r="M7" i="4"/>
  <c r="J6" i="4"/>
  <c r="L7" i="4"/>
  <c r="K7" i="4"/>
  <c r="J7" i="4"/>
  <c r="F12" i="12" l="1"/>
  <c r="I12" i="12"/>
  <c r="Q13" i="12"/>
  <c r="G11" i="12"/>
  <c r="J11" i="12"/>
  <c r="N11" i="12" s="1"/>
  <c r="K12" i="12"/>
  <c r="O12" i="12" s="1"/>
  <c r="H12" i="12"/>
  <c r="J12" i="12"/>
  <c r="N12" i="12" s="1"/>
  <c r="G12" i="12"/>
  <c r="J13" i="12"/>
  <c r="N13" i="12" s="1"/>
  <c r="G13" i="12"/>
  <c r="J17" i="12"/>
  <c r="N17" i="12" s="1"/>
  <c r="G17" i="12"/>
  <c r="J7" i="12"/>
  <c r="N7" i="12" s="1"/>
  <c r="G7" i="12"/>
  <c r="Q6" i="12"/>
  <c r="P8" i="12"/>
  <c r="I8" i="12"/>
  <c r="F8" i="12"/>
  <c r="K7" i="12"/>
  <c r="O7" i="12" s="1"/>
  <c r="H7" i="12"/>
  <c r="J9" i="12"/>
  <c r="N9" i="12" s="1"/>
  <c r="G9" i="12"/>
  <c r="G8" i="12"/>
  <c r="J8" i="12"/>
  <c r="H15" i="12"/>
  <c r="K15" i="12"/>
  <c r="O15" i="12" s="1"/>
  <c r="I6" i="12"/>
  <c r="M6" i="12" s="1"/>
  <c r="P6" i="12"/>
  <c r="F6" i="12"/>
  <c r="I17" i="12"/>
  <c r="M17" i="12" s="1"/>
  <c r="F17" i="12"/>
  <c r="F9" i="12"/>
  <c r="I9" i="12"/>
  <c r="K17" i="12"/>
  <c r="O17" i="12" s="1"/>
  <c r="H17" i="12"/>
  <c r="H13" i="12"/>
  <c r="K13" i="12"/>
  <c r="O13" i="12" s="1"/>
  <c r="R13" i="12"/>
  <c r="R8" i="12"/>
  <c r="R9" i="12"/>
  <c r="R12" i="12"/>
  <c r="N8" i="12"/>
  <c r="M8" i="12"/>
  <c r="Q8" i="12"/>
  <c r="Q12" i="12"/>
  <c r="P9" i="12"/>
  <c r="M12" i="12"/>
  <c r="Q9" i="12"/>
  <c r="Q17" i="12"/>
  <c r="M9" i="12"/>
  <c r="P17" i="12"/>
  <c r="P12" i="12"/>
</calcChain>
</file>

<file path=xl/sharedStrings.xml><?xml version="1.0" encoding="utf-8"?>
<sst xmlns="http://schemas.openxmlformats.org/spreadsheetml/2006/main" count="218" uniqueCount="29">
  <si>
    <t>Frame Nummer</t>
  </si>
  <si>
    <t>FMAC Pollling Mode</t>
  </si>
  <si>
    <t>FMAC DMA</t>
  </si>
  <si>
    <t>Mittelwert</t>
  </si>
  <si>
    <t>min</t>
  </si>
  <si>
    <t>max</t>
  </si>
  <si>
    <t>standardabw</t>
  </si>
  <si>
    <t>CMSIS arm_fir_fast_q15</t>
  </si>
  <si>
    <t>FMAC DMA Mode</t>
  </si>
  <si>
    <t>CMSIS arm_fir_q15</t>
  </si>
  <si>
    <t>FMAC Interrupt Mode</t>
  </si>
  <si>
    <t>Zeit [ms]</t>
  </si>
  <si>
    <t>FIR mit 32 Taps</t>
  </si>
  <si>
    <t>FIR mit 64 Taps</t>
  </si>
  <si>
    <t>Clocks Mittelwert</t>
  </si>
  <si>
    <t>Clocks pro Frame</t>
  </si>
  <si>
    <t>Framegröße</t>
  </si>
  <si>
    <t>FIR mit 127 Taps</t>
  </si>
  <si>
    <t xml:space="preserve">Clocks pro Frame </t>
  </si>
  <si>
    <t>Auführungzeit  [ms]</t>
  </si>
  <si>
    <t>FIR Filtergröße Taps</t>
  </si>
  <si>
    <t>-</t>
  </si>
  <si>
    <t>Abtastrate [Msps]</t>
  </si>
  <si>
    <t>max. theoretische Abtastrate FMAC [Msps]</t>
  </si>
  <si>
    <t>Implementirunsart</t>
  </si>
  <si>
    <t>Gewinn im Vergleich mit CMSIS arm_fir_fast_q15 [%]</t>
  </si>
  <si>
    <t>Unterschied zur max. theoretischen Abtastrate FMAC [%]</t>
  </si>
  <si>
    <t>FMAC Polling-Interrupt Mode</t>
  </si>
  <si>
    <t>FIR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</si>
</sst>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0" fontId="0" fillId="0" borderId="0" xfId="0" applyNumberFormat="1"/>
    <xf numFmtId="0" fontId="0" fillId="0" borderId="1" xfId="0" applyBorder="1"/>
    <xf numFmtId="0" fontId="1" fillId="0" borderId="1" xfId="0" applyFont="1" applyBorder="1"/>
    <xf numFmtId="1" fontId="0" fillId="0" borderId="1" xfId="0" applyNumberFormat="1" applyFont="1" applyBorder="1"/>
    <xf numFmtId="2" fontId="0" fillId="0" borderId="1" xfId="0" applyNumberFormat="1" applyBorder="1"/>
    <xf numFmtId="1" fontId="0" fillId="0" borderId="1" xfId="0" quotePrefix="1" applyNumberFormat="1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 applyAlignment="1"/>
    <xf numFmtId="10" fontId="0" fillId="0" borderId="1" xfId="0" applyNumberFormat="1" applyBorder="1"/>
    <xf numFmtId="0" fontId="0" fillId="0" borderId="0" xfId="0" applyFont="1" applyFill="1" applyBorder="1"/>
    <xf numFmtId="0" fontId="0" fillId="0" borderId="0" xfId="0" applyFill="1" applyBorder="1"/>
    <xf numFmtId="1" fontId="0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10" fontId="0" fillId="0" borderId="0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32</a:t>
            </a:r>
            <a:r>
              <a:rPr lang="de-DE" baseline="0"/>
              <a:t>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Zusammenstellung!$A$7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Zusammenstellung!$C$7:$E$7</c:f>
              <c:numCache>
                <c:formatCode>0</c:formatCode>
                <c:ptCount val="3"/>
                <c:pt idx="0">
                  <c:v>22741.09</c:v>
                </c:pt>
                <c:pt idx="1">
                  <c:v>178693.62626262626</c:v>
                </c:pt>
                <c:pt idx="2">
                  <c:v>713324.41666666663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6C5-B1A3-390B865310F7}"/>
            </c:ext>
          </c:extLst>
        </c:ser>
        <c:ser>
          <c:idx val="2"/>
          <c:order val="1"/>
          <c:tx>
            <c:strRef>
              <c:f>Zusammenstellung!$A$9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Zusammenstellung!$C$9:$E$9</c:f>
              <c:numCache>
                <c:formatCode>0</c:formatCode>
                <c:ptCount val="3"/>
                <c:pt idx="0">
                  <c:v>17427.81818181818</c:v>
                </c:pt>
                <c:pt idx="1">
                  <c:v>139264.40404040404</c:v>
                </c:pt>
                <c:pt idx="2">
                  <c:v>557056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6-42D6-A1C6-7BAAE71A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2048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01-4479-AD68-6AB243FA1FDA}"/>
              </c:ext>
            </c:extLst>
          </c:dPt>
          <c:cat>
            <c:strRef>
              <c:f>fir127_block2048!$I$4:$M$4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fir127_block2048!$I$5:$M$5</c:f>
              <c:numCache>
                <c:formatCode>0</c:formatCode>
                <c:ptCount val="5"/>
                <c:pt idx="0">
                  <c:v>0</c:v>
                </c:pt>
                <c:pt idx="1">
                  <c:v>644388.18999999994</c:v>
                </c:pt>
                <c:pt idx="2">
                  <c:v>540689.62626262626</c:v>
                </c:pt>
                <c:pt idx="3">
                  <c:v>0</c:v>
                </c:pt>
                <c:pt idx="4">
                  <c:v>528383.98989898991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1-4479-AD68-6AB243FA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256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3-41DF-801F-8F953E31BE35}"/>
              </c:ext>
            </c:extLst>
          </c:dPt>
          <c:cat>
            <c:strRef>
              <c:f>fir32_block256!$I$4:$M$4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FIR Software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fir32_block256!$I$5:$M$5</c:f>
              <c:numCache>
                <c:formatCode>0</c:formatCode>
                <c:ptCount val="5"/>
                <c:pt idx="0">
                  <c:v>0</c:v>
                </c:pt>
                <c:pt idx="1">
                  <c:v>22741.09</c:v>
                </c:pt>
                <c:pt idx="2">
                  <c:v>84869</c:v>
                </c:pt>
                <c:pt idx="3">
                  <c:v>152274.07</c:v>
                </c:pt>
                <c:pt idx="4">
                  <c:v>17427.81818181818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3-41DF-801F-8F953E31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256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2-4AB8-884B-51D4A8B28DFD}"/>
              </c:ext>
            </c:extLst>
          </c:dPt>
          <c:cat>
            <c:strRef>
              <c:f>fir64_block256!$I$4:$M$4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fir64_block256!$I$5:$M$5</c:f>
              <c:numCache>
                <c:formatCode>0</c:formatCode>
                <c:ptCount val="5"/>
                <c:pt idx="0">
                  <c:v>0</c:v>
                </c:pt>
                <c:pt idx="1">
                  <c:v>39751.800000000003</c:v>
                </c:pt>
                <c:pt idx="2">
                  <c:v>0</c:v>
                </c:pt>
                <c:pt idx="3">
                  <c:v>43703.888888888891</c:v>
                </c:pt>
                <c:pt idx="4">
                  <c:v>33805.4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2-4AB8-884B-51D4A8B28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256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62-42C8-8091-532ED871547C}"/>
              </c:ext>
            </c:extLst>
          </c:dPt>
          <c:cat>
            <c:strRef>
              <c:f>fir127_block256!$I$4:$M$4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fir127_block256!$I$5:$M$5</c:f>
              <c:numCache>
                <c:formatCode>0</c:formatCode>
                <c:ptCount val="5"/>
                <c:pt idx="0">
                  <c:v>0</c:v>
                </c:pt>
                <c:pt idx="1">
                  <c:v>81123.789999999994</c:v>
                </c:pt>
                <c:pt idx="2">
                  <c:v>0</c:v>
                </c:pt>
                <c:pt idx="3">
                  <c:v>0</c:v>
                </c:pt>
                <c:pt idx="4">
                  <c:v>66055.81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2-42C8-8091-532ED871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64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Zusammenstellung!$A$11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Zusammenstellung!$C$11:$E$11</c:f>
              <c:numCache>
                <c:formatCode>0</c:formatCode>
                <c:ptCount val="3"/>
                <c:pt idx="0">
                  <c:v>39751.800000000003</c:v>
                </c:pt>
                <c:pt idx="1">
                  <c:v>313991.70707070705</c:v>
                </c:pt>
                <c:pt idx="2">
                  <c:v>1254200.6666666667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E-4EC4-AE99-C3E04D0AC58B}"/>
            </c:ext>
          </c:extLst>
        </c:ser>
        <c:ser>
          <c:idx val="2"/>
          <c:order val="1"/>
          <c:tx>
            <c:strRef>
              <c:f>Zusammenstellung!$A$13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Zusammenstellung!$C$13:$E$13</c:f>
              <c:numCache>
                <c:formatCode>0</c:formatCode>
                <c:ptCount val="3"/>
                <c:pt idx="0">
                  <c:v>33805.4</c:v>
                </c:pt>
                <c:pt idx="1">
                  <c:v>270336.06060606061</c:v>
                </c:pt>
                <c:pt idx="2">
                  <c:v>1081344.0416666667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C-4BC3-A746-24481392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127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Zusammenstellung!$A$15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Zusammenstellung!$C$15:$E$15</c:f>
              <c:numCache>
                <c:formatCode>0</c:formatCode>
                <c:ptCount val="3"/>
                <c:pt idx="0">
                  <c:v>81123.789999999994</c:v>
                </c:pt>
                <c:pt idx="1">
                  <c:v>644388.18999999994</c:v>
                </c:pt>
                <c:pt idx="2">
                  <c:v>2575557.25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87E-ACCC-9DD6E70E88B1}"/>
            </c:ext>
          </c:extLst>
        </c:ser>
        <c:ser>
          <c:idx val="2"/>
          <c:order val="1"/>
          <c:tx>
            <c:strRef>
              <c:f>Zusammenstellung!$A$17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Zusammenstellung!$C$17:$E$17</c:f>
              <c:numCache>
                <c:formatCode>0</c:formatCode>
                <c:ptCount val="3"/>
                <c:pt idx="0">
                  <c:v>66055.81</c:v>
                </c:pt>
                <c:pt idx="1">
                  <c:v>528383.98989898991</c:v>
                </c:pt>
                <c:pt idx="2">
                  <c:v>2113535.9583333335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3-47AA-BAD7-8B48F2FF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32</a:t>
            </a:r>
            <a:r>
              <a:rPr lang="de-DE" baseline="0"/>
              <a:t>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Zusammenstellung!$A$6</c:f>
              <c:strCache>
                <c:ptCount val="1"/>
                <c:pt idx="0">
                  <c:v>FIR 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Zusammenstellung!$D$4</c:f>
              <c:numCache>
                <c:formatCode>General</c:formatCode>
                <c:ptCount val="1"/>
                <c:pt idx="0">
                  <c:v>2048</c:v>
                </c:pt>
              </c:numCache>
            </c:numRef>
          </c:cat>
          <c:val>
            <c:numRef>
              <c:f>Zusammenstellung!$D$6</c:f>
              <c:numCache>
                <c:formatCode>0</c:formatCode>
                <c:ptCount val="1"/>
                <c:pt idx="0">
                  <c:v>678144.29292929289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4-4079-876F-D9246BC30607}"/>
            </c:ext>
          </c:extLst>
        </c:ser>
        <c:ser>
          <c:idx val="1"/>
          <c:order val="1"/>
          <c:tx>
            <c:strRef>
              <c:f>Zusammenstellung!$A$7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Zusammenstellung!$D$4</c:f>
              <c:numCache>
                <c:formatCode>General</c:formatCode>
                <c:ptCount val="1"/>
                <c:pt idx="0">
                  <c:v>2048</c:v>
                </c:pt>
              </c:numCache>
            </c:numRef>
          </c:cat>
          <c:val>
            <c:numRef>
              <c:f>Zusammenstellung!$D$7</c:f>
              <c:numCache>
                <c:formatCode>0</c:formatCode>
                <c:ptCount val="1"/>
                <c:pt idx="0">
                  <c:v>178693.62626262626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4-4079-876F-D9246BC30607}"/>
            </c:ext>
          </c:extLst>
        </c:ser>
        <c:ser>
          <c:idx val="2"/>
          <c:order val="2"/>
          <c:tx>
            <c:strRef>
              <c:f>Zusammenstellung!$A$8</c:f>
              <c:strCache>
                <c:ptCount val="1"/>
                <c:pt idx="0">
                  <c:v>FMAC Polling-Interrupt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Zusammenstellung!$D$4</c:f>
              <c:numCache>
                <c:formatCode>General</c:formatCode>
                <c:ptCount val="1"/>
                <c:pt idx="0">
                  <c:v>2048</c:v>
                </c:pt>
              </c:numCache>
            </c:numRef>
          </c:cat>
          <c:val>
            <c:numRef>
              <c:f>Zusammenstellung!$D$8</c:f>
              <c:numCache>
                <c:formatCode>0</c:formatCode>
                <c:ptCount val="1"/>
                <c:pt idx="0">
                  <c:v>362449.86868686869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4-4079-876F-D9246BC30607}"/>
            </c:ext>
          </c:extLst>
        </c:ser>
        <c:ser>
          <c:idx val="3"/>
          <c:order val="3"/>
          <c:tx>
            <c:strRef>
              <c:f>Zusammenstellung!$A$9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Zusammenstellung!$D$4</c:f>
              <c:numCache>
                <c:formatCode>General</c:formatCode>
                <c:ptCount val="1"/>
                <c:pt idx="0">
                  <c:v>2048</c:v>
                </c:pt>
              </c:numCache>
            </c:numRef>
          </c:cat>
          <c:val>
            <c:numRef>
              <c:f>Zusammenstellung!$D$9</c:f>
              <c:numCache>
                <c:formatCode>0</c:formatCode>
                <c:ptCount val="1"/>
                <c:pt idx="0">
                  <c:v>139264.40404040404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4-4079-876F-D9246BC3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8192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0-4345-8999-AFA35A3B7E96}"/>
              </c:ext>
            </c:extLst>
          </c:dPt>
          <c:cat>
            <c:strRef>
              <c:f>fir32_block8192!$I$4:$M$4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FIR Software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fir32_block8192!$I$5:$M$5</c:f>
              <c:numCache>
                <c:formatCode>0</c:formatCode>
                <c:ptCount val="5"/>
                <c:pt idx="0">
                  <c:v>1247734.2083333333</c:v>
                </c:pt>
                <c:pt idx="1">
                  <c:v>713324.41666666663</c:v>
                </c:pt>
                <c:pt idx="2">
                  <c:v>2712203</c:v>
                </c:pt>
                <c:pt idx="3">
                  <c:v>1097390.5</c:v>
                </c:pt>
                <c:pt idx="4">
                  <c:v>557056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E-4A1F-8194-A4B86F5A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8192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8-4A26-992F-9BAC4BA4DDFD}"/>
              </c:ext>
            </c:extLst>
          </c:dPt>
          <c:cat>
            <c:strRef>
              <c:f>fir64_block8192!$I$4:$M$4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fir64_block8192!$I$5:$M$5</c:f>
              <c:numCache>
                <c:formatCode>0</c:formatCode>
                <c:ptCount val="5"/>
                <c:pt idx="0">
                  <c:v>0</c:v>
                </c:pt>
                <c:pt idx="1">
                  <c:v>1254200.6666666667</c:v>
                </c:pt>
                <c:pt idx="2">
                  <c:v>1151234.25</c:v>
                </c:pt>
                <c:pt idx="3">
                  <c:v>1529001.2916666667</c:v>
                </c:pt>
                <c:pt idx="4">
                  <c:v>1081344.0416666667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8-4A26-992F-9BAC4BA4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8192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92-4D1A-A305-6D124D33CB68}"/>
              </c:ext>
            </c:extLst>
          </c:dPt>
          <c:cat>
            <c:strRef>
              <c:f>fir127_block8192!$I$4:$M$4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fir127_block8192!$I$5:$M$5</c:f>
              <c:numCache>
                <c:formatCode>0</c:formatCode>
                <c:ptCount val="5"/>
                <c:pt idx="0">
                  <c:v>0</c:v>
                </c:pt>
                <c:pt idx="1">
                  <c:v>2575557.25</c:v>
                </c:pt>
                <c:pt idx="2">
                  <c:v>0</c:v>
                </c:pt>
                <c:pt idx="3">
                  <c:v>0</c:v>
                </c:pt>
                <c:pt idx="4">
                  <c:v>2113535.9583333335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2-4D1A-A305-6D124D33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2048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DA-4315-BABF-0210FA6FC2EA}"/>
              </c:ext>
            </c:extLst>
          </c:dPt>
          <c:cat>
            <c:strRef>
              <c:f>fir32_block2048!$I$4:$M$4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FIR Software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fir32_block2048!$I$5:$M$5</c:f>
              <c:numCache>
                <c:formatCode>0</c:formatCode>
                <c:ptCount val="5"/>
                <c:pt idx="0">
                  <c:v>0</c:v>
                </c:pt>
                <c:pt idx="1">
                  <c:v>178693.62626262626</c:v>
                </c:pt>
                <c:pt idx="2">
                  <c:v>678144.29292929289</c:v>
                </c:pt>
                <c:pt idx="3">
                  <c:v>362449.86868686869</c:v>
                </c:pt>
                <c:pt idx="4">
                  <c:v>139264.40404040404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A-4315-BABF-0210FA6F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2048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0B-4B6F-B1CD-4FB02F32020A}"/>
              </c:ext>
            </c:extLst>
          </c:dPt>
          <c:cat>
            <c:strRef>
              <c:f>fir64_block2048!$I$4:$M$4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fir64_block2048!$I$5:$M$5</c:f>
              <c:numCache>
                <c:formatCode>0</c:formatCode>
                <c:ptCount val="5"/>
                <c:pt idx="0">
                  <c:v>0</c:v>
                </c:pt>
                <c:pt idx="1">
                  <c:v>313991.70707070705</c:v>
                </c:pt>
                <c:pt idx="2">
                  <c:v>0</c:v>
                </c:pt>
                <c:pt idx="3">
                  <c:v>470052.88888888888</c:v>
                </c:pt>
                <c:pt idx="4">
                  <c:v>270336.06060606061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B-4B6F-B1CD-4FB02F32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80961</xdr:rowOff>
    </xdr:from>
    <xdr:to>
      <xdr:col>11</xdr:col>
      <xdr:colOff>104775</xdr:colOff>
      <xdr:row>36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49703-0147-47E1-910C-CDCE43BC9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171450</xdr:rowOff>
    </xdr:from>
    <xdr:to>
      <xdr:col>11</xdr:col>
      <xdr:colOff>114300</xdr:colOff>
      <xdr:row>56</xdr:row>
      <xdr:rowOff>42863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C710321-FDF1-4327-9813-F8A2D2520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117662</xdr:rowOff>
    </xdr:from>
    <xdr:to>
      <xdr:col>11</xdr:col>
      <xdr:colOff>134471</xdr:colOff>
      <xdr:row>75</xdr:row>
      <xdr:rowOff>179575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6F21CC-9E4D-43C7-9CE3-E601D1D2C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17</xdr:row>
      <xdr:rowOff>114300</xdr:rowOff>
    </xdr:from>
    <xdr:to>
      <xdr:col>23</xdr:col>
      <xdr:colOff>657225</xdr:colOff>
      <xdr:row>36</xdr:row>
      <xdr:rowOff>176213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B3B1F7-81CA-46B4-B3CC-1DB74304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BB5EB0-42CE-49B6-8397-A1E3F9CE3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FD53EF-972D-4187-80F2-534C0C681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4663EE-36E1-4DB3-A857-CE30B71B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642936</xdr:colOff>
      <xdr:row>13</xdr:row>
      <xdr:rowOff>33336</xdr:rowOff>
    </xdr:from>
    <xdr:to>
      <xdr:col>14</xdr:col>
      <xdr:colOff>723899</xdr:colOff>
      <xdr:row>33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68C1A9-E910-4B85-B346-8244F12A3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906523-729E-4F73-AD2D-7F97A1E13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656ACD-7959-484E-805C-0D89BDE5E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642936</xdr:colOff>
      <xdr:row>13</xdr:row>
      <xdr:rowOff>33336</xdr:rowOff>
    </xdr:from>
    <xdr:to>
      <xdr:col>14</xdr:col>
      <xdr:colOff>723899</xdr:colOff>
      <xdr:row>33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0F499A-982D-4B52-8243-97E8D93B8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5FEB29-59B7-4BE9-B675-DC31979B8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1ED2F6-6E6A-4502-A4C4-842DEA542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AD82-638E-4B70-B133-7FE375788FD1}">
  <dimension ref="A3:U17"/>
  <sheetViews>
    <sheetView tabSelected="1" zoomScaleNormal="100" workbookViewId="0">
      <selection activeCell="S5" sqref="S5"/>
    </sheetView>
  </sheetViews>
  <sheetFormatPr baseColWidth="10" defaultRowHeight="15" x14ac:dyDescent="0.25"/>
  <cols>
    <col min="1" max="1" width="30.42578125" customWidth="1"/>
    <col min="2" max="11" width="12.7109375" customWidth="1"/>
    <col min="12" max="12" width="15.42578125" customWidth="1"/>
    <col min="13" max="15" width="14.7109375" customWidth="1"/>
  </cols>
  <sheetData>
    <row r="3" spans="1:21" ht="15" customHeight="1" x14ac:dyDescent="0.25">
      <c r="A3" s="6"/>
      <c r="B3" s="6"/>
      <c r="C3" s="26" t="s">
        <v>16</v>
      </c>
      <c r="D3" s="26"/>
      <c r="E3" s="26"/>
      <c r="F3" s="26"/>
      <c r="G3" s="26"/>
      <c r="H3" s="26"/>
      <c r="I3" s="26"/>
      <c r="J3" s="26"/>
      <c r="K3" s="26"/>
      <c r="L3" s="25" t="s">
        <v>23</v>
      </c>
      <c r="M3" s="22" t="s">
        <v>16</v>
      </c>
      <c r="N3" s="23"/>
      <c r="O3" s="24"/>
      <c r="P3" s="22" t="s">
        <v>16</v>
      </c>
      <c r="Q3" s="23"/>
      <c r="R3" s="24"/>
      <c r="S3" s="14"/>
      <c r="T3" s="14"/>
      <c r="U3" s="14"/>
    </row>
    <row r="4" spans="1:21" x14ac:dyDescent="0.25">
      <c r="A4" s="6"/>
      <c r="B4" s="6"/>
      <c r="C4" s="7">
        <v>256</v>
      </c>
      <c r="D4" s="7">
        <v>2048</v>
      </c>
      <c r="E4" s="7">
        <v>8192</v>
      </c>
      <c r="F4" s="7">
        <v>256</v>
      </c>
      <c r="G4" s="7">
        <v>2048</v>
      </c>
      <c r="H4" s="7">
        <v>8192</v>
      </c>
      <c r="I4" s="7">
        <v>256</v>
      </c>
      <c r="J4" s="7">
        <v>2048</v>
      </c>
      <c r="K4" s="7">
        <v>8192</v>
      </c>
      <c r="L4" s="25"/>
      <c r="M4" s="7">
        <v>256</v>
      </c>
      <c r="N4" s="7">
        <v>2048</v>
      </c>
      <c r="O4" s="7">
        <v>8192</v>
      </c>
      <c r="P4" s="7">
        <v>256</v>
      </c>
      <c r="Q4" s="7">
        <v>2048</v>
      </c>
      <c r="R4" s="7">
        <v>8192</v>
      </c>
    </row>
    <row r="5" spans="1:21" ht="59.25" customHeight="1" x14ac:dyDescent="0.25">
      <c r="A5" s="7" t="s">
        <v>24</v>
      </c>
      <c r="B5" s="13" t="s">
        <v>20</v>
      </c>
      <c r="C5" s="26" t="s">
        <v>18</v>
      </c>
      <c r="D5" s="26"/>
      <c r="E5" s="26"/>
      <c r="F5" s="26" t="s">
        <v>19</v>
      </c>
      <c r="G5" s="26"/>
      <c r="H5" s="26"/>
      <c r="I5" s="26" t="s">
        <v>22</v>
      </c>
      <c r="J5" s="26"/>
      <c r="K5" s="26"/>
      <c r="L5" s="25"/>
      <c r="M5" s="25" t="s">
        <v>26</v>
      </c>
      <c r="N5" s="25"/>
      <c r="O5" s="25"/>
      <c r="P5" s="25" t="s">
        <v>25</v>
      </c>
      <c r="Q5" s="25"/>
      <c r="R5" s="25"/>
    </row>
    <row r="6" spans="1:21" x14ac:dyDescent="0.25">
      <c r="A6" s="11" t="s">
        <v>28</v>
      </c>
      <c r="B6" s="6">
        <v>32</v>
      </c>
      <c r="C6" s="8">
        <f>fir32_block256!K5</f>
        <v>84869</v>
      </c>
      <c r="D6" s="8">
        <f>fir32_block2048!K5</f>
        <v>678144.29292929289</v>
      </c>
      <c r="E6" s="8">
        <f>fir32_block8192!K5</f>
        <v>2712203</v>
      </c>
      <c r="F6" s="9">
        <f>1000*C6/168000000</f>
        <v>0.50517261904761901</v>
      </c>
      <c r="G6" s="9">
        <f t="shared" ref="G6:H6" si="0">1000*D6/168000000</f>
        <v>4.0365731721981719</v>
      </c>
      <c r="H6" s="9">
        <f t="shared" si="0"/>
        <v>16.144065476190477</v>
      </c>
      <c r="I6" s="12">
        <f>(C$4*168000000/C6)/1000000</f>
        <v>0.50675747328235277</v>
      </c>
      <c r="J6" s="12">
        <f t="shared" ref="J6:K6" si="1">(D$4*168000000/D6)/1000000</f>
        <v>0.50736104924483094</v>
      </c>
      <c r="K6" s="12">
        <f t="shared" si="1"/>
        <v>0.50743104406270467</v>
      </c>
      <c r="L6" s="12">
        <f>168000000/(2*B6)/1000000</f>
        <v>2.625</v>
      </c>
      <c r="M6" s="15">
        <f>I6/$L6</f>
        <v>0.19305046601232487</v>
      </c>
      <c r="N6" s="15">
        <f t="shared" ref="N6:O6" si="2">J6/$L6</f>
        <v>0.19328039971231656</v>
      </c>
      <c r="O6" s="15">
        <f t="shared" si="2"/>
        <v>0.19330706440483988</v>
      </c>
      <c r="P6" s="15">
        <f>1-C6/C$7</f>
        <v>-2.7319671132738139</v>
      </c>
      <c r="Q6" s="15">
        <f>1-D6/D$7</f>
        <v>-2.7950110874834637</v>
      </c>
      <c r="R6" s="15">
        <f>1-E6/E$7</f>
        <v>-2.8022012658335802</v>
      </c>
    </row>
    <row r="7" spans="1:21" x14ac:dyDescent="0.25">
      <c r="A7" s="11" t="s">
        <v>7</v>
      </c>
      <c r="B7" s="6">
        <v>32</v>
      </c>
      <c r="C7" s="8">
        <f>fir32_block256!J5</f>
        <v>22741.09</v>
      </c>
      <c r="D7" s="8">
        <f>fir32_block2048!J5</f>
        <v>178693.62626262626</v>
      </c>
      <c r="E7" s="8">
        <f>fir32_block8192!J5</f>
        <v>713324.41666666663</v>
      </c>
      <c r="F7" s="9">
        <f>1000*C7/168000000</f>
        <v>0.13536363095238096</v>
      </c>
      <c r="G7" s="9">
        <f t="shared" ref="G7:H7" si="3">1000*D7/168000000</f>
        <v>1.0636525372775372</v>
      </c>
      <c r="H7" s="9">
        <f t="shared" si="3"/>
        <v>4.2459786706349201</v>
      </c>
      <c r="I7" s="12">
        <f>(C$4*168000000/C7)/1000000</f>
        <v>1.8912022246954741</v>
      </c>
      <c r="J7" s="12">
        <f t="shared" ref="J7:K7" si="4">(D$4*168000000/D7)/1000000</f>
        <v>1.9254408072413767</v>
      </c>
      <c r="K7" s="12">
        <f t="shared" si="4"/>
        <v>1.929354958058471</v>
      </c>
      <c r="L7" s="12">
        <f>168000000/(2*B7)/1000000</f>
        <v>2.625</v>
      </c>
      <c r="M7" s="15">
        <f>I7/$L7</f>
        <v>0.72045799036018054</v>
      </c>
      <c r="N7" s="15">
        <f>J7/$L7</f>
        <v>0.73350125990147685</v>
      </c>
      <c r="O7" s="15">
        <f>K7/$L7</f>
        <v>0.73499236497465559</v>
      </c>
      <c r="P7" s="10" t="s">
        <v>21</v>
      </c>
      <c r="Q7" s="10" t="s">
        <v>21</v>
      </c>
      <c r="R7" s="10" t="s">
        <v>21</v>
      </c>
    </row>
    <row r="8" spans="1:21" x14ac:dyDescent="0.25">
      <c r="A8" s="11" t="s">
        <v>27</v>
      </c>
      <c r="B8" s="6">
        <v>32</v>
      </c>
      <c r="C8" s="8">
        <f>fir32_block256!L5</f>
        <v>152274.07</v>
      </c>
      <c r="D8" s="8">
        <f>fir32_block2048!L5</f>
        <v>362449.86868686869</v>
      </c>
      <c r="E8" s="8">
        <f>fir32_block8192!L5</f>
        <v>1097390.5</v>
      </c>
      <c r="F8" s="9">
        <f>1000*C8/168000000</f>
        <v>0.90639327380952384</v>
      </c>
      <c r="G8" s="9">
        <f>1000*D8/168000000</f>
        <v>2.1574396945646943</v>
      </c>
      <c r="H8" s="9">
        <f>1000*E8/168000000</f>
        <v>6.5320863095238098</v>
      </c>
      <c r="I8" s="12">
        <f>(C$4*168000000/C8)/1000000</f>
        <v>0.28243810650099516</v>
      </c>
      <c r="J8" s="12">
        <f>(D$4*168000000/D8)/1000000</f>
        <v>0.9492733470880278</v>
      </c>
      <c r="K8" s="12">
        <f>(E$4*168000000/E8)/1000000</f>
        <v>1.254116925561138</v>
      </c>
      <c r="L8" s="12">
        <f>168000000/(2*B8)/1000000</f>
        <v>2.625</v>
      </c>
      <c r="M8" s="15">
        <f>I8/$L8</f>
        <v>0.10759546914323626</v>
      </c>
      <c r="N8" s="15">
        <f>J8/$L8</f>
        <v>0.36162794174782009</v>
      </c>
      <c r="O8" s="15">
        <f>K8/$L8</f>
        <v>0.47775882878519543</v>
      </c>
      <c r="P8" s="15">
        <f>1-C8/C$7</f>
        <v>-5.6959881870218183</v>
      </c>
      <c r="Q8" s="15">
        <f>1-D8/D$7</f>
        <v>-1.0283312632213062</v>
      </c>
      <c r="R8" s="15">
        <f>1-E8/E$7</f>
        <v>-0.53841712741035441</v>
      </c>
    </row>
    <row r="9" spans="1:21" x14ac:dyDescent="0.25">
      <c r="A9" s="11" t="s">
        <v>8</v>
      </c>
      <c r="B9" s="6">
        <v>32</v>
      </c>
      <c r="C9" s="8">
        <f>fir32_block256!M5</f>
        <v>17427.81818181818</v>
      </c>
      <c r="D9" s="8">
        <f>fir32_block2048!M5</f>
        <v>139264.40404040404</v>
      </c>
      <c r="E9" s="8">
        <f>fir32_block8192!M5</f>
        <v>557056</v>
      </c>
      <c r="F9" s="9">
        <f t="shared" ref="F9" si="5">1000*C9/168000000</f>
        <v>0.10373701298701297</v>
      </c>
      <c r="G9" s="9">
        <f t="shared" ref="G9" si="6">1000*D9/168000000</f>
        <v>0.828954785954786</v>
      </c>
      <c r="H9" s="9">
        <f t="shared" ref="H9" si="7">1000*E9/168000000</f>
        <v>3.315809523809524</v>
      </c>
      <c r="I9" s="12">
        <f t="shared" ref="I9" si="8">(C$4*168000000/C9)/1000000</f>
        <v>2.4677787862664706</v>
      </c>
      <c r="J9" s="12">
        <f t="shared" ref="J9" si="9">(D$4*168000000/D9)/1000000</f>
        <v>2.4705810675079509</v>
      </c>
      <c r="K9" s="12">
        <f t="shared" ref="K9" si="10">(E$4*168000000/E9)/1000000</f>
        <v>2.4705882352941178</v>
      </c>
      <c r="L9" s="12">
        <f t="shared" ref="L9:L17" si="11">168000000/(2*B9)/1000000</f>
        <v>2.625</v>
      </c>
      <c r="M9" s="15">
        <f t="shared" ref="M9:M17" si="12">I9/$L9</f>
        <v>0.94010620429198877</v>
      </c>
      <c r="N9" s="15">
        <f t="shared" ref="N9:O17" si="13">J9/$L9</f>
        <v>0.94117374000302889</v>
      </c>
      <c r="O9" s="15">
        <f t="shared" si="13"/>
        <v>0.94117647058823528</v>
      </c>
      <c r="P9" s="15">
        <f>1-C9/C$7</f>
        <v>0.23364191506131937</v>
      </c>
      <c r="Q9" s="15">
        <f>1-D9/D$7</f>
        <v>0.22065265027569048</v>
      </c>
      <c r="R9" s="15">
        <f>1-E9/E$7</f>
        <v>0.21907061221442836</v>
      </c>
    </row>
    <row r="10" spans="1:21" x14ac:dyDescent="0.25">
      <c r="A10" s="16"/>
      <c r="B10" s="17"/>
      <c r="C10" s="18"/>
      <c r="D10" s="18"/>
      <c r="E10" s="18"/>
      <c r="F10" s="19"/>
      <c r="G10" s="19"/>
      <c r="H10" s="19"/>
      <c r="I10" s="20"/>
      <c r="J10" s="20"/>
      <c r="K10" s="20"/>
      <c r="L10" s="20"/>
      <c r="M10" s="5"/>
      <c r="N10" s="5"/>
      <c r="O10" s="5"/>
      <c r="P10" s="21"/>
      <c r="Q10" s="21"/>
      <c r="R10" s="21"/>
    </row>
    <row r="11" spans="1:21" x14ac:dyDescent="0.25">
      <c r="A11" s="11" t="s">
        <v>7</v>
      </c>
      <c r="B11" s="6">
        <v>64</v>
      </c>
      <c r="C11" s="8">
        <f>fir64_block256!J5</f>
        <v>39751.800000000003</v>
      </c>
      <c r="D11" s="8">
        <f>fir64_block2048!J5</f>
        <v>313991.70707070705</v>
      </c>
      <c r="E11" s="8">
        <f>fir64_block8192!J5</f>
        <v>1254200.6666666667</v>
      </c>
      <c r="F11" s="9">
        <f>1000*C11/168000000</f>
        <v>0.23661785714285713</v>
      </c>
      <c r="G11" s="9">
        <f t="shared" ref="G11:H13" si="14">1000*D11/168000000</f>
        <v>1.8689982563732561</v>
      </c>
      <c r="H11" s="9">
        <f t="shared" si="14"/>
        <v>7.4654801587301591</v>
      </c>
      <c r="I11" s="12">
        <f>(C$4*168000000/C11)/1000000</f>
        <v>1.0819132718518407</v>
      </c>
      <c r="J11" s="12">
        <f t="shared" ref="J11:K13" si="15">(D$4*168000000/D11)/1000000</f>
        <v>1.0957741629861615</v>
      </c>
      <c r="K11" s="12">
        <f t="shared" si="15"/>
        <v>1.0973172288751241</v>
      </c>
      <c r="L11" s="12">
        <f t="shared" si="11"/>
        <v>1.3125</v>
      </c>
      <c r="M11" s="15">
        <f t="shared" si="12"/>
        <v>0.82431487379187862</v>
      </c>
      <c r="N11" s="15">
        <f t="shared" si="13"/>
        <v>0.83487555275136116</v>
      </c>
      <c r="O11" s="15">
        <f t="shared" si="13"/>
        <v>0.83605122200009452</v>
      </c>
      <c r="P11" s="6"/>
      <c r="Q11" s="6"/>
      <c r="R11" s="6"/>
    </row>
    <row r="12" spans="1:21" x14ac:dyDescent="0.25">
      <c r="A12" s="11" t="s">
        <v>27</v>
      </c>
      <c r="B12" s="6">
        <v>64</v>
      </c>
      <c r="C12" s="8">
        <f>fir64_block256!L5</f>
        <v>43703.888888888891</v>
      </c>
      <c r="D12" s="8">
        <f>fir64_block2048!L5</f>
        <v>470052.88888888888</v>
      </c>
      <c r="E12" s="8">
        <f>fir64_block8192!L5</f>
        <v>1529001.2916666667</v>
      </c>
      <c r="F12" s="9">
        <f t="shared" ref="F12:F13" si="16">1000*C12/168000000</f>
        <v>0.26014219576719577</v>
      </c>
      <c r="G12" s="9">
        <f t="shared" si="14"/>
        <v>2.7979338624338626</v>
      </c>
      <c r="H12" s="9">
        <f t="shared" si="14"/>
        <v>9.1011981646825397</v>
      </c>
      <c r="I12" s="12">
        <f t="shared" ref="I12:I13" si="17">(C$4*168000000/C12)/1000000</f>
        <v>0.98407718611361805</v>
      </c>
      <c r="J12" s="12">
        <f t="shared" si="15"/>
        <v>0.73196869572123802</v>
      </c>
      <c r="K12" s="12">
        <f t="shared" si="15"/>
        <v>0.90010126708253546</v>
      </c>
      <c r="L12" s="12">
        <f t="shared" si="11"/>
        <v>1.3125</v>
      </c>
      <c r="M12" s="15">
        <f t="shared" si="12"/>
        <v>0.74977309418180427</v>
      </c>
      <c r="N12" s="15">
        <f t="shared" si="13"/>
        <v>0.55769043483522895</v>
      </c>
      <c r="O12" s="15">
        <f t="shared" si="13"/>
        <v>0.6857914415866937</v>
      </c>
      <c r="P12" s="15">
        <f t="shared" ref="P12:P13" si="18">1-C12/C$11</f>
        <v>-9.9419117848472016E-2</v>
      </c>
      <c r="Q12" s="15">
        <f t="shared" ref="Q12:R13" si="19">1-D12/D$11</f>
        <v>-0.49702325986284346</v>
      </c>
      <c r="R12" s="15">
        <f t="shared" si="19"/>
        <v>-0.2191041930557629</v>
      </c>
    </row>
    <row r="13" spans="1:21" x14ac:dyDescent="0.25">
      <c r="A13" s="11" t="s">
        <v>8</v>
      </c>
      <c r="B13" s="6">
        <v>64</v>
      </c>
      <c r="C13" s="8">
        <f>fir64_block256!M5</f>
        <v>33805.4</v>
      </c>
      <c r="D13" s="8">
        <f>fir64_block2048!M5</f>
        <v>270336.06060606061</v>
      </c>
      <c r="E13" s="8">
        <f>fir64_block8192!M5</f>
        <v>1081344.0416666667</v>
      </c>
      <c r="F13" s="9">
        <f t="shared" si="16"/>
        <v>0.20122261904761904</v>
      </c>
      <c r="G13" s="9">
        <f t="shared" si="14"/>
        <v>1.6091432178932179</v>
      </c>
      <c r="H13" s="9">
        <f t="shared" si="14"/>
        <v>6.4365716765873024</v>
      </c>
      <c r="I13" s="12">
        <f t="shared" si="17"/>
        <v>1.2722227809758202</v>
      </c>
      <c r="J13" s="12">
        <f t="shared" si="15"/>
        <v>1.2727269873972797</v>
      </c>
      <c r="K13" s="12">
        <f t="shared" si="15"/>
        <v>1.2727272236861711</v>
      </c>
      <c r="L13" s="12">
        <f t="shared" si="11"/>
        <v>1.3125</v>
      </c>
      <c r="M13" s="15">
        <f t="shared" si="12"/>
        <v>0.96931259502919631</v>
      </c>
      <c r="N13" s="15">
        <f t="shared" si="13"/>
        <v>0.96969675230268937</v>
      </c>
      <c r="O13" s="15">
        <f t="shared" si="13"/>
        <v>0.96969693233232079</v>
      </c>
      <c r="P13" s="15">
        <f t="shared" si="18"/>
        <v>0.14958819474841389</v>
      </c>
      <c r="Q13" s="15">
        <f t="shared" si="19"/>
        <v>0.13903439320712929</v>
      </c>
      <c r="R13" s="15">
        <f t="shared" si="19"/>
        <v>0.1378221440907117</v>
      </c>
    </row>
    <row r="14" spans="1:21" x14ac:dyDescent="0.25">
      <c r="A14" s="16"/>
      <c r="B14" s="17"/>
      <c r="C14" s="18"/>
      <c r="D14" s="18"/>
      <c r="E14" s="18"/>
      <c r="F14" s="19"/>
      <c r="G14" s="19"/>
      <c r="H14" s="19"/>
      <c r="I14" s="20"/>
      <c r="J14" s="20"/>
      <c r="K14" s="20"/>
      <c r="L14" s="20"/>
      <c r="M14" s="5"/>
      <c r="N14" s="5"/>
      <c r="O14" s="5"/>
      <c r="P14" s="21"/>
      <c r="Q14" s="21"/>
      <c r="R14" s="21"/>
    </row>
    <row r="15" spans="1:21" x14ac:dyDescent="0.25">
      <c r="A15" s="11" t="s">
        <v>7</v>
      </c>
      <c r="B15" s="6">
        <v>127</v>
      </c>
      <c r="C15" s="8">
        <f>fir127_block256!J5</f>
        <v>81123.789999999994</v>
      </c>
      <c r="D15" s="8">
        <f>fir127_block2048!J5</f>
        <v>644388.18999999994</v>
      </c>
      <c r="E15" s="8">
        <f>fir127_block8192!J5</f>
        <v>2575557.25</v>
      </c>
      <c r="F15" s="9">
        <f>1000*C15/168000000</f>
        <v>0.4828797023809524</v>
      </c>
      <c r="G15" s="9">
        <f t="shared" ref="G15:H15" si="20">1000*D15/168000000</f>
        <v>3.8356439880952382</v>
      </c>
      <c r="H15" s="9">
        <f t="shared" si="20"/>
        <v>15.330697916666667</v>
      </c>
      <c r="I15" s="12">
        <f>(C$4*168000000/C15)/1000000</f>
        <v>0.53015274557561975</v>
      </c>
      <c r="J15" s="12">
        <f t="shared" ref="J15:K15" si="21">(D$4*168000000/D15)/1000000</f>
        <v>0.53393902206680732</v>
      </c>
      <c r="K15" s="12">
        <f t="shared" si="21"/>
        <v>0.53435271143749563</v>
      </c>
      <c r="L15" s="12">
        <f t="shared" si="11"/>
        <v>0.6614173228346456</v>
      </c>
      <c r="M15" s="15">
        <f t="shared" si="12"/>
        <v>0.80154046057266326</v>
      </c>
      <c r="N15" s="15">
        <f t="shared" si="13"/>
        <v>0.80726495002957777</v>
      </c>
      <c r="O15" s="15">
        <f t="shared" si="13"/>
        <v>0.80789040895907083</v>
      </c>
      <c r="P15" s="10" t="s">
        <v>21</v>
      </c>
      <c r="Q15" s="10" t="s">
        <v>21</v>
      </c>
      <c r="R15" s="10" t="s">
        <v>21</v>
      </c>
    </row>
    <row r="16" spans="1:21" x14ac:dyDescent="0.25">
      <c r="A16" s="11" t="s">
        <v>27</v>
      </c>
      <c r="B16" s="6">
        <v>127</v>
      </c>
      <c r="C16" s="10" t="s">
        <v>21</v>
      </c>
      <c r="D16" s="10" t="s">
        <v>21</v>
      </c>
      <c r="E16" s="10" t="s">
        <v>21</v>
      </c>
      <c r="F16" s="10" t="s">
        <v>21</v>
      </c>
      <c r="G16" s="10" t="s">
        <v>21</v>
      </c>
      <c r="H16" s="10" t="s">
        <v>21</v>
      </c>
      <c r="I16" s="10" t="s">
        <v>21</v>
      </c>
      <c r="J16" s="10" t="s">
        <v>21</v>
      </c>
      <c r="K16" s="10" t="s">
        <v>21</v>
      </c>
      <c r="L16" s="12">
        <f t="shared" si="11"/>
        <v>0.6614173228346456</v>
      </c>
      <c r="M16" s="15" t="s">
        <v>21</v>
      </c>
      <c r="N16" s="15" t="s">
        <v>21</v>
      </c>
      <c r="O16" s="15" t="s">
        <v>21</v>
      </c>
      <c r="P16" s="10" t="s">
        <v>21</v>
      </c>
      <c r="Q16" s="10" t="s">
        <v>21</v>
      </c>
      <c r="R16" s="10" t="s">
        <v>21</v>
      </c>
    </row>
    <row r="17" spans="1:18" x14ac:dyDescent="0.25">
      <c r="A17" s="11" t="s">
        <v>8</v>
      </c>
      <c r="B17" s="6">
        <v>127</v>
      </c>
      <c r="C17" s="8">
        <f>fir127_block256!M5</f>
        <v>66055.81</v>
      </c>
      <c r="D17" s="8">
        <f>fir127_block2048!M5</f>
        <v>528383.98989898991</v>
      </c>
      <c r="E17" s="8">
        <f>fir127_block8192!M5</f>
        <v>2113535.9583333335</v>
      </c>
      <c r="F17" s="9">
        <f>1000*C17/168000000</f>
        <v>0.39318934523809523</v>
      </c>
      <c r="G17" s="9">
        <f t="shared" ref="G17:H17" si="22">1000*D17/168000000</f>
        <v>3.145142797017797</v>
      </c>
      <c r="H17" s="9">
        <f t="shared" si="22"/>
        <v>12.580571180555557</v>
      </c>
      <c r="I17" s="12">
        <f>(C$4*168000000/C17)/1000000</f>
        <v>0.65108580153660978</v>
      </c>
      <c r="J17" s="12">
        <f t="shared" ref="J17:K17" si="23">(D$4*168000000/D17)/1000000</f>
        <v>0.65116280314582198</v>
      </c>
      <c r="K17" s="12">
        <f t="shared" si="23"/>
        <v>0.65116280353482658</v>
      </c>
      <c r="L17" s="12">
        <f t="shared" si="11"/>
        <v>0.6614173228346456</v>
      </c>
      <c r="M17" s="15">
        <f t="shared" si="12"/>
        <v>0.98437972375177918</v>
      </c>
      <c r="N17" s="15">
        <f t="shared" si="13"/>
        <v>0.9844961428514214</v>
      </c>
      <c r="O17" s="15">
        <f t="shared" si="13"/>
        <v>0.98449614343955938</v>
      </c>
      <c r="P17" s="15">
        <f>1-C17/C$15</f>
        <v>0.18574058238649838</v>
      </c>
      <c r="Q17" s="15">
        <f>1-D17/D$15</f>
        <v>0.18002223178703824</v>
      </c>
      <c r="R17" s="15">
        <f>1-E17/E$15</f>
        <v>0.17938692361300312</v>
      </c>
    </row>
  </sheetData>
  <mergeCells count="9">
    <mergeCell ref="P3:R3"/>
    <mergeCell ref="P5:R5"/>
    <mergeCell ref="L3:L5"/>
    <mergeCell ref="C5:E5"/>
    <mergeCell ref="F5:H5"/>
    <mergeCell ref="I5:K5"/>
    <mergeCell ref="C3:K3"/>
    <mergeCell ref="M5:O5"/>
    <mergeCell ref="M3:O3"/>
  </mergeCells>
  <conditionalFormatting sqref="M11:O13">
    <cfRule type="colorScale" priority="5">
      <colorScale>
        <cfvo type="percent" val="0"/>
        <cfvo type="percent" val="75"/>
        <cfvo type="percent" val="100"/>
        <color theme="5" tint="0.39997558519241921"/>
        <color rgb="FFFFEB84"/>
        <color theme="9" tint="0.39997558519241921"/>
      </colorScale>
    </cfRule>
  </conditionalFormatting>
  <conditionalFormatting sqref="M15:O17">
    <cfRule type="colorScale" priority="6">
      <colorScale>
        <cfvo type="percent" val="0"/>
        <cfvo type="percent" val="75"/>
        <cfvo type="percent" val="100"/>
        <color theme="5" tint="0.39997558519241921"/>
        <color rgb="FFFFEB84"/>
        <color theme="9" tint="0.39997558519241921"/>
      </colorScale>
    </cfRule>
  </conditionalFormatting>
  <conditionalFormatting sqref="M6:O9">
    <cfRule type="colorScale" priority="7">
      <colorScale>
        <cfvo type="percent" val="0"/>
        <cfvo type="percent" val="75"/>
        <cfvo type="percent" val="100"/>
        <color theme="5" tint="0.39997558519241921"/>
        <color rgb="FFFFEB84"/>
        <color theme="9" tint="0.39997558519241921"/>
      </colorScale>
    </cfRule>
  </conditionalFormatting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2BD9-03B4-44B2-8F9D-1CAB391624AC}">
  <dimension ref="A1:M108"/>
  <sheetViews>
    <sheetView topLeftCell="A62" zoomScale="85" zoomScaleNormal="85" workbookViewId="0">
      <selection activeCell="F105" sqref="F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5.425781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256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/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81094</v>
      </c>
      <c r="F5">
        <v>66057</v>
      </c>
      <c r="H5" s="3" t="s">
        <v>14</v>
      </c>
      <c r="I5" s="1" t="e">
        <f>B105</f>
        <v>#DIV/0!</v>
      </c>
      <c r="J5" s="1">
        <f>C105</f>
        <v>81123.789999999994</v>
      </c>
      <c r="K5" s="1" t="e">
        <f>D105</f>
        <v>#DIV/0!</v>
      </c>
      <c r="L5" s="1" t="e">
        <f>E105</f>
        <v>#DIV/0!</v>
      </c>
      <c r="M5" s="1">
        <f>F105</f>
        <v>66055.81</v>
      </c>
    </row>
    <row r="6" spans="1:13" x14ac:dyDescent="0.25">
      <c r="A6">
        <v>2</v>
      </c>
      <c r="C6">
        <v>81101</v>
      </c>
      <c r="F6">
        <v>66058</v>
      </c>
      <c r="H6" s="3" t="s">
        <v>11</v>
      </c>
      <c r="I6" t="e">
        <f>1000*I5/170000000</f>
        <v>#DIV/0!</v>
      </c>
      <c r="J6">
        <f t="shared" ref="J6:M6" si="0">1000*J5/170000000</f>
        <v>0.47719876470588235</v>
      </c>
      <c r="K6" t="e">
        <f t="shared" si="0"/>
        <v>#DIV/0!</v>
      </c>
      <c r="L6" t="e">
        <f t="shared" si="0"/>
        <v>#DIV/0!</v>
      </c>
      <c r="M6">
        <f t="shared" si="0"/>
        <v>0.38856358823529413</v>
      </c>
    </row>
    <row r="7" spans="1:13" x14ac:dyDescent="0.25">
      <c r="A7">
        <v>3</v>
      </c>
      <c r="C7">
        <v>81101</v>
      </c>
      <c r="F7">
        <v>66057</v>
      </c>
      <c r="I7" s="5" t="e">
        <f>$J5/I5-1</f>
        <v>#DIV/0!</v>
      </c>
      <c r="J7" s="5">
        <f>$J5/J5-1</f>
        <v>0</v>
      </c>
      <c r="K7" s="5" t="e">
        <f>$J5/K5-1</f>
        <v>#DIV/0!</v>
      </c>
      <c r="L7" s="5" t="e">
        <f t="shared" ref="L7:M7" si="1">$J5/L5-1</f>
        <v>#DIV/0!</v>
      </c>
      <c r="M7" s="5">
        <f t="shared" si="1"/>
        <v>0.22810983621274183</v>
      </c>
    </row>
    <row r="8" spans="1:13" x14ac:dyDescent="0.25">
      <c r="A8">
        <v>4</v>
      </c>
      <c r="C8">
        <v>81101</v>
      </c>
      <c r="F8">
        <v>66057</v>
      </c>
    </row>
    <row r="9" spans="1:13" x14ac:dyDescent="0.25">
      <c r="A9">
        <v>5</v>
      </c>
      <c r="C9">
        <v>81148</v>
      </c>
      <c r="F9">
        <v>66051</v>
      </c>
    </row>
    <row r="10" spans="1:13" x14ac:dyDescent="0.25">
      <c r="A10">
        <v>6</v>
      </c>
      <c r="C10">
        <v>81147</v>
      </c>
      <c r="F10">
        <v>66057</v>
      </c>
    </row>
    <row r="11" spans="1:13" x14ac:dyDescent="0.25">
      <c r="A11">
        <v>7</v>
      </c>
      <c r="C11">
        <v>81149</v>
      </c>
      <c r="F11">
        <v>66055</v>
      </c>
    </row>
    <row r="12" spans="1:13" x14ac:dyDescent="0.25">
      <c r="A12">
        <v>8</v>
      </c>
      <c r="C12">
        <v>81149</v>
      </c>
      <c r="F12">
        <v>66056</v>
      </c>
    </row>
    <row r="13" spans="1:13" x14ac:dyDescent="0.25">
      <c r="A13">
        <v>9</v>
      </c>
      <c r="C13">
        <v>81101</v>
      </c>
      <c r="F13">
        <v>66051</v>
      </c>
    </row>
    <row r="14" spans="1:13" x14ac:dyDescent="0.25">
      <c r="A14">
        <v>10</v>
      </c>
      <c r="C14">
        <v>81101</v>
      </c>
      <c r="F14">
        <v>66057</v>
      </c>
    </row>
    <row r="15" spans="1:13" x14ac:dyDescent="0.25">
      <c r="A15">
        <v>11</v>
      </c>
      <c r="C15">
        <v>81101</v>
      </c>
      <c r="F15">
        <v>66051</v>
      </c>
    </row>
    <row r="16" spans="1:13" x14ac:dyDescent="0.25">
      <c r="A16">
        <v>12</v>
      </c>
      <c r="C16">
        <v>81101</v>
      </c>
      <c r="F16">
        <v>66058</v>
      </c>
    </row>
    <row r="17" spans="1:6" x14ac:dyDescent="0.25">
      <c r="A17">
        <v>13</v>
      </c>
      <c r="C17">
        <v>81148</v>
      </c>
      <c r="F17">
        <v>66057</v>
      </c>
    </row>
    <row r="18" spans="1:6" x14ac:dyDescent="0.25">
      <c r="A18">
        <v>14</v>
      </c>
      <c r="C18">
        <v>81149</v>
      </c>
      <c r="F18">
        <v>66057</v>
      </c>
    </row>
    <row r="19" spans="1:6" x14ac:dyDescent="0.25">
      <c r="A19">
        <v>15</v>
      </c>
      <c r="C19">
        <v>81149</v>
      </c>
      <c r="F19">
        <v>66055</v>
      </c>
    </row>
    <row r="20" spans="1:6" x14ac:dyDescent="0.25">
      <c r="A20">
        <v>16</v>
      </c>
      <c r="C20">
        <v>81149</v>
      </c>
      <c r="F20">
        <v>66057</v>
      </c>
    </row>
    <row r="21" spans="1:6" x14ac:dyDescent="0.25">
      <c r="A21">
        <v>17</v>
      </c>
      <c r="C21">
        <v>81101</v>
      </c>
      <c r="F21">
        <v>66051</v>
      </c>
    </row>
    <row r="22" spans="1:6" x14ac:dyDescent="0.25">
      <c r="A22">
        <v>18</v>
      </c>
      <c r="C22">
        <v>81101</v>
      </c>
      <c r="F22">
        <v>66055</v>
      </c>
    </row>
    <row r="23" spans="1:6" x14ac:dyDescent="0.25">
      <c r="A23">
        <v>19</v>
      </c>
      <c r="C23">
        <v>81101</v>
      </c>
      <c r="F23">
        <v>66057</v>
      </c>
    </row>
    <row r="24" spans="1:6" x14ac:dyDescent="0.25">
      <c r="A24">
        <v>20</v>
      </c>
      <c r="C24">
        <v>81101</v>
      </c>
      <c r="F24">
        <v>66051</v>
      </c>
    </row>
    <row r="25" spans="1:6" x14ac:dyDescent="0.25">
      <c r="A25">
        <v>21</v>
      </c>
      <c r="C25">
        <v>81101</v>
      </c>
      <c r="F25">
        <v>66058</v>
      </c>
    </row>
    <row r="26" spans="1:6" x14ac:dyDescent="0.25">
      <c r="A26">
        <v>22</v>
      </c>
      <c r="C26">
        <v>81148</v>
      </c>
      <c r="F26">
        <v>66058</v>
      </c>
    </row>
    <row r="27" spans="1:6" x14ac:dyDescent="0.25">
      <c r="A27">
        <v>23</v>
      </c>
      <c r="C27">
        <v>81149</v>
      </c>
      <c r="F27">
        <v>66053</v>
      </c>
    </row>
    <row r="28" spans="1:6" x14ac:dyDescent="0.25">
      <c r="A28">
        <v>24</v>
      </c>
      <c r="C28">
        <v>81149</v>
      </c>
      <c r="F28">
        <v>66057</v>
      </c>
    </row>
    <row r="29" spans="1:6" x14ac:dyDescent="0.25">
      <c r="A29">
        <v>25</v>
      </c>
      <c r="C29">
        <v>81148</v>
      </c>
      <c r="F29">
        <v>66058</v>
      </c>
    </row>
    <row r="30" spans="1:6" x14ac:dyDescent="0.25">
      <c r="A30">
        <v>26</v>
      </c>
      <c r="C30">
        <v>81101</v>
      </c>
      <c r="F30">
        <v>66057</v>
      </c>
    </row>
    <row r="31" spans="1:6" x14ac:dyDescent="0.25">
      <c r="A31">
        <v>27</v>
      </c>
      <c r="C31">
        <v>81101</v>
      </c>
      <c r="F31">
        <v>66057</v>
      </c>
    </row>
    <row r="32" spans="1:6" x14ac:dyDescent="0.25">
      <c r="A32">
        <v>28</v>
      </c>
      <c r="C32">
        <v>81101</v>
      </c>
      <c r="F32">
        <v>66057</v>
      </c>
    </row>
    <row r="33" spans="1:6" x14ac:dyDescent="0.25">
      <c r="A33">
        <v>29</v>
      </c>
      <c r="C33">
        <v>81101</v>
      </c>
      <c r="F33">
        <v>66051</v>
      </c>
    </row>
    <row r="34" spans="1:6" x14ac:dyDescent="0.25">
      <c r="A34">
        <v>30</v>
      </c>
      <c r="C34">
        <v>81150</v>
      </c>
      <c r="F34">
        <v>66057</v>
      </c>
    </row>
    <row r="35" spans="1:6" x14ac:dyDescent="0.25">
      <c r="A35">
        <v>31</v>
      </c>
      <c r="C35">
        <v>81149</v>
      </c>
      <c r="F35">
        <v>66057</v>
      </c>
    </row>
    <row r="36" spans="1:6" x14ac:dyDescent="0.25">
      <c r="A36">
        <v>32</v>
      </c>
      <c r="C36">
        <v>81149</v>
      </c>
      <c r="F36">
        <v>66057</v>
      </c>
    </row>
    <row r="37" spans="1:6" x14ac:dyDescent="0.25">
      <c r="A37">
        <v>33</v>
      </c>
      <c r="C37">
        <v>81148</v>
      </c>
      <c r="F37">
        <v>66054</v>
      </c>
    </row>
    <row r="38" spans="1:6" x14ac:dyDescent="0.25">
      <c r="A38">
        <v>34</v>
      </c>
      <c r="C38">
        <v>81101</v>
      </c>
      <c r="F38">
        <v>66056</v>
      </c>
    </row>
    <row r="39" spans="1:6" x14ac:dyDescent="0.25">
      <c r="A39">
        <v>35</v>
      </c>
      <c r="C39">
        <v>81101</v>
      </c>
      <c r="F39">
        <v>66051</v>
      </c>
    </row>
    <row r="40" spans="1:6" x14ac:dyDescent="0.25">
      <c r="A40">
        <v>36</v>
      </c>
      <c r="C40">
        <v>81101</v>
      </c>
      <c r="F40">
        <v>66055</v>
      </c>
    </row>
    <row r="41" spans="1:6" x14ac:dyDescent="0.25">
      <c r="A41">
        <v>37</v>
      </c>
      <c r="C41">
        <v>81101</v>
      </c>
      <c r="F41">
        <v>66057</v>
      </c>
    </row>
    <row r="42" spans="1:6" x14ac:dyDescent="0.25">
      <c r="A42">
        <v>38</v>
      </c>
      <c r="C42">
        <v>81149</v>
      </c>
      <c r="F42">
        <v>66051</v>
      </c>
    </row>
    <row r="43" spans="1:6" x14ac:dyDescent="0.25">
      <c r="A43">
        <v>39</v>
      </c>
      <c r="C43">
        <v>81149</v>
      </c>
      <c r="F43">
        <v>66057</v>
      </c>
    </row>
    <row r="44" spans="1:6" x14ac:dyDescent="0.25">
      <c r="A44">
        <v>40</v>
      </c>
      <c r="C44">
        <v>81149</v>
      </c>
      <c r="F44">
        <v>66057</v>
      </c>
    </row>
    <row r="45" spans="1:6" x14ac:dyDescent="0.25">
      <c r="A45">
        <v>41</v>
      </c>
      <c r="C45">
        <v>81149</v>
      </c>
      <c r="F45">
        <v>66051</v>
      </c>
    </row>
    <row r="46" spans="1:6" x14ac:dyDescent="0.25">
      <c r="A46">
        <v>42</v>
      </c>
      <c r="C46">
        <v>81101</v>
      </c>
      <c r="F46">
        <v>66057</v>
      </c>
    </row>
    <row r="47" spans="1:6" x14ac:dyDescent="0.25">
      <c r="A47">
        <v>43</v>
      </c>
      <c r="C47">
        <v>81101</v>
      </c>
      <c r="F47">
        <v>66056</v>
      </c>
    </row>
    <row r="48" spans="1:6" x14ac:dyDescent="0.25">
      <c r="A48">
        <v>44</v>
      </c>
      <c r="C48">
        <v>81101</v>
      </c>
      <c r="F48">
        <v>66057</v>
      </c>
    </row>
    <row r="49" spans="1:6" x14ac:dyDescent="0.25">
      <c r="A49">
        <v>45</v>
      </c>
      <c r="C49">
        <v>81101</v>
      </c>
      <c r="F49">
        <v>66058</v>
      </c>
    </row>
    <row r="50" spans="1:6" x14ac:dyDescent="0.25">
      <c r="A50">
        <v>46</v>
      </c>
      <c r="C50">
        <v>81149</v>
      </c>
      <c r="F50">
        <v>66058</v>
      </c>
    </row>
    <row r="51" spans="1:6" x14ac:dyDescent="0.25">
      <c r="A51">
        <v>47</v>
      </c>
      <c r="C51">
        <v>81148</v>
      </c>
      <c r="F51">
        <v>66053</v>
      </c>
    </row>
    <row r="52" spans="1:6" x14ac:dyDescent="0.25">
      <c r="A52">
        <v>48</v>
      </c>
      <c r="C52">
        <v>81149</v>
      </c>
      <c r="F52">
        <v>66057</v>
      </c>
    </row>
    <row r="53" spans="1:6" x14ac:dyDescent="0.25">
      <c r="A53">
        <v>49</v>
      </c>
      <c r="C53">
        <v>81148</v>
      </c>
      <c r="F53">
        <v>66055</v>
      </c>
    </row>
    <row r="54" spans="1:6" x14ac:dyDescent="0.25">
      <c r="A54">
        <v>50</v>
      </c>
      <c r="C54">
        <v>81101</v>
      </c>
      <c r="F54">
        <v>66057</v>
      </c>
    </row>
    <row r="55" spans="1:6" x14ac:dyDescent="0.25">
      <c r="A55">
        <v>51</v>
      </c>
      <c r="C55">
        <v>81101</v>
      </c>
      <c r="F55">
        <v>66058</v>
      </c>
    </row>
    <row r="56" spans="1:6" x14ac:dyDescent="0.25">
      <c r="A56">
        <v>52</v>
      </c>
      <c r="C56">
        <v>81101</v>
      </c>
      <c r="F56">
        <v>66056</v>
      </c>
    </row>
    <row r="57" spans="1:6" x14ac:dyDescent="0.25">
      <c r="A57">
        <v>53</v>
      </c>
      <c r="C57">
        <v>81101</v>
      </c>
      <c r="F57">
        <v>66051</v>
      </c>
    </row>
    <row r="58" spans="1:6" x14ac:dyDescent="0.25">
      <c r="A58">
        <v>54</v>
      </c>
      <c r="C58">
        <v>81148</v>
      </c>
      <c r="F58">
        <v>66058</v>
      </c>
    </row>
    <row r="59" spans="1:6" x14ac:dyDescent="0.25">
      <c r="A59">
        <v>55</v>
      </c>
      <c r="C59">
        <v>81149</v>
      </c>
      <c r="F59">
        <v>66057</v>
      </c>
    </row>
    <row r="60" spans="1:6" x14ac:dyDescent="0.25">
      <c r="A60">
        <v>56</v>
      </c>
      <c r="C60">
        <v>81149</v>
      </c>
      <c r="F60">
        <v>66057</v>
      </c>
    </row>
    <row r="61" spans="1:6" x14ac:dyDescent="0.25">
      <c r="A61">
        <v>57</v>
      </c>
      <c r="C61">
        <v>81149</v>
      </c>
      <c r="F61">
        <v>66055</v>
      </c>
    </row>
    <row r="62" spans="1:6" x14ac:dyDescent="0.25">
      <c r="A62">
        <v>58</v>
      </c>
      <c r="C62">
        <v>81101</v>
      </c>
      <c r="F62">
        <v>66054</v>
      </c>
    </row>
    <row r="63" spans="1:6" x14ac:dyDescent="0.25">
      <c r="A63">
        <v>59</v>
      </c>
      <c r="C63">
        <v>81101</v>
      </c>
      <c r="F63">
        <v>66051</v>
      </c>
    </row>
    <row r="64" spans="1:6" x14ac:dyDescent="0.25">
      <c r="A64">
        <v>60</v>
      </c>
      <c r="C64">
        <v>81101</v>
      </c>
      <c r="F64">
        <v>66057</v>
      </c>
    </row>
    <row r="65" spans="1:6" x14ac:dyDescent="0.25">
      <c r="A65">
        <v>61</v>
      </c>
      <c r="C65">
        <v>81101</v>
      </c>
      <c r="F65">
        <v>66056</v>
      </c>
    </row>
    <row r="66" spans="1:6" x14ac:dyDescent="0.25">
      <c r="A66">
        <v>62</v>
      </c>
      <c r="C66">
        <v>81148</v>
      </c>
      <c r="F66">
        <v>66051</v>
      </c>
    </row>
    <row r="67" spans="1:6" x14ac:dyDescent="0.25">
      <c r="A67">
        <v>63</v>
      </c>
      <c r="C67">
        <v>81148</v>
      </c>
      <c r="F67">
        <v>66058</v>
      </c>
    </row>
    <row r="68" spans="1:6" x14ac:dyDescent="0.25">
      <c r="A68">
        <v>64</v>
      </c>
      <c r="C68">
        <v>81149</v>
      </c>
      <c r="F68">
        <v>66057</v>
      </c>
    </row>
    <row r="69" spans="1:6" x14ac:dyDescent="0.25">
      <c r="A69">
        <v>65</v>
      </c>
      <c r="C69">
        <v>81149</v>
      </c>
      <c r="F69">
        <v>66051</v>
      </c>
    </row>
    <row r="70" spans="1:6" x14ac:dyDescent="0.25">
      <c r="A70">
        <v>66</v>
      </c>
      <c r="C70">
        <v>81101</v>
      </c>
      <c r="F70">
        <v>66057</v>
      </c>
    </row>
    <row r="71" spans="1:6" x14ac:dyDescent="0.25">
      <c r="A71">
        <v>67</v>
      </c>
      <c r="C71">
        <v>81101</v>
      </c>
      <c r="F71">
        <v>66058</v>
      </c>
    </row>
    <row r="72" spans="1:6" x14ac:dyDescent="0.25">
      <c r="A72">
        <v>68</v>
      </c>
      <c r="C72">
        <v>81101</v>
      </c>
      <c r="F72">
        <v>66057</v>
      </c>
    </row>
    <row r="73" spans="1:6" x14ac:dyDescent="0.25">
      <c r="A73">
        <v>69</v>
      </c>
      <c r="C73">
        <v>81101</v>
      </c>
      <c r="F73">
        <v>66057</v>
      </c>
    </row>
    <row r="74" spans="1:6" x14ac:dyDescent="0.25">
      <c r="A74">
        <v>70</v>
      </c>
      <c r="C74">
        <v>81150</v>
      </c>
      <c r="F74">
        <v>66057</v>
      </c>
    </row>
    <row r="75" spans="1:6" x14ac:dyDescent="0.25">
      <c r="A75">
        <v>71</v>
      </c>
      <c r="C75">
        <v>81149</v>
      </c>
      <c r="F75">
        <v>66051</v>
      </c>
    </row>
    <row r="76" spans="1:6" x14ac:dyDescent="0.25">
      <c r="A76">
        <v>72</v>
      </c>
      <c r="C76">
        <v>81148</v>
      </c>
      <c r="F76">
        <v>66057</v>
      </c>
    </row>
    <row r="77" spans="1:6" x14ac:dyDescent="0.25">
      <c r="A77">
        <v>73</v>
      </c>
      <c r="C77">
        <v>81148</v>
      </c>
      <c r="F77">
        <v>66057</v>
      </c>
    </row>
    <row r="78" spans="1:6" x14ac:dyDescent="0.25">
      <c r="A78">
        <v>74</v>
      </c>
      <c r="C78">
        <v>81101</v>
      </c>
      <c r="F78">
        <v>66057</v>
      </c>
    </row>
    <row r="79" spans="1:6" x14ac:dyDescent="0.25">
      <c r="A79">
        <v>75</v>
      </c>
      <c r="C79">
        <v>81101</v>
      </c>
      <c r="F79">
        <v>66056</v>
      </c>
    </row>
    <row r="80" spans="1:6" x14ac:dyDescent="0.25">
      <c r="A80">
        <v>76</v>
      </c>
      <c r="C80">
        <v>81101</v>
      </c>
      <c r="F80">
        <v>66058</v>
      </c>
    </row>
    <row r="81" spans="1:6" x14ac:dyDescent="0.25">
      <c r="A81">
        <v>77</v>
      </c>
      <c r="C81">
        <v>81101</v>
      </c>
      <c r="F81">
        <v>66057</v>
      </c>
    </row>
    <row r="82" spans="1:6" x14ac:dyDescent="0.25">
      <c r="A82">
        <v>78</v>
      </c>
      <c r="C82">
        <v>81101</v>
      </c>
      <c r="F82">
        <v>66057</v>
      </c>
    </row>
    <row r="83" spans="1:6" x14ac:dyDescent="0.25">
      <c r="A83">
        <v>79</v>
      </c>
      <c r="C83">
        <v>81149</v>
      </c>
      <c r="F83">
        <v>66056</v>
      </c>
    </row>
    <row r="84" spans="1:6" x14ac:dyDescent="0.25">
      <c r="A84">
        <v>80</v>
      </c>
      <c r="C84">
        <v>81149</v>
      </c>
      <c r="F84">
        <v>66057</v>
      </c>
    </row>
    <row r="85" spans="1:6" x14ac:dyDescent="0.25">
      <c r="A85">
        <v>81</v>
      </c>
      <c r="C85">
        <v>81148</v>
      </c>
      <c r="F85">
        <v>66055</v>
      </c>
    </row>
    <row r="86" spans="1:6" x14ac:dyDescent="0.25">
      <c r="A86">
        <v>82</v>
      </c>
      <c r="C86">
        <v>81148</v>
      </c>
      <c r="F86">
        <v>66058</v>
      </c>
    </row>
    <row r="87" spans="1:6" x14ac:dyDescent="0.25">
      <c r="A87">
        <v>83</v>
      </c>
      <c r="C87">
        <v>81101</v>
      </c>
      <c r="F87">
        <v>66051</v>
      </c>
    </row>
    <row r="88" spans="1:6" x14ac:dyDescent="0.25">
      <c r="A88">
        <v>84</v>
      </c>
      <c r="C88">
        <v>81101</v>
      </c>
      <c r="F88">
        <v>66057</v>
      </c>
    </row>
    <row r="89" spans="1:6" x14ac:dyDescent="0.25">
      <c r="A89">
        <v>85</v>
      </c>
      <c r="C89">
        <v>81101</v>
      </c>
      <c r="F89">
        <v>66056</v>
      </c>
    </row>
    <row r="90" spans="1:6" x14ac:dyDescent="0.25">
      <c r="A90">
        <v>86</v>
      </c>
      <c r="C90">
        <v>81101</v>
      </c>
      <c r="F90">
        <v>66057</v>
      </c>
    </row>
    <row r="91" spans="1:6" x14ac:dyDescent="0.25">
      <c r="A91">
        <v>87</v>
      </c>
      <c r="C91">
        <v>81148</v>
      </c>
      <c r="F91">
        <v>66058</v>
      </c>
    </row>
    <row r="92" spans="1:6" x14ac:dyDescent="0.25">
      <c r="A92">
        <v>88</v>
      </c>
      <c r="C92">
        <v>81148</v>
      </c>
      <c r="F92">
        <v>66058</v>
      </c>
    </row>
    <row r="93" spans="1:6" x14ac:dyDescent="0.25">
      <c r="A93">
        <v>89</v>
      </c>
      <c r="C93">
        <v>81148</v>
      </c>
      <c r="F93">
        <v>66051</v>
      </c>
    </row>
    <row r="94" spans="1:6" x14ac:dyDescent="0.25">
      <c r="A94">
        <v>90</v>
      </c>
      <c r="C94">
        <v>81149</v>
      </c>
      <c r="F94">
        <v>66060</v>
      </c>
    </row>
    <row r="95" spans="1:6" x14ac:dyDescent="0.25">
      <c r="A95">
        <v>91</v>
      </c>
      <c r="C95">
        <v>81101</v>
      </c>
      <c r="F95">
        <v>66057</v>
      </c>
    </row>
    <row r="96" spans="1:6" x14ac:dyDescent="0.25">
      <c r="A96">
        <v>92</v>
      </c>
      <c r="C96">
        <v>81101</v>
      </c>
      <c r="F96">
        <v>66058</v>
      </c>
    </row>
    <row r="97" spans="1:6" x14ac:dyDescent="0.25">
      <c r="A97">
        <v>93</v>
      </c>
      <c r="C97">
        <v>81101</v>
      </c>
      <c r="F97">
        <v>66057</v>
      </c>
    </row>
    <row r="98" spans="1:6" x14ac:dyDescent="0.25">
      <c r="A98">
        <v>94</v>
      </c>
      <c r="C98">
        <v>81101</v>
      </c>
      <c r="F98">
        <v>66058</v>
      </c>
    </row>
    <row r="99" spans="1:6" x14ac:dyDescent="0.25">
      <c r="A99">
        <v>95</v>
      </c>
      <c r="C99">
        <v>81149</v>
      </c>
      <c r="F99">
        <v>66051</v>
      </c>
    </row>
    <row r="100" spans="1:6" x14ac:dyDescent="0.25">
      <c r="A100">
        <v>96</v>
      </c>
      <c r="C100">
        <v>81148</v>
      </c>
      <c r="F100">
        <v>66058</v>
      </c>
    </row>
    <row r="101" spans="1:6" x14ac:dyDescent="0.25">
      <c r="A101">
        <v>97</v>
      </c>
      <c r="C101">
        <v>81149</v>
      </c>
      <c r="F101">
        <v>66057</v>
      </c>
    </row>
    <row r="102" spans="1:6" x14ac:dyDescent="0.25">
      <c r="A102">
        <v>98</v>
      </c>
      <c r="C102">
        <v>81149</v>
      </c>
      <c r="F102">
        <v>66057</v>
      </c>
    </row>
    <row r="103" spans="1:6" x14ac:dyDescent="0.25">
      <c r="A103">
        <v>99</v>
      </c>
      <c r="C103">
        <v>81101</v>
      </c>
      <c r="F103">
        <v>66055</v>
      </c>
    </row>
    <row r="104" spans="1:6" x14ac:dyDescent="0.25">
      <c r="A104">
        <v>100</v>
      </c>
      <c r="C104">
        <v>81101</v>
      </c>
      <c r="F104">
        <v>66057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AVERAGE(C5:C104)</f>
        <v>81123.789999999994</v>
      </c>
      <c r="D105" s="2" t="e">
        <f t="shared" ref="D105:F105" si="2">AVERAGE(D6:D104)</f>
        <v>#DIV/0!</v>
      </c>
      <c r="E105" s="2" t="e">
        <f t="shared" si="2"/>
        <v>#DIV/0!</v>
      </c>
      <c r="F105" s="2">
        <f>AVERAGE(F5:F104)</f>
        <v>66055.81</v>
      </c>
    </row>
    <row r="106" spans="1:6" x14ac:dyDescent="0.25">
      <c r="A106" s="3" t="s">
        <v>4</v>
      </c>
      <c r="B106">
        <f>MIN(B6:B29)</f>
        <v>0</v>
      </c>
      <c r="C106">
        <f>MIN(C6:C104)</f>
        <v>81101</v>
      </c>
      <c r="D106">
        <f t="shared" ref="D106:F106" si="3">MIN(D6:D104)</f>
        <v>0</v>
      </c>
      <c r="E106">
        <f t="shared" si="3"/>
        <v>0</v>
      </c>
      <c r="F106">
        <f t="shared" si="3"/>
        <v>66051</v>
      </c>
    </row>
    <row r="107" spans="1:6" x14ac:dyDescent="0.25">
      <c r="A107" s="3" t="s">
        <v>5</v>
      </c>
      <c r="B107">
        <f>MAX(B6:B29)</f>
        <v>0</v>
      </c>
      <c r="C107">
        <f>MAX(C6:C104)</f>
        <v>81150</v>
      </c>
      <c r="D107">
        <f t="shared" ref="D107:F107" si="4">MAX(D6:D104)</f>
        <v>0</v>
      </c>
      <c r="E107">
        <f t="shared" si="4"/>
        <v>0</v>
      </c>
      <c r="F107">
        <f t="shared" si="4"/>
        <v>66060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23.926371288657048</v>
      </c>
      <c r="D108" t="e">
        <f t="shared" ref="D108:F108" si="5">_xlfn.STDEV.S(D6:D104)</f>
        <v>#DIV/0!</v>
      </c>
      <c r="E108" t="e">
        <f t="shared" si="5"/>
        <v>#DIV/0!</v>
      </c>
      <c r="F108">
        <f t="shared" si="5"/>
        <v>2.4452360930200827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12AB-8EFF-4F55-B1F4-85573108EDD6}">
  <dimension ref="A1:M33"/>
  <sheetViews>
    <sheetView topLeftCell="C1" zoomScale="85" zoomScaleNormal="85" workbookViewId="0">
      <selection activeCell="D5" sqref="D5:D29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7.285156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8192</v>
      </c>
    </row>
    <row r="3" spans="1:13" x14ac:dyDescent="0.25">
      <c r="B3" s="27" t="s">
        <v>15</v>
      </c>
      <c r="C3" s="27"/>
      <c r="D3" s="27"/>
      <c r="E3" s="27"/>
      <c r="F3" s="27"/>
      <c r="I3" s="27"/>
      <c r="J3" s="27"/>
      <c r="K3" s="27"/>
      <c r="L3" s="27"/>
      <c r="M3" s="27"/>
    </row>
    <row r="4" spans="1:13" x14ac:dyDescent="0.25">
      <c r="A4" s="3" t="s">
        <v>0</v>
      </c>
      <c r="B4" s="3" t="s">
        <v>9</v>
      </c>
      <c r="C4" s="3" t="s">
        <v>7</v>
      </c>
      <c r="D4" s="3" t="s">
        <v>28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28</v>
      </c>
      <c r="L4" s="3" t="s">
        <v>10</v>
      </c>
      <c r="M4" s="3" t="s">
        <v>8</v>
      </c>
    </row>
    <row r="5" spans="1:13" x14ac:dyDescent="0.25">
      <c r="A5">
        <v>1</v>
      </c>
      <c r="B5">
        <v>1247888</v>
      </c>
      <c r="C5">
        <v>713283</v>
      </c>
      <c r="D5">
        <v>2712203</v>
      </c>
      <c r="E5">
        <v>961172</v>
      </c>
      <c r="F5">
        <v>645837</v>
      </c>
      <c r="H5" s="3" t="s">
        <v>14</v>
      </c>
      <c r="I5" s="1">
        <f>B30</f>
        <v>1247734.2083333333</v>
      </c>
      <c r="J5" s="1">
        <f>C30</f>
        <v>713324.41666666663</v>
      </c>
      <c r="K5" s="1">
        <f>D30</f>
        <v>2712203</v>
      </c>
      <c r="L5" s="1">
        <f>E30</f>
        <v>1097390.5</v>
      </c>
      <c r="M5" s="1">
        <f t="shared" ref="M5" si="0">F30</f>
        <v>557056</v>
      </c>
    </row>
    <row r="6" spans="1:13" x14ac:dyDescent="0.25">
      <c r="A6">
        <v>2</v>
      </c>
      <c r="B6">
        <v>1247726</v>
      </c>
      <c r="C6">
        <v>713319</v>
      </c>
      <c r="D6">
        <v>2712189</v>
      </c>
      <c r="E6">
        <v>1084333</v>
      </c>
      <c r="F6">
        <v>557056</v>
      </c>
      <c r="H6" s="3" t="s">
        <v>11</v>
      </c>
      <c r="I6">
        <f>1000*I5/170000000</f>
        <v>7.3396129901960778</v>
      </c>
      <c r="J6">
        <f t="shared" ref="J6:M6" si="1">1000*J5/170000000</f>
        <v>4.1960259803921565</v>
      </c>
      <c r="K6">
        <f t="shared" si="1"/>
        <v>15.954135294117647</v>
      </c>
      <c r="L6">
        <f t="shared" si="1"/>
        <v>6.455238235294118</v>
      </c>
      <c r="M6">
        <f t="shared" si="1"/>
        <v>3.2768000000000002</v>
      </c>
    </row>
    <row r="7" spans="1:13" x14ac:dyDescent="0.25">
      <c r="A7">
        <v>3</v>
      </c>
      <c r="B7">
        <v>1247752</v>
      </c>
      <c r="C7">
        <v>713317</v>
      </c>
      <c r="D7">
        <v>2712196</v>
      </c>
      <c r="E7">
        <v>1097813</v>
      </c>
      <c r="F7">
        <v>557056</v>
      </c>
      <c r="I7" s="5">
        <f>$J5/I5-1</f>
        <v>-0.42830419178817491</v>
      </c>
      <c r="J7" s="5">
        <f>$J5/J5-1</f>
        <v>0</v>
      </c>
      <c r="K7" s="5">
        <f>$J5/K5-1</f>
        <v>-0.73699445923971529</v>
      </c>
      <c r="L7" s="5">
        <f t="shared" ref="L7:M7" si="2">$J5/L5-1</f>
        <v>-0.34998123578920481</v>
      </c>
      <c r="M7" s="5">
        <f t="shared" si="2"/>
        <v>0.28052550671147358</v>
      </c>
    </row>
    <row r="8" spans="1:13" x14ac:dyDescent="0.25">
      <c r="A8">
        <v>4</v>
      </c>
      <c r="B8">
        <v>1247753</v>
      </c>
      <c r="C8">
        <v>713315</v>
      </c>
      <c r="D8">
        <v>2712204</v>
      </c>
      <c r="E8">
        <v>1098018</v>
      </c>
      <c r="F8">
        <v>557056</v>
      </c>
    </row>
    <row r="9" spans="1:13" x14ac:dyDescent="0.25">
      <c r="A9">
        <v>5</v>
      </c>
      <c r="B9">
        <v>1247752</v>
      </c>
      <c r="C9">
        <v>713351</v>
      </c>
      <c r="D9">
        <v>2712190</v>
      </c>
      <c r="E9">
        <v>1098001</v>
      </c>
      <c r="F9">
        <v>557056</v>
      </c>
    </row>
    <row r="10" spans="1:13" x14ac:dyDescent="0.25">
      <c r="A10">
        <v>6</v>
      </c>
      <c r="B10">
        <v>1247751</v>
      </c>
      <c r="C10">
        <v>713317</v>
      </c>
      <c r="D10">
        <v>2712205</v>
      </c>
      <c r="E10">
        <v>1098019</v>
      </c>
      <c r="F10">
        <v>557056</v>
      </c>
    </row>
    <row r="11" spans="1:13" x14ac:dyDescent="0.25">
      <c r="A11">
        <v>7</v>
      </c>
      <c r="B11">
        <v>1247720</v>
      </c>
      <c r="C11">
        <v>713319</v>
      </c>
      <c r="D11">
        <v>2712238</v>
      </c>
      <c r="E11">
        <v>1097814</v>
      </c>
      <c r="F11">
        <v>557056</v>
      </c>
    </row>
    <row r="12" spans="1:13" x14ac:dyDescent="0.25">
      <c r="A12">
        <v>8</v>
      </c>
      <c r="B12">
        <v>1247722</v>
      </c>
      <c r="C12">
        <v>713318</v>
      </c>
      <c r="D12">
        <v>2712187</v>
      </c>
      <c r="E12">
        <v>1098039</v>
      </c>
      <c r="F12">
        <v>557056</v>
      </c>
    </row>
    <row r="13" spans="1:13" x14ac:dyDescent="0.25">
      <c r="A13">
        <v>9</v>
      </c>
      <c r="B13">
        <v>1247722</v>
      </c>
      <c r="C13">
        <v>713318</v>
      </c>
      <c r="D13">
        <v>2712205</v>
      </c>
      <c r="E13">
        <v>1097986</v>
      </c>
      <c r="F13">
        <v>557056</v>
      </c>
    </row>
    <row r="14" spans="1:13" x14ac:dyDescent="0.25">
      <c r="A14">
        <v>10</v>
      </c>
      <c r="B14">
        <v>1247726</v>
      </c>
      <c r="C14">
        <v>713353</v>
      </c>
      <c r="D14">
        <v>2712191</v>
      </c>
      <c r="E14">
        <v>1098008</v>
      </c>
      <c r="F14">
        <v>557056</v>
      </c>
    </row>
    <row r="15" spans="1:13" x14ac:dyDescent="0.25">
      <c r="A15">
        <v>11</v>
      </c>
      <c r="B15">
        <v>1247751</v>
      </c>
      <c r="C15">
        <v>713317</v>
      </c>
      <c r="D15">
        <v>2712205</v>
      </c>
      <c r="E15">
        <v>1097843</v>
      </c>
      <c r="F15">
        <v>557056</v>
      </c>
    </row>
    <row r="16" spans="1:13" x14ac:dyDescent="0.25">
      <c r="A16">
        <v>12</v>
      </c>
      <c r="B16">
        <v>1247751</v>
      </c>
      <c r="C16">
        <v>713315</v>
      </c>
      <c r="D16">
        <v>2712236</v>
      </c>
      <c r="E16">
        <v>1098017</v>
      </c>
      <c r="F16">
        <v>557056</v>
      </c>
    </row>
    <row r="17" spans="1:6" x14ac:dyDescent="0.25">
      <c r="A17">
        <v>13</v>
      </c>
      <c r="B17">
        <v>1247753</v>
      </c>
      <c r="C17">
        <v>713317</v>
      </c>
      <c r="D17">
        <v>2712186</v>
      </c>
      <c r="E17">
        <v>1098030</v>
      </c>
      <c r="F17">
        <v>557056</v>
      </c>
    </row>
    <row r="18" spans="1:6" x14ac:dyDescent="0.25">
      <c r="A18">
        <v>14</v>
      </c>
      <c r="B18">
        <v>1247723</v>
      </c>
      <c r="C18">
        <v>713319</v>
      </c>
      <c r="D18">
        <v>2712203</v>
      </c>
      <c r="E18">
        <v>1097818</v>
      </c>
      <c r="F18">
        <v>557056</v>
      </c>
    </row>
    <row r="19" spans="1:6" x14ac:dyDescent="0.25">
      <c r="A19">
        <v>15</v>
      </c>
      <c r="B19">
        <v>1247719</v>
      </c>
      <c r="C19">
        <v>713350</v>
      </c>
      <c r="D19">
        <v>2712189</v>
      </c>
      <c r="E19">
        <v>1098078</v>
      </c>
      <c r="F19">
        <v>557056</v>
      </c>
    </row>
    <row r="20" spans="1:6" x14ac:dyDescent="0.25">
      <c r="A20">
        <v>16</v>
      </c>
      <c r="B20">
        <v>1247721</v>
      </c>
      <c r="C20">
        <v>713316</v>
      </c>
      <c r="D20">
        <v>2712187</v>
      </c>
      <c r="E20">
        <v>1097818</v>
      </c>
      <c r="F20">
        <v>557056</v>
      </c>
    </row>
    <row r="21" spans="1:6" x14ac:dyDescent="0.25">
      <c r="A21">
        <v>17</v>
      </c>
      <c r="B21">
        <v>1247720</v>
      </c>
      <c r="C21">
        <v>713318</v>
      </c>
      <c r="D21">
        <v>2712203</v>
      </c>
      <c r="E21">
        <v>1098031</v>
      </c>
      <c r="F21">
        <v>557056</v>
      </c>
    </row>
    <row r="22" spans="1:6" x14ac:dyDescent="0.25">
      <c r="A22">
        <v>18</v>
      </c>
      <c r="B22">
        <v>1247755</v>
      </c>
      <c r="C22">
        <v>713318</v>
      </c>
      <c r="D22">
        <v>2712191</v>
      </c>
      <c r="E22">
        <v>1097985</v>
      </c>
      <c r="F22">
        <v>557056</v>
      </c>
    </row>
    <row r="23" spans="1:6" x14ac:dyDescent="0.25">
      <c r="A23">
        <v>19</v>
      </c>
      <c r="B23">
        <v>1247752</v>
      </c>
      <c r="C23">
        <v>713318</v>
      </c>
      <c r="D23">
        <v>2712206</v>
      </c>
      <c r="E23">
        <v>1098022</v>
      </c>
      <c r="F23">
        <v>557056</v>
      </c>
    </row>
    <row r="24" spans="1:6" x14ac:dyDescent="0.25">
      <c r="A24">
        <v>20</v>
      </c>
      <c r="B24">
        <v>1247754</v>
      </c>
      <c r="C24">
        <v>713350</v>
      </c>
      <c r="D24">
        <v>2712236</v>
      </c>
      <c r="E24">
        <v>1097818</v>
      </c>
      <c r="F24">
        <v>557056</v>
      </c>
    </row>
    <row r="25" spans="1:6" x14ac:dyDescent="0.25">
      <c r="A25">
        <v>21</v>
      </c>
      <c r="B25">
        <v>1247721</v>
      </c>
      <c r="C25">
        <v>713318</v>
      </c>
      <c r="D25">
        <v>2712187</v>
      </c>
      <c r="E25">
        <v>1098016</v>
      </c>
      <c r="F25">
        <v>557056</v>
      </c>
    </row>
    <row r="26" spans="1:6" x14ac:dyDescent="0.25">
      <c r="A26">
        <v>22</v>
      </c>
      <c r="B26">
        <v>1247718</v>
      </c>
      <c r="C26">
        <v>713319</v>
      </c>
      <c r="D26">
        <v>2712204</v>
      </c>
      <c r="E26">
        <v>1098000</v>
      </c>
      <c r="F26">
        <v>557056</v>
      </c>
    </row>
    <row r="27" spans="1:6" x14ac:dyDescent="0.25">
      <c r="A27">
        <v>23</v>
      </c>
      <c r="B27">
        <v>1247720</v>
      </c>
      <c r="C27">
        <v>713316</v>
      </c>
      <c r="D27">
        <v>2712192</v>
      </c>
      <c r="E27">
        <v>1098022</v>
      </c>
      <c r="F27">
        <v>557056</v>
      </c>
    </row>
    <row r="28" spans="1:6" x14ac:dyDescent="0.25">
      <c r="A28">
        <v>24</v>
      </c>
      <c r="B28">
        <v>1247720</v>
      </c>
      <c r="C28">
        <v>713317</v>
      </c>
      <c r="D28">
        <v>2712204</v>
      </c>
      <c r="E28">
        <v>1097842</v>
      </c>
      <c r="F28">
        <v>557056</v>
      </c>
    </row>
    <row r="29" spans="1:6" x14ac:dyDescent="0.25">
      <c r="A29">
        <v>25</v>
      </c>
      <c r="B29">
        <v>1247719</v>
      </c>
      <c r="C29">
        <v>713351</v>
      </c>
      <c r="D29">
        <v>2712238</v>
      </c>
      <c r="E29">
        <v>1098001</v>
      </c>
      <c r="F29">
        <v>557056</v>
      </c>
    </row>
    <row r="30" spans="1:6" x14ac:dyDescent="0.25">
      <c r="A30" s="3" t="s">
        <v>3</v>
      </c>
      <c r="B30" s="2">
        <f>AVERAGE(B6:B29)</f>
        <v>1247734.2083333333</v>
      </c>
      <c r="C30" s="2">
        <f>AVERAGE(C6:C29)</f>
        <v>713324.41666666663</v>
      </c>
      <c r="D30" s="2">
        <f>AVERAGE(D6:D29)</f>
        <v>2712203</v>
      </c>
      <c r="E30" s="2">
        <f>AVERAGE(E6:E29)</f>
        <v>1097390.5</v>
      </c>
      <c r="F30" s="2">
        <f>AVERAGE(F6:F29)</f>
        <v>557056</v>
      </c>
    </row>
    <row r="31" spans="1:6" x14ac:dyDescent="0.25">
      <c r="A31" s="3" t="s">
        <v>4</v>
      </c>
      <c r="B31">
        <f>MIN(B6:B29)</f>
        <v>1247718</v>
      </c>
      <c r="C31">
        <f>MIN(C6:C29)</f>
        <v>713315</v>
      </c>
      <c r="D31">
        <f>MIN(D6:D29)</f>
        <v>2712186</v>
      </c>
      <c r="E31">
        <f>MIN(E6:E29)</f>
        <v>1084333</v>
      </c>
      <c r="F31">
        <f>MIN(F6:F29)</f>
        <v>557056</v>
      </c>
    </row>
    <row r="32" spans="1:6" x14ac:dyDescent="0.25">
      <c r="A32" s="3" t="s">
        <v>5</v>
      </c>
      <c r="B32">
        <f>MAX(B6:B29)</f>
        <v>1247755</v>
      </c>
      <c r="C32">
        <f>MAX(C6:C29)</f>
        <v>713353</v>
      </c>
      <c r="D32">
        <f>MAX(D6:D29)</f>
        <v>2712238</v>
      </c>
      <c r="E32">
        <f>MAX(E6:E29)</f>
        <v>1098078</v>
      </c>
      <c r="F32">
        <f>MAX(F6:F29)</f>
        <v>557056</v>
      </c>
    </row>
    <row r="33" spans="1:6" x14ac:dyDescent="0.25">
      <c r="A33" s="3" t="s">
        <v>6</v>
      </c>
      <c r="B33">
        <f>_xlfn.STDEV.S(B6:B29)</f>
        <v>15.833314263909189</v>
      </c>
      <c r="C33">
        <f>_xlfn.STDEV.S(C6:C29)</f>
        <v>13.984204339700298</v>
      </c>
      <c r="D33">
        <f>_xlfn.STDEV.S(D6:D29)</f>
        <v>17.103266913968067</v>
      </c>
      <c r="E33">
        <f>_xlfn.STDEV.S(E6:E29)</f>
        <v>2782.7248454019655</v>
      </c>
      <c r="F33">
        <f>_xlfn.STDEV.S(F6:F29)</f>
        <v>0</v>
      </c>
    </row>
  </sheetData>
  <mergeCells count="2">
    <mergeCell ref="I3:M3"/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3FEF-AACF-4F9A-AAE6-9C6D3848FF77}">
  <dimension ref="A1:M33"/>
  <sheetViews>
    <sheetView topLeftCell="C1" workbookViewId="0">
      <selection activeCell="F30" sqref="F30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7.710937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C1" s="3" t="s">
        <v>13</v>
      </c>
    </row>
    <row r="2" spans="1:13" x14ac:dyDescent="0.25">
      <c r="C2" s="3" t="s">
        <v>16</v>
      </c>
      <c r="D2" s="3">
        <v>8192</v>
      </c>
    </row>
    <row r="3" spans="1:13" x14ac:dyDescent="0.25">
      <c r="D3" s="27" t="s">
        <v>15</v>
      </c>
      <c r="E3" s="27"/>
      <c r="F3" s="27"/>
      <c r="G3" s="4"/>
      <c r="H3" s="4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1254161</v>
      </c>
      <c r="D5">
        <v>1151405</v>
      </c>
      <c r="E5">
        <v>1392461</v>
      </c>
      <c r="F5">
        <v>1171013</v>
      </c>
      <c r="H5" s="3" t="s">
        <v>14</v>
      </c>
      <c r="I5" s="1" t="e">
        <f>B30</f>
        <v>#DIV/0!</v>
      </c>
      <c r="J5" s="1">
        <f>C30</f>
        <v>1254200.6666666667</v>
      </c>
      <c r="K5" s="1">
        <f>D30</f>
        <v>1151234.25</v>
      </c>
      <c r="L5" s="1">
        <f>E30</f>
        <v>1529001.2916666667</v>
      </c>
      <c r="M5" s="1">
        <f t="shared" ref="M5" si="0">F30</f>
        <v>1081344.0416666667</v>
      </c>
    </row>
    <row r="6" spans="1:13" x14ac:dyDescent="0.25">
      <c r="A6">
        <v>2</v>
      </c>
      <c r="C6">
        <v>1254219</v>
      </c>
      <c r="D6">
        <v>1151324</v>
      </c>
      <c r="E6">
        <v>1530175</v>
      </c>
      <c r="F6">
        <v>1081345</v>
      </c>
      <c r="H6" s="3" t="s">
        <v>11</v>
      </c>
      <c r="I6" t="e">
        <f>1000*I5/170000000</f>
        <v>#DIV/0!</v>
      </c>
      <c r="J6">
        <f t="shared" ref="J6:M6" si="1">1000*J5/170000000</f>
        <v>7.3776509803921577</v>
      </c>
      <c r="K6">
        <f t="shared" si="1"/>
        <v>6.7719661764705883</v>
      </c>
      <c r="L6">
        <f t="shared" si="1"/>
        <v>8.99412524509804</v>
      </c>
      <c r="M6">
        <f t="shared" si="1"/>
        <v>6.3608473039215694</v>
      </c>
    </row>
    <row r="7" spans="1:13" x14ac:dyDescent="0.25">
      <c r="A7">
        <v>3</v>
      </c>
      <c r="C7">
        <v>1254218</v>
      </c>
      <c r="D7">
        <v>1151255</v>
      </c>
      <c r="E7">
        <v>1529114</v>
      </c>
      <c r="F7">
        <v>1081344</v>
      </c>
      <c r="I7" s="5" t="e">
        <f>$J5/I5-1</f>
        <v>#DIV/0!</v>
      </c>
      <c r="J7" s="5">
        <f>$J5/J5-1</f>
        <v>0</v>
      </c>
      <c r="K7" s="5">
        <f>$J5/K5-1</f>
        <v>8.9440022016949783E-2</v>
      </c>
      <c r="L7" s="5">
        <f t="shared" ref="L7:M7" si="2">$J5/L5-1</f>
        <v>-0.17972556759612501</v>
      </c>
      <c r="M7" s="5">
        <f t="shared" si="2"/>
        <v>0.15985349559385131</v>
      </c>
    </row>
    <row r="8" spans="1:13" x14ac:dyDescent="0.25">
      <c r="A8">
        <v>4</v>
      </c>
      <c r="C8">
        <v>1254185</v>
      </c>
      <c r="D8">
        <v>1151261</v>
      </c>
      <c r="E8">
        <v>1528917</v>
      </c>
      <c r="F8">
        <v>1081343</v>
      </c>
    </row>
    <row r="9" spans="1:13" x14ac:dyDescent="0.25">
      <c r="A9">
        <v>5</v>
      </c>
      <c r="C9">
        <v>1254186</v>
      </c>
      <c r="D9">
        <v>1151368</v>
      </c>
      <c r="E9">
        <v>1528923</v>
      </c>
      <c r="F9">
        <v>1081344</v>
      </c>
    </row>
    <row r="10" spans="1:13" x14ac:dyDescent="0.25">
      <c r="A10">
        <v>6</v>
      </c>
      <c r="C10">
        <v>1254220</v>
      </c>
      <c r="D10">
        <v>1151253</v>
      </c>
      <c r="E10">
        <v>1528858</v>
      </c>
      <c r="F10">
        <v>1081344</v>
      </c>
    </row>
    <row r="11" spans="1:13" x14ac:dyDescent="0.25">
      <c r="A11">
        <v>7</v>
      </c>
      <c r="C11">
        <v>1254186</v>
      </c>
      <c r="D11">
        <v>1151202</v>
      </c>
      <c r="E11">
        <v>1528904</v>
      </c>
      <c r="F11">
        <v>1081344</v>
      </c>
    </row>
    <row r="12" spans="1:13" x14ac:dyDescent="0.25">
      <c r="A12">
        <v>8</v>
      </c>
      <c r="C12">
        <v>1254182</v>
      </c>
      <c r="D12">
        <v>1151256</v>
      </c>
      <c r="E12">
        <v>1528997</v>
      </c>
      <c r="F12">
        <v>1081344</v>
      </c>
    </row>
    <row r="13" spans="1:13" x14ac:dyDescent="0.25">
      <c r="A13">
        <v>9</v>
      </c>
      <c r="C13">
        <v>1254220</v>
      </c>
      <c r="D13">
        <v>1151261</v>
      </c>
      <c r="E13">
        <v>1528857</v>
      </c>
      <c r="F13">
        <v>1081345</v>
      </c>
    </row>
    <row r="14" spans="1:13" x14ac:dyDescent="0.25">
      <c r="A14">
        <v>10</v>
      </c>
      <c r="C14">
        <v>1254219</v>
      </c>
      <c r="D14">
        <v>1151221</v>
      </c>
      <c r="E14">
        <v>1528856</v>
      </c>
      <c r="F14">
        <v>1081344</v>
      </c>
    </row>
    <row r="15" spans="1:13" x14ac:dyDescent="0.25">
      <c r="A15">
        <v>11</v>
      </c>
      <c r="C15">
        <v>1254188</v>
      </c>
      <c r="D15">
        <v>1151124</v>
      </c>
      <c r="E15">
        <v>1528963</v>
      </c>
      <c r="F15">
        <v>1081344</v>
      </c>
    </row>
    <row r="16" spans="1:13" x14ac:dyDescent="0.25">
      <c r="A16">
        <v>12</v>
      </c>
      <c r="C16">
        <v>1254186</v>
      </c>
      <c r="D16">
        <v>1151130</v>
      </c>
      <c r="E16">
        <v>1528956</v>
      </c>
      <c r="F16">
        <v>1081343</v>
      </c>
    </row>
    <row r="17" spans="1:6" x14ac:dyDescent="0.25">
      <c r="A17">
        <v>13</v>
      </c>
      <c r="C17">
        <v>1254217</v>
      </c>
      <c r="D17">
        <v>1151224</v>
      </c>
      <c r="E17">
        <v>1528930</v>
      </c>
      <c r="F17">
        <v>1081344</v>
      </c>
    </row>
    <row r="18" spans="1:6" x14ac:dyDescent="0.25">
      <c r="A18">
        <v>14</v>
      </c>
      <c r="C18">
        <v>1254185</v>
      </c>
      <c r="D18">
        <v>1151258</v>
      </c>
      <c r="E18">
        <v>1528857</v>
      </c>
      <c r="F18">
        <v>1081345</v>
      </c>
    </row>
    <row r="19" spans="1:6" x14ac:dyDescent="0.25">
      <c r="A19">
        <v>15</v>
      </c>
      <c r="C19">
        <v>1254184</v>
      </c>
      <c r="D19">
        <v>1151167</v>
      </c>
      <c r="E19">
        <v>1528874</v>
      </c>
      <c r="F19">
        <v>1081344</v>
      </c>
    </row>
    <row r="20" spans="1:6" x14ac:dyDescent="0.25">
      <c r="A20">
        <v>16</v>
      </c>
      <c r="C20">
        <v>1254219</v>
      </c>
      <c r="D20">
        <v>1151217</v>
      </c>
      <c r="E20">
        <v>1529026</v>
      </c>
      <c r="F20">
        <v>1081343</v>
      </c>
    </row>
    <row r="21" spans="1:6" x14ac:dyDescent="0.25">
      <c r="A21">
        <v>17</v>
      </c>
      <c r="C21">
        <v>1254219</v>
      </c>
      <c r="D21">
        <v>1151271</v>
      </c>
      <c r="E21">
        <v>1528856</v>
      </c>
      <c r="F21">
        <v>1081345</v>
      </c>
    </row>
    <row r="22" spans="1:6" x14ac:dyDescent="0.25">
      <c r="A22">
        <v>18</v>
      </c>
      <c r="C22">
        <v>1254185</v>
      </c>
      <c r="D22">
        <v>1151269</v>
      </c>
      <c r="E22">
        <v>1528859</v>
      </c>
      <c r="F22">
        <v>1081343</v>
      </c>
    </row>
    <row r="23" spans="1:6" x14ac:dyDescent="0.25">
      <c r="A23">
        <v>19</v>
      </c>
      <c r="C23">
        <v>1254218</v>
      </c>
      <c r="D23">
        <v>1151120</v>
      </c>
      <c r="E23">
        <v>1529021</v>
      </c>
      <c r="F23">
        <v>1081345</v>
      </c>
    </row>
    <row r="24" spans="1:6" x14ac:dyDescent="0.25">
      <c r="A24">
        <v>20</v>
      </c>
      <c r="C24">
        <v>1254218</v>
      </c>
      <c r="D24">
        <v>1151046</v>
      </c>
      <c r="E24">
        <v>1528973</v>
      </c>
      <c r="F24">
        <v>1081343</v>
      </c>
    </row>
    <row r="25" spans="1:6" x14ac:dyDescent="0.25">
      <c r="A25">
        <v>21</v>
      </c>
      <c r="C25">
        <v>1254186</v>
      </c>
      <c r="D25">
        <v>1151329</v>
      </c>
      <c r="E25">
        <v>1528953</v>
      </c>
      <c r="F25">
        <v>1081344</v>
      </c>
    </row>
    <row r="26" spans="1:6" x14ac:dyDescent="0.25">
      <c r="A26">
        <v>22</v>
      </c>
      <c r="C26">
        <v>1254187</v>
      </c>
      <c r="D26">
        <v>1151306</v>
      </c>
      <c r="E26">
        <v>1529090</v>
      </c>
      <c r="F26">
        <v>1081344</v>
      </c>
    </row>
    <row r="27" spans="1:6" x14ac:dyDescent="0.25">
      <c r="A27">
        <v>23</v>
      </c>
      <c r="C27">
        <v>1254215</v>
      </c>
      <c r="D27">
        <v>1151201</v>
      </c>
      <c r="E27">
        <v>1529049</v>
      </c>
      <c r="F27">
        <v>1081344</v>
      </c>
    </row>
    <row r="28" spans="1:6" x14ac:dyDescent="0.25">
      <c r="A28">
        <v>24</v>
      </c>
      <c r="C28">
        <v>1254187</v>
      </c>
      <c r="D28">
        <v>1151286</v>
      </c>
      <c r="E28">
        <v>1528970</v>
      </c>
      <c r="F28">
        <v>1081345</v>
      </c>
    </row>
    <row r="29" spans="1:6" x14ac:dyDescent="0.25">
      <c r="A29">
        <v>25</v>
      </c>
      <c r="C29">
        <v>1254187</v>
      </c>
      <c r="D29">
        <v>1151273</v>
      </c>
      <c r="E29">
        <v>1529053</v>
      </c>
      <c r="F29">
        <v>1081344</v>
      </c>
    </row>
    <row r="30" spans="1:6" x14ac:dyDescent="0.25">
      <c r="A30" s="3" t="s">
        <v>3</v>
      </c>
      <c r="B30" s="2" t="e">
        <f>AVERAGE(B6:B29)</f>
        <v>#DIV/0!</v>
      </c>
      <c r="C30" s="2">
        <f>AVERAGE(C6:C29)</f>
        <v>1254200.6666666667</v>
      </c>
      <c r="D30" s="2">
        <f>AVERAGE(D6:D29)</f>
        <v>1151234.25</v>
      </c>
      <c r="E30" s="2">
        <f>AVERAGE(E6:E29)</f>
        <v>1529001.2916666667</v>
      </c>
      <c r="F30" s="2">
        <f>AVERAGE(F6:F29)</f>
        <v>1081344.0416666667</v>
      </c>
    </row>
    <row r="31" spans="1:6" x14ac:dyDescent="0.25">
      <c r="A31" s="3" t="s">
        <v>4</v>
      </c>
      <c r="B31">
        <f>MIN(B6:B29)</f>
        <v>0</v>
      </c>
      <c r="C31">
        <f>MIN(C6:C29)</f>
        <v>1254182</v>
      </c>
      <c r="D31">
        <f>MIN(D6:D29)</f>
        <v>1151046</v>
      </c>
      <c r="E31">
        <f>MIN(E6:E29)</f>
        <v>1528856</v>
      </c>
      <c r="F31">
        <f>MIN(F6:F29)</f>
        <v>1081343</v>
      </c>
    </row>
    <row r="32" spans="1:6" x14ac:dyDescent="0.25">
      <c r="A32" s="3" t="s">
        <v>5</v>
      </c>
      <c r="B32">
        <f>MAX(B6:B29)</f>
        <v>0</v>
      </c>
      <c r="C32">
        <f>MAX(C6:C29)</f>
        <v>1254220</v>
      </c>
      <c r="D32">
        <f>MAX(D6:D29)</f>
        <v>1151368</v>
      </c>
      <c r="E32">
        <f>MAX(E6:E29)</f>
        <v>1530175</v>
      </c>
      <c r="F32">
        <f>MAX(F6:F29)</f>
        <v>1081345</v>
      </c>
    </row>
    <row r="33" spans="1:6" x14ac:dyDescent="0.25">
      <c r="A33" s="3" t="s">
        <v>6</v>
      </c>
      <c r="B33" t="e">
        <f>_xlfn.STDEV.S(B6:B29)</f>
        <v>#DIV/0!</v>
      </c>
      <c r="C33">
        <f>_xlfn.STDEV.S(C6:C29)</f>
        <v>16.693312034065222</v>
      </c>
      <c r="D33">
        <f>_xlfn.STDEV.S(D6:D29)</f>
        <v>74.838521817484391</v>
      </c>
      <c r="E33">
        <f>_xlfn.STDEV.S(E6:E29)</f>
        <v>262.13048180773183</v>
      </c>
      <c r="F33">
        <f>_xlfn.STDEV.S(F6:F29)</f>
        <v>0.69025305168634987</v>
      </c>
    </row>
  </sheetData>
  <mergeCells count="1">
    <mergeCell ref="D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8A27-B257-4465-8C19-848FF5B067E2}">
  <dimension ref="A1:M33"/>
  <sheetViews>
    <sheetView zoomScale="85" zoomScaleNormal="85" workbookViewId="0">
      <selection activeCell="F5" sqref="F5:F29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20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17</v>
      </c>
    </row>
    <row r="2" spans="1:13" x14ac:dyDescent="0.25">
      <c r="A2" s="3" t="s">
        <v>16</v>
      </c>
      <c r="B2" s="3">
        <v>8192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/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2575536</v>
      </c>
      <c r="F5">
        <v>2203733</v>
      </c>
      <c r="H5" s="3" t="s">
        <v>14</v>
      </c>
      <c r="I5" s="1" t="e">
        <f>B30</f>
        <v>#DIV/0!</v>
      </c>
      <c r="J5" s="1">
        <f>C30</f>
        <v>2575557.25</v>
      </c>
      <c r="K5" s="1" t="e">
        <f>D30</f>
        <v>#DIV/0!</v>
      </c>
      <c r="L5" s="1" t="e">
        <f>E30</f>
        <v>#DIV/0!</v>
      </c>
      <c r="M5" s="1">
        <f t="shared" ref="M5" si="0">F30</f>
        <v>2113535.9583333335</v>
      </c>
    </row>
    <row r="6" spans="1:13" x14ac:dyDescent="0.25">
      <c r="A6">
        <v>2</v>
      </c>
      <c r="C6">
        <v>2575546</v>
      </c>
      <c r="F6">
        <v>2113535</v>
      </c>
      <c r="H6" s="3" t="s">
        <v>11</v>
      </c>
      <c r="I6" t="e">
        <f>1000*I5/170000000</f>
        <v>#DIV/0!</v>
      </c>
      <c r="J6">
        <f t="shared" ref="J6:M6" si="1">1000*J5/170000000</f>
        <v>15.150336764705882</v>
      </c>
      <c r="K6" t="e">
        <f t="shared" si="1"/>
        <v>#DIV/0!</v>
      </c>
      <c r="L6" t="e">
        <f t="shared" si="1"/>
        <v>#DIV/0!</v>
      </c>
      <c r="M6">
        <f t="shared" si="1"/>
        <v>12.432564460784315</v>
      </c>
    </row>
    <row r="7" spans="1:13" x14ac:dyDescent="0.25">
      <c r="A7">
        <v>3</v>
      </c>
      <c r="C7">
        <v>2575574</v>
      </c>
      <c r="F7">
        <v>2113536</v>
      </c>
      <c r="I7" s="5" t="e">
        <f>$J5/I5-1</f>
        <v>#DIV/0!</v>
      </c>
      <c r="J7" s="5">
        <f>$J5/J5-1</f>
        <v>0</v>
      </c>
      <c r="K7" s="5" t="e">
        <f>$J5/K5-1</f>
        <v>#DIV/0!</v>
      </c>
      <c r="L7" s="5" t="e">
        <f t="shared" ref="L7:M7" si="2">$J5/L5-1</f>
        <v>#DIV/0!</v>
      </c>
      <c r="M7" s="5">
        <f t="shared" si="2"/>
        <v>0.21860110297390056</v>
      </c>
    </row>
    <row r="8" spans="1:13" x14ac:dyDescent="0.25">
      <c r="A8">
        <v>4</v>
      </c>
      <c r="C8">
        <v>2575538</v>
      </c>
      <c r="F8">
        <v>2113536</v>
      </c>
    </row>
    <row r="9" spans="1:13" x14ac:dyDescent="0.25">
      <c r="A9">
        <v>5</v>
      </c>
      <c r="C9">
        <v>2575577</v>
      </c>
      <c r="F9">
        <v>2113536</v>
      </c>
    </row>
    <row r="10" spans="1:13" x14ac:dyDescent="0.25">
      <c r="A10">
        <v>6</v>
      </c>
      <c r="C10">
        <v>2575544</v>
      </c>
      <c r="F10">
        <v>2113536</v>
      </c>
    </row>
    <row r="11" spans="1:13" x14ac:dyDescent="0.25">
      <c r="A11">
        <v>7</v>
      </c>
      <c r="C11">
        <v>2575545</v>
      </c>
      <c r="F11">
        <v>2113536</v>
      </c>
    </row>
    <row r="12" spans="1:13" x14ac:dyDescent="0.25">
      <c r="A12">
        <v>8</v>
      </c>
      <c r="C12">
        <v>2575576</v>
      </c>
      <c r="F12">
        <v>2113537</v>
      </c>
    </row>
    <row r="13" spans="1:13" x14ac:dyDescent="0.25">
      <c r="A13">
        <v>9</v>
      </c>
      <c r="C13">
        <v>2575540</v>
      </c>
      <c r="F13">
        <v>2113535</v>
      </c>
    </row>
    <row r="14" spans="1:13" x14ac:dyDescent="0.25">
      <c r="A14">
        <v>10</v>
      </c>
      <c r="C14">
        <v>2575584</v>
      </c>
      <c r="F14">
        <v>2113536</v>
      </c>
    </row>
    <row r="15" spans="1:13" x14ac:dyDescent="0.25">
      <c r="A15">
        <v>11</v>
      </c>
      <c r="C15">
        <v>2575545</v>
      </c>
      <c r="F15">
        <v>2113536</v>
      </c>
    </row>
    <row r="16" spans="1:13" x14ac:dyDescent="0.25">
      <c r="A16">
        <v>12</v>
      </c>
      <c r="C16">
        <v>2575578</v>
      </c>
      <c r="F16">
        <v>2113536</v>
      </c>
    </row>
    <row r="17" spans="1:6" x14ac:dyDescent="0.25">
      <c r="A17">
        <v>13</v>
      </c>
      <c r="C17">
        <v>2575544</v>
      </c>
      <c r="F17">
        <v>2113536</v>
      </c>
    </row>
    <row r="18" spans="1:6" x14ac:dyDescent="0.25">
      <c r="A18">
        <v>14</v>
      </c>
      <c r="C18">
        <v>2575543</v>
      </c>
      <c r="F18">
        <v>2113536</v>
      </c>
    </row>
    <row r="19" spans="1:6" x14ac:dyDescent="0.25">
      <c r="A19">
        <v>15</v>
      </c>
      <c r="C19">
        <v>2575577</v>
      </c>
      <c r="F19">
        <v>2113536</v>
      </c>
    </row>
    <row r="20" spans="1:6" x14ac:dyDescent="0.25">
      <c r="A20">
        <v>16</v>
      </c>
      <c r="C20">
        <v>2575537</v>
      </c>
      <c r="F20">
        <v>2113536</v>
      </c>
    </row>
    <row r="21" spans="1:6" x14ac:dyDescent="0.25">
      <c r="A21">
        <v>17</v>
      </c>
      <c r="C21">
        <v>2575582</v>
      </c>
      <c r="F21">
        <v>2113536</v>
      </c>
    </row>
    <row r="22" spans="1:6" x14ac:dyDescent="0.25">
      <c r="A22">
        <v>18</v>
      </c>
      <c r="C22">
        <v>2575545</v>
      </c>
      <c r="F22">
        <v>2113536</v>
      </c>
    </row>
    <row r="23" spans="1:6" x14ac:dyDescent="0.25">
      <c r="A23">
        <v>19</v>
      </c>
      <c r="C23">
        <v>2575580</v>
      </c>
      <c r="F23">
        <v>2113536</v>
      </c>
    </row>
    <row r="24" spans="1:6" x14ac:dyDescent="0.25">
      <c r="A24">
        <v>20</v>
      </c>
      <c r="C24">
        <v>2575539</v>
      </c>
      <c r="F24">
        <v>2113536</v>
      </c>
    </row>
    <row r="25" spans="1:6" x14ac:dyDescent="0.25">
      <c r="A25">
        <v>21</v>
      </c>
      <c r="C25">
        <v>2575542</v>
      </c>
      <c r="F25">
        <v>2113536</v>
      </c>
    </row>
    <row r="26" spans="1:6" x14ac:dyDescent="0.25">
      <c r="A26">
        <v>22</v>
      </c>
      <c r="C26">
        <v>2575577</v>
      </c>
      <c r="F26">
        <v>2113536</v>
      </c>
    </row>
    <row r="27" spans="1:6" x14ac:dyDescent="0.25">
      <c r="A27">
        <v>23</v>
      </c>
      <c r="C27">
        <v>2575541</v>
      </c>
      <c r="F27">
        <v>2113536</v>
      </c>
    </row>
    <row r="28" spans="1:6" x14ac:dyDescent="0.25">
      <c r="A28">
        <v>24</v>
      </c>
      <c r="C28">
        <v>2575581</v>
      </c>
      <c r="F28">
        <v>2113536</v>
      </c>
    </row>
    <row r="29" spans="1:6" x14ac:dyDescent="0.25">
      <c r="A29">
        <v>25</v>
      </c>
      <c r="C29">
        <v>2575539</v>
      </c>
      <c r="F29">
        <v>2113536</v>
      </c>
    </row>
    <row r="30" spans="1:6" x14ac:dyDescent="0.25">
      <c r="A30" s="3" t="s">
        <v>3</v>
      </c>
      <c r="B30" s="2" t="e">
        <f>AVERAGE(B6:B29)</f>
        <v>#DIV/0!</v>
      </c>
      <c r="C30" s="2">
        <f>AVERAGE(C6:C29)</f>
        <v>2575557.25</v>
      </c>
      <c r="D30" s="2" t="e">
        <f>AVERAGE(D6:D29)</f>
        <v>#DIV/0!</v>
      </c>
      <c r="E30" s="2" t="e">
        <f>AVERAGE(E6:E29)</f>
        <v>#DIV/0!</v>
      </c>
      <c r="F30" s="2">
        <f>AVERAGE(F6:F29)</f>
        <v>2113535.9583333335</v>
      </c>
    </row>
    <row r="31" spans="1:6" x14ac:dyDescent="0.25">
      <c r="A31" s="3" t="s">
        <v>4</v>
      </c>
      <c r="B31">
        <f>MIN(B6:B29)</f>
        <v>0</v>
      </c>
      <c r="C31">
        <f>MIN(C6:C29)</f>
        <v>2575537</v>
      </c>
      <c r="D31">
        <f>MIN(D6:D29)</f>
        <v>0</v>
      </c>
      <c r="E31">
        <f>MIN(E6:E29)</f>
        <v>0</v>
      </c>
      <c r="F31">
        <f>MIN(F6:F29)</f>
        <v>2113535</v>
      </c>
    </row>
    <row r="32" spans="1:6" x14ac:dyDescent="0.25">
      <c r="A32" s="3" t="s">
        <v>5</v>
      </c>
      <c r="B32">
        <f>MAX(B6:B29)</f>
        <v>0</v>
      </c>
      <c r="C32">
        <f>MAX(C6:C29)</f>
        <v>2575584</v>
      </c>
      <c r="D32">
        <f>MAX(D6:D29)</f>
        <v>0</v>
      </c>
      <c r="E32">
        <f>MAX(E6:E29)</f>
        <v>0</v>
      </c>
      <c r="F32">
        <f>MAX(F6:F29)</f>
        <v>2113537</v>
      </c>
    </row>
    <row r="33" spans="1:6" x14ac:dyDescent="0.25">
      <c r="A33" s="3" t="s">
        <v>6</v>
      </c>
      <c r="B33" t="e">
        <f>_xlfn.STDEV.S(B6:B29)</f>
        <v>#DIV/0!</v>
      </c>
      <c r="C33">
        <f>_xlfn.STDEV.S(C6:C29)</f>
        <v>18.666990162828352</v>
      </c>
      <c r="D33" t="e">
        <f>_xlfn.STDEV.S(D6:D29)</f>
        <v>#DIV/0!</v>
      </c>
      <c r="E33" t="e">
        <f>_xlfn.STDEV.S(E6:E29)</f>
        <v>#DIV/0!</v>
      </c>
      <c r="F33">
        <f>_xlfn.STDEV.S(F6:F29)</f>
        <v>0.35864075117838629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EE01-A2D8-42A0-86C3-A464DDEE013D}">
  <dimension ref="A1:M108"/>
  <sheetViews>
    <sheetView zoomScale="85" zoomScaleNormal="85" workbookViewId="0">
      <selection activeCell="D5" sqref="D5:D104"/>
    </sheetView>
  </sheetViews>
  <sheetFormatPr baseColWidth="10" defaultRowHeight="15" x14ac:dyDescent="0.25"/>
  <cols>
    <col min="1" max="2" width="18.28515625" customWidth="1"/>
    <col min="3" max="3" width="22.5703125" customWidth="1"/>
    <col min="4" max="4" width="19.42578125" customWidth="1"/>
    <col min="5" max="5" width="21.28515625" customWidth="1"/>
    <col min="6" max="6" width="17.28515625" customWidth="1"/>
    <col min="8" max="8" width="16.57031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12</v>
      </c>
    </row>
    <row r="2" spans="1:13" x14ac:dyDescent="0.25">
      <c r="A2" s="3" t="s">
        <v>16</v>
      </c>
      <c r="B2" s="3">
        <v>2048</v>
      </c>
    </row>
    <row r="3" spans="1:13" x14ac:dyDescent="0.25">
      <c r="B3" s="27" t="s">
        <v>15</v>
      </c>
      <c r="C3" s="27"/>
      <c r="D3" s="27"/>
      <c r="E3" s="27"/>
      <c r="F3" s="27"/>
      <c r="I3" s="27"/>
      <c r="J3" s="27"/>
      <c r="K3" s="27"/>
      <c r="L3" s="27"/>
      <c r="M3" s="27"/>
    </row>
    <row r="4" spans="1:13" x14ac:dyDescent="0.25">
      <c r="A4" s="3" t="s">
        <v>0</v>
      </c>
      <c r="B4" s="3" t="s">
        <v>9</v>
      </c>
      <c r="C4" s="3" t="s">
        <v>7</v>
      </c>
      <c r="D4" s="3" t="s">
        <v>28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28</v>
      </c>
      <c r="L4" s="3" t="s">
        <v>10</v>
      </c>
      <c r="M4" s="3" t="s">
        <v>8</v>
      </c>
    </row>
    <row r="5" spans="1:13" x14ac:dyDescent="0.25">
      <c r="A5">
        <v>1</v>
      </c>
      <c r="C5">
        <v>178684</v>
      </c>
      <c r="D5">
        <v>678146</v>
      </c>
      <c r="E5">
        <v>240745</v>
      </c>
      <c r="F5">
        <v>173487</v>
      </c>
      <c r="H5" s="3" t="s">
        <v>14</v>
      </c>
      <c r="I5" s="1" t="e">
        <f>B105</f>
        <v>#DIV/0!</v>
      </c>
      <c r="J5" s="1">
        <f>C105</f>
        <v>178693.62626262626</v>
      </c>
      <c r="K5" s="1">
        <f>D105</f>
        <v>678144.29292929289</v>
      </c>
      <c r="L5" s="1">
        <f>E105</f>
        <v>362449.86868686869</v>
      </c>
      <c r="M5" s="1">
        <f>F105</f>
        <v>139264.40404040404</v>
      </c>
    </row>
    <row r="6" spans="1:13" x14ac:dyDescent="0.25">
      <c r="A6">
        <v>2</v>
      </c>
      <c r="C6">
        <v>178691</v>
      </c>
      <c r="D6">
        <v>678136</v>
      </c>
      <c r="E6">
        <v>363687</v>
      </c>
      <c r="F6">
        <v>139305</v>
      </c>
      <c r="H6" s="3" t="s">
        <v>11</v>
      </c>
      <c r="I6" t="e">
        <f>1000*I5/170000000</f>
        <v>#DIV/0!</v>
      </c>
      <c r="J6">
        <f t="shared" ref="J6:M6" si="0">1000*J5/170000000</f>
        <v>1.0511389780154485</v>
      </c>
      <c r="K6">
        <f t="shared" si="0"/>
        <v>3.9890840760546644</v>
      </c>
      <c r="L6">
        <f t="shared" si="0"/>
        <v>2.1320580510992273</v>
      </c>
      <c r="M6">
        <f t="shared" si="0"/>
        <v>0.81920237670825913</v>
      </c>
    </row>
    <row r="7" spans="1:13" x14ac:dyDescent="0.25">
      <c r="A7">
        <v>3</v>
      </c>
      <c r="C7">
        <v>178692</v>
      </c>
      <c r="D7">
        <v>678144</v>
      </c>
      <c r="E7">
        <v>362399</v>
      </c>
      <c r="F7">
        <v>139228</v>
      </c>
      <c r="I7" s="5" t="e">
        <f>$J5/I5-1</f>
        <v>#DIV/0!</v>
      </c>
      <c r="J7" s="5">
        <f>$J5/J5-1</f>
        <v>0</v>
      </c>
      <c r="K7" s="5">
        <f>$J5/K5-1</f>
        <v>-0.73649615852292094</v>
      </c>
      <c r="L7" s="5">
        <f t="shared" ref="L7:M7" si="1">$J5/L5-1</f>
        <v>-0.50698388466790967</v>
      </c>
      <c r="M7" s="5">
        <f t="shared" si="1"/>
        <v>0.28312491259994066</v>
      </c>
    </row>
    <row r="8" spans="1:13" x14ac:dyDescent="0.25">
      <c r="A8">
        <v>4</v>
      </c>
      <c r="C8">
        <v>178673</v>
      </c>
      <c r="D8">
        <v>678145</v>
      </c>
      <c r="E8">
        <v>362550</v>
      </c>
      <c r="F8">
        <v>139300</v>
      </c>
    </row>
    <row r="9" spans="1:13" x14ac:dyDescent="0.25">
      <c r="A9">
        <v>5</v>
      </c>
      <c r="C9">
        <v>178692</v>
      </c>
      <c r="D9">
        <v>678145</v>
      </c>
      <c r="E9">
        <v>362421</v>
      </c>
      <c r="F9">
        <v>139228</v>
      </c>
    </row>
    <row r="10" spans="1:13" x14ac:dyDescent="0.25">
      <c r="A10">
        <v>6</v>
      </c>
      <c r="C10">
        <v>178693</v>
      </c>
      <c r="D10">
        <v>678144</v>
      </c>
      <c r="E10">
        <v>362583</v>
      </c>
      <c r="F10">
        <v>139299</v>
      </c>
    </row>
    <row r="11" spans="1:13" x14ac:dyDescent="0.25">
      <c r="A11">
        <v>7</v>
      </c>
      <c r="C11">
        <v>178691</v>
      </c>
      <c r="D11">
        <v>678144</v>
      </c>
      <c r="E11">
        <v>362426</v>
      </c>
      <c r="F11">
        <v>139229</v>
      </c>
    </row>
    <row r="12" spans="1:13" x14ac:dyDescent="0.25">
      <c r="A12">
        <v>8</v>
      </c>
      <c r="C12">
        <v>178691</v>
      </c>
      <c r="D12">
        <v>678143</v>
      </c>
      <c r="E12">
        <v>362403</v>
      </c>
      <c r="F12">
        <v>139299</v>
      </c>
    </row>
    <row r="13" spans="1:13" x14ac:dyDescent="0.25">
      <c r="A13">
        <v>9</v>
      </c>
      <c r="C13">
        <v>178691</v>
      </c>
      <c r="D13">
        <v>678136</v>
      </c>
      <c r="E13">
        <v>362404</v>
      </c>
      <c r="F13">
        <v>139229</v>
      </c>
    </row>
    <row r="14" spans="1:13" x14ac:dyDescent="0.25">
      <c r="A14">
        <v>10</v>
      </c>
      <c r="C14">
        <v>178692</v>
      </c>
      <c r="D14">
        <v>678145</v>
      </c>
      <c r="E14">
        <v>362405</v>
      </c>
      <c r="F14">
        <v>139300</v>
      </c>
    </row>
    <row r="15" spans="1:13" x14ac:dyDescent="0.25">
      <c r="A15">
        <v>11</v>
      </c>
      <c r="C15">
        <v>178692</v>
      </c>
      <c r="D15">
        <v>678145</v>
      </c>
      <c r="E15">
        <v>362404</v>
      </c>
      <c r="F15">
        <v>139228</v>
      </c>
    </row>
    <row r="16" spans="1:13" x14ac:dyDescent="0.25">
      <c r="A16">
        <v>12</v>
      </c>
      <c r="C16">
        <v>178690</v>
      </c>
      <c r="D16">
        <v>678147</v>
      </c>
      <c r="E16">
        <v>362423</v>
      </c>
      <c r="F16">
        <v>139298</v>
      </c>
    </row>
    <row r="17" spans="1:6" x14ac:dyDescent="0.25">
      <c r="A17">
        <v>13</v>
      </c>
      <c r="C17">
        <v>178725</v>
      </c>
      <c r="D17">
        <v>678144</v>
      </c>
      <c r="E17">
        <v>362408</v>
      </c>
      <c r="F17">
        <v>139230</v>
      </c>
    </row>
    <row r="18" spans="1:6" x14ac:dyDescent="0.25">
      <c r="A18">
        <v>14</v>
      </c>
      <c r="C18">
        <v>178692</v>
      </c>
      <c r="D18">
        <v>678144</v>
      </c>
      <c r="E18">
        <v>362412</v>
      </c>
      <c r="F18">
        <v>139299</v>
      </c>
    </row>
    <row r="19" spans="1:6" x14ac:dyDescent="0.25">
      <c r="A19">
        <v>15</v>
      </c>
      <c r="C19">
        <v>178692</v>
      </c>
      <c r="D19">
        <v>678146</v>
      </c>
      <c r="E19">
        <v>362431</v>
      </c>
      <c r="F19">
        <v>139230</v>
      </c>
    </row>
    <row r="20" spans="1:6" x14ac:dyDescent="0.25">
      <c r="A20">
        <v>16</v>
      </c>
      <c r="C20">
        <v>178692</v>
      </c>
      <c r="D20">
        <v>678136</v>
      </c>
      <c r="E20">
        <v>362404</v>
      </c>
      <c r="F20">
        <v>139297</v>
      </c>
    </row>
    <row r="21" spans="1:6" x14ac:dyDescent="0.25">
      <c r="A21">
        <v>17</v>
      </c>
      <c r="C21">
        <v>178692</v>
      </c>
      <c r="D21">
        <v>678144</v>
      </c>
      <c r="E21">
        <v>362406</v>
      </c>
      <c r="F21">
        <v>139230</v>
      </c>
    </row>
    <row r="22" spans="1:6" x14ac:dyDescent="0.25">
      <c r="A22">
        <v>18</v>
      </c>
      <c r="C22">
        <v>178692</v>
      </c>
      <c r="D22">
        <v>678142</v>
      </c>
      <c r="E22">
        <v>362407</v>
      </c>
      <c r="F22">
        <v>139299</v>
      </c>
    </row>
    <row r="23" spans="1:6" x14ac:dyDescent="0.25">
      <c r="A23">
        <v>19</v>
      </c>
      <c r="C23">
        <v>178691</v>
      </c>
      <c r="D23">
        <v>678146</v>
      </c>
      <c r="E23">
        <v>362406</v>
      </c>
      <c r="F23">
        <v>139229</v>
      </c>
    </row>
    <row r="24" spans="1:6" x14ac:dyDescent="0.25">
      <c r="A24">
        <v>20</v>
      </c>
      <c r="C24">
        <v>178691</v>
      </c>
      <c r="D24">
        <v>678145</v>
      </c>
      <c r="E24">
        <v>362423</v>
      </c>
      <c r="F24">
        <v>139298</v>
      </c>
    </row>
    <row r="25" spans="1:6" x14ac:dyDescent="0.25">
      <c r="A25">
        <v>21</v>
      </c>
      <c r="C25">
        <v>178692</v>
      </c>
      <c r="D25">
        <v>678145</v>
      </c>
      <c r="E25">
        <v>362408</v>
      </c>
      <c r="F25">
        <v>139230</v>
      </c>
    </row>
    <row r="26" spans="1:6" x14ac:dyDescent="0.25">
      <c r="A26">
        <v>22</v>
      </c>
      <c r="C26">
        <v>178726</v>
      </c>
      <c r="D26">
        <v>678145</v>
      </c>
      <c r="E26">
        <v>362430</v>
      </c>
      <c r="F26">
        <v>139298</v>
      </c>
    </row>
    <row r="27" spans="1:6" x14ac:dyDescent="0.25">
      <c r="A27">
        <v>23</v>
      </c>
      <c r="C27">
        <v>178691</v>
      </c>
      <c r="D27">
        <v>678136</v>
      </c>
      <c r="E27">
        <v>362417</v>
      </c>
      <c r="F27">
        <v>139230</v>
      </c>
    </row>
    <row r="28" spans="1:6" x14ac:dyDescent="0.25">
      <c r="A28">
        <v>24</v>
      </c>
      <c r="C28">
        <v>178691</v>
      </c>
      <c r="D28">
        <v>678177</v>
      </c>
      <c r="E28">
        <v>362456</v>
      </c>
      <c r="F28">
        <v>139299</v>
      </c>
    </row>
    <row r="29" spans="1:6" x14ac:dyDescent="0.25">
      <c r="A29">
        <v>25</v>
      </c>
      <c r="C29">
        <v>178691</v>
      </c>
      <c r="D29">
        <v>678146</v>
      </c>
      <c r="E29">
        <v>362551</v>
      </c>
      <c r="F29">
        <v>139229</v>
      </c>
    </row>
    <row r="30" spans="1:6" x14ac:dyDescent="0.25">
      <c r="A30">
        <v>26</v>
      </c>
      <c r="C30">
        <v>178691</v>
      </c>
      <c r="D30">
        <v>678143</v>
      </c>
      <c r="E30">
        <v>362404</v>
      </c>
      <c r="F30">
        <v>139298</v>
      </c>
    </row>
    <row r="31" spans="1:6" x14ac:dyDescent="0.25">
      <c r="A31">
        <v>27</v>
      </c>
      <c r="C31">
        <v>178692</v>
      </c>
      <c r="D31">
        <v>678146</v>
      </c>
      <c r="E31">
        <v>362557</v>
      </c>
      <c r="F31">
        <v>139230</v>
      </c>
    </row>
    <row r="32" spans="1:6" x14ac:dyDescent="0.25">
      <c r="A32">
        <v>28</v>
      </c>
      <c r="C32">
        <v>178691</v>
      </c>
      <c r="D32">
        <v>678145</v>
      </c>
      <c r="E32">
        <v>362454</v>
      </c>
      <c r="F32">
        <v>139300</v>
      </c>
    </row>
    <row r="33" spans="1:6" x14ac:dyDescent="0.25">
      <c r="A33">
        <v>29</v>
      </c>
      <c r="C33">
        <v>178691</v>
      </c>
      <c r="D33">
        <v>678146</v>
      </c>
      <c r="E33">
        <v>362408</v>
      </c>
      <c r="F33">
        <v>139228</v>
      </c>
    </row>
    <row r="34" spans="1:6" x14ac:dyDescent="0.25">
      <c r="A34">
        <v>30</v>
      </c>
      <c r="C34">
        <v>178691</v>
      </c>
      <c r="D34">
        <v>678146</v>
      </c>
      <c r="E34">
        <v>362430</v>
      </c>
      <c r="F34">
        <v>139298</v>
      </c>
    </row>
    <row r="35" spans="1:6" x14ac:dyDescent="0.25">
      <c r="A35">
        <v>31</v>
      </c>
      <c r="C35">
        <v>178723</v>
      </c>
      <c r="D35">
        <v>678180</v>
      </c>
      <c r="E35">
        <v>362407</v>
      </c>
      <c r="F35">
        <v>139230</v>
      </c>
    </row>
    <row r="36" spans="1:6" x14ac:dyDescent="0.25">
      <c r="A36">
        <v>32</v>
      </c>
      <c r="C36">
        <v>178692</v>
      </c>
      <c r="D36">
        <v>678143</v>
      </c>
      <c r="E36">
        <v>362406</v>
      </c>
      <c r="F36">
        <v>139298</v>
      </c>
    </row>
    <row r="37" spans="1:6" x14ac:dyDescent="0.25">
      <c r="A37">
        <v>33</v>
      </c>
      <c r="C37">
        <v>178691</v>
      </c>
      <c r="D37">
        <v>678146</v>
      </c>
      <c r="E37">
        <v>362405</v>
      </c>
      <c r="F37">
        <v>139230</v>
      </c>
    </row>
    <row r="38" spans="1:6" x14ac:dyDescent="0.25">
      <c r="A38">
        <v>34</v>
      </c>
      <c r="C38">
        <v>178691</v>
      </c>
      <c r="D38">
        <v>678143</v>
      </c>
      <c r="E38">
        <v>362404</v>
      </c>
      <c r="F38">
        <v>139300</v>
      </c>
    </row>
    <row r="39" spans="1:6" x14ac:dyDescent="0.25">
      <c r="A39">
        <v>35</v>
      </c>
      <c r="C39">
        <v>178692</v>
      </c>
      <c r="D39">
        <v>678143</v>
      </c>
      <c r="E39">
        <v>362420</v>
      </c>
      <c r="F39">
        <v>139228</v>
      </c>
    </row>
    <row r="40" spans="1:6" x14ac:dyDescent="0.25">
      <c r="A40">
        <v>36</v>
      </c>
      <c r="C40">
        <v>178691</v>
      </c>
      <c r="D40">
        <v>678143</v>
      </c>
      <c r="E40">
        <v>362412</v>
      </c>
      <c r="F40">
        <v>139298</v>
      </c>
    </row>
    <row r="41" spans="1:6" x14ac:dyDescent="0.25">
      <c r="A41">
        <v>37</v>
      </c>
      <c r="C41">
        <v>178692</v>
      </c>
      <c r="D41">
        <v>678145</v>
      </c>
      <c r="E41">
        <v>362423</v>
      </c>
      <c r="F41">
        <v>139230</v>
      </c>
    </row>
    <row r="42" spans="1:6" x14ac:dyDescent="0.25">
      <c r="A42">
        <v>38</v>
      </c>
      <c r="C42">
        <v>178691</v>
      </c>
      <c r="D42">
        <v>678133</v>
      </c>
      <c r="E42">
        <v>362400</v>
      </c>
      <c r="F42">
        <v>139299</v>
      </c>
    </row>
    <row r="43" spans="1:6" x14ac:dyDescent="0.25">
      <c r="A43">
        <v>39</v>
      </c>
      <c r="C43">
        <v>178691</v>
      </c>
      <c r="D43">
        <v>678144</v>
      </c>
      <c r="E43">
        <v>362572</v>
      </c>
      <c r="F43">
        <v>139229</v>
      </c>
    </row>
    <row r="44" spans="1:6" x14ac:dyDescent="0.25">
      <c r="A44">
        <v>40</v>
      </c>
      <c r="C44">
        <v>178725</v>
      </c>
      <c r="D44">
        <v>678143</v>
      </c>
      <c r="E44">
        <v>362400</v>
      </c>
      <c r="F44">
        <v>139300</v>
      </c>
    </row>
    <row r="45" spans="1:6" x14ac:dyDescent="0.25">
      <c r="A45">
        <v>41</v>
      </c>
      <c r="C45">
        <v>178691</v>
      </c>
      <c r="D45">
        <v>678144</v>
      </c>
      <c r="E45">
        <v>362406</v>
      </c>
      <c r="F45">
        <v>139228</v>
      </c>
    </row>
    <row r="46" spans="1:6" x14ac:dyDescent="0.25">
      <c r="A46">
        <v>42</v>
      </c>
      <c r="C46">
        <v>178691</v>
      </c>
      <c r="D46">
        <v>678143</v>
      </c>
      <c r="E46">
        <v>362404</v>
      </c>
      <c r="F46">
        <v>139298</v>
      </c>
    </row>
    <row r="47" spans="1:6" x14ac:dyDescent="0.25">
      <c r="A47">
        <v>43</v>
      </c>
      <c r="C47">
        <v>178693</v>
      </c>
      <c r="D47">
        <v>678145</v>
      </c>
      <c r="E47">
        <v>362570</v>
      </c>
      <c r="F47">
        <v>139230</v>
      </c>
    </row>
    <row r="48" spans="1:6" x14ac:dyDescent="0.25">
      <c r="A48">
        <v>44</v>
      </c>
      <c r="C48">
        <v>178691</v>
      </c>
      <c r="D48">
        <v>678145</v>
      </c>
      <c r="E48">
        <v>362412</v>
      </c>
      <c r="F48">
        <v>139298</v>
      </c>
    </row>
    <row r="49" spans="1:6" x14ac:dyDescent="0.25">
      <c r="A49">
        <v>45</v>
      </c>
      <c r="C49">
        <v>178690</v>
      </c>
      <c r="D49">
        <v>678133</v>
      </c>
      <c r="E49">
        <v>362600</v>
      </c>
      <c r="F49">
        <v>139230</v>
      </c>
    </row>
    <row r="50" spans="1:6" x14ac:dyDescent="0.25">
      <c r="A50">
        <v>46</v>
      </c>
      <c r="C50">
        <v>178691</v>
      </c>
      <c r="D50">
        <v>678144</v>
      </c>
      <c r="E50">
        <v>362407</v>
      </c>
      <c r="F50">
        <v>139300</v>
      </c>
    </row>
    <row r="51" spans="1:6" x14ac:dyDescent="0.25">
      <c r="A51">
        <v>47</v>
      </c>
      <c r="C51">
        <v>178692</v>
      </c>
      <c r="D51">
        <v>678143</v>
      </c>
      <c r="E51">
        <v>362404</v>
      </c>
      <c r="F51">
        <v>139229</v>
      </c>
    </row>
    <row r="52" spans="1:6" x14ac:dyDescent="0.25">
      <c r="A52">
        <v>48</v>
      </c>
      <c r="C52">
        <v>178691</v>
      </c>
      <c r="D52">
        <v>678143</v>
      </c>
      <c r="E52">
        <v>362405</v>
      </c>
      <c r="F52">
        <v>139299</v>
      </c>
    </row>
    <row r="53" spans="1:6" x14ac:dyDescent="0.25">
      <c r="A53">
        <v>49</v>
      </c>
      <c r="C53">
        <v>178691</v>
      </c>
      <c r="D53">
        <v>678146</v>
      </c>
      <c r="E53">
        <v>362404</v>
      </c>
      <c r="F53">
        <v>139228</v>
      </c>
    </row>
    <row r="54" spans="1:6" x14ac:dyDescent="0.25">
      <c r="A54">
        <v>50</v>
      </c>
      <c r="C54">
        <v>178691</v>
      </c>
      <c r="D54">
        <v>678145</v>
      </c>
      <c r="E54">
        <v>362423</v>
      </c>
      <c r="F54">
        <v>139299</v>
      </c>
    </row>
    <row r="55" spans="1:6" x14ac:dyDescent="0.25">
      <c r="A55">
        <v>51</v>
      </c>
      <c r="C55">
        <v>178692</v>
      </c>
      <c r="D55">
        <v>678144</v>
      </c>
      <c r="E55">
        <v>362408</v>
      </c>
      <c r="F55">
        <v>139229</v>
      </c>
    </row>
    <row r="56" spans="1:6" x14ac:dyDescent="0.25">
      <c r="A56">
        <v>52</v>
      </c>
      <c r="C56">
        <v>178693</v>
      </c>
      <c r="D56">
        <v>678135</v>
      </c>
      <c r="E56">
        <v>362412</v>
      </c>
      <c r="F56">
        <v>139300</v>
      </c>
    </row>
    <row r="57" spans="1:6" x14ac:dyDescent="0.25">
      <c r="A57">
        <v>53</v>
      </c>
      <c r="C57">
        <v>178690</v>
      </c>
      <c r="D57">
        <v>678144</v>
      </c>
      <c r="E57">
        <v>362405</v>
      </c>
      <c r="F57">
        <v>139228</v>
      </c>
    </row>
    <row r="58" spans="1:6" x14ac:dyDescent="0.25">
      <c r="A58">
        <v>54</v>
      </c>
      <c r="C58">
        <v>178691</v>
      </c>
      <c r="D58">
        <v>678147</v>
      </c>
      <c r="E58">
        <v>362404</v>
      </c>
      <c r="F58">
        <v>139298</v>
      </c>
    </row>
    <row r="59" spans="1:6" x14ac:dyDescent="0.25">
      <c r="A59">
        <v>55</v>
      </c>
      <c r="C59">
        <v>178691</v>
      </c>
      <c r="D59">
        <v>678146</v>
      </c>
      <c r="E59">
        <v>362406</v>
      </c>
      <c r="F59">
        <v>139230</v>
      </c>
    </row>
    <row r="60" spans="1:6" x14ac:dyDescent="0.25">
      <c r="A60">
        <v>56</v>
      </c>
      <c r="C60">
        <v>178692</v>
      </c>
      <c r="D60">
        <v>678145</v>
      </c>
      <c r="E60">
        <v>362407</v>
      </c>
      <c r="F60">
        <v>139298</v>
      </c>
    </row>
    <row r="61" spans="1:6" x14ac:dyDescent="0.25">
      <c r="A61">
        <v>57</v>
      </c>
      <c r="C61">
        <v>178692</v>
      </c>
      <c r="D61">
        <v>678146</v>
      </c>
      <c r="E61">
        <v>362571</v>
      </c>
      <c r="F61">
        <v>139230</v>
      </c>
    </row>
    <row r="62" spans="1:6" x14ac:dyDescent="0.25">
      <c r="A62">
        <v>58</v>
      </c>
      <c r="C62">
        <v>178692</v>
      </c>
      <c r="D62">
        <v>678143</v>
      </c>
      <c r="E62">
        <v>362422</v>
      </c>
      <c r="F62">
        <v>139299</v>
      </c>
    </row>
    <row r="63" spans="1:6" x14ac:dyDescent="0.25">
      <c r="A63">
        <v>59</v>
      </c>
      <c r="C63">
        <v>178692</v>
      </c>
      <c r="D63">
        <v>678136</v>
      </c>
      <c r="E63">
        <v>362417</v>
      </c>
      <c r="F63">
        <v>139230</v>
      </c>
    </row>
    <row r="64" spans="1:6" x14ac:dyDescent="0.25">
      <c r="A64">
        <v>60</v>
      </c>
      <c r="C64">
        <v>178692</v>
      </c>
      <c r="D64">
        <v>678144</v>
      </c>
      <c r="E64">
        <v>362430</v>
      </c>
      <c r="F64">
        <v>139298</v>
      </c>
    </row>
    <row r="65" spans="1:6" x14ac:dyDescent="0.25">
      <c r="A65">
        <v>61</v>
      </c>
      <c r="C65">
        <v>178691</v>
      </c>
      <c r="D65">
        <v>678146</v>
      </c>
      <c r="E65">
        <v>362554</v>
      </c>
      <c r="F65">
        <v>139229</v>
      </c>
    </row>
    <row r="66" spans="1:6" x14ac:dyDescent="0.25">
      <c r="A66">
        <v>62</v>
      </c>
      <c r="C66">
        <v>178691</v>
      </c>
      <c r="D66">
        <v>678144</v>
      </c>
      <c r="E66">
        <v>362402</v>
      </c>
      <c r="F66">
        <v>139298</v>
      </c>
    </row>
    <row r="67" spans="1:6" x14ac:dyDescent="0.25">
      <c r="A67">
        <v>63</v>
      </c>
      <c r="C67">
        <v>178692</v>
      </c>
      <c r="D67">
        <v>678146</v>
      </c>
      <c r="E67">
        <v>362555</v>
      </c>
      <c r="F67">
        <v>139230</v>
      </c>
    </row>
    <row r="68" spans="1:6" x14ac:dyDescent="0.25">
      <c r="A68">
        <v>64</v>
      </c>
      <c r="C68">
        <v>178692</v>
      </c>
      <c r="D68">
        <v>678144</v>
      </c>
      <c r="E68">
        <v>362400</v>
      </c>
      <c r="F68">
        <v>139298</v>
      </c>
    </row>
    <row r="69" spans="1:6" x14ac:dyDescent="0.25">
      <c r="A69">
        <v>65</v>
      </c>
      <c r="C69">
        <v>178691</v>
      </c>
      <c r="D69">
        <v>678144</v>
      </c>
      <c r="E69">
        <v>362571</v>
      </c>
      <c r="F69">
        <v>139231</v>
      </c>
    </row>
    <row r="70" spans="1:6" x14ac:dyDescent="0.25">
      <c r="A70">
        <v>66</v>
      </c>
      <c r="C70">
        <v>178691</v>
      </c>
      <c r="D70">
        <v>678134</v>
      </c>
      <c r="E70">
        <v>362412</v>
      </c>
      <c r="F70">
        <v>139298</v>
      </c>
    </row>
    <row r="71" spans="1:6" x14ac:dyDescent="0.25">
      <c r="A71">
        <v>67</v>
      </c>
      <c r="C71">
        <v>178691</v>
      </c>
      <c r="D71">
        <v>678144</v>
      </c>
      <c r="E71">
        <v>362412</v>
      </c>
      <c r="F71">
        <v>139229</v>
      </c>
    </row>
    <row r="72" spans="1:6" x14ac:dyDescent="0.25">
      <c r="A72">
        <v>68</v>
      </c>
      <c r="C72">
        <v>178692</v>
      </c>
      <c r="D72">
        <v>678146</v>
      </c>
      <c r="E72">
        <v>362430</v>
      </c>
      <c r="F72">
        <v>139298</v>
      </c>
    </row>
    <row r="73" spans="1:6" x14ac:dyDescent="0.25">
      <c r="A73">
        <v>69</v>
      </c>
      <c r="C73">
        <v>178691</v>
      </c>
      <c r="D73">
        <v>678146</v>
      </c>
      <c r="E73">
        <v>362405</v>
      </c>
      <c r="F73">
        <v>139230</v>
      </c>
    </row>
    <row r="74" spans="1:6" x14ac:dyDescent="0.25">
      <c r="A74">
        <v>70</v>
      </c>
      <c r="C74">
        <v>178691</v>
      </c>
      <c r="D74">
        <v>678145</v>
      </c>
      <c r="E74">
        <v>362404</v>
      </c>
      <c r="F74">
        <v>139299</v>
      </c>
    </row>
    <row r="75" spans="1:6" x14ac:dyDescent="0.25">
      <c r="A75">
        <v>71</v>
      </c>
      <c r="C75">
        <v>178692</v>
      </c>
      <c r="D75">
        <v>678144</v>
      </c>
      <c r="E75">
        <v>362405</v>
      </c>
      <c r="F75">
        <v>139230</v>
      </c>
    </row>
    <row r="76" spans="1:6" x14ac:dyDescent="0.25">
      <c r="A76">
        <v>72</v>
      </c>
      <c r="C76">
        <v>178692</v>
      </c>
      <c r="D76">
        <v>678143</v>
      </c>
      <c r="E76">
        <v>362405</v>
      </c>
      <c r="F76">
        <v>139298</v>
      </c>
    </row>
    <row r="77" spans="1:6" x14ac:dyDescent="0.25">
      <c r="A77">
        <v>73</v>
      </c>
      <c r="C77">
        <v>178691</v>
      </c>
      <c r="D77">
        <v>678144</v>
      </c>
      <c r="E77">
        <v>362424</v>
      </c>
      <c r="F77">
        <v>139229</v>
      </c>
    </row>
    <row r="78" spans="1:6" x14ac:dyDescent="0.25">
      <c r="A78">
        <v>74</v>
      </c>
      <c r="C78">
        <v>178691</v>
      </c>
      <c r="D78">
        <v>678180</v>
      </c>
      <c r="E78">
        <v>362408</v>
      </c>
      <c r="F78">
        <v>139298</v>
      </c>
    </row>
    <row r="79" spans="1:6" x14ac:dyDescent="0.25">
      <c r="A79">
        <v>75</v>
      </c>
      <c r="C79">
        <v>178725</v>
      </c>
      <c r="D79">
        <v>678143</v>
      </c>
      <c r="E79">
        <v>362430</v>
      </c>
      <c r="F79">
        <v>139230</v>
      </c>
    </row>
    <row r="80" spans="1:6" x14ac:dyDescent="0.25">
      <c r="A80">
        <v>76</v>
      </c>
      <c r="C80">
        <v>178693</v>
      </c>
      <c r="D80">
        <v>678144</v>
      </c>
      <c r="E80">
        <v>362406</v>
      </c>
      <c r="F80">
        <v>139300</v>
      </c>
    </row>
    <row r="81" spans="1:6" x14ac:dyDescent="0.25">
      <c r="A81">
        <v>77</v>
      </c>
      <c r="C81">
        <v>178692</v>
      </c>
      <c r="D81">
        <v>678144</v>
      </c>
      <c r="E81">
        <v>362414</v>
      </c>
      <c r="F81">
        <v>139228</v>
      </c>
    </row>
    <row r="82" spans="1:6" x14ac:dyDescent="0.25">
      <c r="A82">
        <v>78</v>
      </c>
      <c r="C82">
        <v>178693</v>
      </c>
      <c r="D82">
        <v>678144</v>
      </c>
      <c r="E82">
        <v>362406</v>
      </c>
      <c r="F82">
        <v>139299</v>
      </c>
    </row>
    <row r="83" spans="1:6" x14ac:dyDescent="0.25">
      <c r="A83">
        <v>79</v>
      </c>
      <c r="C83">
        <v>178691</v>
      </c>
      <c r="D83">
        <v>678143</v>
      </c>
      <c r="E83">
        <v>362404</v>
      </c>
      <c r="F83">
        <v>139229</v>
      </c>
    </row>
    <row r="84" spans="1:6" x14ac:dyDescent="0.25">
      <c r="A84">
        <v>80</v>
      </c>
      <c r="C84">
        <v>178692</v>
      </c>
      <c r="D84">
        <v>678145</v>
      </c>
      <c r="E84">
        <v>362406</v>
      </c>
      <c r="F84">
        <v>139300</v>
      </c>
    </row>
    <row r="85" spans="1:6" x14ac:dyDescent="0.25">
      <c r="A85">
        <v>81</v>
      </c>
      <c r="C85">
        <v>178691</v>
      </c>
      <c r="D85">
        <v>678130</v>
      </c>
      <c r="E85">
        <v>362422</v>
      </c>
      <c r="F85">
        <v>139228</v>
      </c>
    </row>
    <row r="86" spans="1:6" x14ac:dyDescent="0.25">
      <c r="A86">
        <v>82</v>
      </c>
      <c r="C86">
        <v>178692</v>
      </c>
      <c r="D86">
        <v>678146</v>
      </c>
      <c r="E86">
        <v>362578</v>
      </c>
      <c r="F86">
        <v>139299</v>
      </c>
    </row>
    <row r="87" spans="1:6" x14ac:dyDescent="0.25">
      <c r="A87">
        <v>83</v>
      </c>
      <c r="C87">
        <v>178692</v>
      </c>
      <c r="D87">
        <v>678144</v>
      </c>
      <c r="E87">
        <v>362426</v>
      </c>
      <c r="F87">
        <v>139229</v>
      </c>
    </row>
    <row r="88" spans="1:6" x14ac:dyDescent="0.25">
      <c r="A88">
        <v>84</v>
      </c>
      <c r="C88">
        <v>178725</v>
      </c>
      <c r="D88">
        <v>678143</v>
      </c>
      <c r="E88">
        <v>362403</v>
      </c>
      <c r="F88">
        <v>139299</v>
      </c>
    </row>
    <row r="89" spans="1:6" x14ac:dyDescent="0.25">
      <c r="A89">
        <v>85</v>
      </c>
      <c r="C89">
        <v>178691</v>
      </c>
      <c r="D89">
        <v>678143</v>
      </c>
      <c r="E89">
        <v>362404</v>
      </c>
      <c r="F89">
        <v>139229</v>
      </c>
    </row>
    <row r="90" spans="1:6" x14ac:dyDescent="0.25">
      <c r="A90">
        <v>86</v>
      </c>
      <c r="C90">
        <v>178691</v>
      </c>
      <c r="D90">
        <v>678146</v>
      </c>
      <c r="E90">
        <v>362556</v>
      </c>
      <c r="F90">
        <v>139300</v>
      </c>
    </row>
    <row r="91" spans="1:6" x14ac:dyDescent="0.25">
      <c r="A91">
        <v>87</v>
      </c>
      <c r="C91">
        <v>178691</v>
      </c>
      <c r="D91">
        <v>678145</v>
      </c>
      <c r="E91">
        <v>362401</v>
      </c>
      <c r="F91">
        <v>139228</v>
      </c>
    </row>
    <row r="92" spans="1:6" x14ac:dyDescent="0.25">
      <c r="A92">
        <v>88</v>
      </c>
      <c r="C92">
        <v>178692</v>
      </c>
      <c r="D92">
        <v>678133</v>
      </c>
      <c r="E92">
        <v>362571</v>
      </c>
      <c r="F92">
        <v>139300</v>
      </c>
    </row>
    <row r="93" spans="1:6" x14ac:dyDescent="0.25">
      <c r="A93">
        <v>89</v>
      </c>
      <c r="C93">
        <v>178691</v>
      </c>
      <c r="D93">
        <v>678144</v>
      </c>
      <c r="E93">
        <v>362412</v>
      </c>
      <c r="F93">
        <v>139228</v>
      </c>
    </row>
    <row r="94" spans="1:6" x14ac:dyDescent="0.25">
      <c r="A94">
        <v>90</v>
      </c>
      <c r="C94">
        <v>178691</v>
      </c>
      <c r="D94">
        <v>678143</v>
      </c>
      <c r="E94">
        <v>362412</v>
      </c>
      <c r="F94">
        <v>139299</v>
      </c>
    </row>
    <row r="95" spans="1:6" x14ac:dyDescent="0.25">
      <c r="A95">
        <v>91</v>
      </c>
      <c r="C95">
        <v>178691</v>
      </c>
      <c r="D95">
        <v>678145</v>
      </c>
      <c r="E95">
        <v>362406</v>
      </c>
      <c r="F95">
        <v>139230</v>
      </c>
    </row>
    <row r="96" spans="1:6" x14ac:dyDescent="0.25">
      <c r="A96">
        <v>92</v>
      </c>
      <c r="C96">
        <v>178691</v>
      </c>
      <c r="D96">
        <v>678143</v>
      </c>
      <c r="E96">
        <v>362405</v>
      </c>
      <c r="F96">
        <v>139297</v>
      </c>
    </row>
    <row r="97" spans="1:6" x14ac:dyDescent="0.25">
      <c r="A97">
        <v>93</v>
      </c>
      <c r="C97">
        <v>178724</v>
      </c>
      <c r="D97">
        <v>678145</v>
      </c>
      <c r="E97">
        <v>362404</v>
      </c>
      <c r="F97">
        <v>139230</v>
      </c>
    </row>
    <row r="98" spans="1:6" x14ac:dyDescent="0.25">
      <c r="A98">
        <v>94</v>
      </c>
      <c r="C98">
        <v>178691</v>
      </c>
      <c r="D98">
        <v>678144</v>
      </c>
      <c r="E98">
        <v>362405</v>
      </c>
      <c r="F98">
        <v>139299</v>
      </c>
    </row>
    <row r="99" spans="1:6" x14ac:dyDescent="0.25">
      <c r="A99">
        <v>95</v>
      </c>
      <c r="C99">
        <v>178691</v>
      </c>
      <c r="D99">
        <v>678136</v>
      </c>
      <c r="E99">
        <v>362571</v>
      </c>
      <c r="F99">
        <v>139229</v>
      </c>
    </row>
    <row r="100" spans="1:6" x14ac:dyDescent="0.25">
      <c r="A100">
        <v>96</v>
      </c>
      <c r="C100">
        <v>178692</v>
      </c>
      <c r="D100">
        <v>678144</v>
      </c>
      <c r="E100">
        <v>362422</v>
      </c>
      <c r="F100">
        <v>139298</v>
      </c>
    </row>
    <row r="101" spans="1:6" x14ac:dyDescent="0.25">
      <c r="A101">
        <v>97</v>
      </c>
      <c r="C101">
        <v>178691</v>
      </c>
      <c r="D101">
        <v>678145</v>
      </c>
      <c r="E101">
        <v>362423</v>
      </c>
      <c r="F101">
        <v>139230</v>
      </c>
    </row>
    <row r="102" spans="1:6" x14ac:dyDescent="0.25">
      <c r="A102">
        <v>98</v>
      </c>
      <c r="C102">
        <v>178691</v>
      </c>
      <c r="D102">
        <v>678145</v>
      </c>
      <c r="E102">
        <v>362426</v>
      </c>
      <c r="F102">
        <v>139298</v>
      </c>
    </row>
    <row r="103" spans="1:6" x14ac:dyDescent="0.25">
      <c r="A103">
        <v>99</v>
      </c>
      <c r="C103">
        <v>178693</v>
      </c>
      <c r="D103">
        <v>678144</v>
      </c>
      <c r="E103">
        <v>362550</v>
      </c>
      <c r="F103">
        <v>139230</v>
      </c>
    </row>
    <row r="104" spans="1:6" x14ac:dyDescent="0.25">
      <c r="A104">
        <v>100</v>
      </c>
      <c r="C104">
        <v>178692</v>
      </c>
      <c r="D104">
        <v>678144</v>
      </c>
      <c r="E104">
        <v>362404</v>
      </c>
      <c r="F104">
        <v>139299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AVERAGE(C6:C104)</f>
        <v>178693.62626262626</v>
      </c>
      <c r="D105" s="2">
        <f t="shared" ref="D105:F105" si="2">AVERAGE(D6:D104)</f>
        <v>678144.29292929289</v>
      </c>
      <c r="E105" s="2">
        <f t="shared" si="2"/>
        <v>362449.86868686869</v>
      </c>
      <c r="F105" s="2">
        <f t="shared" si="2"/>
        <v>139264.40404040404</v>
      </c>
    </row>
    <row r="106" spans="1:6" x14ac:dyDescent="0.25">
      <c r="A106" s="3" t="s">
        <v>4</v>
      </c>
      <c r="B106">
        <f>MIN(B6:B29)</f>
        <v>0</v>
      </c>
      <c r="C106">
        <f>MIN(C6:C104)</f>
        <v>178673</v>
      </c>
      <c r="D106">
        <f t="shared" ref="D106:F106" si="3">MIN(D6:D104)</f>
        <v>678130</v>
      </c>
      <c r="E106">
        <f t="shared" si="3"/>
        <v>362399</v>
      </c>
      <c r="F106">
        <f t="shared" si="3"/>
        <v>139228</v>
      </c>
    </row>
    <row r="107" spans="1:6" x14ac:dyDescent="0.25">
      <c r="A107" s="3" t="s">
        <v>5</v>
      </c>
      <c r="B107">
        <f>MAX(B6:B29)</f>
        <v>0</v>
      </c>
      <c r="C107">
        <f>MAX(C6:C104)</f>
        <v>178726</v>
      </c>
      <c r="D107">
        <f t="shared" ref="D107:F107" si="4">MAX(D6:D104)</f>
        <v>678180</v>
      </c>
      <c r="E107">
        <f t="shared" si="4"/>
        <v>363687</v>
      </c>
      <c r="F107">
        <f t="shared" si="4"/>
        <v>139305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8.8428292851925132</v>
      </c>
      <c r="D108">
        <f t="shared" ref="D108:F108" si="5">_xlfn.STDEV.S(D6:D104)</f>
        <v>7.0858475293528116</v>
      </c>
      <c r="E108">
        <f t="shared" si="5"/>
        <v>138.41704555176202</v>
      </c>
      <c r="F108">
        <f t="shared" si="5"/>
        <v>34.998810239812869</v>
      </c>
    </row>
  </sheetData>
  <mergeCells count="2">
    <mergeCell ref="I3:M3"/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C3FF-8829-4FCA-B1A7-E57ADCBF08CA}">
  <dimension ref="A1:M108"/>
  <sheetViews>
    <sheetView topLeftCell="A62" zoomScale="85" zoomScaleNormal="85" workbookViewId="0">
      <selection activeCell="F105" sqref="F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7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2048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/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313980</v>
      </c>
      <c r="E5">
        <v>348388</v>
      </c>
      <c r="F5">
        <v>304606</v>
      </c>
      <c r="H5" s="3" t="s">
        <v>14</v>
      </c>
      <c r="I5" s="1" t="e">
        <f>B105</f>
        <v>#DIV/0!</v>
      </c>
      <c r="J5" s="1">
        <f>C105</f>
        <v>313991.70707070705</v>
      </c>
      <c r="K5" s="1" t="e">
        <f>D105</f>
        <v>#DIV/0!</v>
      </c>
      <c r="L5" s="1">
        <f>E105</f>
        <v>470052.88888888888</v>
      </c>
      <c r="M5" s="1">
        <f>F105</f>
        <v>270336.06060606061</v>
      </c>
    </row>
    <row r="6" spans="1:13" x14ac:dyDescent="0.25">
      <c r="A6">
        <v>2</v>
      </c>
      <c r="C6">
        <v>313964</v>
      </c>
      <c r="E6">
        <v>471341</v>
      </c>
      <c r="F6">
        <v>270341</v>
      </c>
      <c r="H6" s="3" t="s">
        <v>11</v>
      </c>
      <c r="I6" t="e">
        <f>1000*I5/170000000</f>
        <v>#DIV/0!</v>
      </c>
      <c r="J6">
        <f t="shared" ref="J6:M6" si="0">1000*J5/170000000</f>
        <v>1.8470100415923942</v>
      </c>
      <c r="K6" t="e">
        <f t="shared" si="0"/>
        <v>#DIV/0!</v>
      </c>
      <c r="L6">
        <f t="shared" si="0"/>
        <v>2.7650169934640525</v>
      </c>
      <c r="M6">
        <f t="shared" si="0"/>
        <v>1.5902121212121214</v>
      </c>
    </row>
    <row r="7" spans="1:13" x14ac:dyDescent="0.25">
      <c r="A7">
        <v>3</v>
      </c>
      <c r="C7">
        <v>313998</v>
      </c>
      <c r="E7">
        <v>469984</v>
      </c>
      <c r="F7">
        <v>270331</v>
      </c>
      <c r="I7" s="5" t="e">
        <f>$J5/I5-1</f>
        <v>#DIV/0!</v>
      </c>
      <c r="J7" s="5">
        <f>$J5/J5-1</f>
        <v>0</v>
      </c>
      <c r="K7" s="5" t="e">
        <f>$J5/K5-1</f>
        <v>#DIV/0!</v>
      </c>
      <c r="L7" s="5">
        <f t="shared" ref="L7:M7" si="1">$J5/L5-1</f>
        <v>-0.33200770702011695</v>
      </c>
      <c r="M7" s="5">
        <f t="shared" si="1"/>
        <v>0.16148658217026535</v>
      </c>
    </row>
    <row r="8" spans="1:13" x14ac:dyDescent="0.25">
      <c r="A8">
        <v>4</v>
      </c>
      <c r="C8">
        <v>313996</v>
      </c>
      <c r="E8">
        <v>470095</v>
      </c>
      <c r="F8">
        <v>270336</v>
      </c>
    </row>
    <row r="9" spans="1:13" x14ac:dyDescent="0.25">
      <c r="A9">
        <v>5</v>
      </c>
      <c r="C9">
        <v>313963</v>
      </c>
      <c r="E9">
        <v>469955</v>
      </c>
      <c r="F9">
        <v>270341</v>
      </c>
    </row>
    <row r="10" spans="1:13" x14ac:dyDescent="0.25">
      <c r="A10">
        <v>6</v>
      </c>
      <c r="C10">
        <v>313998</v>
      </c>
      <c r="E10">
        <v>470073</v>
      </c>
      <c r="F10">
        <v>270333</v>
      </c>
    </row>
    <row r="11" spans="1:13" x14ac:dyDescent="0.25">
      <c r="A11">
        <v>7</v>
      </c>
      <c r="C11">
        <v>313997</v>
      </c>
      <c r="E11">
        <v>470042</v>
      </c>
      <c r="F11">
        <v>270341</v>
      </c>
    </row>
    <row r="12" spans="1:13" x14ac:dyDescent="0.25">
      <c r="A12">
        <v>8</v>
      </c>
      <c r="C12">
        <v>313995</v>
      </c>
      <c r="E12">
        <v>470052</v>
      </c>
      <c r="F12">
        <v>270330</v>
      </c>
    </row>
    <row r="13" spans="1:13" x14ac:dyDescent="0.25">
      <c r="A13">
        <v>9</v>
      </c>
      <c r="C13">
        <v>313996</v>
      </c>
      <c r="E13">
        <v>469986</v>
      </c>
      <c r="F13">
        <v>270335</v>
      </c>
    </row>
    <row r="14" spans="1:13" x14ac:dyDescent="0.25">
      <c r="A14">
        <v>10</v>
      </c>
      <c r="C14">
        <v>313997</v>
      </c>
      <c r="E14">
        <v>470047</v>
      </c>
      <c r="F14">
        <v>270341</v>
      </c>
    </row>
    <row r="15" spans="1:13" x14ac:dyDescent="0.25">
      <c r="A15">
        <v>11</v>
      </c>
      <c r="C15">
        <v>313997</v>
      </c>
      <c r="E15">
        <v>470042</v>
      </c>
      <c r="F15">
        <v>270331</v>
      </c>
    </row>
    <row r="16" spans="1:13" x14ac:dyDescent="0.25">
      <c r="A16">
        <v>12</v>
      </c>
      <c r="C16">
        <v>313998</v>
      </c>
      <c r="E16">
        <v>470052</v>
      </c>
      <c r="F16">
        <v>270341</v>
      </c>
    </row>
    <row r="17" spans="1:6" x14ac:dyDescent="0.25">
      <c r="A17">
        <v>13</v>
      </c>
      <c r="C17">
        <v>313996</v>
      </c>
      <c r="E17">
        <v>469985</v>
      </c>
      <c r="F17">
        <v>270331</v>
      </c>
    </row>
    <row r="18" spans="1:6" x14ac:dyDescent="0.25">
      <c r="A18">
        <v>14</v>
      </c>
      <c r="C18">
        <v>313997</v>
      </c>
      <c r="E18">
        <v>470074</v>
      </c>
      <c r="F18">
        <v>270336</v>
      </c>
    </row>
    <row r="19" spans="1:6" x14ac:dyDescent="0.25">
      <c r="A19">
        <v>15</v>
      </c>
      <c r="C19">
        <v>313964</v>
      </c>
      <c r="E19">
        <v>470042</v>
      </c>
      <c r="F19">
        <v>270342</v>
      </c>
    </row>
    <row r="20" spans="1:6" x14ac:dyDescent="0.25">
      <c r="A20">
        <v>16</v>
      </c>
      <c r="C20">
        <v>313997</v>
      </c>
      <c r="E20">
        <v>470051</v>
      </c>
      <c r="F20">
        <v>270330</v>
      </c>
    </row>
    <row r="21" spans="1:6" x14ac:dyDescent="0.25">
      <c r="A21">
        <v>17</v>
      </c>
      <c r="C21">
        <v>313996</v>
      </c>
      <c r="E21">
        <v>469987</v>
      </c>
      <c r="F21">
        <v>270343</v>
      </c>
    </row>
    <row r="22" spans="1:6" x14ac:dyDescent="0.25">
      <c r="A22">
        <v>18</v>
      </c>
      <c r="C22">
        <v>313963</v>
      </c>
      <c r="E22">
        <v>470047</v>
      </c>
      <c r="F22">
        <v>270329</v>
      </c>
    </row>
    <row r="23" spans="1:6" x14ac:dyDescent="0.25">
      <c r="A23">
        <v>19</v>
      </c>
      <c r="C23">
        <v>313997</v>
      </c>
      <c r="E23">
        <v>470126</v>
      </c>
      <c r="F23">
        <v>270336</v>
      </c>
    </row>
    <row r="24" spans="1:6" x14ac:dyDescent="0.25">
      <c r="A24">
        <v>20</v>
      </c>
      <c r="C24">
        <v>313997</v>
      </c>
      <c r="E24">
        <v>470118</v>
      </c>
      <c r="F24">
        <v>270342</v>
      </c>
    </row>
    <row r="25" spans="1:6" x14ac:dyDescent="0.25">
      <c r="A25">
        <v>21</v>
      </c>
      <c r="C25">
        <v>313996</v>
      </c>
      <c r="E25">
        <v>470044</v>
      </c>
      <c r="F25">
        <v>270330</v>
      </c>
    </row>
    <row r="26" spans="1:6" x14ac:dyDescent="0.25">
      <c r="A26">
        <v>22</v>
      </c>
      <c r="C26">
        <v>313996</v>
      </c>
      <c r="E26">
        <v>470053</v>
      </c>
      <c r="F26">
        <v>270343</v>
      </c>
    </row>
    <row r="27" spans="1:6" x14ac:dyDescent="0.25">
      <c r="A27">
        <v>23</v>
      </c>
      <c r="C27">
        <v>313997</v>
      </c>
      <c r="E27">
        <v>470011</v>
      </c>
      <c r="F27">
        <v>270329</v>
      </c>
    </row>
    <row r="28" spans="1:6" x14ac:dyDescent="0.25">
      <c r="A28">
        <v>24</v>
      </c>
      <c r="C28">
        <v>313996</v>
      </c>
      <c r="E28">
        <v>469976</v>
      </c>
      <c r="F28">
        <v>270336</v>
      </c>
    </row>
    <row r="29" spans="1:6" x14ac:dyDescent="0.25">
      <c r="A29">
        <v>25</v>
      </c>
      <c r="C29">
        <v>313996</v>
      </c>
      <c r="E29">
        <v>470047</v>
      </c>
      <c r="F29">
        <v>270342</v>
      </c>
    </row>
    <row r="30" spans="1:6" x14ac:dyDescent="0.25">
      <c r="A30">
        <v>26</v>
      </c>
      <c r="C30">
        <v>313996</v>
      </c>
      <c r="E30">
        <v>470051</v>
      </c>
      <c r="F30">
        <v>270330</v>
      </c>
    </row>
    <row r="31" spans="1:6" x14ac:dyDescent="0.25">
      <c r="A31">
        <v>27</v>
      </c>
      <c r="C31">
        <v>313997</v>
      </c>
      <c r="E31">
        <v>469987</v>
      </c>
      <c r="F31">
        <v>270341</v>
      </c>
    </row>
    <row r="32" spans="1:6" x14ac:dyDescent="0.25">
      <c r="A32">
        <v>28</v>
      </c>
      <c r="C32">
        <v>313964</v>
      </c>
      <c r="E32">
        <v>469965</v>
      </c>
      <c r="F32">
        <v>270332</v>
      </c>
    </row>
    <row r="33" spans="1:6" x14ac:dyDescent="0.25">
      <c r="A33">
        <v>29</v>
      </c>
      <c r="C33">
        <v>313995</v>
      </c>
      <c r="E33">
        <v>470047</v>
      </c>
      <c r="F33">
        <v>270335</v>
      </c>
    </row>
    <row r="34" spans="1:6" x14ac:dyDescent="0.25">
      <c r="A34">
        <v>30</v>
      </c>
      <c r="C34">
        <v>313996</v>
      </c>
      <c r="E34">
        <v>470052</v>
      </c>
      <c r="F34">
        <v>270342</v>
      </c>
    </row>
    <row r="35" spans="1:6" x14ac:dyDescent="0.25">
      <c r="A35">
        <v>31</v>
      </c>
      <c r="C35">
        <v>313964</v>
      </c>
      <c r="E35">
        <v>469986</v>
      </c>
      <c r="F35">
        <v>270330</v>
      </c>
    </row>
    <row r="36" spans="1:6" x14ac:dyDescent="0.25">
      <c r="A36">
        <v>32</v>
      </c>
      <c r="C36">
        <v>313997</v>
      </c>
      <c r="E36">
        <v>470038</v>
      </c>
      <c r="F36">
        <v>270343</v>
      </c>
    </row>
    <row r="37" spans="1:6" x14ac:dyDescent="0.25">
      <c r="A37">
        <v>33</v>
      </c>
      <c r="C37">
        <v>313997</v>
      </c>
      <c r="E37">
        <v>470052</v>
      </c>
      <c r="F37">
        <v>270329</v>
      </c>
    </row>
    <row r="38" spans="1:6" x14ac:dyDescent="0.25">
      <c r="A38">
        <v>34</v>
      </c>
      <c r="C38">
        <v>313996</v>
      </c>
      <c r="E38">
        <v>470051</v>
      </c>
      <c r="F38">
        <v>270336</v>
      </c>
    </row>
    <row r="39" spans="1:6" x14ac:dyDescent="0.25">
      <c r="A39">
        <v>35</v>
      </c>
      <c r="C39">
        <v>313996</v>
      </c>
      <c r="E39">
        <v>469985</v>
      </c>
      <c r="F39">
        <v>270341</v>
      </c>
    </row>
    <row r="40" spans="1:6" x14ac:dyDescent="0.25">
      <c r="A40">
        <v>36</v>
      </c>
      <c r="C40">
        <v>313997</v>
      </c>
      <c r="E40">
        <v>470049</v>
      </c>
      <c r="F40">
        <v>270331</v>
      </c>
    </row>
    <row r="41" spans="1:6" x14ac:dyDescent="0.25">
      <c r="A41">
        <v>37</v>
      </c>
      <c r="C41">
        <v>313997</v>
      </c>
      <c r="E41">
        <v>470053</v>
      </c>
      <c r="F41">
        <v>270341</v>
      </c>
    </row>
    <row r="42" spans="1:6" x14ac:dyDescent="0.25">
      <c r="A42">
        <v>38</v>
      </c>
      <c r="C42">
        <v>313997</v>
      </c>
      <c r="E42">
        <v>470059</v>
      </c>
      <c r="F42">
        <v>270332</v>
      </c>
    </row>
    <row r="43" spans="1:6" x14ac:dyDescent="0.25">
      <c r="A43">
        <v>39</v>
      </c>
      <c r="C43">
        <v>313995</v>
      </c>
      <c r="E43">
        <v>470051</v>
      </c>
      <c r="F43">
        <v>270335</v>
      </c>
    </row>
    <row r="44" spans="1:6" x14ac:dyDescent="0.25">
      <c r="A44">
        <v>40</v>
      </c>
      <c r="C44">
        <v>313995</v>
      </c>
      <c r="E44">
        <v>470267</v>
      </c>
      <c r="F44">
        <v>270341</v>
      </c>
    </row>
    <row r="45" spans="1:6" x14ac:dyDescent="0.25">
      <c r="A45">
        <v>41</v>
      </c>
      <c r="C45">
        <v>313963</v>
      </c>
      <c r="E45">
        <v>470010</v>
      </c>
      <c r="F45">
        <v>270332</v>
      </c>
    </row>
    <row r="46" spans="1:6" x14ac:dyDescent="0.25">
      <c r="A46">
        <v>42</v>
      </c>
      <c r="C46">
        <v>313995</v>
      </c>
      <c r="E46">
        <v>470051</v>
      </c>
      <c r="F46">
        <v>270342</v>
      </c>
    </row>
    <row r="47" spans="1:6" x14ac:dyDescent="0.25">
      <c r="A47">
        <v>43</v>
      </c>
      <c r="C47">
        <v>313997</v>
      </c>
      <c r="E47">
        <v>469985</v>
      </c>
      <c r="F47">
        <v>270329</v>
      </c>
    </row>
    <row r="48" spans="1:6" x14ac:dyDescent="0.25">
      <c r="A48">
        <v>44</v>
      </c>
      <c r="C48">
        <v>313963</v>
      </c>
      <c r="E48">
        <v>470048</v>
      </c>
      <c r="F48">
        <v>270336</v>
      </c>
    </row>
    <row r="49" spans="1:6" x14ac:dyDescent="0.25">
      <c r="A49">
        <v>45</v>
      </c>
      <c r="C49">
        <v>313994</v>
      </c>
      <c r="E49">
        <v>470042</v>
      </c>
      <c r="F49">
        <v>270341</v>
      </c>
    </row>
    <row r="50" spans="1:6" x14ac:dyDescent="0.25">
      <c r="A50">
        <v>46</v>
      </c>
      <c r="C50">
        <v>313996</v>
      </c>
      <c r="E50">
        <v>470053</v>
      </c>
      <c r="F50">
        <v>270331</v>
      </c>
    </row>
    <row r="51" spans="1:6" x14ac:dyDescent="0.25">
      <c r="A51">
        <v>47</v>
      </c>
      <c r="C51">
        <v>313994</v>
      </c>
      <c r="E51">
        <v>469986</v>
      </c>
      <c r="F51">
        <v>270341</v>
      </c>
    </row>
    <row r="52" spans="1:6" x14ac:dyDescent="0.25">
      <c r="A52">
        <v>48</v>
      </c>
      <c r="C52">
        <v>313996</v>
      </c>
      <c r="E52">
        <v>470047</v>
      </c>
      <c r="F52">
        <v>270331</v>
      </c>
    </row>
    <row r="53" spans="1:6" x14ac:dyDescent="0.25">
      <c r="A53">
        <v>49</v>
      </c>
      <c r="C53">
        <v>313995</v>
      </c>
      <c r="E53">
        <v>470042</v>
      </c>
      <c r="F53">
        <v>270336</v>
      </c>
    </row>
    <row r="54" spans="1:6" x14ac:dyDescent="0.25">
      <c r="A54">
        <v>50</v>
      </c>
      <c r="C54">
        <v>313997</v>
      </c>
      <c r="E54">
        <v>470053</v>
      </c>
      <c r="F54">
        <v>270341</v>
      </c>
    </row>
    <row r="55" spans="1:6" x14ac:dyDescent="0.25">
      <c r="A55">
        <v>51</v>
      </c>
      <c r="C55">
        <v>313996</v>
      </c>
      <c r="E55">
        <v>469985</v>
      </c>
      <c r="F55">
        <v>270332</v>
      </c>
    </row>
    <row r="56" spans="1:6" x14ac:dyDescent="0.25">
      <c r="A56">
        <v>52</v>
      </c>
      <c r="C56">
        <v>313996</v>
      </c>
      <c r="E56">
        <v>470047</v>
      </c>
      <c r="F56">
        <v>270341</v>
      </c>
    </row>
    <row r="57" spans="1:6" x14ac:dyDescent="0.25">
      <c r="A57">
        <v>53</v>
      </c>
      <c r="C57">
        <v>313997</v>
      </c>
      <c r="E57">
        <v>470127</v>
      </c>
      <c r="F57">
        <v>270330</v>
      </c>
    </row>
    <row r="58" spans="1:6" x14ac:dyDescent="0.25">
      <c r="A58">
        <v>54</v>
      </c>
      <c r="C58">
        <v>313964</v>
      </c>
      <c r="E58">
        <v>470051</v>
      </c>
      <c r="F58">
        <v>270336</v>
      </c>
    </row>
    <row r="59" spans="1:6" x14ac:dyDescent="0.25">
      <c r="A59">
        <v>55</v>
      </c>
      <c r="C59">
        <v>313996</v>
      </c>
      <c r="E59">
        <v>470052</v>
      </c>
      <c r="F59">
        <v>270341</v>
      </c>
    </row>
    <row r="60" spans="1:6" x14ac:dyDescent="0.25">
      <c r="A60">
        <v>56</v>
      </c>
      <c r="C60">
        <v>313994</v>
      </c>
      <c r="E60">
        <v>470052</v>
      </c>
      <c r="F60">
        <v>270331</v>
      </c>
    </row>
    <row r="61" spans="1:6" x14ac:dyDescent="0.25">
      <c r="A61">
        <v>57</v>
      </c>
      <c r="C61">
        <v>313963</v>
      </c>
      <c r="E61">
        <v>470011</v>
      </c>
      <c r="F61">
        <v>270342</v>
      </c>
    </row>
    <row r="62" spans="1:6" x14ac:dyDescent="0.25">
      <c r="A62">
        <v>58</v>
      </c>
      <c r="C62">
        <v>313997</v>
      </c>
      <c r="E62">
        <v>470042</v>
      </c>
      <c r="F62">
        <v>270330</v>
      </c>
    </row>
    <row r="63" spans="1:6" x14ac:dyDescent="0.25">
      <c r="A63">
        <v>59</v>
      </c>
      <c r="C63">
        <v>313996</v>
      </c>
      <c r="E63">
        <v>470050</v>
      </c>
      <c r="F63">
        <v>270338</v>
      </c>
    </row>
    <row r="64" spans="1:6" x14ac:dyDescent="0.25">
      <c r="A64">
        <v>60</v>
      </c>
      <c r="C64">
        <v>313996</v>
      </c>
      <c r="E64">
        <v>470050</v>
      </c>
      <c r="F64">
        <v>270340</v>
      </c>
    </row>
    <row r="65" spans="1:6" x14ac:dyDescent="0.25">
      <c r="A65">
        <v>61</v>
      </c>
      <c r="C65">
        <v>313996</v>
      </c>
      <c r="E65">
        <v>469985</v>
      </c>
      <c r="F65">
        <v>270330</v>
      </c>
    </row>
    <row r="66" spans="1:6" x14ac:dyDescent="0.25">
      <c r="A66">
        <v>62</v>
      </c>
      <c r="C66">
        <v>313997</v>
      </c>
      <c r="E66">
        <v>470038</v>
      </c>
      <c r="F66">
        <v>270341</v>
      </c>
    </row>
    <row r="67" spans="1:6" x14ac:dyDescent="0.25">
      <c r="A67">
        <v>63</v>
      </c>
      <c r="C67">
        <v>313995</v>
      </c>
      <c r="E67">
        <v>470051</v>
      </c>
      <c r="F67">
        <v>270331</v>
      </c>
    </row>
    <row r="68" spans="1:6" x14ac:dyDescent="0.25">
      <c r="A68">
        <v>64</v>
      </c>
      <c r="C68">
        <v>313998</v>
      </c>
      <c r="E68">
        <v>470053</v>
      </c>
      <c r="F68">
        <v>270336</v>
      </c>
    </row>
    <row r="69" spans="1:6" x14ac:dyDescent="0.25">
      <c r="A69">
        <v>65</v>
      </c>
      <c r="C69">
        <v>313997</v>
      </c>
      <c r="E69">
        <v>469986</v>
      </c>
      <c r="F69">
        <v>270341</v>
      </c>
    </row>
    <row r="70" spans="1:6" x14ac:dyDescent="0.25">
      <c r="A70">
        <v>66</v>
      </c>
      <c r="C70">
        <v>313997</v>
      </c>
      <c r="E70">
        <v>470038</v>
      </c>
      <c r="F70">
        <v>270331</v>
      </c>
    </row>
    <row r="71" spans="1:6" x14ac:dyDescent="0.25">
      <c r="A71">
        <v>67</v>
      </c>
      <c r="C71">
        <v>313964</v>
      </c>
      <c r="E71">
        <v>470051</v>
      </c>
      <c r="F71">
        <v>270343</v>
      </c>
    </row>
    <row r="72" spans="1:6" x14ac:dyDescent="0.25">
      <c r="A72">
        <v>68</v>
      </c>
      <c r="C72">
        <v>313995</v>
      </c>
      <c r="E72">
        <v>470052</v>
      </c>
      <c r="F72">
        <v>270329</v>
      </c>
    </row>
    <row r="73" spans="1:6" x14ac:dyDescent="0.25">
      <c r="A73">
        <v>69</v>
      </c>
      <c r="C73">
        <v>313997</v>
      </c>
      <c r="E73">
        <v>469986</v>
      </c>
      <c r="F73">
        <v>270338</v>
      </c>
    </row>
    <row r="74" spans="1:6" x14ac:dyDescent="0.25">
      <c r="A74">
        <v>70</v>
      </c>
      <c r="C74">
        <v>313964</v>
      </c>
      <c r="E74">
        <v>470243</v>
      </c>
      <c r="F74">
        <v>270339</v>
      </c>
    </row>
    <row r="75" spans="1:6" x14ac:dyDescent="0.25">
      <c r="A75">
        <v>71</v>
      </c>
      <c r="C75">
        <v>313997</v>
      </c>
      <c r="E75">
        <v>470021</v>
      </c>
      <c r="F75">
        <v>270332</v>
      </c>
    </row>
    <row r="76" spans="1:6" x14ac:dyDescent="0.25">
      <c r="A76">
        <v>72</v>
      </c>
      <c r="C76">
        <v>313996</v>
      </c>
      <c r="E76">
        <v>470068</v>
      </c>
      <c r="F76">
        <v>270340</v>
      </c>
    </row>
    <row r="77" spans="1:6" x14ac:dyDescent="0.25">
      <c r="A77">
        <v>73</v>
      </c>
      <c r="C77">
        <v>313996</v>
      </c>
      <c r="E77">
        <v>469986</v>
      </c>
      <c r="F77">
        <v>270331</v>
      </c>
    </row>
    <row r="78" spans="1:6" x14ac:dyDescent="0.25">
      <c r="A78">
        <v>74</v>
      </c>
      <c r="C78">
        <v>313996</v>
      </c>
      <c r="E78">
        <v>470073</v>
      </c>
      <c r="F78">
        <v>270336</v>
      </c>
    </row>
    <row r="79" spans="1:6" x14ac:dyDescent="0.25">
      <c r="A79">
        <v>75</v>
      </c>
      <c r="C79">
        <v>313997</v>
      </c>
      <c r="E79">
        <v>470042</v>
      </c>
      <c r="F79">
        <v>270341</v>
      </c>
    </row>
    <row r="80" spans="1:6" x14ac:dyDescent="0.25">
      <c r="A80">
        <v>76</v>
      </c>
      <c r="C80">
        <v>313996</v>
      </c>
      <c r="E80">
        <v>470054</v>
      </c>
      <c r="F80">
        <v>270332</v>
      </c>
    </row>
    <row r="81" spans="1:6" x14ac:dyDescent="0.25">
      <c r="A81">
        <v>77</v>
      </c>
      <c r="C81">
        <v>313996</v>
      </c>
      <c r="E81">
        <v>469985</v>
      </c>
      <c r="F81">
        <v>270340</v>
      </c>
    </row>
    <row r="82" spans="1:6" x14ac:dyDescent="0.25">
      <c r="A82">
        <v>78</v>
      </c>
      <c r="C82">
        <v>313998</v>
      </c>
      <c r="E82">
        <v>470049</v>
      </c>
      <c r="F82">
        <v>270331</v>
      </c>
    </row>
    <row r="83" spans="1:6" x14ac:dyDescent="0.25">
      <c r="A83">
        <v>79</v>
      </c>
      <c r="C83">
        <v>313997</v>
      </c>
      <c r="E83">
        <v>470042</v>
      </c>
      <c r="F83">
        <v>270336</v>
      </c>
    </row>
    <row r="84" spans="1:6" x14ac:dyDescent="0.25">
      <c r="A84">
        <v>80</v>
      </c>
      <c r="C84">
        <v>313964</v>
      </c>
      <c r="E84">
        <v>470051</v>
      </c>
      <c r="F84">
        <v>270342</v>
      </c>
    </row>
    <row r="85" spans="1:6" x14ac:dyDescent="0.25">
      <c r="A85">
        <v>81</v>
      </c>
      <c r="C85">
        <v>313995</v>
      </c>
      <c r="E85">
        <v>469987</v>
      </c>
      <c r="F85">
        <v>270331</v>
      </c>
    </row>
    <row r="86" spans="1:6" x14ac:dyDescent="0.25">
      <c r="A86">
        <v>82</v>
      </c>
      <c r="C86">
        <v>313997</v>
      </c>
      <c r="E86">
        <v>470047</v>
      </c>
      <c r="F86">
        <v>270340</v>
      </c>
    </row>
    <row r="87" spans="1:6" x14ac:dyDescent="0.25">
      <c r="A87">
        <v>83</v>
      </c>
      <c r="C87">
        <v>313997</v>
      </c>
      <c r="E87">
        <v>470042</v>
      </c>
      <c r="F87">
        <v>270331</v>
      </c>
    </row>
    <row r="88" spans="1:6" x14ac:dyDescent="0.25">
      <c r="A88">
        <v>84</v>
      </c>
      <c r="C88">
        <v>313997</v>
      </c>
      <c r="E88">
        <v>470051</v>
      </c>
      <c r="F88">
        <v>270336</v>
      </c>
    </row>
    <row r="89" spans="1:6" x14ac:dyDescent="0.25">
      <c r="A89">
        <v>85</v>
      </c>
      <c r="C89">
        <v>313995</v>
      </c>
      <c r="E89">
        <v>469986</v>
      </c>
      <c r="F89">
        <v>270342</v>
      </c>
    </row>
    <row r="90" spans="1:6" x14ac:dyDescent="0.25">
      <c r="A90">
        <v>86</v>
      </c>
      <c r="C90">
        <v>313997</v>
      </c>
      <c r="E90">
        <v>470047</v>
      </c>
      <c r="F90">
        <v>270330</v>
      </c>
    </row>
    <row r="91" spans="1:6" x14ac:dyDescent="0.25">
      <c r="A91">
        <v>87</v>
      </c>
      <c r="C91">
        <v>313997</v>
      </c>
      <c r="E91">
        <v>470053</v>
      </c>
      <c r="F91">
        <v>270341</v>
      </c>
    </row>
    <row r="92" spans="1:6" x14ac:dyDescent="0.25">
      <c r="A92">
        <v>88</v>
      </c>
      <c r="C92">
        <v>313997</v>
      </c>
      <c r="E92">
        <v>470051</v>
      </c>
      <c r="F92">
        <v>270331</v>
      </c>
    </row>
    <row r="93" spans="1:6" x14ac:dyDescent="0.25">
      <c r="A93">
        <v>89</v>
      </c>
      <c r="C93">
        <v>313996</v>
      </c>
      <c r="E93">
        <v>470053</v>
      </c>
      <c r="F93">
        <v>270336</v>
      </c>
    </row>
    <row r="94" spans="1:6" x14ac:dyDescent="0.25">
      <c r="A94">
        <v>90</v>
      </c>
      <c r="C94">
        <v>313996</v>
      </c>
      <c r="E94">
        <v>470052</v>
      </c>
      <c r="F94">
        <v>270341</v>
      </c>
    </row>
    <row r="95" spans="1:6" x14ac:dyDescent="0.25">
      <c r="A95">
        <v>91</v>
      </c>
      <c r="C95">
        <v>313997</v>
      </c>
      <c r="E95">
        <v>470012</v>
      </c>
      <c r="F95">
        <v>270331</v>
      </c>
    </row>
    <row r="96" spans="1:6" x14ac:dyDescent="0.25">
      <c r="A96">
        <v>92</v>
      </c>
      <c r="C96">
        <v>313997</v>
      </c>
      <c r="E96">
        <v>470042</v>
      </c>
      <c r="F96">
        <v>270341</v>
      </c>
    </row>
    <row r="97" spans="1:6" x14ac:dyDescent="0.25">
      <c r="A97">
        <v>93</v>
      </c>
      <c r="C97">
        <v>313964</v>
      </c>
      <c r="E97">
        <v>470051</v>
      </c>
      <c r="F97">
        <v>270331</v>
      </c>
    </row>
    <row r="98" spans="1:6" x14ac:dyDescent="0.25">
      <c r="A98">
        <v>94</v>
      </c>
      <c r="C98">
        <v>313996</v>
      </c>
      <c r="E98">
        <v>470050</v>
      </c>
      <c r="F98">
        <v>270336</v>
      </c>
    </row>
    <row r="99" spans="1:6" x14ac:dyDescent="0.25">
      <c r="A99">
        <v>95</v>
      </c>
      <c r="C99">
        <v>313996</v>
      </c>
      <c r="E99">
        <v>469985</v>
      </c>
      <c r="F99">
        <v>270341</v>
      </c>
    </row>
    <row r="100" spans="1:6" x14ac:dyDescent="0.25">
      <c r="A100">
        <v>96</v>
      </c>
      <c r="C100">
        <v>313994</v>
      </c>
      <c r="E100">
        <v>470038</v>
      </c>
      <c r="F100">
        <v>270331</v>
      </c>
    </row>
    <row r="101" spans="1:6" x14ac:dyDescent="0.25">
      <c r="A101">
        <v>97</v>
      </c>
      <c r="C101">
        <v>313998</v>
      </c>
      <c r="E101">
        <v>470051</v>
      </c>
      <c r="F101">
        <v>270341</v>
      </c>
    </row>
    <row r="102" spans="1:6" x14ac:dyDescent="0.25">
      <c r="A102">
        <v>98</v>
      </c>
      <c r="C102">
        <v>313995</v>
      </c>
      <c r="E102">
        <v>470053</v>
      </c>
      <c r="F102">
        <v>270331</v>
      </c>
    </row>
    <row r="103" spans="1:6" x14ac:dyDescent="0.25">
      <c r="A103">
        <v>99</v>
      </c>
      <c r="C103">
        <v>313997</v>
      </c>
      <c r="E103">
        <v>469986</v>
      </c>
      <c r="F103">
        <v>270336</v>
      </c>
    </row>
    <row r="104" spans="1:6" x14ac:dyDescent="0.25">
      <c r="A104">
        <v>100</v>
      </c>
      <c r="C104">
        <v>313997</v>
      </c>
      <c r="E104">
        <v>470038</v>
      </c>
      <c r="F104">
        <v>270342</v>
      </c>
    </row>
    <row r="105" spans="1:6" x14ac:dyDescent="0.25">
      <c r="A105" s="3" t="s">
        <v>3</v>
      </c>
      <c r="B105" s="2" t="e">
        <f t="shared" ref="B105:C105" si="2">AVERAGE(B6:B104)</f>
        <v>#DIV/0!</v>
      </c>
      <c r="C105" s="2">
        <f t="shared" si="2"/>
        <v>313991.70707070705</v>
      </c>
      <c r="D105" s="2" t="e">
        <f>AVERAGE(D6:D104)</f>
        <v>#DIV/0!</v>
      </c>
      <c r="E105" s="2">
        <f t="shared" ref="E105:F105" si="3">AVERAGE(E6:E104)</f>
        <v>470052.88888888888</v>
      </c>
      <c r="F105" s="2">
        <f t="shared" si="3"/>
        <v>270336.06060606061</v>
      </c>
    </row>
    <row r="106" spans="1:6" x14ac:dyDescent="0.25">
      <c r="A106" s="3" t="s">
        <v>4</v>
      </c>
      <c r="B106">
        <f t="shared" ref="B106:C106" si="4">MIN(B6:B104)</f>
        <v>0</v>
      </c>
      <c r="C106">
        <f t="shared" si="4"/>
        <v>313963</v>
      </c>
      <c r="D106">
        <f>MIN(D6:D104)</f>
        <v>0</v>
      </c>
      <c r="E106">
        <f t="shared" ref="E106:F106" si="5">MIN(E6:E104)</f>
        <v>469955</v>
      </c>
      <c r="F106">
        <f t="shared" si="5"/>
        <v>270329</v>
      </c>
    </row>
    <row r="107" spans="1:6" x14ac:dyDescent="0.25">
      <c r="A107" s="3" t="s">
        <v>5</v>
      </c>
      <c r="B107">
        <f t="shared" ref="B107:C107" si="6">MAX(B6:B104)</f>
        <v>0</v>
      </c>
      <c r="C107">
        <f t="shared" si="6"/>
        <v>313998</v>
      </c>
      <c r="D107">
        <f>MAX(D6:D104)</f>
        <v>0</v>
      </c>
      <c r="E107">
        <f t="shared" ref="E107:F107" si="7">MAX(E6:E104)</f>
        <v>471341</v>
      </c>
      <c r="F107">
        <f t="shared" si="7"/>
        <v>270343</v>
      </c>
    </row>
    <row r="108" spans="1:6" x14ac:dyDescent="0.25">
      <c r="A108" s="3" t="s">
        <v>6</v>
      </c>
      <c r="B108" t="e">
        <f t="shared" ref="B108:C108" si="8">_xlfn.STDEV.S(B6:B104)</f>
        <v>#DIV/0!</v>
      </c>
      <c r="C108">
        <f t="shared" si="8"/>
        <v>11.483130950821959</v>
      </c>
      <c r="D108" t="e">
        <f>_xlfn.STDEV.S(D6:D104)</f>
        <v>#DIV/0!</v>
      </c>
      <c r="E108">
        <f t="shared" ref="E108:F108" si="9">_xlfn.STDEV.S(E6:E104)</f>
        <v>138.48494273775563</v>
      </c>
      <c r="F108">
        <f t="shared" si="9"/>
        <v>4.8209114681815661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1F9-A23C-49C8-A81C-4ACEE9FC1DE8}">
  <dimension ref="A1:M108"/>
  <sheetViews>
    <sheetView zoomScale="85" zoomScaleNormal="85" workbookViewId="0">
      <selection activeCell="F105" sqref="F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6.8554687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17</v>
      </c>
    </row>
    <row r="2" spans="1:13" x14ac:dyDescent="0.25">
      <c r="A2" s="3" t="s">
        <v>16</v>
      </c>
      <c r="B2" s="3">
        <v>2048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644376</v>
      </c>
      <c r="D5">
        <v>546828</v>
      </c>
      <c r="F5">
        <v>563348</v>
      </c>
      <c r="H5" s="3" t="s">
        <v>14</v>
      </c>
      <c r="I5" s="1" t="e">
        <f>B105</f>
        <v>#DIV/0!</v>
      </c>
      <c r="J5" s="1">
        <f>C105</f>
        <v>644388.18999999994</v>
      </c>
      <c r="K5" s="1">
        <f>D105</f>
        <v>540689.62626262626</v>
      </c>
      <c r="L5" s="1" t="e">
        <f>E105</f>
        <v>#DIV/0!</v>
      </c>
      <c r="M5" s="1">
        <f>F105</f>
        <v>528383.98989898991</v>
      </c>
    </row>
    <row r="6" spans="1:13" x14ac:dyDescent="0.25">
      <c r="A6">
        <v>2</v>
      </c>
      <c r="C6">
        <v>644393</v>
      </c>
      <c r="D6">
        <v>546296</v>
      </c>
      <c r="F6">
        <v>528383</v>
      </c>
      <c r="H6" s="3" t="s">
        <v>11</v>
      </c>
      <c r="I6" t="e">
        <f>1000*I5/170000000</f>
        <v>#DIV/0!</v>
      </c>
      <c r="J6">
        <f t="shared" ref="J6:M6" si="0">1000*J5/170000000</f>
        <v>3.7905187647058822</v>
      </c>
      <c r="K6">
        <f t="shared" si="0"/>
        <v>3.1805272133095666</v>
      </c>
      <c r="L6" t="e">
        <f t="shared" si="0"/>
        <v>#DIV/0!</v>
      </c>
      <c r="M6">
        <f t="shared" si="0"/>
        <v>3.1081411170528819</v>
      </c>
    </row>
    <row r="7" spans="1:13" x14ac:dyDescent="0.25">
      <c r="A7">
        <v>3</v>
      </c>
      <c r="C7">
        <v>644392</v>
      </c>
      <c r="D7">
        <v>545796</v>
      </c>
      <c r="F7">
        <v>528384</v>
      </c>
      <c r="I7" s="5" t="e">
        <f>$J5/I5-1</f>
        <v>#DIV/0!</v>
      </c>
      <c r="J7" s="5">
        <f>$J5/J5-1</f>
        <v>0</v>
      </c>
      <c r="K7" s="5">
        <f>$J5/K5-1</f>
        <v>0.19178944573832957</v>
      </c>
      <c r="L7" s="5" t="e">
        <f t="shared" ref="L7:M7" si="1">$J5/L5-1</f>
        <v>#DIV/0!</v>
      </c>
      <c r="M7" s="5">
        <f t="shared" si="1"/>
        <v>0.21954525935425551</v>
      </c>
    </row>
    <row r="8" spans="1:13" x14ac:dyDescent="0.25">
      <c r="A8">
        <v>4</v>
      </c>
      <c r="C8">
        <v>644396</v>
      </c>
      <c r="D8">
        <v>545539</v>
      </c>
      <c r="F8">
        <v>528388</v>
      </c>
    </row>
    <row r="9" spans="1:13" x14ac:dyDescent="0.25">
      <c r="A9">
        <v>5</v>
      </c>
      <c r="C9">
        <v>644392</v>
      </c>
      <c r="D9">
        <v>545437</v>
      </c>
      <c r="F9">
        <v>528384</v>
      </c>
    </row>
    <row r="10" spans="1:13" x14ac:dyDescent="0.25">
      <c r="A10">
        <v>6</v>
      </c>
      <c r="C10">
        <v>644394</v>
      </c>
      <c r="D10">
        <v>545365</v>
      </c>
      <c r="F10">
        <v>528381</v>
      </c>
    </row>
    <row r="11" spans="1:13" x14ac:dyDescent="0.25">
      <c r="A11">
        <v>7</v>
      </c>
      <c r="C11">
        <v>644361</v>
      </c>
      <c r="D11">
        <v>545368</v>
      </c>
      <c r="F11">
        <v>528383</v>
      </c>
    </row>
    <row r="12" spans="1:13" x14ac:dyDescent="0.25">
      <c r="A12">
        <v>8</v>
      </c>
      <c r="C12">
        <v>644390</v>
      </c>
      <c r="D12">
        <v>545366</v>
      </c>
      <c r="F12">
        <v>528384</v>
      </c>
    </row>
    <row r="13" spans="1:13" x14ac:dyDescent="0.25">
      <c r="A13">
        <v>9</v>
      </c>
      <c r="C13">
        <v>644393</v>
      </c>
      <c r="D13">
        <v>545283</v>
      </c>
      <c r="F13">
        <v>528386</v>
      </c>
    </row>
    <row r="14" spans="1:13" x14ac:dyDescent="0.25">
      <c r="A14">
        <v>10</v>
      </c>
      <c r="C14">
        <v>644359</v>
      </c>
      <c r="D14">
        <v>544747</v>
      </c>
      <c r="F14">
        <v>528382</v>
      </c>
    </row>
    <row r="15" spans="1:13" x14ac:dyDescent="0.25">
      <c r="A15">
        <v>11</v>
      </c>
      <c r="C15">
        <v>644392</v>
      </c>
      <c r="D15">
        <v>544579</v>
      </c>
      <c r="F15">
        <v>528384</v>
      </c>
    </row>
    <row r="16" spans="1:13" x14ac:dyDescent="0.25">
      <c r="A16">
        <v>12</v>
      </c>
      <c r="C16">
        <v>644394</v>
      </c>
      <c r="D16">
        <v>544335</v>
      </c>
      <c r="F16">
        <v>528384</v>
      </c>
    </row>
    <row r="17" spans="1:6" x14ac:dyDescent="0.25">
      <c r="A17">
        <v>13</v>
      </c>
      <c r="C17">
        <v>644359</v>
      </c>
      <c r="D17">
        <v>544323</v>
      </c>
      <c r="F17">
        <v>528385</v>
      </c>
    </row>
    <row r="18" spans="1:6" x14ac:dyDescent="0.25">
      <c r="A18">
        <v>14</v>
      </c>
      <c r="C18">
        <v>644392</v>
      </c>
      <c r="D18">
        <v>544248</v>
      </c>
      <c r="F18">
        <v>528383</v>
      </c>
    </row>
    <row r="19" spans="1:6" x14ac:dyDescent="0.25">
      <c r="A19">
        <v>15</v>
      </c>
      <c r="C19">
        <v>644396</v>
      </c>
      <c r="D19">
        <v>543707</v>
      </c>
      <c r="F19">
        <v>528385</v>
      </c>
    </row>
    <row r="20" spans="1:6" x14ac:dyDescent="0.25">
      <c r="A20">
        <v>16</v>
      </c>
      <c r="C20">
        <v>644358</v>
      </c>
      <c r="D20">
        <v>543531</v>
      </c>
      <c r="F20">
        <v>528383</v>
      </c>
    </row>
    <row r="21" spans="1:6" x14ac:dyDescent="0.25">
      <c r="A21">
        <v>17</v>
      </c>
      <c r="C21">
        <v>644392</v>
      </c>
      <c r="D21">
        <v>543286</v>
      </c>
      <c r="F21">
        <v>528384</v>
      </c>
    </row>
    <row r="22" spans="1:6" x14ac:dyDescent="0.25">
      <c r="A22">
        <v>18</v>
      </c>
      <c r="C22">
        <v>644394</v>
      </c>
      <c r="D22">
        <v>543281</v>
      </c>
      <c r="F22">
        <v>528384</v>
      </c>
    </row>
    <row r="23" spans="1:6" x14ac:dyDescent="0.25">
      <c r="A23">
        <v>19</v>
      </c>
      <c r="C23">
        <v>644359</v>
      </c>
      <c r="D23">
        <v>543200</v>
      </c>
      <c r="F23">
        <v>528388</v>
      </c>
    </row>
    <row r="24" spans="1:6" x14ac:dyDescent="0.25">
      <c r="A24">
        <v>20</v>
      </c>
      <c r="C24">
        <v>644396</v>
      </c>
      <c r="D24">
        <v>542886</v>
      </c>
      <c r="F24">
        <v>528381</v>
      </c>
    </row>
    <row r="25" spans="1:6" x14ac:dyDescent="0.25">
      <c r="A25">
        <v>21</v>
      </c>
      <c r="C25">
        <v>644394</v>
      </c>
      <c r="D25">
        <v>542686</v>
      </c>
      <c r="F25">
        <v>528384</v>
      </c>
    </row>
    <row r="26" spans="1:6" x14ac:dyDescent="0.25">
      <c r="A26">
        <v>22</v>
      </c>
      <c r="C26">
        <v>644359</v>
      </c>
      <c r="D26">
        <v>542179</v>
      </c>
      <c r="F26">
        <v>528384</v>
      </c>
    </row>
    <row r="27" spans="1:6" x14ac:dyDescent="0.25">
      <c r="A27">
        <v>23</v>
      </c>
      <c r="C27">
        <v>644395</v>
      </c>
      <c r="D27">
        <v>541928</v>
      </c>
      <c r="F27">
        <v>528383</v>
      </c>
    </row>
    <row r="28" spans="1:6" x14ac:dyDescent="0.25">
      <c r="A28">
        <v>24</v>
      </c>
      <c r="C28">
        <v>644395</v>
      </c>
      <c r="D28">
        <v>541797</v>
      </c>
      <c r="F28">
        <v>528384</v>
      </c>
    </row>
    <row r="29" spans="1:6" x14ac:dyDescent="0.25">
      <c r="A29">
        <v>25</v>
      </c>
      <c r="C29">
        <v>644355</v>
      </c>
      <c r="D29">
        <v>541796</v>
      </c>
      <c r="F29">
        <v>528384</v>
      </c>
    </row>
    <row r="30" spans="1:6" x14ac:dyDescent="0.25">
      <c r="A30">
        <v>26</v>
      </c>
      <c r="C30">
        <v>644396</v>
      </c>
      <c r="D30">
        <v>541751</v>
      </c>
      <c r="F30">
        <v>528384</v>
      </c>
    </row>
    <row r="31" spans="1:6" x14ac:dyDescent="0.25">
      <c r="A31">
        <v>27</v>
      </c>
      <c r="C31">
        <v>644395</v>
      </c>
      <c r="D31">
        <v>541750</v>
      </c>
      <c r="F31">
        <v>528385</v>
      </c>
    </row>
    <row r="32" spans="1:6" x14ac:dyDescent="0.25">
      <c r="A32">
        <v>28</v>
      </c>
      <c r="C32">
        <v>644395</v>
      </c>
      <c r="D32">
        <v>541751</v>
      </c>
      <c r="F32">
        <v>528383</v>
      </c>
    </row>
    <row r="33" spans="1:6" x14ac:dyDescent="0.25">
      <c r="A33">
        <v>29</v>
      </c>
      <c r="C33">
        <v>644394</v>
      </c>
      <c r="D33">
        <v>541750</v>
      </c>
      <c r="F33">
        <v>528384</v>
      </c>
    </row>
    <row r="34" spans="1:6" x14ac:dyDescent="0.25">
      <c r="A34">
        <v>30</v>
      </c>
      <c r="C34">
        <v>644395</v>
      </c>
      <c r="D34">
        <v>541844</v>
      </c>
      <c r="F34">
        <v>528386</v>
      </c>
    </row>
    <row r="35" spans="1:6" x14ac:dyDescent="0.25">
      <c r="A35">
        <v>31</v>
      </c>
      <c r="C35">
        <v>644394</v>
      </c>
      <c r="D35">
        <v>541750</v>
      </c>
      <c r="F35">
        <v>528382</v>
      </c>
    </row>
    <row r="36" spans="1:6" x14ac:dyDescent="0.25">
      <c r="A36">
        <v>32</v>
      </c>
      <c r="C36">
        <v>644392</v>
      </c>
      <c r="D36">
        <v>541755</v>
      </c>
      <c r="F36">
        <v>528384</v>
      </c>
    </row>
    <row r="37" spans="1:6" x14ac:dyDescent="0.25">
      <c r="A37">
        <v>33</v>
      </c>
      <c r="C37">
        <v>644396</v>
      </c>
      <c r="D37">
        <v>541751</v>
      </c>
      <c r="F37">
        <v>528384</v>
      </c>
    </row>
    <row r="38" spans="1:6" x14ac:dyDescent="0.25">
      <c r="A38">
        <v>34</v>
      </c>
      <c r="C38">
        <v>644392</v>
      </c>
      <c r="D38">
        <v>541752</v>
      </c>
      <c r="F38">
        <v>528385</v>
      </c>
    </row>
    <row r="39" spans="1:6" x14ac:dyDescent="0.25">
      <c r="A39">
        <v>35</v>
      </c>
      <c r="C39">
        <v>644396</v>
      </c>
      <c r="D39">
        <v>541674</v>
      </c>
      <c r="F39">
        <v>528384</v>
      </c>
    </row>
    <row r="40" spans="1:6" x14ac:dyDescent="0.25">
      <c r="A40">
        <v>36</v>
      </c>
      <c r="C40">
        <v>644396</v>
      </c>
      <c r="D40">
        <v>541141</v>
      </c>
      <c r="F40">
        <v>528383</v>
      </c>
    </row>
    <row r="41" spans="1:6" x14ac:dyDescent="0.25">
      <c r="A41">
        <v>37</v>
      </c>
      <c r="C41">
        <v>644392</v>
      </c>
      <c r="D41">
        <v>540964</v>
      </c>
      <c r="F41">
        <v>528384</v>
      </c>
    </row>
    <row r="42" spans="1:6" x14ac:dyDescent="0.25">
      <c r="A42">
        <v>38</v>
      </c>
      <c r="C42">
        <v>644395</v>
      </c>
      <c r="D42">
        <v>540721</v>
      </c>
      <c r="F42">
        <v>528384</v>
      </c>
    </row>
    <row r="43" spans="1:6" x14ac:dyDescent="0.25">
      <c r="A43">
        <v>39</v>
      </c>
      <c r="C43">
        <v>644396</v>
      </c>
      <c r="D43">
        <v>540709</v>
      </c>
      <c r="F43">
        <v>528384</v>
      </c>
    </row>
    <row r="44" spans="1:6" x14ac:dyDescent="0.25">
      <c r="A44">
        <v>40</v>
      </c>
      <c r="C44">
        <v>644391</v>
      </c>
      <c r="D44">
        <v>540707</v>
      </c>
      <c r="F44">
        <v>528384</v>
      </c>
    </row>
    <row r="45" spans="1:6" x14ac:dyDescent="0.25">
      <c r="A45">
        <v>41</v>
      </c>
      <c r="C45">
        <v>644397</v>
      </c>
      <c r="D45">
        <v>540801</v>
      </c>
      <c r="F45">
        <v>528385</v>
      </c>
    </row>
    <row r="46" spans="1:6" x14ac:dyDescent="0.25">
      <c r="A46">
        <v>42</v>
      </c>
      <c r="C46">
        <v>644396</v>
      </c>
      <c r="D46">
        <v>540704</v>
      </c>
      <c r="F46">
        <v>528384</v>
      </c>
    </row>
    <row r="47" spans="1:6" x14ac:dyDescent="0.25">
      <c r="A47">
        <v>43</v>
      </c>
      <c r="C47">
        <v>644392</v>
      </c>
      <c r="D47">
        <v>540706</v>
      </c>
      <c r="F47">
        <v>528383</v>
      </c>
    </row>
    <row r="48" spans="1:6" x14ac:dyDescent="0.25">
      <c r="A48">
        <v>44</v>
      </c>
      <c r="C48">
        <v>644395</v>
      </c>
      <c r="D48">
        <v>540706</v>
      </c>
      <c r="F48">
        <v>528384</v>
      </c>
    </row>
    <row r="49" spans="1:6" x14ac:dyDescent="0.25">
      <c r="A49">
        <v>45</v>
      </c>
      <c r="C49">
        <v>644397</v>
      </c>
      <c r="D49">
        <v>540714</v>
      </c>
      <c r="F49">
        <v>528384</v>
      </c>
    </row>
    <row r="50" spans="1:6" x14ac:dyDescent="0.25">
      <c r="A50">
        <v>46</v>
      </c>
      <c r="C50">
        <v>644392</v>
      </c>
      <c r="D50">
        <v>540630</v>
      </c>
      <c r="F50">
        <v>528384</v>
      </c>
    </row>
    <row r="51" spans="1:6" x14ac:dyDescent="0.25">
      <c r="A51">
        <v>47</v>
      </c>
      <c r="C51">
        <v>644394</v>
      </c>
      <c r="D51">
        <v>540094</v>
      </c>
      <c r="F51">
        <v>528388</v>
      </c>
    </row>
    <row r="52" spans="1:6" x14ac:dyDescent="0.25">
      <c r="A52">
        <v>48</v>
      </c>
      <c r="C52">
        <v>644394</v>
      </c>
      <c r="D52">
        <v>539919</v>
      </c>
      <c r="F52">
        <v>528381</v>
      </c>
    </row>
    <row r="53" spans="1:6" x14ac:dyDescent="0.25">
      <c r="A53">
        <v>49</v>
      </c>
      <c r="C53">
        <v>644394</v>
      </c>
      <c r="D53">
        <v>539684</v>
      </c>
      <c r="F53">
        <v>528384</v>
      </c>
    </row>
    <row r="54" spans="1:6" x14ac:dyDescent="0.25">
      <c r="A54">
        <v>50</v>
      </c>
      <c r="C54">
        <v>644395</v>
      </c>
      <c r="D54">
        <v>539665</v>
      </c>
      <c r="F54">
        <v>528383</v>
      </c>
    </row>
    <row r="55" spans="1:6" x14ac:dyDescent="0.25">
      <c r="A55">
        <v>51</v>
      </c>
      <c r="C55">
        <v>644359</v>
      </c>
      <c r="D55">
        <v>539662</v>
      </c>
      <c r="F55">
        <v>528384</v>
      </c>
    </row>
    <row r="56" spans="1:6" x14ac:dyDescent="0.25">
      <c r="A56">
        <v>52</v>
      </c>
      <c r="C56">
        <v>644393</v>
      </c>
      <c r="D56">
        <v>539758</v>
      </c>
      <c r="F56">
        <v>528384</v>
      </c>
    </row>
    <row r="57" spans="1:6" x14ac:dyDescent="0.25">
      <c r="A57">
        <v>53</v>
      </c>
      <c r="C57">
        <v>644395</v>
      </c>
      <c r="D57">
        <v>539661</v>
      </c>
      <c r="F57">
        <v>528384</v>
      </c>
    </row>
    <row r="58" spans="1:6" x14ac:dyDescent="0.25">
      <c r="A58">
        <v>54</v>
      </c>
      <c r="C58">
        <v>644360</v>
      </c>
      <c r="D58">
        <v>539664</v>
      </c>
      <c r="F58">
        <v>528384</v>
      </c>
    </row>
    <row r="59" spans="1:6" x14ac:dyDescent="0.25">
      <c r="A59">
        <v>55</v>
      </c>
      <c r="C59">
        <v>644393</v>
      </c>
      <c r="D59">
        <v>539661</v>
      </c>
      <c r="F59">
        <v>528385</v>
      </c>
    </row>
    <row r="60" spans="1:6" x14ac:dyDescent="0.25">
      <c r="A60">
        <v>56</v>
      </c>
      <c r="C60">
        <v>644396</v>
      </c>
      <c r="D60">
        <v>539663</v>
      </c>
      <c r="F60">
        <v>528384</v>
      </c>
    </row>
    <row r="61" spans="1:6" x14ac:dyDescent="0.25">
      <c r="A61">
        <v>57</v>
      </c>
      <c r="C61">
        <v>644361</v>
      </c>
      <c r="D61">
        <v>539696</v>
      </c>
      <c r="F61">
        <v>528383</v>
      </c>
    </row>
    <row r="62" spans="1:6" x14ac:dyDescent="0.25">
      <c r="A62">
        <v>58</v>
      </c>
      <c r="C62">
        <v>644390</v>
      </c>
      <c r="D62">
        <v>539713</v>
      </c>
      <c r="F62">
        <v>528385</v>
      </c>
    </row>
    <row r="63" spans="1:6" x14ac:dyDescent="0.25">
      <c r="A63">
        <v>59</v>
      </c>
      <c r="C63">
        <v>644393</v>
      </c>
      <c r="D63">
        <v>539667</v>
      </c>
      <c r="F63">
        <v>528383</v>
      </c>
    </row>
    <row r="64" spans="1:6" x14ac:dyDescent="0.25">
      <c r="A64">
        <v>60</v>
      </c>
      <c r="C64">
        <v>644359</v>
      </c>
      <c r="D64">
        <v>539666</v>
      </c>
      <c r="F64">
        <v>528384</v>
      </c>
    </row>
    <row r="65" spans="1:6" x14ac:dyDescent="0.25">
      <c r="A65">
        <v>61</v>
      </c>
      <c r="C65">
        <v>644394</v>
      </c>
      <c r="D65">
        <v>539663</v>
      </c>
      <c r="F65">
        <v>528385</v>
      </c>
    </row>
    <row r="66" spans="1:6" x14ac:dyDescent="0.25">
      <c r="A66">
        <v>62</v>
      </c>
      <c r="C66">
        <v>644396</v>
      </c>
      <c r="D66">
        <v>539665</v>
      </c>
      <c r="F66">
        <v>528384</v>
      </c>
    </row>
    <row r="67" spans="1:6" x14ac:dyDescent="0.25">
      <c r="A67">
        <v>63</v>
      </c>
      <c r="C67">
        <v>644360</v>
      </c>
      <c r="D67">
        <v>539587</v>
      </c>
      <c r="F67">
        <v>528384</v>
      </c>
    </row>
    <row r="68" spans="1:6" x14ac:dyDescent="0.25">
      <c r="A68">
        <v>64</v>
      </c>
      <c r="C68">
        <v>644391</v>
      </c>
      <c r="D68">
        <v>539046</v>
      </c>
      <c r="F68">
        <v>528383</v>
      </c>
    </row>
    <row r="69" spans="1:6" x14ac:dyDescent="0.25">
      <c r="A69">
        <v>65</v>
      </c>
      <c r="C69">
        <v>644395</v>
      </c>
      <c r="D69">
        <v>538875</v>
      </c>
      <c r="F69">
        <v>528384</v>
      </c>
    </row>
    <row r="70" spans="1:6" x14ac:dyDescent="0.25">
      <c r="A70">
        <v>66</v>
      </c>
      <c r="C70">
        <v>644358</v>
      </c>
      <c r="D70">
        <v>538630</v>
      </c>
      <c r="F70">
        <v>528388</v>
      </c>
    </row>
    <row r="71" spans="1:6" x14ac:dyDescent="0.25">
      <c r="A71">
        <v>67</v>
      </c>
      <c r="C71">
        <v>644394</v>
      </c>
      <c r="D71">
        <v>538623</v>
      </c>
      <c r="F71">
        <v>528380</v>
      </c>
    </row>
    <row r="72" spans="1:6" x14ac:dyDescent="0.25">
      <c r="A72">
        <v>68</v>
      </c>
      <c r="C72">
        <v>644394</v>
      </c>
      <c r="D72">
        <v>538620</v>
      </c>
      <c r="F72">
        <v>528385</v>
      </c>
    </row>
    <row r="73" spans="1:6" x14ac:dyDescent="0.25">
      <c r="A73">
        <v>69</v>
      </c>
      <c r="C73">
        <v>644359</v>
      </c>
      <c r="D73">
        <v>538713</v>
      </c>
      <c r="F73">
        <v>528384</v>
      </c>
    </row>
    <row r="74" spans="1:6" x14ac:dyDescent="0.25">
      <c r="A74">
        <v>70</v>
      </c>
      <c r="C74">
        <v>644396</v>
      </c>
      <c r="D74">
        <v>538625</v>
      </c>
      <c r="F74">
        <v>528383</v>
      </c>
    </row>
    <row r="75" spans="1:6" x14ac:dyDescent="0.25">
      <c r="A75">
        <v>71</v>
      </c>
      <c r="C75">
        <v>644395</v>
      </c>
      <c r="D75">
        <v>538619</v>
      </c>
      <c r="F75">
        <v>528384</v>
      </c>
    </row>
    <row r="76" spans="1:6" x14ac:dyDescent="0.25">
      <c r="A76">
        <v>72</v>
      </c>
      <c r="C76">
        <v>644359</v>
      </c>
      <c r="D76">
        <v>538618</v>
      </c>
      <c r="F76">
        <v>528384</v>
      </c>
    </row>
    <row r="77" spans="1:6" x14ac:dyDescent="0.25">
      <c r="A77">
        <v>73</v>
      </c>
      <c r="C77">
        <v>644393</v>
      </c>
      <c r="D77">
        <v>538620</v>
      </c>
      <c r="F77">
        <v>528384</v>
      </c>
    </row>
    <row r="78" spans="1:6" x14ac:dyDescent="0.25">
      <c r="A78">
        <v>74</v>
      </c>
      <c r="C78">
        <v>644396</v>
      </c>
      <c r="D78">
        <v>538623</v>
      </c>
      <c r="F78">
        <v>528388</v>
      </c>
    </row>
    <row r="79" spans="1:6" x14ac:dyDescent="0.25">
      <c r="A79">
        <v>75</v>
      </c>
      <c r="C79">
        <v>644392</v>
      </c>
      <c r="D79">
        <v>538713</v>
      </c>
      <c r="F79">
        <v>528381</v>
      </c>
    </row>
    <row r="80" spans="1:6" x14ac:dyDescent="0.25">
      <c r="A80">
        <v>76</v>
      </c>
      <c r="C80">
        <v>644394</v>
      </c>
      <c r="D80">
        <v>538619</v>
      </c>
      <c r="F80">
        <v>528384</v>
      </c>
    </row>
    <row r="81" spans="1:6" x14ac:dyDescent="0.25">
      <c r="A81">
        <v>77</v>
      </c>
      <c r="C81">
        <v>644397</v>
      </c>
      <c r="D81">
        <v>538623</v>
      </c>
      <c r="F81">
        <v>528383</v>
      </c>
    </row>
    <row r="82" spans="1:6" x14ac:dyDescent="0.25">
      <c r="A82">
        <v>78</v>
      </c>
      <c r="C82">
        <v>644391</v>
      </c>
      <c r="D82">
        <v>538623</v>
      </c>
      <c r="F82">
        <v>528384</v>
      </c>
    </row>
    <row r="83" spans="1:6" x14ac:dyDescent="0.25">
      <c r="A83">
        <v>79</v>
      </c>
      <c r="C83">
        <v>644396</v>
      </c>
      <c r="D83">
        <v>538620</v>
      </c>
      <c r="F83">
        <v>528388</v>
      </c>
    </row>
    <row r="84" spans="1:6" x14ac:dyDescent="0.25">
      <c r="A84">
        <v>80</v>
      </c>
      <c r="C84">
        <v>644396</v>
      </c>
      <c r="D84">
        <v>538621</v>
      </c>
      <c r="F84">
        <v>528380</v>
      </c>
    </row>
    <row r="85" spans="1:6" x14ac:dyDescent="0.25">
      <c r="A85">
        <v>81</v>
      </c>
      <c r="C85">
        <v>644392</v>
      </c>
      <c r="D85">
        <v>538714</v>
      </c>
      <c r="F85">
        <v>528384</v>
      </c>
    </row>
    <row r="86" spans="1:6" x14ac:dyDescent="0.25">
      <c r="A86">
        <v>82</v>
      </c>
      <c r="C86">
        <v>644396</v>
      </c>
      <c r="D86">
        <v>538620</v>
      </c>
      <c r="F86">
        <v>528385</v>
      </c>
    </row>
    <row r="87" spans="1:6" x14ac:dyDescent="0.25">
      <c r="A87">
        <v>83</v>
      </c>
      <c r="C87">
        <v>644396</v>
      </c>
      <c r="D87">
        <v>538621</v>
      </c>
      <c r="F87">
        <v>528384</v>
      </c>
    </row>
    <row r="88" spans="1:6" x14ac:dyDescent="0.25">
      <c r="A88">
        <v>84</v>
      </c>
      <c r="C88">
        <v>644392</v>
      </c>
      <c r="D88">
        <v>538618</v>
      </c>
      <c r="F88">
        <v>528383</v>
      </c>
    </row>
    <row r="89" spans="1:6" x14ac:dyDescent="0.25">
      <c r="A89">
        <v>85</v>
      </c>
      <c r="C89">
        <v>644397</v>
      </c>
      <c r="D89">
        <v>538618</v>
      </c>
      <c r="F89">
        <v>528384</v>
      </c>
    </row>
    <row r="90" spans="1:6" x14ac:dyDescent="0.25">
      <c r="A90">
        <v>86</v>
      </c>
      <c r="C90">
        <v>644396</v>
      </c>
      <c r="D90">
        <v>538620</v>
      </c>
      <c r="F90">
        <v>528384</v>
      </c>
    </row>
    <row r="91" spans="1:6" x14ac:dyDescent="0.25">
      <c r="A91">
        <v>87</v>
      </c>
      <c r="C91">
        <v>644392</v>
      </c>
      <c r="D91">
        <v>538715</v>
      </c>
      <c r="F91">
        <v>528384</v>
      </c>
    </row>
    <row r="92" spans="1:6" x14ac:dyDescent="0.25">
      <c r="A92">
        <v>88</v>
      </c>
      <c r="C92">
        <v>644396</v>
      </c>
      <c r="D92">
        <v>538621</v>
      </c>
      <c r="F92">
        <v>528384</v>
      </c>
    </row>
    <row r="93" spans="1:6" x14ac:dyDescent="0.25">
      <c r="A93">
        <v>89</v>
      </c>
      <c r="C93">
        <v>644396</v>
      </c>
      <c r="D93">
        <v>538619</v>
      </c>
      <c r="F93">
        <v>528385</v>
      </c>
    </row>
    <row r="94" spans="1:6" x14ac:dyDescent="0.25">
      <c r="A94">
        <v>90</v>
      </c>
      <c r="C94">
        <v>644392</v>
      </c>
      <c r="D94">
        <v>538624</v>
      </c>
      <c r="F94">
        <v>528383</v>
      </c>
    </row>
    <row r="95" spans="1:6" x14ac:dyDescent="0.25">
      <c r="A95">
        <v>91</v>
      </c>
      <c r="C95">
        <v>644392</v>
      </c>
      <c r="D95">
        <v>538624</v>
      </c>
      <c r="F95">
        <v>528384</v>
      </c>
    </row>
    <row r="96" spans="1:6" x14ac:dyDescent="0.25">
      <c r="A96">
        <v>92</v>
      </c>
      <c r="C96">
        <v>644392</v>
      </c>
      <c r="D96">
        <v>538621</v>
      </c>
      <c r="F96">
        <v>528386</v>
      </c>
    </row>
    <row r="97" spans="1:6" x14ac:dyDescent="0.25">
      <c r="A97">
        <v>93</v>
      </c>
      <c r="C97">
        <v>644391</v>
      </c>
      <c r="D97">
        <v>538711</v>
      </c>
      <c r="F97">
        <v>528386</v>
      </c>
    </row>
    <row r="98" spans="1:6" x14ac:dyDescent="0.25">
      <c r="A98">
        <v>94</v>
      </c>
      <c r="C98">
        <v>644393</v>
      </c>
      <c r="D98">
        <v>538619</v>
      </c>
      <c r="F98">
        <v>528384</v>
      </c>
    </row>
    <row r="99" spans="1:6" x14ac:dyDescent="0.25">
      <c r="A99">
        <v>95</v>
      </c>
      <c r="C99">
        <v>644396</v>
      </c>
      <c r="D99">
        <v>538617</v>
      </c>
      <c r="F99">
        <v>528380</v>
      </c>
    </row>
    <row r="100" spans="1:6" x14ac:dyDescent="0.25">
      <c r="A100">
        <v>96</v>
      </c>
      <c r="C100">
        <v>644394</v>
      </c>
      <c r="D100">
        <v>538620</v>
      </c>
      <c r="F100">
        <v>528384</v>
      </c>
    </row>
    <row r="101" spans="1:6" x14ac:dyDescent="0.25">
      <c r="A101">
        <v>97</v>
      </c>
      <c r="C101">
        <v>644391</v>
      </c>
      <c r="D101">
        <v>538619</v>
      </c>
      <c r="F101">
        <v>528384</v>
      </c>
    </row>
    <row r="102" spans="1:6" x14ac:dyDescent="0.25">
      <c r="A102">
        <v>98</v>
      </c>
      <c r="C102">
        <v>644358</v>
      </c>
      <c r="D102">
        <v>538617</v>
      </c>
      <c r="F102">
        <v>528384</v>
      </c>
    </row>
    <row r="103" spans="1:6" x14ac:dyDescent="0.25">
      <c r="A103">
        <v>99</v>
      </c>
      <c r="C103">
        <v>644392</v>
      </c>
      <c r="D103">
        <v>538711</v>
      </c>
      <c r="F103">
        <v>528386</v>
      </c>
    </row>
    <row r="104" spans="1:6" x14ac:dyDescent="0.25">
      <c r="A104">
        <v>100</v>
      </c>
      <c r="C104">
        <v>644393</v>
      </c>
      <c r="D104">
        <v>538615</v>
      </c>
      <c r="F104">
        <v>528382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AVERAGE(C5:C104)</f>
        <v>644388.18999999994</v>
      </c>
      <c r="D105" s="2">
        <f t="shared" ref="D105:F105" si="2">AVERAGE(D6:D104)</f>
        <v>540689.62626262626</v>
      </c>
      <c r="E105" s="2" t="e">
        <f t="shared" si="2"/>
        <v>#DIV/0!</v>
      </c>
      <c r="F105" s="2">
        <f>AVERAGE(F6:F104)</f>
        <v>528383.98989898991</v>
      </c>
    </row>
    <row r="106" spans="1:6" x14ac:dyDescent="0.25">
      <c r="A106" s="3" t="s">
        <v>4</v>
      </c>
      <c r="B106">
        <f>MIN(B6:B29)</f>
        <v>0</v>
      </c>
      <c r="C106">
        <f>MIN(C6:C29)</f>
        <v>644355</v>
      </c>
      <c r="D106">
        <f>MIN(D6:D29)</f>
        <v>541796</v>
      </c>
      <c r="E106">
        <f>MIN(E6:E29)</f>
        <v>0</v>
      </c>
      <c r="F106">
        <f>MIN(F6:F29)</f>
        <v>528381</v>
      </c>
    </row>
    <row r="107" spans="1:6" x14ac:dyDescent="0.25">
      <c r="A107" s="3" t="s">
        <v>5</v>
      </c>
      <c r="B107">
        <f>MAX(B6:B29)</f>
        <v>0</v>
      </c>
      <c r="C107">
        <f>MAX(C6:C29)</f>
        <v>644396</v>
      </c>
      <c r="D107">
        <f>MAX(D6:D29)</f>
        <v>546296</v>
      </c>
      <c r="E107">
        <f>MAX(E6:E29)</f>
        <v>0</v>
      </c>
      <c r="F107">
        <f>MAX(F6:F29)</f>
        <v>528388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_xlfn.STDEV.S(C6:C29)</f>
        <v>16.32194219758939</v>
      </c>
      <c r="D108">
        <f>_xlfn.STDEV.S(D6:D29)</f>
        <v>1376.3627706565139</v>
      </c>
      <c r="E108" t="e">
        <f>_xlfn.STDEV.S(E6:E29)</f>
        <v>#DIV/0!</v>
      </c>
      <c r="F108">
        <f>_xlfn.STDEV.S(F6:F29)</f>
        <v>1.6805580508625217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664F-0B2E-4938-BAB8-E677CF99EF74}">
  <dimension ref="A1:M108"/>
  <sheetViews>
    <sheetView zoomScale="85" zoomScaleNormal="85" workbookViewId="0">
      <selection activeCell="K5" sqref="K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6.1406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12</v>
      </c>
    </row>
    <row r="2" spans="1:13" x14ac:dyDescent="0.25">
      <c r="A2" s="3" t="s">
        <v>16</v>
      </c>
      <c r="B2" s="3">
        <v>256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28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28</v>
      </c>
      <c r="L4" s="3" t="s">
        <v>10</v>
      </c>
      <c r="M4" s="3" t="s">
        <v>8</v>
      </c>
    </row>
    <row r="5" spans="1:13" x14ac:dyDescent="0.25">
      <c r="A5">
        <v>1</v>
      </c>
      <c r="C5">
        <v>22725</v>
      </c>
      <c r="D5">
        <v>84846</v>
      </c>
      <c r="E5">
        <v>152266</v>
      </c>
      <c r="F5">
        <v>17421</v>
      </c>
      <c r="H5" s="3" t="s">
        <v>14</v>
      </c>
      <c r="I5" s="1" t="e">
        <f>B105</f>
        <v>#DIV/0!</v>
      </c>
      <c r="J5" s="1">
        <f>C105</f>
        <v>22741.09</v>
      </c>
      <c r="K5" s="1">
        <f>D105</f>
        <v>84869</v>
      </c>
      <c r="L5" s="1">
        <f>E105</f>
        <v>152274.07</v>
      </c>
      <c r="M5" s="1">
        <f>F105</f>
        <v>17427.81818181818</v>
      </c>
    </row>
    <row r="6" spans="1:13" x14ac:dyDescent="0.25">
      <c r="A6">
        <v>2</v>
      </c>
      <c r="C6">
        <v>22735</v>
      </c>
      <c r="D6">
        <v>84845</v>
      </c>
      <c r="E6">
        <v>152264</v>
      </c>
      <c r="F6">
        <v>17428</v>
      </c>
      <c r="H6" s="3" t="s">
        <v>11</v>
      </c>
      <c r="I6" t="e">
        <f>1000*I5/170000000</f>
        <v>#DIV/0!</v>
      </c>
      <c r="J6">
        <f t="shared" ref="J6:M6" si="0">1000*J5/170000000</f>
        <v>0.13377111764705882</v>
      </c>
      <c r="K6">
        <f t="shared" si="0"/>
        <v>0.49922941176470587</v>
      </c>
      <c r="L6">
        <f t="shared" si="0"/>
        <v>0.89572982352941177</v>
      </c>
      <c r="M6">
        <f t="shared" si="0"/>
        <v>0.10251657754010694</v>
      </c>
    </row>
    <row r="7" spans="1:13" x14ac:dyDescent="0.25">
      <c r="A7">
        <v>3</v>
      </c>
      <c r="C7">
        <v>22735</v>
      </c>
      <c r="D7">
        <v>84845</v>
      </c>
      <c r="E7">
        <v>152263</v>
      </c>
      <c r="F7">
        <v>17428</v>
      </c>
      <c r="I7" s="5" t="e">
        <f>$J5/I5-1</f>
        <v>#DIV/0!</v>
      </c>
      <c r="J7" s="5">
        <f>$J5/J5-1</f>
        <v>0</v>
      </c>
      <c r="K7" s="5">
        <f>$J5/K5-1</f>
        <v>-0.7320447984540881</v>
      </c>
      <c r="L7" s="5">
        <f t="shared" ref="L7:M7" si="1">$J5/L5-1</f>
        <v>-0.85065684525277352</v>
      </c>
      <c r="M7" s="5">
        <f t="shared" si="1"/>
        <v>0.30487303475112948</v>
      </c>
    </row>
    <row r="8" spans="1:13" x14ac:dyDescent="0.25">
      <c r="A8">
        <v>4</v>
      </c>
      <c r="C8">
        <v>22735</v>
      </c>
      <c r="D8">
        <v>84845</v>
      </c>
      <c r="E8">
        <v>152265</v>
      </c>
      <c r="F8">
        <v>17427</v>
      </c>
    </row>
    <row r="9" spans="1:13" x14ac:dyDescent="0.25">
      <c r="A9">
        <v>5</v>
      </c>
      <c r="C9">
        <v>22735</v>
      </c>
      <c r="D9">
        <v>84895</v>
      </c>
      <c r="E9">
        <v>152264</v>
      </c>
      <c r="F9">
        <v>17428</v>
      </c>
    </row>
    <row r="10" spans="1:13" x14ac:dyDescent="0.25">
      <c r="A10">
        <v>6</v>
      </c>
      <c r="C10">
        <v>22783</v>
      </c>
      <c r="D10">
        <v>84895</v>
      </c>
      <c r="E10">
        <v>152265</v>
      </c>
      <c r="F10">
        <v>17428</v>
      </c>
    </row>
    <row r="11" spans="1:13" x14ac:dyDescent="0.25">
      <c r="A11">
        <v>7</v>
      </c>
      <c r="C11">
        <v>22735</v>
      </c>
      <c r="D11">
        <v>84893</v>
      </c>
      <c r="E11">
        <v>152264</v>
      </c>
      <c r="F11">
        <v>17428</v>
      </c>
    </row>
    <row r="12" spans="1:13" x14ac:dyDescent="0.25">
      <c r="A12">
        <v>8</v>
      </c>
      <c r="C12">
        <v>22735</v>
      </c>
      <c r="D12">
        <v>84845</v>
      </c>
      <c r="E12">
        <v>152264</v>
      </c>
      <c r="F12">
        <v>17428</v>
      </c>
    </row>
    <row r="13" spans="1:13" x14ac:dyDescent="0.25">
      <c r="A13">
        <v>9</v>
      </c>
      <c r="C13">
        <v>22735</v>
      </c>
      <c r="D13">
        <v>84845</v>
      </c>
      <c r="E13">
        <v>152298</v>
      </c>
      <c r="F13">
        <v>17428</v>
      </c>
    </row>
    <row r="14" spans="1:13" x14ac:dyDescent="0.25">
      <c r="A14">
        <v>10</v>
      </c>
      <c r="C14">
        <v>22735</v>
      </c>
      <c r="D14">
        <v>84845</v>
      </c>
      <c r="E14">
        <v>152266</v>
      </c>
      <c r="F14">
        <v>17428</v>
      </c>
    </row>
    <row r="15" spans="1:13" x14ac:dyDescent="0.25">
      <c r="A15">
        <v>11</v>
      </c>
      <c r="C15">
        <v>22735</v>
      </c>
      <c r="D15">
        <v>84845</v>
      </c>
      <c r="E15">
        <v>152309</v>
      </c>
      <c r="F15">
        <v>17428</v>
      </c>
    </row>
    <row r="16" spans="1:13" x14ac:dyDescent="0.25">
      <c r="A16">
        <v>12</v>
      </c>
      <c r="C16">
        <v>22735</v>
      </c>
      <c r="D16">
        <v>84893</v>
      </c>
      <c r="E16">
        <v>152265</v>
      </c>
      <c r="F16">
        <v>17428</v>
      </c>
    </row>
    <row r="17" spans="1:6" x14ac:dyDescent="0.25">
      <c r="A17">
        <v>13</v>
      </c>
      <c r="C17">
        <v>22735</v>
      </c>
      <c r="D17">
        <v>84895</v>
      </c>
      <c r="E17">
        <v>152265</v>
      </c>
      <c r="F17">
        <v>17428</v>
      </c>
    </row>
    <row r="18" spans="1:6" x14ac:dyDescent="0.25">
      <c r="A18">
        <v>14</v>
      </c>
      <c r="C18">
        <v>22735</v>
      </c>
      <c r="D18">
        <v>84893</v>
      </c>
      <c r="E18">
        <v>152265</v>
      </c>
      <c r="F18">
        <v>17428</v>
      </c>
    </row>
    <row r="19" spans="1:6" x14ac:dyDescent="0.25">
      <c r="A19">
        <v>15</v>
      </c>
      <c r="C19">
        <v>22782</v>
      </c>
      <c r="D19">
        <v>84845</v>
      </c>
      <c r="E19">
        <v>152264</v>
      </c>
      <c r="F19">
        <v>17429</v>
      </c>
    </row>
    <row r="20" spans="1:6" x14ac:dyDescent="0.25">
      <c r="A20">
        <v>16</v>
      </c>
      <c r="C20">
        <v>22735</v>
      </c>
      <c r="D20">
        <v>84845</v>
      </c>
      <c r="E20">
        <v>152264</v>
      </c>
      <c r="F20">
        <v>17428</v>
      </c>
    </row>
    <row r="21" spans="1:6" x14ac:dyDescent="0.25">
      <c r="A21">
        <v>17</v>
      </c>
      <c r="C21">
        <v>22735</v>
      </c>
      <c r="D21">
        <v>84845</v>
      </c>
      <c r="E21">
        <v>152262</v>
      </c>
      <c r="F21">
        <v>17428</v>
      </c>
    </row>
    <row r="22" spans="1:6" x14ac:dyDescent="0.25">
      <c r="A22">
        <v>18</v>
      </c>
      <c r="C22">
        <v>22735</v>
      </c>
      <c r="D22">
        <v>84893</v>
      </c>
      <c r="E22">
        <v>152308</v>
      </c>
      <c r="F22">
        <v>17428</v>
      </c>
    </row>
    <row r="23" spans="1:6" x14ac:dyDescent="0.25">
      <c r="A23">
        <v>19</v>
      </c>
      <c r="C23">
        <v>22735</v>
      </c>
      <c r="D23">
        <v>84893</v>
      </c>
      <c r="E23">
        <v>152306</v>
      </c>
      <c r="F23">
        <v>17428</v>
      </c>
    </row>
    <row r="24" spans="1:6" x14ac:dyDescent="0.25">
      <c r="A24">
        <v>20</v>
      </c>
      <c r="C24">
        <v>22735</v>
      </c>
      <c r="D24">
        <v>84894</v>
      </c>
      <c r="E24">
        <v>152266</v>
      </c>
      <c r="F24">
        <v>17428</v>
      </c>
    </row>
    <row r="25" spans="1:6" x14ac:dyDescent="0.25">
      <c r="A25">
        <v>21</v>
      </c>
      <c r="C25">
        <v>22735</v>
      </c>
      <c r="D25">
        <v>84893</v>
      </c>
      <c r="E25">
        <v>152263</v>
      </c>
      <c r="F25">
        <v>17428</v>
      </c>
    </row>
    <row r="26" spans="1:6" x14ac:dyDescent="0.25">
      <c r="A26">
        <v>22</v>
      </c>
      <c r="C26">
        <v>22735</v>
      </c>
      <c r="D26">
        <v>84845</v>
      </c>
      <c r="E26">
        <v>152264</v>
      </c>
      <c r="F26">
        <v>17428</v>
      </c>
    </row>
    <row r="27" spans="1:6" x14ac:dyDescent="0.25">
      <c r="A27">
        <v>23</v>
      </c>
      <c r="C27">
        <v>22735</v>
      </c>
      <c r="D27">
        <v>84845</v>
      </c>
      <c r="E27">
        <v>152264</v>
      </c>
      <c r="F27">
        <v>17428</v>
      </c>
    </row>
    <row r="28" spans="1:6" x14ac:dyDescent="0.25">
      <c r="A28">
        <v>24</v>
      </c>
      <c r="C28">
        <v>22783</v>
      </c>
      <c r="D28">
        <v>84845</v>
      </c>
      <c r="E28">
        <v>152263</v>
      </c>
      <c r="F28">
        <v>17428</v>
      </c>
    </row>
    <row r="29" spans="1:6" x14ac:dyDescent="0.25">
      <c r="A29">
        <v>25</v>
      </c>
      <c r="C29">
        <v>22735</v>
      </c>
      <c r="D29">
        <v>84893</v>
      </c>
      <c r="E29">
        <v>152262</v>
      </c>
      <c r="F29">
        <v>17428</v>
      </c>
    </row>
    <row r="30" spans="1:6" x14ac:dyDescent="0.25">
      <c r="A30">
        <v>26</v>
      </c>
      <c r="C30">
        <v>22735</v>
      </c>
      <c r="D30">
        <v>84893</v>
      </c>
      <c r="E30">
        <v>152262</v>
      </c>
      <c r="F30">
        <v>17427</v>
      </c>
    </row>
    <row r="31" spans="1:6" x14ac:dyDescent="0.25">
      <c r="A31">
        <v>27</v>
      </c>
      <c r="C31">
        <v>22735</v>
      </c>
      <c r="D31">
        <v>84893</v>
      </c>
      <c r="E31">
        <v>152262</v>
      </c>
      <c r="F31">
        <v>17428</v>
      </c>
    </row>
    <row r="32" spans="1:6" x14ac:dyDescent="0.25">
      <c r="A32">
        <v>28</v>
      </c>
      <c r="C32">
        <v>22783</v>
      </c>
      <c r="D32">
        <v>84893</v>
      </c>
      <c r="E32">
        <v>152298</v>
      </c>
      <c r="F32">
        <v>17428</v>
      </c>
    </row>
    <row r="33" spans="1:6" x14ac:dyDescent="0.25">
      <c r="A33">
        <v>29</v>
      </c>
      <c r="C33">
        <v>22735</v>
      </c>
      <c r="D33">
        <v>84845</v>
      </c>
      <c r="E33">
        <v>152306</v>
      </c>
      <c r="F33">
        <v>17428</v>
      </c>
    </row>
    <row r="34" spans="1:6" x14ac:dyDescent="0.25">
      <c r="A34">
        <v>30</v>
      </c>
      <c r="C34">
        <v>22735</v>
      </c>
      <c r="D34">
        <v>84845</v>
      </c>
      <c r="E34">
        <v>152266</v>
      </c>
      <c r="F34">
        <v>17428</v>
      </c>
    </row>
    <row r="35" spans="1:6" x14ac:dyDescent="0.25">
      <c r="A35">
        <v>31</v>
      </c>
      <c r="C35">
        <v>22735</v>
      </c>
      <c r="D35">
        <v>84845</v>
      </c>
      <c r="E35">
        <v>152264</v>
      </c>
      <c r="F35">
        <v>17428</v>
      </c>
    </row>
    <row r="36" spans="1:6" x14ac:dyDescent="0.25">
      <c r="A36">
        <v>32</v>
      </c>
      <c r="C36">
        <v>22735</v>
      </c>
      <c r="D36">
        <v>84893</v>
      </c>
      <c r="E36">
        <v>152263</v>
      </c>
      <c r="F36">
        <v>17428</v>
      </c>
    </row>
    <row r="37" spans="1:6" x14ac:dyDescent="0.25">
      <c r="A37">
        <v>33</v>
      </c>
      <c r="C37">
        <v>22782</v>
      </c>
      <c r="D37">
        <v>84893</v>
      </c>
      <c r="E37">
        <v>152265</v>
      </c>
      <c r="F37">
        <v>17428</v>
      </c>
    </row>
    <row r="38" spans="1:6" x14ac:dyDescent="0.25">
      <c r="A38">
        <v>34</v>
      </c>
      <c r="C38">
        <v>22735</v>
      </c>
      <c r="D38">
        <v>84893</v>
      </c>
      <c r="E38">
        <v>152264</v>
      </c>
      <c r="F38">
        <v>17428</v>
      </c>
    </row>
    <row r="39" spans="1:6" x14ac:dyDescent="0.25">
      <c r="A39">
        <v>35</v>
      </c>
      <c r="C39">
        <v>22735</v>
      </c>
      <c r="D39">
        <v>84895</v>
      </c>
      <c r="E39">
        <v>152264</v>
      </c>
      <c r="F39">
        <v>17428</v>
      </c>
    </row>
    <row r="40" spans="1:6" x14ac:dyDescent="0.25">
      <c r="A40">
        <v>36</v>
      </c>
      <c r="C40">
        <v>22735</v>
      </c>
      <c r="D40">
        <v>84845</v>
      </c>
      <c r="E40">
        <v>152266</v>
      </c>
      <c r="F40">
        <v>17428</v>
      </c>
    </row>
    <row r="41" spans="1:6" x14ac:dyDescent="0.25">
      <c r="A41">
        <v>37</v>
      </c>
      <c r="C41">
        <v>22782</v>
      </c>
      <c r="D41">
        <v>84845</v>
      </c>
      <c r="E41">
        <v>152308</v>
      </c>
      <c r="F41">
        <v>17428</v>
      </c>
    </row>
    <row r="42" spans="1:6" x14ac:dyDescent="0.25">
      <c r="A42">
        <v>38</v>
      </c>
      <c r="C42">
        <v>22735</v>
      </c>
      <c r="D42">
        <v>84845</v>
      </c>
      <c r="E42">
        <v>152298</v>
      </c>
      <c r="F42">
        <v>17427</v>
      </c>
    </row>
    <row r="43" spans="1:6" x14ac:dyDescent="0.25">
      <c r="A43">
        <v>39</v>
      </c>
      <c r="C43">
        <v>22735</v>
      </c>
      <c r="D43">
        <v>84894</v>
      </c>
      <c r="E43">
        <v>152266</v>
      </c>
      <c r="F43">
        <v>17428</v>
      </c>
    </row>
    <row r="44" spans="1:6" x14ac:dyDescent="0.25">
      <c r="A44">
        <v>40</v>
      </c>
      <c r="C44">
        <v>22735</v>
      </c>
      <c r="D44">
        <v>84893</v>
      </c>
      <c r="E44">
        <v>152262</v>
      </c>
      <c r="F44">
        <v>17425</v>
      </c>
    </row>
    <row r="45" spans="1:6" x14ac:dyDescent="0.25">
      <c r="A45">
        <v>41</v>
      </c>
      <c r="C45">
        <v>22735</v>
      </c>
      <c r="D45">
        <v>84893</v>
      </c>
      <c r="E45">
        <v>152265</v>
      </c>
      <c r="F45">
        <v>17428</v>
      </c>
    </row>
    <row r="46" spans="1:6" x14ac:dyDescent="0.25">
      <c r="A46">
        <v>42</v>
      </c>
      <c r="C46">
        <v>22735</v>
      </c>
      <c r="D46">
        <v>84893</v>
      </c>
      <c r="E46">
        <v>152265</v>
      </c>
      <c r="F46">
        <v>17428</v>
      </c>
    </row>
    <row r="47" spans="1:6" x14ac:dyDescent="0.25">
      <c r="A47">
        <v>43</v>
      </c>
      <c r="C47">
        <v>22735</v>
      </c>
      <c r="D47">
        <v>84845</v>
      </c>
      <c r="E47">
        <v>152264</v>
      </c>
      <c r="F47">
        <v>17428</v>
      </c>
    </row>
    <row r="48" spans="1:6" x14ac:dyDescent="0.25">
      <c r="A48">
        <v>44</v>
      </c>
      <c r="C48">
        <v>22735</v>
      </c>
      <c r="D48">
        <v>84845</v>
      </c>
      <c r="E48">
        <v>152264</v>
      </c>
      <c r="F48">
        <v>17427</v>
      </c>
    </row>
    <row r="49" spans="1:6" x14ac:dyDescent="0.25">
      <c r="A49">
        <v>45</v>
      </c>
      <c r="C49">
        <v>22735</v>
      </c>
      <c r="D49">
        <v>84845</v>
      </c>
      <c r="E49">
        <v>152262</v>
      </c>
      <c r="F49">
        <v>17428</v>
      </c>
    </row>
    <row r="50" spans="1:6" x14ac:dyDescent="0.25">
      <c r="A50">
        <v>46</v>
      </c>
      <c r="C50">
        <v>22783</v>
      </c>
      <c r="D50">
        <v>84893</v>
      </c>
      <c r="E50">
        <v>152262</v>
      </c>
      <c r="F50">
        <v>17428</v>
      </c>
    </row>
    <row r="51" spans="1:6" x14ac:dyDescent="0.25">
      <c r="A51">
        <v>47</v>
      </c>
      <c r="C51">
        <v>22735</v>
      </c>
      <c r="D51">
        <v>84893</v>
      </c>
      <c r="E51">
        <v>152298</v>
      </c>
      <c r="F51">
        <v>17428</v>
      </c>
    </row>
    <row r="52" spans="1:6" x14ac:dyDescent="0.25">
      <c r="A52">
        <v>48</v>
      </c>
      <c r="C52">
        <v>22735</v>
      </c>
      <c r="D52">
        <v>84893</v>
      </c>
      <c r="E52">
        <v>152306</v>
      </c>
      <c r="F52">
        <v>17428</v>
      </c>
    </row>
    <row r="53" spans="1:6" x14ac:dyDescent="0.25">
      <c r="A53">
        <v>49</v>
      </c>
      <c r="C53">
        <v>22735</v>
      </c>
      <c r="D53">
        <v>84894</v>
      </c>
      <c r="E53">
        <v>152266</v>
      </c>
      <c r="F53">
        <v>17428</v>
      </c>
    </row>
    <row r="54" spans="1:6" x14ac:dyDescent="0.25">
      <c r="A54">
        <v>50</v>
      </c>
      <c r="C54">
        <v>22735</v>
      </c>
      <c r="D54">
        <v>84845</v>
      </c>
      <c r="E54">
        <v>152264</v>
      </c>
      <c r="F54">
        <v>17428</v>
      </c>
    </row>
    <row r="55" spans="1:6" x14ac:dyDescent="0.25">
      <c r="A55">
        <v>51</v>
      </c>
      <c r="C55">
        <v>22735</v>
      </c>
      <c r="D55">
        <v>84845</v>
      </c>
      <c r="E55">
        <v>152263</v>
      </c>
      <c r="F55">
        <v>17428</v>
      </c>
    </row>
    <row r="56" spans="1:6" x14ac:dyDescent="0.25">
      <c r="A56">
        <v>52</v>
      </c>
      <c r="C56">
        <v>22735</v>
      </c>
      <c r="D56">
        <v>84845</v>
      </c>
      <c r="E56">
        <v>152265</v>
      </c>
      <c r="F56">
        <v>17428</v>
      </c>
    </row>
    <row r="57" spans="1:6" x14ac:dyDescent="0.25">
      <c r="A57">
        <v>53</v>
      </c>
      <c r="C57">
        <v>22735</v>
      </c>
      <c r="D57">
        <v>84893</v>
      </c>
      <c r="E57">
        <v>152264</v>
      </c>
      <c r="F57">
        <v>17428</v>
      </c>
    </row>
    <row r="58" spans="1:6" x14ac:dyDescent="0.25">
      <c r="A58">
        <v>54</v>
      </c>
      <c r="C58">
        <v>22735</v>
      </c>
      <c r="D58">
        <v>84893</v>
      </c>
      <c r="E58">
        <v>152264</v>
      </c>
      <c r="F58">
        <v>17428</v>
      </c>
    </row>
    <row r="59" spans="1:6" x14ac:dyDescent="0.25">
      <c r="A59">
        <v>55</v>
      </c>
      <c r="C59">
        <v>22784</v>
      </c>
      <c r="D59">
        <v>84895</v>
      </c>
      <c r="E59">
        <v>152266</v>
      </c>
      <c r="F59">
        <v>17429</v>
      </c>
    </row>
    <row r="60" spans="1:6" x14ac:dyDescent="0.25">
      <c r="A60">
        <v>56</v>
      </c>
      <c r="C60">
        <v>22735</v>
      </c>
      <c r="D60">
        <v>84845</v>
      </c>
      <c r="E60">
        <v>152264</v>
      </c>
      <c r="F60">
        <v>17428</v>
      </c>
    </row>
    <row r="61" spans="1:6" x14ac:dyDescent="0.25">
      <c r="A61">
        <v>57</v>
      </c>
      <c r="C61">
        <v>22735</v>
      </c>
      <c r="D61">
        <v>84845</v>
      </c>
      <c r="E61">
        <v>152365</v>
      </c>
      <c r="F61">
        <v>17426</v>
      </c>
    </row>
    <row r="62" spans="1:6" x14ac:dyDescent="0.25">
      <c r="A62">
        <v>58</v>
      </c>
      <c r="C62">
        <v>22735</v>
      </c>
      <c r="D62">
        <v>84845</v>
      </c>
      <c r="E62">
        <v>152266</v>
      </c>
      <c r="F62">
        <v>17428</v>
      </c>
    </row>
    <row r="63" spans="1:6" x14ac:dyDescent="0.25">
      <c r="A63">
        <v>59</v>
      </c>
      <c r="C63">
        <v>22735</v>
      </c>
      <c r="D63">
        <v>84845</v>
      </c>
      <c r="E63">
        <v>152314</v>
      </c>
      <c r="F63">
        <v>17428</v>
      </c>
    </row>
    <row r="64" spans="1:6" x14ac:dyDescent="0.25">
      <c r="A64">
        <v>60</v>
      </c>
      <c r="C64">
        <v>22735</v>
      </c>
      <c r="D64">
        <v>84893</v>
      </c>
      <c r="E64">
        <v>152265</v>
      </c>
      <c r="F64">
        <v>17428</v>
      </c>
    </row>
    <row r="65" spans="1:6" x14ac:dyDescent="0.25">
      <c r="A65">
        <v>61</v>
      </c>
      <c r="C65">
        <v>22735</v>
      </c>
      <c r="D65">
        <v>84892</v>
      </c>
      <c r="E65">
        <v>152265</v>
      </c>
      <c r="F65">
        <v>17428</v>
      </c>
    </row>
    <row r="66" spans="1:6" x14ac:dyDescent="0.25">
      <c r="A66">
        <v>62</v>
      </c>
      <c r="C66">
        <v>22735</v>
      </c>
      <c r="D66">
        <v>84895</v>
      </c>
      <c r="E66">
        <v>152265</v>
      </c>
      <c r="F66">
        <v>17427</v>
      </c>
    </row>
    <row r="67" spans="1:6" x14ac:dyDescent="0.25">
      <c r="A67">
        <v>63</v>
      </c>
      <c r="C67">
        <v>22735</v>
      </c>
      <c r="D67">
        <v>84845</v>
      </c>
      <c r="E67">
        <v>152264</v>
      </c>
      <c r="F67">
        <v>17428</v>
      </c>
    </row>
    <row r="68" spans="1:6" x14ac:dyDescent="0.25">
      <c r="A68">
        <v>64</v>
      </c>
      <c r="C68">
        <v>22783</v>
      </c>
      <c r="D68">
        <v>84845</v>
      </c>
      <c r="E68">
        <v>152264</v>
      </c>
      <c r="F68">
        <v>17428</v>
      </c>
    </row>
    <row r="69" spans="1:6" x14ac:dyDescent="0.25">
      <c r="A69">
        <v>65</v>
      </c>
      <c r="C69">
        <v>22735</v>
      </c>
      <c r="D69">
        <v>84845</v>
      </c>
      <c r="E69">
        <v>152262</v>
      </c>
      <c r="F69">
        <v>17428</v>
      </c>
    </row>
    <row r="70" spans="1:6" x14ac:dyDescent="0.25">
      <c r="A70">
        <v>66</v>
      </c>
      <c r="C70">
        <v>22735</v>
      </c>
      <c r="D70">
        <v>84845</v>
      </c>
      <c r="E70">
        <v>152298</v>
      </c>
      <c r="F70">
        <v>17428</v>
      </c>
    </row>
    <row r="71" spans="1:6" x14ac:dyDescent="0.25">
      <c r="A71">
        <v>67</v>
      </c>
      <c r="C71">
        <v>22735</v>
      </c>
      <c r="D71">
        <v>84894</v>
      </c>
      <c r="E71">
        <v>152306</v>
      </c>
      <c r="F71">
        <v>17428</v>
      </c>
    </row>
    <row r="72" spans="1:6" x14ac:dyDescent="0.25">
      <c r="A72">
        <v>68</v>
      </c>
      <c r="C72">
        <v>22735</v>
      </c>
      <c r="D72">
        <v>84894</v>
      </c>
      <c r="E72">
        <v>152266</v>
      </c>
      <c r="F72">
        <v>17428</v>
      </c>
    </row>
    <row r="73" spans="1:6" x14ac:dyDescent="0.25">
      <c r="A73">
        <v>69</v>
      </c>
      <c r="C73">
        <v>22735</v>
      </c>
      <c r="D73">
        <v>84893</v>
      </c>
      <c r="E73">
        <v>152264</v>
      </c>
      <c r="F73">
        <v>17428</v>
      </c>
    </row>
    <row r="74" spans="1:6" x14ac:dyDescent="0.25">
      <c r="A74">
        <v>70</v>
      </c>
      <c r="C74">
        <v>22735</v>
      </c>
      <c r="D74">
        <v>84845</v>
      </c>
      <c r="E74">
        <v>152263</v>
      </c>
      <c r="F74">
        <v>17428</v>
      </c>
    </row>
    <row r="75" spans="1:6" x14ac:dyDescent="0.25">
      <c r="A75">
        <v>71</v>
      </c>
      <c r="C75">
        <v>22735</v>
      </c>
      <c r="D75">
        <v>84845</v>
      </c>
      <c r="E75">
        <v>152265</v>
      </c>
      <c r="F75">
        <v>17428</v>
      </c>
    </row>
    <row r="76" spans="1:6" x14ac:dyDescent="0.25">
      <c r="A76">
        <v>72</v>
      </c>
      <c r="C76">
        <v>22735</v>
      </c>
      <c r="D76">
        <v>84845</v>
      </c>
      <c r="E76">
        <v>152264</v>
      </c>
      <c r="F76">
        <v>17428</v>
      </c>
    </row>
    <row r="77" spans="1:6" x14ac:dyDescent="0.25">
      <c r="A77">
        <v>73</v>
      </c>
      <c r="C77">
        <v>22782</v>
      </c>
      <c r="D77">
        <v>84845</v>
      </c>
      <c r="E77">
        <v>152264</v>
      </c>
      <c r="F77">
        <v>17428</v>
      </c>
    </row>
    <row r="78" spans="1:6" x14ac:dyDescent="0.25">
      <c r="A78">
        <v>74</v>
      </c>
      <c r="C78">
        <v>22735</v>
      </c>
      <c r="D78">
        <v>84895</v>
      </c>
      <c r="E78">
        <v>152266</v>
      </c>
      <c r="F78">
        <v>17428</v>
      </c>
    </row>
    <row r="79" spans="1:6" x14ac:dyDescent="0.25">
      <c r="A79">
        <v>75</v>
      </c>
      <c r="C79">
        <v>22735</v>
      </c>
      <c r="D79">
        <v>84895</v>
      </c>
      <c r="E79">
        <v>152264</v>
      </c>
      <c r="F79">
        <v>17428</v>
      </c>
    </row>
    <row r="80" spans="1:6" x14ac:dyDescent="0.25">
      <c r="A80">
        <v>76</v>
      </c>
      <c r="C80">
        <v>22735</v>
      </c>
      <c r="D80">
        <v>84893</v>
      </c>
      <c r="E80">
        <v>152369</v>
      </c>
      <c r="F80">
        <v>17428</v>
      </c>
    </row>
    <row r="81" spans="1:6" x14ac:dyDescent="0.25">
      <c r="A81">
        <v>77</v>
      </c>
      <c r="C81">
        <v>22783</v>
      </c>
      <c r="D81">
        <v>84845</v>
      </c>
      <c r="E81">
        <v>152306</v>
      </c>
      <c r="F81">
        <v>17427</v>
      </c>
    </row>
    <row r="82" spans="1:6" x14ac:dyDescent="0.25">
      <c r="A82">
        <v>78</v>
      </c>
      <c r="C82">
        <v>22735</v>
      </c>
      <c r="D82">
        <v>84845</v>
      </c>
      <c r="E82">
        <v>152266</v>
      </c>
      <c r="F82">
        <v>17428</v>
      </c>
    </row>
    <row r="83" spans="1:6" x14ac:dyDescent="0.25">
      <c r="A83">
        <v>79</v>
      </c>
      <c r="C83">
        <v>22735</v>
      </c>
      <c r="D83">
        <v>84845</v>
      </c>
      <c r="E83">
        <v>152264</v>
      </c>
      <c r="F83">
        <v>17428</v>
      </c>
    </row>
    <row r="84" spans="1:6" x14ac:dyDescent="0.25">
      <c r="A84">
        <v>80</v>
      </c>
      <c r="C84">
        <v>22735</v>
      </c>
      <c r="D84">
        <v>84845</v>
      </c>
      <c r="E84">
        <v>152263</v>
      </c>
      <c r="F84">
        <v>17428</v>
      </c>
    </row>
    <row r="85" spans="1:6" x14ac:dyDescent="0.25">
      <c r="A85">
        <v>81</v>
      </c>
      <c r="C85">
        <v>22735</v>
      </c>
      <c r="D85">
        <v>84894</v>
      </c>
      <c r="E85">
        <v>152263</v>
      </c>
      <c r="F85">
        <v>17428</v>
      </c>
    </row>
    <row r="86" spans="1:6" x14ac:dyDescent="0.25">
      <c r="A86">
        <v>82</v>
      </c>
      <c r="C86">
        <v>22735</v>
      </c>
      <c r="D86">
        <v>84893</v>
      </c>
      <c r="E86">
        <v>152265</v>
      </c>
      <c r="F86">
        <v>17428</v>
      </c>
    </row>
    <row r="87" spans="1:6" x14ac:dyDescent="0.25">
      <c r="A87">
        <v>83</v>
      </c>
      <c r="C87">
        <v>22735</v>
      </c>
      <c r="D87">
        <v>84893</v>
      </c>
      <c r="E87">
        <v>152265</v>
      </c>
      <c r="F87">
        <v>17426</v>
      </c>
    </row>
    <row r="88" spans="1:6" x14ac:dyDescent="0.25">
      <c r="A88">
        <v>84</v>
      </c>
      <c r="C88">
        <v>22735</v>
      </c>
      <c r="D88">
        <v>84845</v>
      </c>
      <c r="E88">
        <v>152265</v>
      </c>
      <c r="F88">
        <v>17427</v>
      </c>
    </row>
    <row r="89" spans="1:6" x14ac:dyDescent="0.25">
      <c r="A89">
        <v>85</v>
      </c>
      <c r="C89">
        <v>22735</v>
      </c>
      <c r="D89">
        <v>84845</v>
      </c>
      <c r="E89">
        <v>152307</v>
      </c>
      <c r="F89">
        <v>17428</v>
      </c>
    </row>
    <row r="90" spans="1:6" x14ac:dyDescent="0.25">
      <c r="A90">
        <v>86</v>
      </c>
      <c r="C90">
        <v>22782</v>
      </c>
      <c r="D90">
        <v>84845</v>
      </c>
      <c r="E90">
        <v>152298</v>
      </c>
      <c r="F90">
        <v>17428</v>
      </c>
    </row>
    <row r="91" spans="1:6" x14ac:dyDescent="0.25">
      <c r="A91">
        <v>87</v>
      </c>
      <c r="C91">
        <v>22735</v>
      </c>
      <c r="D91">
        <v>84893</v>
      </c>
      <c r="E91">
        <v>152266</v>
      </c>
      <c r="F91">
        <v>17428</v>
      </c>
    </row>
    <row r="92" spans="1:6" x14ac:dyDescent="0.25">
      <c r="A92">
        <v>88</v>
      </c>
      <c r="C92">
        <v>22735</v>
      </c>
      <c r="D92">
        <v>84892</v>
      </c>
      <c r="E92">
        <v>152263</v>
      </c>
      <c r="F92">
        <v>17428</v>
      </c>
    </row>
    <row r="93" spans="1:6" x14ac:dyDescent="0.25">
      <c r="A93">
        <v>89</v>
      </c>
      <c r="C93">
        <v>22735</v>
      </c>
      <c r="D93">
        <v>84895</v>
      </c>
      <c r="E93">
        <v>152262</v>
      </c>
      <c r="F93">
        <v>17423</v>
      </c>
    </row>
    <row r="94" spans="1:6" x14ac:dyDescent="0.25">
      <c r="A94">
        <v>90</v>
      </c>
      <c r="C94">
        <v>22735</v>
      </c>
      <c r="D94">
        <v>84893</v>
      </c>
      <c r="E94">
        <v>152262</v>
      </c>
      <c r="F94">
        <v>17428</v>
      </c>
    </row>
    <row r="95" spans="1:6" x14ac:dyDescent="0.25">
      <c r="A95">
        <v>91</v>
      </c>
      <c r="C95">
        <v>22735</v>
      </c>
      <c r="D95">
        <v>84845</v>
      </c>
      <c r="E95">
        <v>152262</v>
      </c>
      <c r="F95">
        <v>17428</v>
      </c>
    </row>
    <row r="96" spans="1:6" x14ac:dyDescent="0.25">
      <c r="A96">
        <v>92</v>
      </c>
      <c r="C96">
        <v>22735</v>
      </c>
      <c r="D96">
        <v>84845</v>
      </c>
      <c r="E96">
        <v>152265</v>
      </c>
      <c r="F96">
        <v>17428</v>
      </c>
    </row>
    <row r="97" spans="1:6" x14ac:dyDescent="0.25">
      <c r="A97">
        <v>93</v>
      </c>
      <c r="C97">
        <v>22735</v>
      </c>
      <c r="D97">
        <v>84845</v>
      </c>
      <c r="E97">
        <v>152264</v>
      </c>
      <c r="F97">
        <v>17428</v>
      </c>
    </row>
    <row r="98" spans="1:6" x14ac:dyDescent="0.25">
      <c r="A98">
        <v>94</v>
      </c>
      <c r="C98">
        <v>22735</v>
      </c>
      <c r="D98">
        <v>84893</v>
      </c>
      <c r="E98">
        <v>152265</v>
      </c>
      <c r="F98">
        <v>17428</v>
      </c>
    </row>
    <row r="99" spans="1:6" x14ac:dyDescent="0.25">
      <c r="A99">
        <v>95</v>
      </c>
      <c r="C99">
        <v>22782</v>
      </c>
      <c r="D99">
        <v>84895</v>
      </c>
      <c r="E99">
        <v>152369</v>
      </c>
      <c r="F99">
        <v>17427</v>
      </c>
    </row>
    <row r="100" spans="1:6" x14ac:dyDescent="0.25">
      <c r="A100">
        <v>96</v>
      </c>
      <c r="C100">
        <v>22735</v>
      </c>
      <c r="D100">
        <v>84893</v>
      </c>
      <c r="E100">
        <v>152306</v>
      </c>
      <c r="F100">
        <v>17428</v>
      </c>
    </row>
    <row r="101" spans="1:6" x14ac:dyDescent="0.25">
      <c r="A101">
        <v>97</v>
      </c>
      <c r="C101">
        <v>22735</v>
      </c>
      <c r="D101">
        <v>84893</v>
      </c>
      <c r="E101">
        <v>152266</v>
      </c>
      <c r="F101">
        <v>17428</v>
      </c>
    </row>
    <row r="102" spans="1:6" x14ac:dyDescent="0.25">
      <c r="A102">
        <v>98</v>
      </c>
      <c r="C102">
        <v>22735</v>
      </c>
      <c r="D102">
        <v>84845</v>
      </c>
      <c r="E102">
        <v>152263</v>
      </c>
      <c r="F102">
        <v>17428</v>
      </c>
    </row>
    <row r="103" spans="1:6" x14ac:dyDescent="0.25">
      <c r="A103">
        <v>99</v>
      </c>
      <c r="C103">
        <v>22735</v>
      </c>
      <c r="D103">
        <v>84845</v>
      </c>
      <c r="E103">
        <v>152264</v>
      </c>
      <c r="F103">
        <v>17428</v>
      </c>
    </row>
    <row r="104" spans="1:6" x14ac:dyDescent="0.25">
      <c r="A104">
        <v>100</v>
      </c>
      <c r="C104">
        <v>22735</v>
      </c>
      <c r="D104">
        <v>84845</v>
      </c>
      <c r="E104">
        <v>152264</v>
      </c>
      <c r="F104">
        <v>17428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AVERAGE(C5:C104)</f>
        <v>22741.09</v>
      </c>
      <c r="D105" s="2">
        <f t="shared" ref="D105:F105" si="2">AVERAGE(D6:D104)</f>
        <v>84869</v>
      </c>
      <c r="E105" s="2">
        <f>AVERAGE(E5:E104)</f>
        <v>152274.07</v>
      </c>
      <c r="F105" s="2">
        <f>AVERAGE(F6:F104)</f>
        <v>17427.81818181818</v>
      </c>
    </row>
    <row r="106" spans="1:6" x14ac:dyDescent="0.25">
      <c r="A106" s="3" t="s">
        <v>4</v>
      </c>
      <c r="B106">
        <f>MIN(B6:B29)</f>
        <v>0</v>
      </c>
      <c r="C106">
        <f>MIN(C6:C104)</f>
        <v>22735</v>
      </c>
      <c r="D106">
        <f t="shared" ref="D106:F106" si="3">MIN(D6:D104)</f>
        <v>84845</v>
      </c>
      <c r="E106">
        <f t="shared" si="3"/>
        <v>152262</v>
      </c>
      <c r="F106">
        <f t="shared" si="3"/>
        <v>17423</v>
      </c>
    </row>
    <row r="107" spans="1:6" x14ac:dyDescent="0.25">
      <c r="A107" s="3" t="s">
        <v>5</v>
      </c>
      <c r="B107">
        <f>MAX(B6:B29)</f>
        <v>0</v>
      </c>
      <c r="C107">
        <f>MAX(C6:C104)</f>
        <v>22784</v>
      </c>
      <c r="D107">
        <f t="shared" ref="D107:F107" si="4">MAX(D6:D104)</f>
        <v>84895</v>
      </c>
      <c r="E107">
        <f t="shared" si="4"/>
        <v>152369</v>
      </c>
      <c r="F107">
        <f t="shared" si="4"/>
        <v>17429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16.165182687279842</v>
      </c>
      <c r="D108">
        <f t="shared" ref="D108:F108" si="5">_xlfn.STDEV.S(D6:D104)</f>
        <v>24.374627155704182</v>
      </c>
      <c r="E108">
        <f t="shared" si="5"/>
        <v>22.573853231597536</v>
      </c>
      <c r="F108">
        <f t="shared" si="5"/>
        <v>0.70513620574016811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B6DD-E459-4768-B443-01C64939BA20}">
  <dimension ref="A1:M108"/>
  <sheetViews>
    <sheetView topLeftCell="A74" zoomScale="85" zoomScaleNormal="85" workbookViewId="0">
      <selection activeCell="F105" sqref="F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6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256</v>
      </c>
    </row>
    <row r="3" spans="1:13" x14ac:dyDescent="0.25">
      <c r="B3" s="27" t="s">
        <v>15</v>
      </c>
      <c r="C3" s="27"/>
      <c r="D3" s="27"/>
      <c r="E3" s="27"/>
      <c r="F3" s="27"/>
      <c r="I3" s="27"/>
      <c r="J3" s="27"/>
      <c r="K3" s="27"/>
      <c r="L3" s="27"/>
      <c r="M3" s="27"/>
    </row>
    <row r="4" spans="1:13" x14ac:dyDescent="0.25">
      <c r="A4" s="3" t="s">
        <v>0</v>
      </c>
      <c r="B4" s="3" t="s">
        <v>9</v>
      </c>
      <c r="C4" s="3" t="s">
        <v>7</v>
      </c>
      <c r="D4" s="3"/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39733</v>
      </c>
      <c r="E5">
        <v>43790</v>
      </c>
      <c r="F5">
        <v>33807</v>
      </c>
      <c r="H5" s="3" t="s">
        <v>14</v>
      </c>
      <c r="I5" s="1" t="e">
        <f>B105</f>
        <v>#DIV/0!</v>
      </c>
      <c r="J5" s="1">
        <f>C105</f>
        <v>39751.800000000003</v>
      </c>
      <c r="K5" s="1" t="e">
        <f>D105</f>
        <v>#DIV/0!</v>
      </c>
      <c r="L5" s="1">
        <f>E105</f>
        <v>43703.888888888891</v>
      </c>
      <c r="M5" s="1">
        <f>F105</f>
        <v>33805.4</v>
      </c>
    </row>
    <row r="6" spans="1:13" x14ac:dyDescent="0.25">
      <c r="A6">
        <v>2</v>
      </c>
      <c r="C6">
        <v>39787</v>
      </c>
      <c r="E6">
        <v>43643</v>
      </c>
      <c r="F6">
        <v>33805</v>
      </c>
      <c r="H6" s="3" t="s">
        <v>11</v>
      </c>
      <c r="I6" t="e">
        <f>1000*I5/170000000</f>
        <v>#DIV/0!</v>
      </c>
      <c r="J6">
        <f t="shared" ref="J6:M6" si="0">1000*J5/170000000</f>
        <v>0.23383411764705883</v>
      </c>
      <c r="K6" t="e">
        <f t="shared" si="0"/>
        <v>#DIV/0!</v>
      </c>
      <c r="L6">
        <f t="shared" si="0"/>
        <v>0.25708169934640523</v>
      </c>
      <c r="M6">
        <f t="shared" si="0"/>
        <v>0.19885529411764705</v>
      </c>
    </row>
    <row r="7" spans="1:13" x14ac:dyDescent="0.25">
      <c r="A7">
        <v>3</v>
      </c>
      <c r="C7">
        <v>39788</v>
      </c>
      <c r="E7">
        <v>43775</v>
      </c>
      <c r="F7">
        <v>33805</v>
      </c>
      <c r="I7" s="5" t="e">
        <f>$J5/I5-1</f>
        <v>#DIV/0!</v>
      </c>
      <c r="J7" s="5">
        <f>$J5/J5-1</f>
        <v>0</v>
      </c>
      <c r="K7" s="5" t="e">
        <f>$J5/K5-1</f>
        <v>#DIV/0!</v>
      </c>
      <c r="L7" s="5">
        <f t="shared" ref="L7:M7" si="1">$J5/L5-1</f>
        <v>-9.0428769369621298E-2</v>
      </c>
      <c r="M7" s="5">
        <f t="shared" si="1"/>
        <v>0.17590089157353561</v>
      </c>
    </row>
    <row r="8" spans="1:13" x14ac:dyDescent="0.25">
      <c r="A8">
        <v>4</v>
      </c>
      <c r="C8">
        <v>39740</v>
      </c>
      <c r="E8">
        <v>43617</v>
      </c>
      <c r="F8">
        <v>33805</v>
      </c>
    </row>
    <row r="9" spans="1:13" x14ac:dyDescent="0.25">
      <c r="A9">
        <v>5</v>
      </c>
      <c r="C9">
        <v>39740</v>
      </c>
      <c r="E9">
        <v>43775</v>
      </c>
      <c r="F9">
        <v>33807</v>
      </c>
    </row>
    <row r="10" spans="1:13" x14ac:dyDescent="0.25">
      <c r="A10">
        <v>6</v>
      </c>
      <c r="C10">
        <v>39740</v>
      </c>
      <c r="E10">
        <v>43643</v>
      </c>
      <c r="F10">
        <v>33807</v>
      </c>
    </row>
    <row r="11" spans="1:13" x14ac:dyDescent="0.25">
      <c r="A11">
        <v>7</v>
      </c>
      <c r="C11">
        <v>39740</v>
      </c>
      <c r="E11">
        <v>43775</v>
      </c>
      <c r="F11">
        <v>33805</v>
      </c>
    </row>
    <row r="12" spans="1:13" x14ac:dyDescent="0.25">
      <c r="A12">
        <v>8</v>
      </c>
      <c r="C12">
        <v>39740</v>
      </c>
      <c r="E12">
        <v>43603</v>
      </c>
      <c r="F12">
        <v>33805</v>
      </c>
    </row>
    <row r="13" spans="1:13" x14ac:dyDescent="0.25">
      <c r="A13">
        <v>9</v>
      </c>
      <c r="C13">
        <v>39740</v>
      </c>
      <c r="E13">
        <v>43775</v>
      </c>
      <c r="F13">
        <v>33805</v>
      </c>
    </row>
    <row r="14" spans="1:13" x14ac:dyDescent="0.25">
      <c r="A14">
        <v>10</v>
      </c>
      <c r="C14">
        <v>39788</v>
      </c>
      <c r="E14">
        <v>43643</v>
      </c>
      <c r="F14">
        <v>33808</v>
      </c>
    </row>
    <row r="15" spans="1:13" x14ac:dyDescent="0.25">
      <c r="A15">
        <v>11</v>
      </c>
      <c r="C15">
        <v>39788</v>
      </c>
      <c r="E15">
        <v>43775</v>
      </c>
      <c r="F15">
        <v>33807</v>
      </c>
    </row>
    <row r="16" spans="1:13" x14ac:dyDescent="0.25">
      <c r="A16">
        <v>12</v>
      </c>
      <c r="C16">
        <v>39740</v>
      </c>
      <c r="E16">
        <v>43610</v>
      </c>
      <c r="F16">
        <v>33805</v>
      </c>
    </row>
    <row r="17" spans="1:6" x14ac:dyDescent="0.25">
      <c r="A17">
        <v>13</v>
      </c>
      <c r="C17">
        <v>39740</v>
      </c>
      <c r="E17">
        <v>43775</v>
      </c>
      <c r="F17">
        <v>33805</v>
      </c>
    </row>
    <row r="18" spans="1:6" x14ac:dyDescent="0.25">
      <c r="A18">
        <v>14</v>
      </c>
      <c r="C18">
        <v>39740</v>
      </c>
      <c r="E18">
        <v>43643</v>
      </c>
      <c r="F18">
        <v>33805</v>
      </c>
    </row>
    <row r="19" spans="1:6" x14ac:dyDescent="0.25">
      <c r="A19">
        <v>15</v>
      </c>
      <c r="C19">
        <v>39740</v>
      </c>
      <c r="E19">
        <v>43775</v>
      </c>
      <c r="F19">
        <v>33807</v>
      </c>
    </row>
    <row r="20" spans="1:6" x14ac:dyDescent="0.25">
      <c r="A20">
        <v>16</v>
      </c>
      <c r="C20">
        <v>39740</v>
      </c>
      <c r="E20">
        <v>43676</v>
      </c>
      <c r="F20">
        <v>33805</v>
      </c>
    </row>
    <row r="21" spans="1:6" x14ac:dyDescent="0.25">
      <c r="A21">
        <v>17</v>
      </c>
      <c r="C21">
        <v>39740</v>
      </c>
      <c r="E21">
        <v>43775</v>
      </c>
      <c r="F21">
        <v>33805</v>
      </c>
    </row>
    <row r="22" spans="1:6" x14ac:dyDescent="0.25">
      <c r="A22">
        <v>18</v>
      </c>
      <c r="C22">
        <v>39787</v>
      </c>
      <c r="E22">
        <v>43643</v>
      </c>
      <c r="F22">
        <v>33805</v>
      </c>
    </row>
    <row r="23" spans="1:6" x14ac:dyDescent="0.25">
      <c r="A23">
        <v>19</v>
      </c>
      <c r="C23">
        <v>39788</v>
      </c>
      <c r="E23">
        <v>43775</v>
      </c>
      <c r="F23">
        <v>33805</v>
      </c>
    </row>
    <row r="24" spans="1:6" x14ac:dyDescent="0.25">
      <c r="A24">
        <v>20</v>
      </c>
      <c r="C24">
        <v>39740</v>
      </c>
      <c r="E24">
        <v>43610</v>
      </c>
      <c r="F24">
        <v>33805</v>
      </c>
    </row>
    <row r="25" spans="1:6" x14ac:dyDescent="0.25">
      <c r="A25">
        <v>21</v>
      </c>
      <c r="C25">
        <v>39740</v>
      </c>
      <c r="E25">
        <v>43775</v>
      </c>
      <c r="F25">
        <v>33805</v>
      </c>
    </row>
    <row r="26" spans="1:6" x14ac:dyDescent="0.25">
      <c r="A26">
        <v>22</v>
      </c>
      <c r="C26">
        <v>39740</v>
      </c>
      <c r="E26">
        <v>43643</v>
      </c>
      <c r="F26">
        <v>33805</v>
      </c>
    </row>
    <row r="27" spans="1:6" x14ac:dyDescent="0.25">
      <c r="A27">
        <v>23</v>
      </c>
      <c r="C27">
        <v>39740</v>
      </c>
      <c r="E27">
        <v>43735</v>
      </c>
      <c r="F27">
        <v>33805</v>
      </c>
    </row>
    <row r="28" spans="1:6" x14ac:dyDescent="0.25">
      <c r="A28">
        <v>24</v>
      </c>
      <c r="C28">
        <v>39740</v>
      </c>
      <c r="E28">
        <v>43643</v>
      </c>
      <c r="F28">
        <v>33805</v>
      </c>
    </row>
    <row r="29" spans="1:6" x14ac:dyDescent="0.25">
      <c r="A29">
        <v>25</v>
      </c>
      <c r="C29">
        <v>39740</v>
      </c>
      <c r="E29">
        <v>43775</v>
      </c>
      <c r="F29">
        <v>33805</v>
      </c>
    </row>
    <row r="30" spans="1:6" x14ac:dyDescent="0.25">
      <c r="A30">
        <v>26</v>
      </c>
      <c r="C30">
        <v>39787</v>
      </c>
      <c r="E30">
        <v>43643</v>
      </c>
      <c r="F30">
        <v>33805</v>
      </c>
    </row>
    <row r="31" spans="1:6" x14ac:dyDescent="0.25">
      <c r="A31">
        <v>27</v>
      </c>
      <c r="C31">
        <v>39787</v>
      </c>
      <c r="E31">
        <v>43742</v>
      </c>
      <c r="F31">
        <v>33805</v>
      </c>
    </row>
    <row r="32" spans="1:6" x14ac:dyDescent="0.25">
      <c r="A32">
        <v>28</v>
      </c>
      <c r="C32">
        <v>39740</v>
      </c>
      <c r="E32">
        <v>43643</v>
      </c>
      <c r="F32">
        <v>33805</v>
      </c>
    </row>
    <row r="33" spans="1:6" x14ac:dyDescent="0.25">
      <c r="A33">
        <v>29</v>
      </c>
      <c r="C33">
        <v>39740</v>
      </c>
      <c r="E33">
        <v>43775</v>
      </c>
      <c r="F33">
        <v>33805</v>
      </c>
    </row>
    <row r="34" spans="1:6" x14ac:dyDescent="0.25">
      <c r="A34">
        <v>30</v>
      </c>
      <c r="C34">
        <v>39740</v>
      </c>
      <c r="E34">
        <v>43643</v>
      </c>
      <c r="F34">
        <v>33805</v>
      </c>
    </row>
    <row r="35" spans="1:6" x14ac:dyDescent="0.25">
      <c r="A35">
        <v>31</v>
      </c>
      <c r="C35">
        <v>39740</v>
      </c>
      <c r="E35">
        <v>43808</v>
      </c>
      <c r="F35">
        <v>33805</v>
      </c>
    </row>
    <row r="36" spans="1:6" x14ac:dyDescent="0.25">
      <c r="A36">
        <v>32</v>
      </c>
      <c r="C36">
        <v>39740</v>
      </c>
      <c r="E36">
        <v>43643</v>
      </c>
      <c r="F36">
        <v>33805</v>
      </c>
    </row>
    <row r="37" spans="1:6" x14ac:dyDescent="0.25">
      <c r="A37">
        <v>33</v>
      </c>
      <c r="C37">
        <v>39740</v>
      </c>
      <c r="E37">
        <v>43775</v>
      </c>
      <c r="F37">
        <v>33805</v>
      </c>
    </row>
    <row r="38" spans="1:6" x14ac:dyDescent="0.25">
      <c r="A38">
        <v>34</v>
      </c>
      <c r="C38">
        <v>39788</v>
      </c>
      <c r="E38">
        <v>43643</v>
      </c>
      <c r="F38">
        <v>33805</v>
      </c>
    </row>
    <row r="39" spans="1:6" x14ac:dyDescent="0.25">
      <c r="A39">
        <v>35</v>
      </c>
      <c r="C39">
        <v>39788</v>
      </c>
      <c r="E39">
        <v>43742</v>
      </c>
      <c r="F39">
        <v>33805</v>
      </c>
    </row>
    <row r="40" spans="1:6" x14ac:dyDescent="0.25">
      <c r="A40">
        <v>36</v>
      </c>
      <c r="C40">
        <v>39740</v>
      </c>
      <c r="E40">
        <v>43643</v>
      </c>
      <c r="F40">
        <v>33805</v>
      </c>
    </row>
    <row r="41" spans="1:6" x14ac:dyDescent="0.25">
      <c r="A41">
        <v>37</v>
      </c>
      <c r="C41">
        <v>39740</v>
      </c>
      <c r="E41">
        <v>43775</v>
      </c>
      <c r="F41">
        <v>33805</v>
      </c>
    </row>
    <row r="42" spans="1:6" x14ac:dyDescent="0.25">
      <c r="A42">
        <v>38</v>
      </c>
      <c r="C42">
        <v>39740</v>
      </c>
      <c r="E42">
        <v>43643</v>
      </c>
      <c r="F42">
        <v>33805</v>
      </c>
    </row>
    <row r="43" spans="1:6" x14ac:dyDescent="0.25">
      <c r="A43">
        <v>39</v>
      </c>
      <c r="C43">
        <v>39740</v>
      </c>
      <c r="E43">
        <v>43742</v>
      </c>
      <c r="F43">
        <v>33805</v>
      </c>
    </row>
    <row r="44" spans="1:6" x14ac:dyDescent="0.25">
      <c r="A44">
        <v>40</v>
      </c>
      <c r="C44">
        <v>39740</v>
      </c>
      <c r="E44">
        <v>43643</v>
      </c>
      <c r="F44">
        <v>33805</v>
      </c>
    </row>
    <row r="45" spans="1:6" x14ac:dyDescent="0.25">
      <c r="A45">
        <v>41</v>
      </c>
      <c r="C45">
        <v>39740</v>
      </c>
      <c r="E45">
        <v>43775</v>
      </c>
      <c r="F45">
        <v>33805</v>
      </c>
    </row>
    <row r="46" spans="1:6" x14ac:dyDescent="0.25">
      <c r="A46">
        <v>42</v>
      </c>
      <c r="C46">
        <v>39740</v>
      </c>
      <c r="E46">
        <v>43643</v>
      </c>
      <c r="F46">
        <v>33807</v>
      </c>
    </row>
    <row r="47" spans="1:6" x14ac:dyDescent="0.25">
      <c r="A47">
        <v>43</v>
      </c>
      <c r="C47">
        <v>39787</v>
      </c>
      <c r="E47">
        <v>43735</v>
      </c>
      <c r="F47">
        <v>33805</v>
      </c>
    </row>
    <row r="48" spans="1:6" x14ac:dyDescent="0.25">
      <c r="A48">
        <v>44</v>
      </c>
      <c r="C48">
        <v>39740</v>
      </c>
      <c r="E48">
        <v>43643</v>
      </c>
      <c r="F48">
        <v>33805</v>
      </c>
    </row>
    <row r="49" spans="1:6" x14ac:dyDescent="0.25">
      <c r="A49">
        <v>45</v>
      </c>
      <c r="C49">
        <v>39740</v>
      </c>
      <c r="E49">
        <v>43775</v>
      </c>
      <c r="F49">
        <v>33805</v>
      </c>
    </row>
    <row r="50" spans="1:6" x14ac:dyDescent="0.25">
      <c r="A50">
        <v>46</v>
      </c>
      <c r="C50">
        <v>39740</v>
      </c>
      <c r="E50">
        <v>43643</v>
      </c>
      <c r="F50">
        <v>33808</v>
      </c>
    </row>
    <row r="51" spans="1:6" x14ac:dyDescent="0.25">
      <c r="A51">
        <v>47</v>
      </c>
      <c r="C51">
        <v>39740</v>
      </c>
      <c r="E51">
        <v>43742</v>
      </c>
      <c r="F51">
        <v>33807</v>
      </c>
    </row>
    <row r="52" spans="1:6" x14ac:dyDescent="0.25">
      <c r="A52">
        <v>48</v>
      </c>
      <c r="C52">
        <v>39740</v>
      </c>
      <c r="E52">
        <v>43643</v>
      </c>
      <c r="F52">
        <v>33805</v>
      </c>
    </row>
    <row r="53" spans="1:6" x14ac:dyDescent="0.25">
      <c r="A53">
        <v>49</v>
      </c>
      <c r="C53">
        <v>39740</v>
      </c>
      <c r="E53">
        <v>43775</v>
      </c>
      <c r="F53">
        <v>33805</v>
      </c>
    </row>
    <row r="54" spans="1:6" x14ac:dyDescent="0.25">
      <c r="A54">
        <v>50</v>
      </c>
      <c r="C54">
        <v>39740</v>
      </c>
      <c r="E54">
        <v>43610</v>
      </c>
      <c r="F54">
        <v>33805</v>
      </c>
    </row>
    <row r="55" spans="1:6" x14ac:dyDescent="0.25">
      <c r="A55">
        <v>51</v>
      </c>
      <c r="C55">
        <v>39787</v>
      </c>
      <c r="E55">
        <v>43775</v>
      </c>
      <c r="F55">
        <v>33807</v>
      </c>
    </row>
    <row r="56" spans="1:6" x14ac:dyDescent="0.25">
      <c r="A56">
        <v>52</v>
      </c>
      <c r="C56">
        <v>39788</v>
      </c>
      <c r="E56">
        <v>43643</v>
      </c>
      <c r="F56">
        <v>33807</v>
      </c>
    </row>
    <row r="57" spans="1:6" x14ac:dyDescent="0.25">
      <c r="A57">
        <v>53</v>
      </c>
      <c r="C57">
        <v>39740</v>
      </c>
      <c r="E57">
        <v>43775</v>
      </c>
      <c r="F57">
        <v>33805</v>
      </c>
    </row>
    <row r="58" spans="1:6" x14ac:dyDescent="0.25">
      <c r="A58">
        <v>54</v>
      </c>
      <c r="C58">
        <v>39740</v>
      </c>
      <c r="E58">
        <v>43686</v>
      </c>
      <c r="F58">
        <v>33805</v>
      </c>
    </row>
    <row r="59" spans="1:6" x14ac:dyDescent="0.25">
      <c r="A59">
        <v>55</v>
      </c>
      <c r="C59">
        <v>39740</v>
      </c>
      <c r="E59">
        <v>43775</v>
      </c>
      <c r="F59">
        <v>33805</v>
      </c>
    </row>
    <row r="60" spans="1:6" x14ac:dyDescent="0.25">
      <c r="A60">
        <v>56</v>
      </c>
      <c r="C60">
        <v>39740</v>
      </c>
      <c r="E60">
        <v>43643</v>
      </c>
      <c r="F60">
        <v>33805</v>
      </c>
    </row>
    <row r="61" spans="1:6" x14ac:dyDescent="0.25">
      <c r="A61">
        <v>57</v>
      </c>
      <c r="C61">
        <v>39740</v>
      </c>
      <c r="E61">
        <v>43775</v>
      </c>
      <c r="F61">
        <v>33807</v>
      </c>
    </row>
    <row r="62" spans="1:6" x14ac:dyDescent="0.25">
      <c r="A62">
        <v>58</v>
      </c>
      <c r="C62">
        <v>39740</v>
      </c>
      <c r="E62">
        <v>43610</v>
      </c>
      <c r="F62">
        <v>33805</v>
      </c>
    </row>
    <row r="63" spans="1:6" x14ac:dyDescent="0.25">
      <c r="A63">
        <v>59</v>
      </c>
      <c r="C63">
        <v>39788</v>
      </c>
      <c r="E63">
        <v>43775</v>
      </c>
      <c r="F63">
        <v>33805</v>
      </c>
    </row>
    <row r="64" spans="1:6" x14ac:dyDescent="0.25">
      <c r="A64">
        <v>60</v>
      </c>
      <c r="C64">
        <v>39789</v>
      </c>
      <c r="E64">
        <v>43643</v>
      </c>
      <c r="F64">
        <v>33805</v>
      </c>
    </row>
    <row r="65" spans="1:6" x14ac:dyDescent="0.25">
      <c r="A65">
        <v>61</v>
      </c>
      <c r="C65">
        <v>39740</v>
      </c>
      <c r="E65">
        <v>43775</v>
      </c>
      <c r="F65">
        <v>33805</v>
      </c>
    </row>
    <row r="66" spans="1:6" x14ac:dyDescent="0.25">
      <c r="A66">
        <v>62</v>
      </c>
      <c r="C66">
        <v>39740</v>
      </c>
      <c r="E66">
        <v>43610</v>
      </c>
      <c r="F66">
        <v>33805</v>
      </c>
    </row>
    <row r="67" spans="1:6" x14ac:dyDescent="0.25">
      <c r="A67">
        <v>63</v>
      </c>
      <c r="C67">
        <v>39740</v>
      </c>
      <c r="E67">
        <v>43775</v>
      </c>
      <c r="F67">
        <v>33805</v>
      </c>
    </row>
    <row r="68" spans="1:6" x14ac:dyDescent="0.25">
      <c r="A68">
        <v>64</v>
      </c>
      <c r="C68">
        <v>39740</v>
      </c>
      <c r="E68">
        <v>43643</v>
      </c>
      <c r="F68">
        <v>33805</v>
      </c>
    </row>
    <row r="69" spans="1:6" x14ac:dyDescent="0.25">
      <c r="A69">
        <v>65</v>
      </c>
      <c r="C69">
        <v>39740</v>
      </c>
      <c r="E69">
        <v>43775</v>
      </c>
      <c r="F69">
        <v>33805</v>
      </c>
    </row>
    <row r="70" spans="1:6" x14ac:dyDescent="0.25">
      <c r="A70">
        <v>66</v>
      </c>
      <c r="C70">
        <v>39740</v>
      </c>
      <c r="E70">
        <v>43676</v>
      </c>
      <c r="F70">
        <v>33805</v>
      </c>
    </row>
    <row r="71" spans="1:6" x14ac:dyDescent="0.25">
      <c r="A71">
        <v>67</v>
      </c>
      <c r="C71">
        <v>39788</v>
      </c>
      <c r="E71">
        <v>43775</v>
      </c>
      <c r="F71">
        <v>33805</v>
      </c>
    </row>
    <row r="72" spans="1:6" x14ac:dyDescent="0.25">
      <c r="A72">
        <v>68</v>
      </c>
      <c r="C72">
        <v>39787</v>
      </c>
      <c r="E72">
        <v>43643</v>
      </c>
      <c r="F72">
        <v>33805</v>
      </c>
    </row>
    <row r="73" spans="1:6" x14ac:dyDescent="0.25">
      <c r="A73">
        <v>69</v>
      </c>
      <c r="C73">
        <v>39740</v>
      </c>
      <c r="E73">
        <v>43775</v>
      </c>
      <c r="F73">
        <v>33805</v>
      </c>
    </row>
    <row r="74" spans="1:6" x14ac:dyDescent="0.25">
      <c r="A74">
        <v>70</v>
      </c>
      <c r="C74">
        <v>39740</v>
      </c>
      <c r="E74">
        <v>43610</v>
      </c>
      <c r="F74">
        <v>33805</v>
      </c>
    </row>
    <row r="75" spans="1:6" x14ac:dyDescent="0.25">
      <c r="A75">
        <v>71</v>
      </c>
      <c r="C75">
        <v>39740</v>
      </c>
      <c r="E75">
        <v>43775</v>
      </c>
      <c r="F75">
        <v>33805</v>
      </c>
    </row>
    <row r="76" spans="1:6" x14ac:dyDescent="0.25">
      <c r="A76">
        <v>72</v>
      </c>
      <c r="C76">
        <v>39740</v>
      </c>
      <c r="E76">
        <v>43643</v>
      </c>
      <c r="F76">
        <v>33805</v>
      </c>
    </row>
    <row r="77" spans="1:6" x14ac:dyDescent="0.25">
      <c r="A77">
        <v>73</v>
      </c>
      <c r="C77">
        <v>39740</v>
      </c>
      <c r="E77">
        <v>43775</v>
      </c>
      <c r="F77">
        <v>33805</v>
      </c>
    </row>
    <row r="78" spans="1:6" x14ac:dyDescent="0.25">
      <c r="A78">
        <v>74</v>
      </c>
      <c r="C78">
        <v>39740</v>
      </c>
      <c r="E78">
        <v>43676</v>
      </c>
      <c r="F78">
        <v>33804</v>
      </c>
    </row>
    <row r="79" spans="1:6" x14ac:dyDescent="0.25">
      <c r="A79">
        <v>75</v>
      </c>
      <c r="C79">
        <v>39787</v>
      </c>
      <c r="E79">
        <v>43775</v>
      </c>
      <c r="F79">
        <v>33805</v>
      </c>
    </row>
    <row r="80" spans="1:6" x14ac:dyDescent="0.25">
      <c r="A80">
        <v>76</v>
      </c>
      <c r="C80">
        <v>39787</v>
      </c>
      <c r="E80">
        <v>43643</v>
      </c>
      <c r="F80">
        <v>33805</v>
      </c>
    </row>
    <row r="81" spans="1:6" x14ac:dyDescent="0.25">
      <c r="A81">
        <v>77</v>
      </c>
      <c r="C81">
        <v>39740</v>
      </c>
      <c r="E81">
        <v>43742</v>
      </c>
      <c r="F81">
        <v>33806</v>
      </c>
    </row>
    <row r="82" spans="1:6" x14ac:dyDescent="0.25">
      <c r="A82">
        <v>78</v>
      </c>
      <c r="C82">
        <v>39740</v>
      </c>
      <c r="E82">
        <v>43643</v>
      </c>
      <c r="F82">
        <v>33805</v>
      </c>
    </row>
    <row r="83" spans="1:6" x14ac:dyDescent="0.25">
      <c r="A83">
        <v>79</v>
      </c>
      <c r="C83">
        <v>39740</v>
      </c>
      <c r="E83">
        <v>43775</v>
      </c>
      <c r="F83">
        <v>33805</v>
      </c>
    </row>
    <row r="84" spans="1:6" x14ac:dyDescent="0.25">
      <c r="A84">
        <v>80</v>
      </c>
      <c r="C84">
        <v>39740</v>
      </c>
      <c r="E84">
        <v>43643</v>
      </c>
      <c r="F84">
        <v>33805</v>
      </c>
    </row>
    <row r="85" spans="1:6" x14ac:dyDescent="0.25">
      <c r="A85">
        <v>81</v>
      </c>
      <c r="C85">
        <v>39740</v>
      </c>
      <c r="E85">
        <v>43735</v>
      </c>
      <c r="F85">
        <v>33805</v>
      </c>
    </row>
    <row r="86" spans="1:6" x14ac:dyDescent="0.25">
      <c r="A86">
        <v>82</v>
      </c>
      <c r="C86">
        <v>39740</v>
      </c>
      <c r="E86">
        <v>43643</v>
      </c>
      <c r="F86">
        <v>33807</v>
      </c>
    </row>
    <row r="87" spans="1:6" x14ac:dyDescent="0.25">
      <c r="A87">
        <v>83</v>
      </c>
      <c r="C87">
        <v>39787</v>
      </c>
      <c r="E87">
        <v>43775</v>
      </c>
      <c r="F87">
        <v>33807</v>
      </c>
    </row>
    <row r="88" spans="1:6" x14ac:dyDescent="0.25">
      <c r="A88">
        <v>84</v>
      </c>
      <c r="C88">
        <v>39787</v>
      </c>
      <c r="E88">
        <v>43643</v>
      </c>
      <c r="F88">
        <v>33805</v>
      </c>
    </row>
    <row r="89" spans="1:6" x14ac:dyDescent="0.25">
      <c r="A89">
        <v>85</v>
      </c>
      <c r="C89">
        <v>39740</v>
      </c>
      <c r="E89">
        <v>43742</v>
      </c>
      <c r="F89">
        <v>33805</v>
      </c>
    </row>
    <row r="90" spans="1:6" x14ac:dyDescent="0.25">
      <c r="A90">
        <v>86</v>
      </c>
      <c r="C90">
        <v>39740</v>
      </c>
      <c r="E90">
        <v>43643</v>
      </c>
      <c r="F90">
        <v>33805</v>
      </c>
    </row>
    <row r="91" spans="1:6" x14ac:dyDescent="0.25">
      <c r="A91">
        <v>87</v>
      </c>
      <c r="C91">
        <v>39740</v>
      </c>
      <c r="E91">
        <v>43775</v>
      </c>
      <c r="F91">
        <v>33805</v>
      </c>
    </row>
    <row r="92" spans="1:6" x14ac:dyDescent="0.25">
      <c r="A92">
        <v>88</v>
      </c>
      <c r="C92">
        <v>39740</v>
      </c>
      <c r="E92">
        <v>43643</v>
      </c>
      <c r="F92">
        <v>33807</v>
      </c>
    </row>
    <row r="93" spans="1:6" x14ac:dyDescent="0.25">
      <c r="A93">
        <v>89</v>
      </c>
      <c r="C93">
        <v>39740</v>
      </c>
      <c r="E93">
        <v>43808</v>
      </c>
      <c r="F93">
        <v>33805</v>
      </c>
    </row>
    <row r="94" spans="1:6" x14ac:dyDescent="0.25">
      <c r="A94">
        <v>90</v>
      </c>
      <c r="C94">
        <v>39740</v>
      </c>
      <c r="E94">
        <v>43643</v>
      </c>
      <c r="F94">
        <v>33805</v>
      </c>
    </row>
    <row r="95" spans="1:6" x14ac:dyDescent="0.25">
      <c r="A95">
        <v>91</v>
      </c>
      <c r="C95">
        <v>39787</v>
      </c>
      <c r="E95">
        <v>43775</v>
      </c>
      <c r="F95">
        <v>33805</v>
      </c>
    </row>
    <row r="96" spans="1:6" x14ac:dyDescent="0.25">
      <c r="A96">
        <v>92</v>
      </c>
      <c r="C96">
        <v>39788</v>
      </c>
      <c r="E96">
        <v>43643</v>
      </c>
      <c r="F96">
        <v>33806</v>
      </c>
    </row>
    <row r="97" spans="1:6" x14ac:dyDescent="0.25">
      <c r="A97">
        <v>93</v>
      </c>
      <c r="C97">
        <v>39740</v>
      </c>
      <c r="E97">
        <v>43742</v>
      </c>
      <c r="F97">
        <v>33807</v>
      </c>
    </row>
    <row r="98" spans="1:6" x14ac:dyDescent="0.25">
      <c r="A98">
        <v>94</v>
      </c>
      <c r="C98">
        <v>39740</v>
      </c>
      <c r="E98">
        <v>43643</v>
      </c>
      <c r="F98">
        <v>33805</v>
      </c>
    </row>
    <row r="99" spans="1:6" x14ac:dyDescent="0.25">
      <c r="A99">
        <v>95</v>
      </c>
      <c r="C99">
        <v>39740</v>
      </c>
      <c r="E99">
        <v>43775</v>
      </c>
      <c r="F99">
        <v>33805</v>
      </c>
    </row>
    <row r="100" spans="1:6" x14ac:dyDescent="0.25">
      <c r="A100">
        <v>96</v>
      </c>
      <c r="C100">
        <v>39740</v>
      </c>
      <c r="E100">
        <v>43643</v>
      </c>
      <c r="F100">
        <v>33805</v>
      </c>
    </row>
    <row r="101" spans="1:6" x14ac:dyDescent="0.25">
      <c r="A101">
        <v>97</v>
      </c>
      <c r="C101">
        <v>39740</v>
      </c>
      <c r="E101">
        <v>43742</v>
      </c>
      <c r="F101">
        <v>33808</v>
      </c>
    </row>
    <row r="102" spans="1:6" x14ac:dyDescent="0.25">
      <c r="A102">
        <v>98</v>
      </c>
      <c r="C102">
        <v>39740</v>
      </c>
      <c r="E102">
        <v>43643</v>
      </c>
      <c r="F102">
        <v>33807</v>
      </c>
    </row>
    <row r="103" spans="1:6" x14ac:dyDescent="0.25">
      <c r="A103">
        <v>99</v>
      </c>
      <c r="C103">
        <v>39787</v>
      </c>
      <c r="E103">
        <v>43775</v>
      </c>
      <c r="F103">
        <v>33805</v>
      </c>
    </row>
    <row r="104" spans="1:6" x14ac:dyDescent="0.25">
      <c r="A104">
        <v>100</v>
      </c>
      <c r="C104">
        <v>39787</v>
      </c>
      <c r="E104">
        <v>43643</v>
      </c>
      <c r="F104">
        <v>33805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AVERAGE(C5:C104)</f>
        <v>39751.800000000003</v>
      </c>
      <c r="D105" s="2" t="e">
        <f t="shared" ref="D105:F105" si="2">AVERAGE(D6:D104)</f>
        <v>#DIV/0!</v>
      </c>
      <c r="E105" s="2">
        <f t="shared" si="2"/>
        <v>43703.888888888891</v>
      </c>
      <c r="F105" s="2">
        <f>AVERAGE(F5:F104)</f>
        <v>33805.4</v>
      </c>
    </row>
    <row r="106" spans="1:6" x14ac:dyDescent="0.25">
      <c r="A106" s="3" t="s">
        <v>4</v>
      </c>
      <c r="B106">
        <f>MIN(B6:B29)</f>
        <v>0</v>
      </c>
      <c r="C106">
        <f>MIN(C6:C104)</f>
        <v>39740</v>
      </c>
      <c r="D106">
        <f t="shared" ref="D106:F106" si="3">MIN(D6:D104)</f>
        <v>0</v>
      </c>
      <c r="E106">
        <f t="shared" si="3"/>
        <v>43603</v>
      </c>
      <c r="F106">
        <f t="shared" si="3"/>
        <v>33804</v>
      </c>
    </row>
    <row r="107" spans="1:6" x14ac:dyDescent="0.25">
      <c r="A107" s="3" t="s">
        <v>5</v>
      </c>
      <c r="B107">
        <f>MAX(B6:B29)</f>
        <v>0</v>
      </c>
      <c r="C107">
        <f>MAX(C6:C104)</f>
        <v>39789</v>
      </c>
      <c r="D107">
        <f t="shared" ref="D107:F107" si="4">MAX(D6:D104)</f>
        <v>0</v>
      </c>
      <c r="E107">
        <f t="shared" si="4"/>
        <v>43808</v>
      </c>
      <c r="F107">
        <f t="shared" si="4"/>
        <v>33808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20.735208620129786</v>
      </c>
      <c r="D108" t="e">
        <f t="shared" ref="D108:F108" si="5">_xlfn.STDEV.S(D6:D104)</f>
        <v>#DIV/0!</v>
      </c>
      <c r="E108">
        <f t="shared" si="5"/>
        <v>66.424867621612577</v>
      </c>
      <c r="F108">
        <f t="shared" si="5"/>
        <v>0.85364848076695343</v>
      </c>
    </row>
  </sheetData>
  <mergeCells count="2">
    <mergeCell ref="I3:M3"/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Zusammenstellung</vt:lpstr>
      <vt:lpstr>fir32_block8192</vt:lpstr>
      <vt:lpstr>fir64_block8192</vt:lpstr>
      <vt:lpstr>fir127_block8192</vt:lpstr>
      <vt:lpstr>fir32_block2048</vt:lpstr>
      <vt:lpstr>fir64_block2048</vt:lpstr>
      <vt:lpstr>fir127_block2048</vt:lpstr>
      <vt:lpstr>fir32_block256</vt:lpstr>
      <vt:lpstr>fir64_block256</vt:lpstr>
      <vt:lpstr>fir127_block256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 Melnyk</dc:creator>
  <cp:lastModifiedBy>Yevgen Melnyk</cp:lastModifiedBy>
  <dcterms:created xsi:type="dcterms:W3CDTF">2024-08-18T17:57:06Z</dcterms:created>
  <dcterms:modified xsi:type="dcterms:W3CDTF">2024-09-10T01:42:50Z</dcterms:modified>
</cp:coreProperties>
</file>