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8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9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0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STM32G4\FMAC\"/>
    </mc:Choice>
  </mc:AlternateContent>
  <xr:revisionPtr revIDLastSave="0" documentId="13_ncr:1_{CBF2E244-0E17-46EF-B0BB-1D76D4B3BD83}" xr6:coauthVersionLast="36" xr6:coauthVersionMax="36" xr10:uidLastSave="{00000000-0000-0000-0000-000000000000}"/>
  <bookViews>
    <workbookView xWindow="0" yWindow="0" windowWidth="28800" windowHeight="12105" xr2:uid="{B885060C-AB6F-4130-9CBC-4738680B4D59}"/>
  </bookViews>
  <sheets>
    <sheet name="Zusammenstellung" sheetId="12" r:id="rId1"/>
    <sheet name="fir32_block8192" sheetId="2" r:id="rId2"/>
    <sheet name="fir64_block8192" sheetId="5" r:id="rId3"/>
    <sheet name="fir127_block8192" sheetId="3" r:id="rId4"/>
    <sheet name="fir32_block2048" sheetId="7" r:id="rId5"/>
    <sheet name="fir64_block2048" sheetId="6" r:id="rId6"/>
    <sheet name="fir127_block2048" sheetId="4" r:id="rId7"/>
    <sheet name="fir32_block256" sheetId="8" r:id="rId8"/>
    <sheet name="fir64_block256" sheetId="9" r:id="rId9"/>
    <sheet name="fir127_block256" sheetId="10" r:id="rId1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2" l="1"/>
  <c r="F7" i="12" s="1"/>
  <c r="D7" i="12"/>
  <c r="G7" i="12" s="1"/>
  <c r="E7" i="12"/>
  <c r="H7" i="12" s="1"/>
  <c r="L7" i="12"/>
  <c r="J7" i="12" l="1"/>
  <c r="N7" i="12"/>
  <c r="I7" i="12"/>
  <c r="M7" i="12" s="1"/>
  <c r="K7" i="12"/>
  <c r="O7" i="12" s="1"/>
  <c r="C105" i="10"/>
  <c r="J5" i="10" s="1"/>
  <c r="C14" i="12" s="1"/>
  <c r="F14" i="12" s="1"/>
  <c r="D105" i="10"/>
  <c r="E105" i="10"/>
  <c r="L5" i="10" s="1"/>
  <c r="L6" i="10" s="1"/>
  <c r="F105" i="10"/>
  <c r="M5" i="10" s="1"/>
  <c r="D106" i="10"/>
  <c r="E106" i="10"/>
  <c r="F106" i="10"/>
  <c r="D107" i="10"/>
  <c r="E107" i="10"/>
  <c r="F107" i="10"/>
  <c r="D108" i="10"/>
  <c r="E108" i="10"/>
  <c r="F108" i="10"/>
  <c r="C108" i="10"/>
  <c r="C107" i="10"/>
  <c r="C106" i="10"/>
  <c r="D105" i="9"/>
  <c r="E105" i="9"/>
  <c r="L5" i="9" s="1"/>
  <c r="F105" i="9"/>
  <c r="D106" i="9"/>
  <c r="E106" i="9"/>
  <c r="F106" i="9"/>
  <c r="D107" i="9"/>
  <c r="E107" i="9"/>
  <c r="F107" i="9"/>
  <c r="D108" i="9"/>
  <c r="E108" i="9"/>
  <c r="F108" i="9"/>
  <c r="C108" i="9"/>
  <c r="C107" i="9"/>
  <c r="C106" i="9"/>
  <c r="C105" i="9"/>
  <c r="D105" i="8"/>
  <c r="E105" i="8"/>
  <c r="F105" i="8"/>
  <c r="M5" i="8" s="1"/>
  <c r="M6" i="8" s="1"/>
  <c r="D106" i="8"/>
  <c r="E106" i="8"/>
  <c r="F106" i="8"/>
  <c r="D107" i="8"/>
  <c r="E107" i="8"/>
  <c r="F107" i="8"/>
  <c r="D108" i="8"/>
  <c r="E108" i="8"/>
  <c r="F108" i="8"/>
  <c r="C108" i="8"/>
  <c r="C107" i="8"/>
  <c r="C106" i="8"/>
  <c r="C105" i="8"/>
  <c r="D105" i="4"/>
  <c r="E105" i="4"/>
  <c r="L5" i="4" s="1"/>
  <c r="L6" i="4" s="1"/>
  <c r="F105" i="4"/>
  <c r="M5" i="4" s="1"/>
  <c r="M6" i="4" s="1"/>
  <c r="D105" i="7"/>
  <c r="E105" i="7"/>
  <c r="F105" i="7"/>
  <c r="D106" i="7"/>
  <c r="E106" i="7"/>
  <c r="F106" i="7"/>
  <c r="D107" i="7"/>
  <c r="E107" i="7"/>
  <c r="F107" i="7"/>
  <c r="D108" i="7"/>
  <c r="E108" i="7"/>
  <c r="F108" i="7"/>
  <c r="C108" i="7"/>
  <c r="C107" i="7"/>
  <c r="C106" i="7"/>
  <c r="C105" i="7"/>
  <c r="J5" i="7" s="1"/>
  <c r="E105" i="6"/>
  <c r="L5" i="6" s="1"/>
  <c r="F105" i="6"/>
  <c r="E106" i="6"/>
  <c r="F106" i="6"/>
  <c r="E107" i="6"/>
  <c r="F107" i="6"/>
  <c r="E108" i="6"/>
  <c r="F108" i="6"/>
  <c r="B105" i="6"/>
  <c r="C105" i="6"/>
  <c r="B106" i="6"/>
  <c r="C106" i="6"/>
  <c r="B107" i="6"/>
  <c r="C107" i="6"/>
  <c r="B108" i="6"/>
  <c r="C108" i="6"/>
  <c r="D107" i="6"/>
  <c r="D106" i="6"/>
  <c r="D105" i="6"/>
  <c r="D108" i="6"/>
  <c r="L14" i="12"/>
  <c r="L10" i="12"/>
  <c r="L6" i="12"/>
  <c r="L8" i="12"/>
  <c r="L11" i="12"/>
  <c r="L12" i="12"/>
  <c r="L15" i="12"/>
  <c r="L16" i="12"/>
  <c r="E16" i="12"/>
  <c r="K16" i="12" s="1"/>
  <c r="E14" i="12"/>
  <c r="H14" i="12" s="1"/>
  <c r="D14" i="12"/>
  <c r="G14" i="12" s="1"/>
  <c r="E12" i="12"/>
  <c r="H12" i="12" s="1"/>
  <c r="D12" i="12"/>
  <c r="G12" i="12" s="1"/>
  <c r="C12" i="12"/>
  <c r="F12" i="12" s="1"/>
  <c r="E11" i="12"/>
  <c r="H11" i="12" s="1"/>
  <c r="E10" i="12"/>
  <c r="D10" i="12"/>
  <c r="E8" i="12"/>
  <c r="H8" i="12" s="1"/>
  <c r="E6" i="12"/>
  <c r="D8" i="12"/>
  <c r="G8" i="12" s="1"/>
  <c r="B108" i="10"/>
  <c r="B107" i="10"/>
  <c r="B106" i="10"/>
  <c r="K5" i="10"/>
  <c r="K6" i="10" s="1"/>
  <c r="B105" i="10"/>
  <c r="I5" i="10" s="1"/>
  <c r="I6" i="10" s="1"/>
  <c r="B108" i="9"/>
  <c r="B107" i="9"/>
  <c r="B106" i="9"/>
  <c r="M5" i="9"/>
  <c r="M6" i="9" s="1"/>
  <c r="K5" i="9"/>
  <c r="K6" i="9" s="1"/>
  <c r="J5" i="9"/>
  <c r="C10" i="12" s="1"/>
  <c r="B105" i="9"/>
  <c r="I5" i="9"/>
  <c r="I6" i="9" s="1"/>
  <c r="B108" i="8"/>
  <c r="B107" i="8"/>
  <c r="B106" i="8"/>
  <c r="L5" i="8"/>
  <c r="L6" i="8" s="1"/>
  <c r="K5" i="8"/>
  <c r="K6" i="8" s="1"/>
  <c r="J5" i="8"/>
  <c r="C6" i="12" s="1"/>
  <c r="P7" i="12" s="1"/>
  <c r="B105" i="8"/>
  <c r="I5" i="8" s="1"/>
  <c r="I6" i="8" s="1"/>
  <c r="B108" i="7"/>
  <c r="B107" i="7"/>
  <c r="B106" i="7"/>
  <c r="M5" i="7"/>
  <c r="M6" i="7" s="1"/>
  <c r="L5" i="7"/>
  <c r="L6" i="7" s="1"/>
  <c r="K5" i="7"/>
  <c r="K6" i="7" s="1"/>
  <c r="B105" i="7"/>
  <c r="I6" i="7"/>
  <c r="I5" i="7"/>
  <c r="M5" i="6"/>
  <c r="M6" i="6" s="1"/>
  <c r="K5" i="6"/>
  <c r="I5" i="6"/>
  <c r="I6" i="6" s="1"/>
  <c r="J5" i="6"/>
  <c r="I7" i="6" s="1"/>
  <c r="F33" i="5"/>
  <c r="E33" i="5"/>
  <c r="D33" i="5"/>
  <c r="C33" i="5"/>
  <c r="B33" i="5"/>
  <c r="F32" i="5"/>
  <c r="E32" i="5"/>
  <c r="D32" i="5"/>
  <c r="C32" i="5"/>
  <c r="B32" i="5"/>
  <c r="F31" i="5"/>
  <c r="E31" i="5"/>
  <c r="D31" i="5"/>
  <c r="C31" i="5"/>
  <c r="B31" i="5"/>
  <c r="F30" i="5"/>
  <c r="M5" i="5" s="1"/>
  <c r="M6" i="5" s="1"/>
  <c r="E30" i="5"/>
  <c r="L5" i="5" s="1"/>
  <c r="L6" i="5" s="1"/>
  <c r="D30" i="5"/>
  <c r="K5" i="5" s="1"/>
  <c r="K6" i="5" s="1"/>
  <c r="C30" i="5"/>
  <c r="J5" i="5" s="1"/>
  <c r="B30" i="5"/>
  <c r="I5" i="5"/>
  <c r="I6" i="5" s="1"/>
  <c r="C105" i="4"/>
  <c r="J5" i="4" s="1"/>
  <c r="F108" i="4"/>
  <c r="E108" i="4"/>
  <c r="D108" i="4"/>
  <c r="C108" i="4"/>
  <c r="B108" i="4"/>
  <c r="F107" i="4"/>
  <c r="E107" i="4"/>
  <c r="D107" i="4"/>
  <c r="C107" i="4"/>
  <c r="B107" i="4"/>
  <c r="F106" i="4"/>
  <c r="E106" i="4"/>
  <c r="D106" i="4"/>
  <c r="C106" i="4"/>
  <c r="B106" i="4"/>
  <c r="K5" i="4"/>
  <c r="K6" i="4" s="1"/>
  <c r="B105" i="4"/>
  <c r="I5" i="4" s="1"/>
  <c r="I6" i="4" s="1"/>
  <c r="K7" i="3"/>
  <c r="M6" i="3"/>
  <c r="L6" i="3"/>
  <c r="I7" i="2"/>
  <c r="M7" i="2"/>
  <c r="J7" i="2"/>
  <c r="J6" i="2"/>
  <c r="M6" i="2"/>
  <c r="I6" i="2"/>
  <c r="F30" i="3"/>
  <c r="F31" i="3"/>
  <c r="F32" i="3"/>
  <c r="F33" i="3"/>
  <c r="E33" i="3"/>
  <c r="D33" i="3"/>
  <c r="C33" i="3"/>
  <c r="B33" i="3"/>
  <c r="E32" i="3"/>
  <c r="D32" i="3"/>
  <c r="C32" i="3"/>
  <c r="B32" i="3"/>
  <c r="E31" i="3"/>
  <c r="D31" i="3"/>
  <c r="C31" i="3"/>
  <c r="B31" i="3"/>
  <c r="M5" i="3"/>
  <c r="E30" i="3"/>
  <c r="L5" i="3" s="1"/>
  <c r="D30" i="3"/>
  <c r="K5" i="3" s="1"/>
  <c r="K6" i="3" s="1"/>
  <c r="C30" i="3"/>
  <c r="J5" i="3" s="1"/>
  <c r="M7" i="3" s="1"/>
  <c r="B30" i="3"/>
  <c r="I5" i="3"/>
  <c r="I6" i="3" s="1"/>
  <c r="E30" i="2"/>
  <c r="L5" i="2" s="1"/>
  <c r="E31" i="2"/>
  <c r="E32" i="2"/>
  <c r="E33" i="2"/>
  <c r="I5" i="2"/>
  <c r="B30" i="2"/>
  <c r="B31" i="2"/>
  <c r="B32" i="2"/>
  <c r="B33" i="2"/>
  <c r="C30" i="2"/>
  <c r="J5" i="2" s="1"/>
  <c r="D30" i="2"/>
  <c r="K5" i="2" s="1"/>
  <c r="K7" i="2" s="1"/>
  <c r="F30" i="2"/>
  <c r="M5" i="2" s="1"/>
  <c r="D31" i="2"/>
  <c r="D32" i="2"/>
  <c r="D33" i="2"/>
  <c r="F33" i="2"/>
  <c r="C33" i="2"/>
  <c r="F32" i="2"/>
  <c r="C32" i="2"/>
  <c r="F31" i="2"/>
  <c r="C31" i="2"/>
  <c r="R7" i="12" l="1"/>
  <c r="H6" i="12"/>
  <c r="F6" i="12"/>
  <c r="G10" i="12"/>
  <c r="H10" i="12"/>
  <c r="F10" i="12"/>
  <c r="O16" i="12"/>
  <c r="D16" i="12"/>
  <c r="G16" i="12" s="1"/>
  <c r="M6" i="10"/>
  <c r="C16" i="12"/>
  <c r="F16" i="12" s="1"/>
  <c r="L6" i="9"/>
  <c r="C11" i="12"/>
  <c r="F11" i="12" s="1"/>
  <c r="C8" i="12"/>
  <c r="F8" i="12" s="1"/>
  <c r="I7" i="7"/>
  <c r="D6" i="12"/>
  <c r="L6" i="6"/>
  <c r="D11" i="12"/>
  <c r="G11" i="12" s="1"/>
  <c r="K12" i="12"/>
  <c r="O12" i="12" s="1"/>
  <c r="H16" i="12"/>
  <c r="P12" i="12"/>
  <c r="J12" i="12"/>
  <c r="N12" i="12" s="1"/>
  <c r="K10" i="12"/>
  <c r="O10" i="12" s="1"/>
  <c r="K6" i="12"/>
  <c r="O6" i="12" s="1"/>
  <c r="I12" i="12"/>
  <c r="M12" i="12" s="1"/>
  <c r="J10" i="12"/>
  <c r="N10" i="12" s="1"/>
  <c r="R12" i="12"/>
  <c r="R16" i="12"/>
  <c r="I10" i="12"/>
  <c r="M10" i="12" s="1"/>
  <c r="R8" i="12"/>
  <c r="Q12" i="12"/>
  <c r="I6" i="12"/>
  <c r="M6" i="12" s="1"/>
  <c r="K8" i="12"/>
  <c r="O8" i="12" s="1"/>
  <c r="R11" i="12"/>
  <c r="K11" i="12"/>
  <c r="O11" i="12" s="1"/>
  <c r="K14" i="12"/>
  <c r="O14" i="12" s="1"/>
  <c r="J8" i="12"/>
  <c r="N8" i="12" s="1"/>
  <c r="J14" i="12"/>
  <c r="N14" i="12" s="1"/>
  <c r="I14" i="12"/>
  <c r="M14" i="12" s="1"/>
  <c r="I7" i="3"/>
  <c r="L7" i="3"/>
  <c r="J7" i="3"/>
  <c r="J6" i="3"/>
  <c r="L6" i="2"/>
  <c r="L7" i="2"/>
  <c r="K6" i="2"/>
  <c r="M7" i="10"/>
  <c r="J6" i="10"/>
  <c r="L7" i="10"/>
  <c r="K7" i="10"/>
  <c r="I7" i="10"/>
  <c r="J7" i="10"/>
  <c r="J7" i="9"/>
  <c r="M7" i="9"/>
  <c r="J6" i="9"/>
  <c r="L7" i="9"/>
  <c r="K7" i="9"/>
  <c r="I7" i="9"/>
  <c r="M7" i="8"/>
  <c r="I7" i="8"/>
  <c r="J7" i="8"/>
  <c r="K7" i="8"/>
  <c r="L7" i="8"/>
  <c r="J6" i="8"/>
  <c r="J7" i="7"/>
  <c r="K7" i="7"/>
  <c r="L7" i="7"/>
  <c r="J6" i="7"/>
  <c r="M7" i="7"/>
  <c r="J7" i="6"/>
  <c r="K7" i="6"/>
  <c r="K6" i="6"/>
  <c r="J6" i="6"/>
  <c r="M7" i="6"/>
  <c r="L7" i="6"/>
  <c r="I7" i="5"/>
  <c r="J7" i="5"/>
  <c r="K7" i="5"/>
  <c r="L7" i="5"/>
  <c r="J6" i="5"/>
  <c r="M7" i="5"/>
  <c r="I7" i="4"/>
  <c r="M7" i="4"/>
  <c r="J6" i="4"/>
  <c r="L7" i="4"/>
  <c r="K7" i="4"/>
  <c r="J7" i="4"/>
  <c r="Q7" i="12" l="1"/>
  <c r="G6" i="12"/>
  <c r="J16" i="12"/>
  <c r="N16" i="12" s="1"/>
  <c r="J6" i="12"/>
  <c r="N6" i="12" s="1"/>
  <c r="Q11" i="12"/>
  <c r="P8" i="12"/>
  <c r="I11" i="12"/>
  <c r="M11" i="12" s="1"/>
  <c r="Q8" i="12"/>
  <c r="Q16" i="12"/>
  <c r="I8" i="12"/>
  <c r="M8" i="12" s="1"/>
  <c r="I16" i="12"/>
  <c r="M16" i="12" s="1"/>
  <c r="P16" i="12"/>
  <c r="P11" i="12"/>
  <c r="J11" i="12"/>
  <c r="N11" i="12" s="1"/>
</calcChain>
</file>

<file path=xl/sharedStrings.xml><?xml version="1.0" encoding="utf-8"?>
<sst xmlns="http://schemas.openxmlformats.org/spreadsheetml/2006/main" count="221" uniqueCount="28">
  <si>
    <t>Frame Nummer</t>
  </si>
  <si>
    <t>FMAC Pollling Mode</t>
  </si>
  <si>
    <t>FMAC DMA</t>
  </si>
  <si>
    <t>Mittelwert</t>
  </si>
  <si>
    <t>min</t>
  </si>
  <si>
    <t>max</t>
  </si>
  <si>
    <t>standardabw</t>
  </si>
  <si>
    <t>CMSIS arm_fir_fast_q15</t>
  </si>
  <si>
    <t>FMAC DMA Mode</t>
  </si>
  <si>
    <t>CMSIS arm_fir_q15</t>
  </si>
  <si>
    <t>FMAC Interrupt Mode</t>
  </si>
  <si>
    <t>Zeit [ms]</t>
  </si>
  <si>
    <t>FIR mit 32 Taps</t>
  </si>
  <si>
    <t>FIR mit 64 Taps</t>
  </si>
  <si>
    <t>Clocks Mittelwert</t>
  </si>
  <si>
    <t>Clocks pro Frame</t>
  </si>
  <si>
    <t>Framegröße</t>
  </si>
  <si>
    <t>FIR mit 127 Taps</t>
  </si>
  <si>
    <t xml:space="preserve">Clocks pro Frame </t>
  </si>
  <si>
    <t>Auführungzeit  [ms]</t>
  </si>
  <si>
    <t>FIR Filtergröße Taps</t>
  </si>
  <si>
    <t>-</t>
  </si>
  <si>
    <t>Abtastrate [Msps]</t>
  </si>
  <si>
    <t>max. theoretische Abtastrate FMAC [Msps]</t>
  </si>
  <si>
    <t>Implementirunsart</t>
  </si>
  <si>
    <t>Gewinn im Vergleich mit CMSIS arm_fir_fast_q15 [%]</t>
  </si>
  <si>
    <t>Unterschied zur max. theoretischen Abtastrate FMAC [%]</t>
  </si>
  <si>
    <t>FMAC Polling-Interrupt Mode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</si>
</sst>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1" fontId="0" fillId="0" borderId="0" xfId="0" applyNumberFormat="1"/>
    <xf numFmtId="1" fontId="1" fillId="0" borderId="0" xfId="0" applyNumberFormat="1" applyFont="1"/>
    <xf numFmtId="0" fontId="1" fillId="0" borderId="0" xfId="0" applyFont="1"/>
    <xf numFmtId="0" fontId="1" fillId="0" borderId="0" xfId="0" applyFont="1" applyAlignment="1"/>
    <xf numFmtId="10" fontId="0" fillId="0" borderId="0" xfId="0" applyNumberFormat="1"/>
    <xf numFmtId="0" fontId="0" fillId="0" borderId="1" xfId="0" applyBorder="1"/>
    <xf numFmtId="0" fontId="1" fillId="0" borderId="1" xfId="0" applyFont="1" applyBorder="1"/>
    <xf numFmtId="1" fontId="0" fillId="0" borderId="1" xfId="0" applyNumberFormat="1" applyFont="1" applyBorder="1"/>
    <xf numFmtId="2" fontId="0" fillId="0" borderId="1" xfId="0" applyNumberFormat="1" applyBorder="1"/>
    <xf numFmtId="1" fontId="0" fillId="0" borderId="1" xfId="0" quotePrefix="1" applyNumberFormat="1" applyFont="1" applyBorder="1" applyAlignment="1">
      <alignment horizontal="center"/>
    </xf>
    <xf numFmtId="0" fontId="0" fillId="0" borderId="1" xfId="0" applyFont="1" applyBorder="1"/>
    <xf numFmtId="2" fontId="0" fillId="0" borderId="1" xfId="0" applyNumberFormat="1" applyFont="1" applyBorder="1"/>
    <xf numFmtId="0" fontId="1" fillId="0" borderId="1" xfId="0" applyFont="1" applyBorder="1" applyAlignment="1">
      <alignment wrapText="1"/>
    </xf>
    <xf numFmtId="0" fontId="1" fillId="0" borderId="0" xfId="0" applyFont="1" applyBorder="1" applyAlignment="1"/>
    <xf numFmtId="10" fontId="0" fillId="0" borderId="1" xfId="0" applyNumberFormat="1" applyBorder="1"/>
    <xf numFmtId="0" fontId="0" fillId="0" borderId="0" xfId="0" applyFont="1" applyFill="1" applyBorder="1"/>
    <xf numFmtId="0" fontId="0" fillId="0" borderId="0" xfId="0" applyFill="1" applyBorder="1"/>
    <xf numFmtId="1" fontId="0" fillId="0" borderId="0" xfId="0" applyNumberFormat="1" applyFont="1" applyFill="1" applyBorder="1"/>
    <xf numFmtId="2" fontId="0" fillId="0" borderId="0" xfId="0" applyNumberFormat="1" applyFill="1" applyBorder="1"/>
    <xf numFmtId="2" fontId="0" fillId="0" borderId="0" xfId="0" applyNumberFormat="1" applyFont="1" applyFill="1" applyBorder="1"/>
    <xf numFmtId="10" fontId="0" fillId="0" borderId="0" xfId="0" applyNumberFormat="1" applyFill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32</a:t>
            </a:r>
            <a:r>
              <a:rPr lang="de-DE" baseline="0"/>
              <a:t> Taps FIR 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Zusammenstellung!$A$6</c:f>
              <c:strCache>
                <c:ptCount val="1"/>
                <c:pt idx="0">
                  <c:v>CMSIS arm_fir_fast_q15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Zusammenstellung!$C$4:$E$4</c:f>
              <c:numCache>
                <c:formatCode>General</c:formatCode>
                <c:ptCount val="3"/>
                <c:pt idx="0">
                  <c:v>256</c:v>
                </c:pt>
                <c:pt idx="1">
                  <c:v>2048</c:v>
                </c:pt>
                <c:pt idx="2">
                  <c:v>8192</c:v>
                </c:pt>
              </c:numCache>
            </c:numRef>
          </c:cat>
          <c:val>
            <c:numRef>
              <c:f>Zusammenstellung!$C$6:$E$6</c:f>
              <c:numCache>
                <c:formatCode>0</c:formatCode>
                <c:ptCount val="3"/>
                <c:pt idx="0">
                  <c:v>22550.252525252527</c:v>
                </c:pt>
                <c:pt idx="1">
                  <c:v>178487.59595959596</c:v>
                </c:pt>
                <c:pt idx="2">
                  <c:v>713120.45833333337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BB-46C5-B1A3-390B865310F7}"/>
            </c:ext>
          </c:extLst>
        </c:ser>
        <c:ser>
          <c:idx val="1"/>
          <c:order val="1"/>
          <c:tx>
            <c:strRef>
              <c:f>Zusammenstellung!$A$7</c:f>
              <c:strCache>
                <c:ptCount val="1"/>
                <c:pt idx="0">
                  <c:v>FMAC Polling-Interrupt Mode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Zusammenstellung!$C$4:$E$4</c:f>
              <c:numCache>
                <c:formatCode>General</c:formatCode>
                <c:ptCount val="3"/>
                <c:pt idx="0">
                  <c:v>256</c:v>
                </c:pt>
                <c:pt idx="1">
                  <c:v>2048</c:v>
                </c:pt>
                <c:pt idx="2">
                  <c:v>8192</c:v>
                </c:pt>
              </c:numCache>
            </c:numRef>
          </c:cat>
          <c:val>
            <c:numRef>
              <c:f>Zusammenstellung!$C$7:$E$7</c:f>
              <c:numCache>
                <c:formatCode>0</c:formatCode>
                <c:ptCount val="3"/>
                <c:pt idx="0">
                  <c:v>30603.515151515152</c:v>
                </c:pt>
                <c:pt idx="1">
                  <c:v>240733.9696969697</c:v>
                </c:pt>
                <c:pt idx="2">
                  <c:v>961137.625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BB-46C5-B1A3-390B865310F7}"/>
            </c:ext>
          </c:extLst>
        </c:ser>
        <c:ser>
          <c:idx val="2"/>
          <c:order val="2"/>
          <c:tx>
            <c:strRef>
              <c:f>Zusammenstellung!$A$8</c:f>
              <c:strCache>
                <c:ptCount val="1"/>
                <c:pt idx="0">
                  <c:v>FMAC DMA Mode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Zusammenstellung!$C$4:$E$4</c:f>
              <c:numCache>
                <c:formatCode>General</c:formatCode>
                <c:ptCount val="3"/>
                <c:pt idx="0">
                  <c:v>256</c:v>
                </c:pt>
                <c:pt idx="1">
                  <c:v>2048</c:v>
                </c:pt>
                <c:pt idx="2">
                  <c:v>8192</c:v>
                </c:pt>
              </c:numCache>
            </c:numRef>
          </c:cat>
          <c:val>
            <c:numRef>
              <c:f>Zusammenstellung!$C$8:$E$8</c:f>
              <c:numCache>
                <c:formatCode>0</c:formatCode>
                <c:ptCount val="3"/>
                <c:pt idx="0">
                  <c:v>17340.292929292929</c:v>
                </c:pt>
                <c:pt idx="1">
                  <c:v>139197.37373737374</c:v>
                </c:pt>
                <c:pt idx="2">
                  <c:v>556992.54166666663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90-435A-8FD1-1CBEB56C82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01236543"/>
        <c:axId val="1034214815"/>
      </c:barChart>
      <c:catAx>
        <c:axId val="1201236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Framegröße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34214815"/>
        <c:crosses val="autoZero"/>
        <c:auto val="1"/>
        <c:lblAlgn val="ctr"/>
        <c:lblOffset val="100"/>
        <c:noMultiLvlLbl val="0"/>
      </c:catAx>
      <c:valAx>
        <c:axId val="1034214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Clocks</a:t>
                </a:r>
                <a:r>
                  <a:rPr lang="de-DE" baseline="0"/>
                  <a:t> pro Frame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01236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Taktzyklen pro Frame mit 256 Samples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473-41DF-801F-8F953E31BE35}"/>
              </c:ext>
            </c:extLst>
          </c:dPt>
          <c:cat>
            <c:strRef>
              <c:f>fir32_block256!$I$4:$M$4</c:f>
              <c:strCache>
                <c:ptCount val="5"/>
                <c:pt idx="0">
                  <c:v>CMSIS arm_fir_q15</c:v>
                </c:pt>
                <c:pt idx="1">
                  <c:v>CMSIS arm_fir_fast_q15</c:v>
                </c:pt>
                <c:pt idx="2">
                  <c:v>FMAC Pollling Mode</c:v>
                </c:pt>
                <c:pt idx="3">
                  <c:v>FMAC Interrupt Mode</c:v>
                </c:pt>
                <c:pt idx="4">
                  <c:v>FMAC DMA Mode</c:v>
                </c:pt>
              </c:strCache>
            </c:strRef>
          </c:cat>
          <c:val>
            <c:numRef>
              <c:f>fir32_block256!$I$5:$M$5</c:f>
              <c:numCache>
                <c:formatCode>0</c:formatCode>
                <c:ptCount val="5"/>
                <c:pt idx="0">
                  <c:v>0</c:v>
                </c:pt>
                <c:pt idx="1">
                  <c:v>22550.252525252527</c:v>
                </c:pt>
                <c:pt idx="2">
                  <c:v>17262.969696969696</c:v>
                </c:pt>
                <c:pt idx="3">
                  <c:v>30603.515151515152</c:v>
                </c:pt>
                <c:pt idx="4">
                  <c:v>17340.292929292929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73-41DF-801F-8F953E31BE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63598959"/>
        <c:axId val="1624188879"/>
      </c:barChart>
      <c:catAx>
        <c:axId val="17635989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24188879"/>
        <c:crosses val="autoZero"/>
        <c:auto val="1"/>
        <c:lblAlgn val="ctr"/>
        <c:lblOffset val="100"/>
        <c:noMultiLvlLbl val="0"/>
      </c:catAx>
      <c:valAx>
        <c:axId val="1624188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63598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Taktzyklen pro Frame mit 256 Samples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572-4AB8-884B-51D4A8B28DFD}"/>
              </c:ext>
            </c:extLst>
          </c:dPt>
          <c:cat>
            <c:strRef>
              <c:f>fir64_block256!$I$4:$M$4</c:f>
              <c:strCache>
                <c:ptCount val="5"/>
                <c:pt idx="0">
                  <c:v>CMSIS arm_fir_q15</c:v>
                </c:pt>
                <c:pt idx="1">
                  <c:v>CMSIS arm_fir_fast_q15</c:v>
                </c:pt>
                <c:pt idx="2">
                  <c:v>FMAC Pollling Mode</c:v>
                </c:pt>
                <c:pt idx="3">
                  <c:v>FMAC Interrupt Mode</c:v>
                </c:pt>
                <c:pt idx="4">
                  <c:v>FMAC DMA Mode</c:v>
                </c:pt>
              </c:strCache>
            </c:strRef>
          </c:cat>
          <c:val>
            <c:numRef>
              <c:f>fir64_block256!$I$5:$M$5</c:f>
              <c:numCache>
                <c:formatCode>0</c:formatCode>
                <c:ptCount val="5"/>
                <c:pt idx="0">
                  <c:v>0</c:v>
                </c:pt>
                <c:pt idx="1">
                  <c:v>39552.454545454544</c:v>
                </c:pt>
                <c:pt idx="2">
                  <c:v>33646.474747474749</c:v>
                </c:pt>
                <c:pt idx="3">
                  <c:v>43703.888888888891</c:v>
                </c:pt>
                <c:pt idx="4">
                  <c:v>33726.282828282827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72-4AB8-884B-51D4A8B28D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63598959"/>
        <c:axId val="1624188879"/>
      </c:barChart>
      <c:catAx>
        <c:axId val="17635989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24188879"/>
        <c:crosses val="autoZero"/>
        <c:auto val="1"/>
        <c:lblAlgn val="ctr"/>
        <c:lblOffset val="100"/>
        <c:noMultiLvlLbl val="0"/>
      </c:catAx>
      <c:valAx>
        <c:axId val="1624188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63598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Taktzyklen pro Frame mit 256 Samples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062-42C8-8091-532ED871547C}"/>
              </c:ext>
            </c:extLst>
          </c:dPt>
          <c:cat>
            <c:strRef>
              <c:f>fir127_block256!$I$4:$M$4</c:f>
              <c:strCache>
                <c:ptCount val="5"/>
                <c:pt idx="0">
                  <c:v>CMSIS arm_fir_q15</c:v>
                </c:pt>
                <c:pt idx="1">
                  <c:v>CMSIS arm_fir_fast_q15</c:v>
                </c:pt>
                <c:pt idx="2">
                  <c:v>FMAC Pollling Mode</c:v>
                </c:pt>
                <c:pt idx="3">
                  <c:v>FMAC Interrupt Mode</c:v>
                </c:pt>
                <c:pt idx="4">
                  <c:v>FMAC DMA Mode</c:v>
                </c:pt>
              </c:strCache>
            </c:strRef>
          </c:cat>
          <c:val>
            <c:numRef>
              <c:f>fir127_block256!$I$5:$M$5</c:f>
              <c:numCache>
                <c:formatCode>0</c:formatCode>
                <c:ptCount val="5"/>
                <c:pt idx="0">
                  <c:v>0</c:v>
                </c:pt>
                <c:pt idx="1">
                  <c:v>80922.808080808085</c:v>
                </c:pt>
                <c:pt idx="2">
                  <c:v>68464.858585858587</c:v>
                </c:pt>
                <c:pt idx="3">
                  <c:v>0</c:v>
                </c:pt>
                <c:pt idx="4">
                  <c:v>65121.191919191922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62-42C8-8091-532ED87154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63598959"/>
        <c:axId val="1624188879"/>
      </c:barChart>
      <c:catAx>
        <c:axId val="17635989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24188879"/>
        <c:crosses val="autoZero"/>
        <c:auto val="1"/>
        <c:lblAlgn val="ctr"/>
        <c:lblOffset val="100"/>
        <c:noMultiLvlLbl val="0"/>
      </c:catAx>
      <c:valAx>
        <c:axId val="1624188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63598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baseline="0"/>
              <a:t>64 Taps FIR 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Zusammenstellung!$A$10</c:f>
              <c:strCache>
                <c:ptCount val="1"/>
                <c:pt idx="0">
                  <c:v>CMSIS arm_fir_fast_q15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Zusammenstellung!$C$4:$E$4</c:f>
              <c:numCache>
                <c:formatCode>General</c:formatCode>
                <c:ptCount val="3"/>
                <c:pt idx="0">
                  <c:v>256</c:v>
                </c:pt>
                <c:pt idx="1">
                  <c:v>2048</c:v>
                </c:pt>
                <c:pt idx="2">
                  <c:v>8192</c:v>
                </c:pt>
              </c:numCache>
            </c:numRef>
          </c:cat>
          <c:val>
            <c:numRef>
              <c:f>Zusammenstellung!$C$10:$E$10</c:f>
              <c:numCache>
                <c:formatCode>0</c:formatCode>
                <c:ptCount val="3"/>
                <c:pt idx="0">
                  <c:v>39552.454545454544</c:v>
                </c:pt>
                <c:pt idx="1">
                  <c:v>313785.82828282827</c:v>
                </c:pt>
                <c:pt idx="2">
                  <c:v>1254002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CE-4EC4-AE99-C3E04D0AC58B}"/>
            </c:ext>
          </c:extLst>
        </c:ser>
        <c:ser>
          <c:idx val="1"/>
          <c:order val="1"/>
          <c:tx>
            <c:strRef>
              <c:f>Zusammenstellung!$A$11</c:f>
              <c:strCache>
                <c:ptCount val="1"/>
                <c:pt idx="0">
                  <c:v>FMAC Polling-Interrupt Mode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Zusammenstellung!$C$4:$E$4</c:f>
              <c:numCache>
                <c:formatCode>General</c:formatCode>
                <c:ptCount val="3"/>
                <c:pt idx="0">
                  <c:v>256</c:v>
                </c:pt>
                <c:pt idx="1">
                  <c:v>2048</c:v>
                </c:pt>
                <c:pt idx="2">
                  <c:v>8192</c:v>
                </c:pt>
              </c:numCache>
            </c:numRef>
          </c:cat>
          <c:val>
            <c:numRef>
              <c:f>Zusammenstellung!$C$11:$E$11</c:f>
              <c:numCache>
                <c:formatCode>0</c:formatCode>
                <c:ptCount val="3"/>
                <c:pt idx="0">
                  <c:v>43703.888888888891</c:v>
                </c:pt>
                <c:pt idx="1">
                  <c:v>348304.52525252523</c:v>
                </c:pt>
                <c:pt idx="2">
                  <c:v>1392359.7083333333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CE-4EC4-AE99-C3E04D0AC58B}"/>
            </c:ext>
          </c:extLst>
        </c:ser>
        <c:ser>
          <c:idx val="2"/>
          <c:order val="2"/>
          <c:tx>
            <c:strRef>
              <c:f>Zusammenstellung!$A$12</c:f>
              <c:strCache>
                <c:ptCount val="1"/>
                <c:pt idx="0">
                  <c:v>FMAC DMA Mode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Zusammenstellung!$C$4:$E$4</c:f>
              <c:numCache>
                <c:formatCode>General</c:formatCode>
                <c:ptCount val="3"/>
                <c:pt idx="0">
                  <c:v>256</c:v>
                </c:pt>
                <c:pt idx="1">
                  <c:v>2048</c:v>
                </c:pt>
                <c:pt idx="2">
                  <c:v>8192</c:v>
                </c:pt>
              </c:numCache>
            </c:numRef>
          </c:cat>
          <c:val>
            <c:numRef>
              <c:f>Zusammenstellung!$C$12:$E$12</c:f>
              <c:numCache>
                <c:formatCode>0</c:formatCode>
                <c:ptCount val="3"/>
                <c:pt idx="0">
                  <c:v>33726.282828282827</c:v>
                </c:pt>
                <c:pt idx="1">
                  <c:v>270273.55555555556</c:v>
                </c:pt>
                <c:pt idx="2">
                  <c:v>1081276.9166666667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8C-4BC3-A746-24481392FA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01236543"/>
        <c:axId val="1034214815"/>
      </c:barChart>
      <c:catAx>
        <c:axId val="1201236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Framegröße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34214815"/>
        <c:crosses val="autoZero"/>
        <c:auto val="1"/>
        <c:lblAlgn val="ctr"/>
        <c:lblOffset val="100"/>
        <c:noMultiLvlLbl val="0"/>
      </c:catAx>
      <c:valAx>
        <c:axId val="1034214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Clocks</a:t>
                </a:r>
                <a:r>
                  <a:rPr lang="de-DE" baseline="0"/>
                  <a:t> pro Frame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01236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baseline="0"/>
              <a:t>127 Taps FIR 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Zusammenstellung!$A$14</c:f>
              <c:strCache>
                <c:ptCount val="1"/>
                <c:pt idx="0">
                  <c:v>CMSIS arm_fir_fast_q15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Zusammenstellung!$C$4:$E$4</c:f>
              <c:numCache>
                <c:formatCode>General</c:formatCode>
                <c:ptCount val="3"/>
                <c:pt idx="0">
                  <c:v>256</c:v>
                </c:pt>
                <c:pt idx="1">
                  <c:v>2048</c:v>
                </c:pt>
                <c:pt idx="2">
                  <c:v>8192</c:v>
                </c:pt>
              </c:numCache>
            </c:numRef>
          </c:cat>
          <c:val>
            <c:numRef>
              <c:f>Zusammenstellung!$C$14:$E$14</c:f>
              <c:numCache>
                <c:formatCode>0</c:formatCode>
                <c:ptCount val="3"/>
                <c:pt idx="0">
                  <c:v>80922.808080808085</c:v>
                </c:pt>
                <c:pt idx="1">
                  <c:v>579152.10101010103</c:v>
                </c:pt>
                <c:pt idx="2">
                  <c:v>2575351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42-487E-ACCC-9DD6E70E88B1}"/>
            </c:ext>
          </c:extLst>
        </c:ser>
        <c:ser>
          <c:idx val="1"/>
          <c:order val="1"/>
          <c:tx>
            <c:strRef>
              <c:f>Zusammenstellung!$A$15</c:f>
              <c:strCache>
                <c:ptCount val="1"/>
                <c:pt idx="0">
                  <c:v>FMAC Polling-Interrupt Mode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Zusammenstellung!$C$4:$E$4</c:f>
              <c:numCache>
                <c:formatCode>General</c:formatCode>
                <c:ptCount val="3"/>
                <c:pt idx="0">
                  <c:v>256</c:v>
                </c:pt>
                <c:pt idx="1">
                  <c:v>2048</c:v>
                </c:pt>
                <c:pt idx="2">
                  <c:v>8192</c:v>
                </c:pt>
              </c:numCache>
            </c:numRef>
          </c:cat>
          <c:val>
            <c:numRef>
              <c:f>Zusammenstellung!$C$15:$E$15</c:f>
              <c:numCache>
                <c:formatCode>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42-487E-ACCC-9DD6E70E88B1}"/>
            </c:ext>
          </c:extLst>
        </c:ser>
        <c:ser>
          <c:idx val="2"/>
          <c:order val="2"/>
          <c:tx>
            <c:strRef>
              <c:f>Zusammenstellung!$A$16</c:f>
              <c:strCache>
                <c:ptCount val="1"/>
                <c:pt idx="0">
                  <c:v>FMAC DMA Mode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Zusammenstellung!$C$4:$E$4</c:f>
              <c:numCache>
                <c:formatCode>General</c:formatCode>
                <c:ptCount val="3"/>
                <c:pt idx="0">
                  <c:v>256</c:v>
                </c:pt>
                <c:pt idx="1">
                  <c:v>2048</c:v>
                </c:pt>
                <c:pt idx="2">
                  <c:v>8192</c:v>
                </c:pt>
              </c:numCache>
            </c:numRef>
          </c:cat>
          <c:val>
            <c:numRef>
              <c:f>Zusammenstellung!$C$16:$E$16</c:f>
              <c:numCache>
                <c:formatCode>0</c:formatCode>
                <c:ptCount val="3"/>
                <c:pt idx="0">
                  <c:v>65121.191919191922</c:v>
                </c:pt>
                <c:pt idx="1">
                  <c:v>528322.4242424242</c:v>
                </c:pt>
                <c:pt idx="2">
                  <c:v>2113469.4166666665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03-47AA-BAD7-8B48F2FFC6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01236543"/>
        <c:axId val="1034214815"/>
      </c:barChart>
      <c:catAx>
        <c:axId val="1201236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Framegröße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34214815"/>
        <c:crosses val="autoZero"/>
        <c:auto val="1"/>
        <c:lblAlgn val="ctr"/>
        <c:lblOffset val="100"/>
        <c:noMultiLvlLbl val="0"/>
      </c:catAx>
      <c:valAx>
        <c:axId val="1034214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Clocks</a:t>
                </a:r>
                <a:r>
                  <a:rPr lang="de-DE" baseline="0"/>
                  <a:t> pro Frame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01236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Taktzyklen pro Frame mit 8192 Samples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350-4345-8999-AFA35A3B7E96}"/>
              </c:ext>
            </c:extLst>
          </c:dPt>
          <c:cat>
            <c:strRef>
              <c:f>fir32_block8192!$I$4:$M$4</c:f>
              <c:strCache>
                <c:ptCount val="5"/>
                <c:pt idx="0">
                  <c:v>CMSIS arm_fir_q15</c:v>
                </c:pt>
                <c:pt idx="1">
                  <c:v>CMSIS arm_fir_fast_q15</c:v>
                </c:pt>
                <c:pt idx="2">
                  <c:v>FMAC Pollling Mode</c:v>
                </c:pt>
                <c:pt idx="3">
                  <c:v>FMAC Interrupt Mode</c:v>
                </c:pt>
                <c:pt idx="4">
                  <c:v>FMAC DMA Mode</c:v>
                </c:pt>
              </c:strCache>
            </c:strRef>
          </c:cat>
          <c:val>
            <c:numRef>
              <c:f>fir32_block8192!$I$5:$M$5</c:f>
              <c:numCache>
                <c:formatCode>0</c:formatCode>
                <c:ptCount val="5"/>
                <c:pt idx="0">
                  <c:v>1247734.2083333333</c:v>
                </c:pt>
                <c:pt idx="1">
                  <c:v>713120.45833333337</c:v>
                </c:pt>
                <c:pt idx="2">
                  <c:v>620333.5</c:v>
                </c:pt>
                <c:pt idx="3">
                  <c:v>961137.625</c:v>
                </c:pt>
                <c:pt idx="4">
                  <c:v>556992.54166666663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6E-4A1F-8194-A4B86F5A8D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63598959"/>
        <c:axId val="1624188879"/>
      </c:barChart>
      <c:catAx>
        <c:axId val="17635989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24188879"/>
        <c:crosses val="autoZero"/>
        <c:auto val="1"/>
        <c:lblAlgn val="ctr"/>
        <c:lblOffset val="100"/>
        <c:noMultiLvlLbl val="0"/>
      </c:catAx>
      <c:valAx>
        <c:axId val="1624188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63598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Taktzyklen pro Frame mit 8192 Samples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E58-4A26-992F-9BAC4BA4DDFD}"/>
              </c:ext>
            </c:extLst>
          </c:dPt>
          <c:cat>
            <c:strRef>
              <c:f>fir64_block8192!$I$4:$M$4</c:f>
              <c:strCache>
                <c:ptCount val="5"/>
                <c:pt idx="0">
                  <c:v>CMSIS arm_fir_q15</c:v>
                </c:pt>
                <c:pt idx="1">
                  <c:v>CMSIS arm_fir_fast_q15</c:v>
                </c:pt>
                <c:pt idx="2">
                  <c:v>FMAC Pollling Mode</c:v>
                </c:pt>
                <c:pt idx="3">
                  <c:v>FMAC Interrupt Mode</c:v>
                </c:pt>
                <c:pt idx="4">
                  <c:v>FMAC DMA Mode</c:v>
                </c:pt>
              </c:strCache>
            </c:strRef>
          </c:cat>
          <c:val>
            <c:numRef>
              <c:f>fir64_block8192!$I$5:$M$5</c:f>
              <c:numCache>
                <c:formatCode>0</c:formatCode>
                <c:ptCount val="5"/>
                <c:pt idx="0">
                  <c:v>0</c:v>
                </c:pt>
                <c:pt idx="1">
                  <c:v>1254002</c:v>
                </c:pt>
                <c:pt idx="2">
                  <c:v>1151234.25</c:v>
                </c:pt>
                <c:pt idx="3">
                  <c:v>1392359.7083333333</c:v>
                </c:pt>
                <c:pt idx="4">
                  <c:v>1081276.9166666667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E58-4A26-992F-9BAC4BA4DD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63598959"/>
        <c:axId val="1624188879"/>
      </c:barChart>
      <c:catAx>
        <c:axId val="17635989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24188879"/>
        <c:crosses val="autoZero"/>
        <c:auto val="1"/>
        <c:lblAlgn val="ctr"/>
        <c:lblOffset val="100"/>
        <c:noMultiLvlLbl val="0"/>
      </c:catAx>
      <c:valAx>
        <c:axId val="1624188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63598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Taktzyklen pro Frame mit 8192 Samples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492-4D1A-A305-6D124D33CB68}"/>
              </c:ext>
            </c:extLst>
          </c:dPt>
          <c:cat>
            <c:strRef>
              <c:f>fir127_block8192!$I$4:$M$4</c:f>
              <c:strCache>
                <c:ptCount val="5"/>
                <c:pt idx="0">
                  <c:v>CMSIS arm_fir_q15</c:v>
                </c:pt>
                <c:pt idx="1">
                  <c:v>CMSIS arm_fir_fast_q15</c:v>
                </c:pt>
                <c:pt idx="2">
                  <c:v>FMAC Pollling Mode</c:v>
                </c:pt>
                <c:pt idx="3">
                  <c:v>FMAC Interrupt Mode</c:v>
                </c:pt>
                <c:pt idx="4">
                  <c:v>FMAC DMA Mode</c:v>
                </c:pt>
              </c:strCache>
            </c:strRef>
          </c:cat>
          <c:val>
            <c:numRef>
              <c:f>fir127_block8192!$I$5:$M$5</c:f>
              <c:numCache>
                <c:formatCode>0</c:formatCode>
                <c:ptCount val="5"/>
                <c:pt idx="0">
                  <c:v>0</c:v>
                </c:pt>
                <c:pt idx="1">
                  <c:v>2575351</c:v>
                </c:pt>
                <c:pt idx="2">
                  <c:v>2185038.5833333335</c:v>
                </c:pt>
                <c:pt idx="3">
                  <c:v>0</c:v>
                </c:pt>
                <c:pt idx="4">
                  <c:v>2113469.4166666665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92-4D1A-A305-6D124D33CB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63598959"/>
        <c:axId val="1624188879"/>
      </c:barChart>
      <c:catAx>
        <c:axId val="17635989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24188879"/>
        <c:crosses val="autoZero"/>
        <c:auto val="1"/>
        <c:lblAlgn val="ctr"/>
        <c:lblOffset val="100"/>
        <c:noMultiLvlLbl val="0"/>
      </c:catAx>
      <c:valAx>
        <c:axId val="1624188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63598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Taktzyklen pro Frame mit 2048 Samples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ADA-4315-BABF-0210FA6FC2EA}"/>
              </c:ext>
            </c:extLst>
          </c:dPt>
          <c:cat>
            <c:strRef>
              <c:f>fir32_block2048!$I$4:$M$4</c:f>
              <c:strCache>
                <c:ptCount val="5"/>
                <c:pt idx="0">
                  <c:v>CMSIS arm_fir_q15</c:v>
                </c:pt>
                <c:pt idx="1">
                  <c:v>CMSIS arm_fir_fast_q15</c:v>
                </c:pt>
                <c:pt idx="2">
                  <c:v>FMAC Pollling Mode</c:v>
                </c:pt>
                <c:pt idx="3">
                  <c:v>FMAC Interrupt Mode</c:v>
                </c:pt>
                <c:pt idx="4">
                  <c:v>FMAC DMA Mode</c:v>
                </c:pt>
              </c:strCache>
            </c:strRef>
          </c:cat>
          <c:val>
            <c:numRef>
              <c:f>fir32_block2048!$I$5:$M$5</c:f>
              <c:numCache>
                <c:formatCode>0</c:formatCode>
                <c:ptCount val="5"/>
                <c:pt idx="0">
                  <c:v>0</c:v>
                </c:pt>
                <c:pt idx="1">
                  <c:v>178487.59595959596</c:v>
                </c:pt>
                <c:pt idx="2">
                  <c:v>152869.78787878787</c:v>
                </c:pt>
                <c:pt idx="3">
                  <c:v>240733.9696969697</c:v>
                </c:pt>
                <c:pt idx="4">
                  <c:v>139197.37373737374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DA-4315-BABF-0210FA6FC2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63598959"/>
        <c:axId val="1624188879"/>
      </c:barChart>
      <c:catAx>
        <c:axId val="17635989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24188879"/>
        <c:crosses val="autoZero"/>
        <c:auto val="1"/>
        <c:lblAlgn val="ctr"/>
        <c:lblOffset val="100"/>
        <c:noMultiLvlLbl val="0"/>
      </c:catAx>
      <c:valAx>
        <c:axId val="1624188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63598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Taktzyklen pro Frame mit 2048 Samples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80B-4B6F-B1CD-4FB02F32020A}"/>
              </c:ext>
            </c:extLst>
          </c:dPt>
          <c:cat>
            <c:strRef>
              <c:f>fir64_block2048!$I$4:$M$4</c:f>
              <c:strCache>
                <c:ptCount val="5"/>
                <c:pt idx="0">
                  <c:v>CMSIS arm_fir_q15</c:v>
                </c:pt>
                <c:pt idx="1">
                  <c:v>CMSIS arm_fir_fast_q15</c:v>
                </c:pt>
                <c:pt idx="2">
                  <c:v>FMAC Pollling Mode</c:v>
                </c:pt>
                <c:pt idx="3">
                  <c:v>FMAC Interrupt Mode</c:v>
                </c:pt>
                <c:pt idx="4">
                  <c:v>FMAC DMA Mode</c:v>
                </c:pt>
              </c:strCache>
            </c:strRef>
          </c:cat>
          <c:val>
            <c:numRef>
              <c:f>fir64_block2048!$I$5:$M$5</c:f>
              <c:numCache>
                <c:formatCode>0</c:formatCode>
                <c:ptCount val="5"/>
                <c:pt idx="0">
                  <c:v>0</c:v>
                </c:pt>
                <c:pt idx="1">
                  <c:v>313785.82828282827</c:v>
                </c:pt>
                <c:pt idx="2">
                  <c:v>286944.67676767678</c:v>
                </c:pt>
                <c:pt idx="3">
                  <c:v>348304.52525252523</c:v>
                </c:pt>
                <c:pt idx="4">
                  <c:v>270273.55555555556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80B-4B6F-B1CD-4FB02F3202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63598959"/>
        <c:axId val="1624188879"/>
      </c:barChart>
      <c:catAx>
        <c:axId val="17635989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24188879"/>
        <c:crosses val="autoZero"/>
        <c:auto val="1"/>
        <c:lblAlgn val="ctr"/>
        <c:lblOffset val="100"/>
        <c:noMultiLvlLbl val="0"/>
      </c:catAx>
      <c:valAx>
        <c:axId val="1624188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63598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Taktzyklen pro Frame mit 2048 Samples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D01-4479-AD68-6AB243FA1FDA}"/>
              </c:ext>
            </c:extLst>
          </c:dPt>
          <c:cat>
            <c:strRef>
              <c:f>fir127_block2048!$I$4:$M$4</c:f>
              <c:strCache>
                <c:ptCount val="5"/>
                <c:pt idx="0">
                  <c:v>CMSIS arm_fir_q15</c:v>
                </c:pt>
                <c:pt idx="1">
                  <c:v>CMSIS arm_fir_fast_q15</c:v>
                </c:pt>
                <c:pt idx="2">
                  <c:v>FMAC Pollling Mode</c:v>
                </c:pt>
                <c:pt idx="3">
                  <c:v>FMAC Interrupt Mode</c:v>
                </c:pt>
                <c:pt idx="4">
                  <c:v>FMAC DMA Mode</c:v>
                </c:pt>
              </c:strCache>
            </c:strRef>
          </c:cat>
          <c:val>
            <c:numRef>
              <c:f>fir127_block2048!$I$5:$M$5</c:f>
              <c:numCache>
                <c:formatCode>0</c:formatCode>
                <c:ptCount val="5"/>
                <c:pt idx="0">
                  <c:v>0</c:v>
                </c:pt>
                <c:pt idx="1">
                  <c:v>579152.10101010103</c:v>
                </c:pt>
                <c:pt idx="2">
                  <c:v>540689.62626262626</c:v>
                </c:pt>
                <c:pt idx="3">
                  <c:v>0</c:v>
                </c:pt>
                <c:pt idx="4">
                  <c:v>528322.4242424242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D01-4479-AD68-6AB243FA1F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63598959"/>
        <c:axId val="1624188879"/>
      </c:barChart>
      <c:catAx>
        <c:axId val="17635989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24188879"/>
        <c:crosses val="autoZero"/>
        <c:auto val="1"/>
        <c:lblAlgn val="ctr"/>
        <c:lblOffset val="100"/>
        <c:noMultiLvlLbl val="0"/>
      </c:catAx>
      <c:valAx>
        <c:axId val="1624188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63598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80961</xdr:rowOff>
    </xdr:from>
    <xdr:to>
      <xdr:col>11</xdr:col>
      <xdr:colOff>104775</xdr:colOff>
      <xdr:row>35</xdr:row>
      <xdr:rowOff>142874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4F749703-0147-47E1-910C-CDCE43BC9A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35</xdr:row>
      <xdr:rowOff>171450</xdr:rowOff>
    </xdr:from>
    <xdr:to>
      <xdr:col>11</xdr:col>
      <xdr:colOff>114300</xdr:colOff>
      <xdr:row>55</xdr:row>
      <xdr:rowOff>42863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5C710321-FDF1-4327-9813-F8A2D25202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55</xdr:row>
      <xdr:rowOff>117662</xdr:rowOff>
    </xdr:from>
    <xdr:to>
      <xdr:col>11</xdr:col>
      <xdr:colOff>134471</xdr:colOff>
      <xdr:row>74</xdr:row>
      <xdr:rowOff>179575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7E6F21CC-9E4D-43C7-9CE3-E601D1D2C6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585786</xdr:colOff>
      <xdr:row>12</xdr:row>
      <xdr:rowOff>33336</xdr:rowOff>
    </xdr:from>
    <xdr:to>
      <xdr:col>14</xdr:col>
      <xdr:colOff>666749</xdr:colOff>
      <xdr:row>32</xdr:row>
      <xdr:rowOff>171449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B9BB5EB0-42CE-49B6-8397-A1E3F9CE30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585786</xdr:colOff>
      <xdr:row>12</xdr:row>
      <xdr:rowOff>33336</xdr:rowOff>
    </xdr:from>
    <xdr:to>
      <xdr:col>14</xdr:col>
      <xdr:colOff>666749</xdr:colOff>
      <xdr:row>32</xdr:row>
      <xdr:rowOff>171449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94FD53EF-972D-4187-80F2-534C0C681A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585786</xdr:colOff>
      <xdr:row>12</xdr:row>
      <xdr:rowOff>33336</xdr:rowOff>
    </xdr:from>
    <xdr:to>
      <xdr:col>14</xdr:col>
      <xdr:colOff>666749</xdr:colOff>
      <xdr:row>32</xdr:row>
      <xdr:rowOff>171449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34663EE-36E1-4DB3-A857-CE30B71B97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642936</xdr:colOff>
      <xdr:row>13</xdr:row>
      <xdr:rowOff>33336</xdr:rowOff>
    </xdr:from>
    <xdr:to>
      <xdr:col>14</xdr:col>
      <xdr:colOff>723899</xdr:colOff>
      <xdr:row>33</xdr:row>
      <xdr:rowOff>171449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868C1A9-E910-4B85-B346-8244F12A35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585786</xdr:colOff>
      <xdr:row>12</xdr:row>
      <xdr:rowOff>33336</xdr:rowOff>
    </xdr:from>
    <xdr:to>
      <xdr:col>14</xdr:col>
      <xdr:colOff>666749</xdr:colOff>
      <xdr:row>32</xdr:row>
      <xdr:rowOff>171449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E906523-729E-4F73-AD2D-7F97A1E131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585786</xdr:colOff>
      <xdr:row>12</xdr:row>
      <xdr:rowOff>33336</xdr:rowOff>
    </xdr:from>
    <xdr:to>
      <xdr:col>14</xdr:col>
      <xdr:colOff>666749</xdr:colOff>
      <xdr:row>32</xdr:row>
      <xdr:rowOff>171449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7656ACD-7959-484E-805C-0D89BDE5E5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642936</xdr:colOff>
      <xdr:row>13</xdr:row>
      <xdr:rowOff>33336</xdr:rowOff>
    </xdr:from>
    <xdr:to>
      <xdr:col>14</xdr:col>
      <xdr:colOff>723899</xdr:colOff>
      <xdr:row>33</xdr:row>
      <xdr:rowOff>171449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A0F499A-982D-4B52-8243-97E8D93B88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585786</xdr:colOff>
      <xdr:row>12</xdr:row>
      <xdr:rowOff>33336</xdr:rowOff>
    </xdr:from>
    <xdr:to>
      <xdr:col>14</xdr:col>
      <xdr:colOff>666749</xdr:colOff>
      <xdr:row>32</xdr:row>
      <xdr:rowOff>171449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15FEB29-59B7-4BE9-B675-DC31979B8D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585786</xdr:colOff>
      <xdr:row>12</xdr:row>
      <xdr:rowOff>33336</xdr:rowOff>
    </xdr:from>
    <xdr:to>
      <xdr:col>14</xdr:col>
      <xdr:colOff>666749</xdr:colOff>
      <xdr:row>32</xdr:row>
      <xdr:rowOff>171449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D1ED2F6-6E6A-4502-A4C4-842DEA5429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2AD82-638E-4B70-B133-7FE375788FD1}">
  <dimension ref="A3:U16"/>
  <sheetViews>
    <sheetView tabSelected="1" zoomScaleNormal="100" workbookViewId="0">
      <selection activeCell="L20" sqref="L20"/>
    </sheetView>
  </sheetViews>
  <sheetFormatPr baseColWidth="10" defaultRowHeight="15" x14ac:dyDescent="0.25"/>
  <cols>
    <col min="1" max="1" width="30.42578125" customWidth="1"/>
    <col min="2" max="11" width="12.7109375" customWidth="1"/>
    <col min="12" max="12" width="15.42578125" customWidth="1"/>
    <col min="13" max="15" width="14.7109375" customWidth="1"/>
  </cols>
  <sheetData>
    <row r="3" spans="1:21" ht="15" customHeight="1" x14ac:dyDescent="0.25">
      <c r="A3" s="6"/>
      <c r="B3" s="6"/>
      <c r="C3" s="22" t="s">
        <v>16</v>
      </c>
      <c r="D3" s="22"/>
      <c r="E3" s="22"/>
      <c r="F3" s="22"/>
      <c r="G3" s="22"/>
      <c r="H3" s="22"/>
      <c r="I3" s="22"/>
      <c r="J3" s="22"/>
      <c r="K3" s="22"/>
      <c r="L3" s="23" t="s">
        <v>23</v>
      </c>
      <c r="M3" s="24" t="s">
        <v>16</v>
      </c>
      <c r="N3" s="25"/>
      <c r="O3" s="26"/>
      <c r="P3" s="24" t="s">
        <v>16</v>
      </c>
      <c r="Q3" s="25"/>
      <c r="R3" s="26"/>
      <c r="S3" s="14"/>
      <c r="T3" s="14"/>
      <c r="U3" s="14"/>
    </row>
    <row r="4" spans="1:21" x14ac:dyDescent="0.25">
      <c r="A4" s="6"/>
      <c r="B4" s="6"/>
      <c r="C4" s="7">
        <v>256</v>
      </c>
      <c r="D4" s="7">
        <v>2048</v>
      </c>
      <c r="E4" s="7">
        <v>8192</v>
      </c>
      <c r="F4" s="7">
        <v>256</v>
      </c>
      <c r="G4" s="7">
        <v>2048</v>
      </c>
      <c r="H4" s="7">
        <v>8192</v>
      </c>
      <c r="I4" s="7">
        <v>256</v>
      </c>
      <c r="J4" s="7">
        <v>2048</v>
      </c>
      <c r="K4" s="7">
        <v>8192</v>
      </c>
      <c r="L4" s="23"/>
      <c r="M4" s="7">
        <v>256</v>
      </c>
      <c r="N4" s="7">
        <v>2048</v>
      </c>
      <c r="O4" s="7">
        <v>8192</v>
      </c>
      <c r="P4" s="7">
        <v>256</v>
      </c>
      <c r="Q4" s="7">
        <v>2048</v>
      </c>
      <c r="R4" s="7">
        <v>8192</v>
      </c>
    </row>
    <row r="5" spans="1:21" ht="59.25" customHeight="1" x14ac:dyDescent="0.25">
      <c r="A5" s="7" t="s">
        <v>24</v>
      </c>
      <c r="B5" s="13" t="s">
        <v>20</v>
      </c>
      <c r="C5" s="22" t="s">
        <v>18</v>
      </c>
      <c r="D5" s="22"/>
      <c r="E5" s="22"/>
      <c r="F5" s="22" t="s">
        <v>19</v>
      </c>
      <c r="G5" s="22"/>
      <c r="H5" s="22"/>
      <c r="I5" s="22" t="s">
        <v>22</v>
      </c>
      <c r="J5" s="22"/>
      <c r="K5" s="22"/>
      <c r="L5" s="23"/>
      <c r="M5" s="23" t="s">
        <v>26</v>
      </c>
      <c r="N5" s="23"/>
      <c r="O5" s="23"/>
      <c r="P5" s="23" t="s">
        <v>25</v>
      </c>
      <c r="Q5" s="23"/>
      <c r="R5" s="23"/>
    </row>
    <row r="6" spans="1:21" x14ac:dyDescent="0.25">
      <c r="A6" s="11" t="s">
        <v>7</v>
      </c>
      <c r="B6" s="6">
        <v>32</v>
      </c>
      <c r="C6" s="8">
        <f>fir32_block256!J5</f>
        <v>22550.252525252527</v>
      </c>
      <c r="D6" s="8">
        <f>fir32_block2048!J5</f>
        <v>178487.59595959596</v>
      </c>
      <c r="E6" s="8">
        <f>fir32_block8192!J5</f>
        <v>713120.45833333337</v>
      </c>
      <c r="F6" s="9">
        <f>1000*C6/170000000</f>
        <v>0.13264854426619133</v>
      </c>
      <c r="G6" s="9">
        <f t="shared" ref="G6:H6" si="0">1000*D6/170000000</f>
        <v>1.0499270350564467</v>
      </c>
      <c r="H6" s="9">
        <f t="shared" si="0"/>
        <v>4.1948262254901962</v>
      </c>
      <c r="I6" s="12">
        <f>(C$4*170000000/C6)/1000000</f>
        <v>1.9299118691138757</v>
      </c>
      <c r="J6" s="12">
        <f>(D$4*170000000/D6)/1000000</f>
        <v>1.9506117393099551</v>
      </c>
      <c r="K6" s="12">
        <f>(E$4*170000000/E6)/1000000</f>
        <v>1.9528818500801437</v>
      </c>
      <c r="L6" s="12">
        <f t="shared" ref="L6:L16" si="1">170000000/(2*B6)/1000000</f>
        <v>2.65625</v>
      </c>
      <c r="M6" s="15">
        <f>I6/$L6</f>
        <v>0.72655505660757669</v>
      </c>
      <c r="N6" s="15">
        <f t="shared" ref="N6:O6" si="2">J6/$L6</f>
        <v>0.73434794891668898</v>
      </c>
      <c r="O6" s="15">
        <f t="shared" si="2"/>
        <v>0.73520257885370111</v>
      </c>
      <c r="P6" s="10" t="s">
        <v>21</v>
      </c>
      <c r="Q6" s="10" t="s">
        <v>21</v>
      </c>
      <c r="R6" s="10" t="s">
        <v>21</v>
      </c>
    </row>
    <row r="7" spans="1:21" x14ac:dyDescent="0.25">
      <c r="A7" s="11" t="s">
        <v>27</v>
      </c>
      <c r="B7" s="6">
        <v>32</v>
      </c>
      <c r="C7" s="8">
        <f>fir32_block256!L5</f>
        <v>30603.515151515152</v>
      </c>
      <c r="D7" s="8">
        <f>fir32_block2048!L5</f>
        <v>240733.9696969697</v>
      </c>
      <c r="E7" s="8">
        <f>fir32_block8192!L5</f>
        <v>961137.625</v>
      </c>
      <c r="F7" s="9">
        <f t="shared" ref="F7:F8" si="3">1000*C7/170000000</f>
        <v>0.18002067736185384</v>
      </c>
      <c r="G7" s="9">
        <f t="shared" ref="G7:G8" si="4">1000*D7/170000000</f>
        <v>1.416082174688057</v>
      </c>
      <c r="H7" s="9">
        <f t="shared" ref="H7:H8" si="5">1000*E7/170000000</f>
        <v>5.6537507352941176</v>
      </c>
      <c r="I7" s="12">
        <f t="shared" ref="I7:I16" si="6">(C$4*170000000/C7)/1000000</f>
        <v>1.4220588643015855</v>
      </c>
      <c r="J7" s="12">
        <f t="shared" ref="J7:J16" si="7">(D$4*170000000/D7)/1000000</f>
        <v>1.4462437537928514</v>
      </c>
      <c r="K7" s="12">
        <f t="shared" ref="K7:K16" si="8">(E$4*170000000/E7)/1000000</f>
        <v>1.4489496236296024</v>
      </c>
      <c r="L7" s="12">
        <f t="shared" si="1"/>
        <v>2.65625</v>
      </c>
      <c r="M7" s="15">
        <f t="shared" ref="M7:M16" si="9">I7/$L7</f>
        <v>0.53536333714883222</v>
      </c>
      <c r="N7" s="15">
        <f t="shared" ref="N7:O16" si="10">J7/$L7</f>
        <v>0.54446823672201461</v>
      </c>
      <c r="O7" s="15">
        <f t="shared" si="10"/>
        <v>0.5454869171311445</v>
      </c>
      <c r="P7" s="15">
        <f t="shared" ref="P7:P8" si="11">1-C7/C$6</f>
        <v>-0.35712516377563008</v>
      </c>
      <c r="Q7" s="15">
        <f t="shared" ref="Q7:R8" si="12">1-D7/D$6</f>
        <v>-0.34874341492875716</v>
      </c>
      <c r="R7" s="15">
        <f t="shared" si="12"/>
        <v>-0.34779140574135115</v>
      </c>
    </row>
    <row r="8" spans="1:21" x14ac:dyDescent="0.25">
      <c r="A8" s="11" t="s">
        <v>8</v>
      </c>
      <c r="B8" s="6">
        <v>32</v>
      </c>
      <c r="C8" s="8">
        <f>fir32_block256!M5</f>
        <v>17340.292929292929</v>
      </c>
      <c r="D8" s="8">
        <f>fir32_block2048!M5</f>
        <v>139197.37373737374</v>
      </c>
      <c r="E8" s="8">
        <f>fir32_block8192!M5</f>
        <v>556992.54166666663</v>
      </c>
      <c r="F8" s="9">
        <f t="shared" si="3"/>
        <v>0.10200172311348782</v>
      </c>
      <c r="G8" s="9">
        <f t="shared" si="4"/>
        <v>0.81880808080808087</v>
      </c>
      <c r="H8" s="9">
        <f t="shared" si="5"/>
        <v>3.2764267156862741</v>
      </c>
      <c r="I8" s="12">
        <f t="shared" si="6"/>
        <v>2.5097615234908597</v>
      </c>
      <c r="J8" s="12">
        <f t="shared" si="7"/>
        <v>2.5011966149367151</v>
      </c>
      <c r="K8" s="12">
        <f t="shared" si="8"/>
        <v>2.5002848257767667</v>
      </c>
      <c r="L8" s="12">
        <f t="shared" si="1"/>
        <v>2.65625</v>
      </c>
      <c r="M8" s="15">
        <f t="shared" si="9"/>
        <v>0.94485139707891186</v>
      </c>
      <c r="N8" s="15">
        <f t="shared" si="10"/>
        <v>0.94162696091735154</v>
      </c>
      <c r="O8" s="15">
        <f t="shared" si="10"/>
        <v>0.94128369911595922</v>
      </c>
      <c r="P8" s="15">
        <f t="shared" si="11"/>
        <v>0.23103774958286216</v>
      </c>
      <c r="Q8" s="15">
        <f t="shared" si="12"/>
        <v>0.22012858658881984</v>
      </c>
      <c r="R8" s="15">
        <f t="shared" si="12"/>
        <v>0.2189362468040259</v>
      </c>
    </row>
    <row r="9" spans="1:21" x14ac:dyDescent="0.25">
      <c r="A9" s="16"/>
      <c r="B9" s="17"/>
      <c r="C9" s="18"/>
      <c r="D9" s="18"/>
      <c r="E9" s="18"/>
      <c r="F9" s="19"/>
      <c r="G9" s="19"/>
      <c r="H9" s="19"/>
      <c r="I9" s="20"/>
      <c r="J9" s="20"/>
      <c r="K9" s="20"/>
      <c r="L9" s="20"/>
      <c r="M9" s="5"/>
      <c r="N9" s="5"/>
      <c r="O9" s="5"/>
      <c r="P9" s="21"/>
      <c r="Q9" s="21"/>
      <c r="R9" s="21"/>
    </row>
    <row r="10" spans="1:21" x14ac:dyDescent="0.25">
      <c r="A10" s="11" t="s">
        <v>7</v>
      </c>
      <c r="B10" s="6">
        <v>64</v>
      </c>
      <c r="C10" s="8">
        <f>fir64_block256!J5</f>
        <v>39552.454545454544</v>
      </c>
      <c r="D10" s="8">
        <f>fir64_block2048!J5</f>
        <v>313785.82828282827</v>
      </c>
      <c r="E10" s="8">
        <f>fir64_block8192!J5</f>
        <v>1254002</v>
      </c>
      <c r="F10" s="9">
        <f t="shared" ref="F10:F14" si="13">1000*C10/170000000</f>
        <v>0.23266149732620323</v>
      </c>
      <c r="G10" s="9">
        <f t="shared" ref="G10:G14" si="14">1000*D10/170000000</f>
        <v>1.8457989898989899</v>
      </c>
      <c r="H10" s="9">
        <f t="shared" ref="H10:H14" si="15">1000*E10/170000000</f>
        <v>7.376482352941176</v>
      </c>
      <c r="I10" s="12">
        <f t="shared" si="6"/>
        <v>1.1003109794358241</v>
      </c>
      <c r="J10" s="12">
        <f t="shared" si="7"/>
        <v>1.1095466035075008</v>
      </c>
      <c r="K10" s="12">
        <f t="shared" si="8"/>
        <v>1.110556442493712</v>
      </c>
      <c r="L10" s="12">
        <f t="shared" si="1"/>
        <v>1.328125</v>
      </c>
      <c r="M10" s="15">
        <f t="shared" si="9"/>
        <v>0.82846944333991468</v>
      </c>
      <c r="N10" s="15">
        <f t="shared" si="10"/>
        <v>0.83542332499388294</v>
      </c>
      <c r="O10" s="15">
        <f t="shared" si="10"/>
        <v>0.83618367434820673</v>
      </c>
      <c r="P10" s="6"/>
      <c r="Q10" s="6"/>
      <c r="R10" s="6"/>
    </row>
    <row r="11" spans="1:21" x14ac:dyDescent="0.25">
      <c r="A11" s="11" t="s">
        <v>27</v>
      </c>
      <c r="B11" s="6">
        <v>64</v>
      </c>
      <c r="C11" s="8">
        <f>fir64_block256!L5</f>
        <v>43703.888888888891</v>
      </c>
      <c r="D11" s="8">
        <f>fir64_block2048!L5</f>
        <v>348304.52525252523</v>
      </c>
      <c r="E11" s="8">
        <f>fir64_block8192!L5</f>
        <v>1392359.7083333333</v>
      </c>
      <c r="F11" s="9">
        <f t="shared" si="13"/>
        <v>0.25708169934640523</v>
      </c>
      <c r="G11" s="9">
        <f t="shared" si="14"/>
        <v>2.0488501485442661</v>
      </c>
      <c r="H11" s="9">
        <f t="shared" si="15"/>
        <v>8.1903512254901951</v>
      </c>
      <c r="I11" s="12">
        <f t="shared" si="6"/>
        <v>0.99579239071020875</v>
      </c>
      <c r="J11" s="12">
        <f t="shared" si="7"/>
        <v>0.99958506065225416</v>
      </c>
      <c r="K11" s="12">
        <f t="shared" si="8"/>
        <v>1.0002013069359801</v>
      </c>
      <c r="L11" s="12">
        <f t="shared" si="1"/>
        <v>1.328125</v>
      </c>
      <c r="M11" s="15">
        <f t="shared" si="9"/>
        <v>0.74977309418180427</v>
      </c>
      <c r="N11" s="15">
        <f t="shared" si="10"/>
        <v>0.75262875154993258</v>
      </c>
      <c r="O11" s="15">
        <f t="shared" si="10"/>
        <v>0.75309274875179677</v>
      </c>
      <c r="P11" s="15">
        <f t="shared" ref="P11:P12" si="16">1-C11/C$10</f>
        <v>-0.10496022032370789</v>
      </c>
      <c r="Q11" s="15">
        <f t="shared" ref="Q11:R12" si="17">1-D11/D$10</f>
        <v>-0.11000718916656682</v>
      </c>
      <c r="R11" s="15">
        <f t="shared" si="17"/>
        <v>-0.1103329247747078</v>
      </c>
    </row>
    <row r="12" spans="1:21" x14ac:dyDescent="0.25">
      <c r="A12" s="11" t="s">
        <v>8</v>
      </c>
      <c r="B12" s="6">
        <v>64</v>
      </c>
      <c r="C12" s="8">
        <f>fir64_block256!M5</f>
        <v>33726.282828282827</v>
      </c>
      <c r="D12" s="8">
        <f>fir64_block2048!M5</f>
        <v>270273.55555555556</v>
      </c>
      <c r="E12" s="8">
        <f>fir64_block8192!M5</f>
        <v>1081276.9166666667</v>
      </c>
      <c r="F12" s="9">
        <f t="shared" si="13"/>
        <v>0.19838989898989898</v>
      </c>
      <c r="G12" s="9">
        <f t="shared" si="14"/>
        <v>1.5898444444444446</v>
      </c>
      <c r="H12" s="9">
        <f t="shared" si="15"/>
        <v>6.360452450980393</v>
      </c>
      <c r="I12" s="12">
        <f t="shared" si="6"/>
        <v>1.2903882773438695</v>
      </c>
      <c r="J12" s="12">
        <f t="shared" si="7"/>
        <v>1.2881763415009155</v>
      </c>
      <c r="K12" s="12">
        <f t="shared" si="8"/>
        <v>1.2879586889667409</v>
      </c>
      <c r="L12" s="12">
        <f t="shared" si="1"/>
        <v>1.328125</v>
      </c>
      <c r="M12" s="15">
        <f t="shared" si="9"/>
        <v>0.97158646764714884</v>
      </c>
      <c r="N12" s="15">
        <f t="shared" si="10"/>
        <v>0.96992101007127762</v>
      </c>
      <c r="O12" s="15">
        <f t="shared" si="10"/>
        <v>0.96975713051613432</v>
      </c>
      <c r="P12" s="15">
        <f t="shared" si="16"/>
        <v>0.14730240598535183</v>
      </c>
      <c r="Q12" s="15">
        <f t="shared" si="17"/>
        <v>0.13866869949286964</v>
      </c>
      <c r="R12" s="15">
        <f t="shared" si="17"/>
        <v>0.13773908122421918</v>
      </c>
    </row>
    <row r="13" spans="1:21" x14ac:dyDescent="0.25">
      <c r="A13" s="16"/>
      <c r="B13" s="17"/>
      <c r="C13" s="18"/>
      <c r="D13" s="18"/>
      <c r="E13" s="18"/>
      <c r="F13" s="19"/>
      <c r="G13" s="19"/>
      <c r="H13" s="19"/>
      <c r="I13" s="20"/>
      <c r="J13" s="20"/>
      <c r="K13" s="20"/>
      <c r="L13" s="20"/>
      <c r="M13" s="5"/>
      <c r="N13" s="5"/>
      <c r="O13" s="5"/>
      <c r="P13" s="21"/>
      <c r="Q13" s="21"/>
      <c r="R13" s="21"/>
    </row>
    <row r="14" spans="1:21" x14ac:dyDescent="0.25">
      <c r="A14" s="11" t="s">
        <v>7</v>
      </c>
      <c r="B14" s="6">
        <v>127</v>
      </c>
      <c r="C14" s="8">
        <f>fir127_block256!J5</f>
        <v>80922.808080808085</v>
      </c>
      <c r="D14" s="8">
        <f>fir127_block2048!J5</f>
        <v>579152.10101010103</v>
      </c>
      <c r="E14" s="8">
        <f>fir127_block8192!J5</f>
        <v>2575351</v>
      </c>
      <c r="F14" s="9">
        <f t="shared" si="13"/>
        <v>0.47601651812240053</v>
      </c>
      <c r="G14" s="9">
        <f t="shared" si="14"/>
        <v>3.4067770647653006</v>
      </c>
      <c r="H14" s="9">
        <f t="shared" si="15"/>
        <v>15.149123529411765</v>
      </c>
      <c r="I14" s="12">
        <f t="shared" si="6"/>
        <v>0.53779646347098709</v>
      </c>
      <c r="J14" s="12">
        <f t="shared" si="7"/>
        <v>0.60115468698598007</v>
      </c>
      <c r="K14" s="12">
        <f t="shared" si="8"/>
        <v>0.54075735695833305</v>
      </c>
      <c r="L14" s="12">
        <f t="shared" si="1"/>
        <v>0.6692913385826772</v>
      </c>
      <c r="M14" s="15">
        <f t="shared" si="9"/>
        <v>0.80353118659782774</v>
      </c>
      <c r="N14" s="15">
        <f t="shared" si="10"/>
        <v>0.8981958264378761</v>
      </c>
      <c r="O14" s="15">
        <f t="shared" si="10"/>
        <v>0.80795510980833285</v>
      </c>
      <c r="P14" s="10" t="s">
        <v>21</v>
      </c>
      <c r="Q14" s="10" t="s">
        <v>21</v>
      </c>
      <c r="R14" s="10" t="s">
        <v>21</v>
      </c>
    </row>
    <row r="15" spans="1:21" x14ac:dyDescent="0.25">
      <c r="A15" s="11" t="s">
        <v>27</v>
      </c>
      <c r="B15" s="6">
        <v>127</v>
      </c>
      <c r="C15" s="10" t="s">
        <v>21</v>
      </c>
      <c r="D15" s="10" t="s">
        <v>21</v>
      </c>
      <c r="E15" s="10" t="s">
        <v>21</v>
      </c>
      <c r="F15" s="10" t="s">
        <v>21</v>
      </c>
      <c r="G15" s="10" t="s">
        <v>21</v>
      </c>
      <c r="H15" s="10" t="s">
        <v>21</v>
      </c>
      <c r="I15" s="10" t="s">
        <v>21</v>
      </c>
      <c r="J15" s="10" t="s">
        <v>21</v>
      </c>
      <c r="K15" s="10" t="s">
        <v>21</v>
      </c>
      <c r="L15" s="12">
        <f t="shared" si="1"/>
        <v>0.6692913385826772</v>
      </c>
      <c r="M15" s="15" t="s">
        <v>21</v>
      </c>
      <c r="N15" s="15" t="s">
        <v>21</v>
      </c>
      <c r="O15" s="15" t="s">
        <v>21</v>
      </c>
      <c r="P15" s="10" t="s">
        <v>21</v>
      </c>
      <c r="Q15" s="10" t="s">
        <v>21</v>
      </c>
      <c r="R15" s="10" t="s">
        <v>21</v>
      </c>
    </row>
    <row r="16" spans="1:21" x14ac:dyDescent="0.25">
      <c r="A16" s="11" t="s">
        <v>8</v>
      </c>
      <c r="B16" s="6">
        <v>127</v>
      </c>
      <c r="C16" s="8">
        <f>fir127_block256!M5</f>
        <v>65121.191919191922</v>
      </c>
      <c r="D16" s="8">
        <f>fir127_block2048!M5</f>
        <v>528322.4242424242</v>
      </c>
      <c r="E16" s="8">
        <f>fir127_block8192!M5</f>
        <v>2113469.4166666665</v>
      </c>
      <c r="F16" s="9">
        <f t="shared" ref="F16" si="18">1000*C16/170000000</f>
        <v>0.38306583481877599</v>
      </c>
      <c r="G16" s="9">
        <f t="shared" ref="G16" si="19">1000*D16/170000000</f>
        <v>3.1077789661319071</v>
      </c>
      <c r="H16" s="9">
        <f t="shared" ref="H16" si="20">1000*E16/170000000</f>
        <v>12.432173039215686</v>
      </c>
      <c r="I16" s="12">
        <f t="shared" si="6"/>
        <v>0.66829243626258306</v>
      </c>
      <c r="J16" s="12">
        <f t="shared" si="7"/>
        <v>0.65899152491820878</v>
      </c>
      <c r="K16" s="12">
        <f t="shared" si="8"/>
        <v>0.65893548731660934</v>
      </c>
      <c r="L16" s="12">
        <f t="shared" si="1"/>
        <v>0.6692913385826772</v>
      </c>
      <c r="M16" s="15">
        <f t="shared" si="9"/>
        <v>0.99850752241585938</v>
      </c>
      <c r="N16" s="15">
        <f t="shared" si="10"/>
        <v>0.98461086664250008</v>
      </c>
      <c r="O16" s="15">
        <f t="shared" si="10"/>
        <v>0.98452713987305152</v>
      </c>
      <c r="P16" s="15">
        <f>1-C16/C$14</f>
        <v>0.19526776858555062</v>
      </c>
      <c r="Q16" s="15">
        <f>1-D16/D$14</f>
        <v>8.7765677926445629E-2</v>
      </c>
      <c r="R16" s="15">
        <f>1-E16/E$14</f>
        <v>0.17934704175599114</v>
      </c>
    </row>
  </sheetData>
  <mergeCells count="9">
    <mergeCell ref="P3:R3"/>
    <mergeCell ref="P5:R5"/>
    <mergeCell ref="L3:L5"/>
    <mergeCell ref="C5:E5"/>
    <mergeCell ref="F5:H5"/>
    <mergeCell ref="I5:K5"/>
    <mergeCell ref="C3:K3"/>
    <mergeCell ref="M5:O5"/>
    <mergeCell ref="M3:O3"/>
  </mergeCells>
  <conditionalFormatting sqref="M6:O8">
    <cfRule type="colorScale" priority="4">
      <colorScale>
        <cfvo type="percent" val="0"/>
        <cfvo type="percent" val="75"/>
        <cfvo type="percent" val="100"/>
        <color theme="5" tint="0.39997558519241921"/>
        <color rgb="FFFFEB84"/>
        <color theme="9" tint="0.39997558519241921"/>
      </colorScale>
    </cfRule>
  </conditionalFormatting>
  <conditionalFormatting sqref="M10:O12">
    <cfRule type="colorScale" priority="5">
      <colorScale>
        <cfvo type="percent" val="0"/>
        <cfvo type="percent" val="75"/>
        <cfvo type="percent" val="100"/>
        <color theme="5" tint="0.39997558519241921"/>
        <color rgb="FFFFEB84"/>
        <color theme="9" tint="0.39997558519241921"/>
      </colorScale>
    </cfRule>
  </conditionalFormatting>
  <conditionalFormatting sqref="M14:O16">
    <cfRule type="colorScale" priority="6">
      <colorScale>
        <cfvo type="percent" val="0"/>
        <cfvo type="percent" val="75"/>
        <cfvo type="percent" val="100"/>
        <color theme="5" tint="0.39997558519241921"/>
        <color rgb="FFFFEB84"/>
        <color theme="9" tint="0.39997558519241921"/>
      </colorScale>
    </cfRule>
  </conditionalFormatting>
  <pageMargins left="0.7" right="0.7" top="0.78740157499999996" bottom="0.78740157499999996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32BD9-03B4-44B2-8F9D-1CAB391624AC}">
  <dimension ref="A1:M108"/>
  <sheetViews>
    <sheetView zoomScale="85" zoomScaleNormal="85" workbookViewId="0">
      <selection activeCell="E37" sqref="E37"/>
    </sheetView>
  </sheetViews>
  <sheetFormatPr baseColWidth="10" defaultRowHeight="15" x14ac:dyDescent="0.25"/>
  <cols>
    <col min="1" max="2" width="18.28515625" customWidth="1"/>
    <col min="3" max="3" width="25.28515625" customWidth="1"/>
    <col min="4" max="4" width="19.42578125" customWidth="1"/>
    <col min="5" max="5" width="23.5703125" customWidth="1"/>
    <col min="6" max="6" width="17.28515625" customWidth="1"/>
    <col min="8" max="8" width="15.42578125" customWidth="1"/>
    <col min="9" max="9" width="21.5703125" customWidth="1"/>
    <col min="10" max="10" width="25" customWidth="1"/>
    <col min="11" max="12" width="21.85546875" customWidth="1"/>
    <col min="13" max="13" width="20.28515625" customWidth="1"/>
  </cols>
  <sheetData>
    <row r="1" spans="1:13" x14ac:dyDescent="0.25">
      <c r="A1" s="3" t="s">
        <v>13</v>
      </c>
    </row>
    <row r="2" spans="1:13" x14ac:dyDescent="0.25">
      <c r="A2" s="3" t="s">
        <v>16</v>
      </c>
      <c r="B2" s="3">
        <v>256</v>
      </c>
    </row>
    <row r="3" spans="1:13" x14ac:dyDescent="0.25">
      <c r="B3" s="27" t="s">
        <v>15</v>
      </c>
      <c r="C3" s="27"/>
      <c r="D3" s="27"/>
      <c r="E3" s="27"/>
      <c r="F3" s="27"/>
      <c r="I3" s="4"/>
      <c r="J3" s="4"/>
      <c r="K3" s="4"/>
      <c r="L3" s="4"/>
      <c r="M3" s="4"/>
    </row>
    <row r="4" spans="1:13" x14ac:dyDescent="0.25">
      <c r="A4" s="3" t="s">
        <v>0</v>
      </c>
      <c r="B4" s="3" t="s">
        <v>9</v>
      </c>
      <c r="C4" s="3" t="s">
        <v>7</v>
      </c>
      <c r="D4" s="3" t="s">
        <v>1</v>
      </c>
      <c r="E4" s="3" t="s">
        <v>10</v>
      </c>
      <c r="F4" s="3" t="s">
        <v>2</v>
      </c>
      <c r="I4" s="3" t="s">
        <v>9</v>
      </c>
      <c r="J4" s="3" t="s">
        <v>7</v>
      </c>
      <c r="K4" s="3" t="s">
        <v>1</v>
      </c>
      <c r="L4" s="3" t="s">
        <v>10</v>
      </c>
      <c r="M4" s="3" t="s">
        <v>8</v>
      </c>
    </row>
    <row r="5" spans="1:13" x14ac:dyDescent="0.25">
      <c r="A5">
        <v>1</v>
      </c>
      <c r="C5">
        <v>81070</v>
      </c>
      <c r="D5">
        <v>68488</v>
      </c>
      <c r="F5">
        <v>66109</v>
      </c>
      <c r="H5" s="3" t="s">
        <v>14</v>
      </c>
      <c r="I5" s="1" t="e">
        <f>B105</f>
        <v>#DIV/0!</v>
      </c>
      <c r="J5" s="1">
        <f>C105</f>
        <v>80922.808080808085</v>
      </c>
      <c r="K5" s="1">
        <f>D105</f>
        <v>68464.858585858587</v>
      </c>
      <c r="L5" s="1" t="e">
        <f>E105</f>
        <v>#DIV/0!</v>
      </c>
      <c r="M5" s="1">
        <f>F105</f>
        <v>65121.191919191922</v>
      </c>
    </row>
    <row r="6" spans="1:13" x14ac:dyDescent="0.25">
      <c r="A6">
        <v>2</v>
      </c>
      <c r="C6">
        <v>80952</v>
      </c>
      <c r="D6">
        <v>68395</v>
      </c>
      <c r="F6">
        <v>65958</v>
      </c>
      <c r="H6" s="3" t="s">
        <v>11</v>
      </c>
      <c r="I6" t="e">
        <f>1000*I5/170000000</f>
        <v>#DIV/0!</v>
      </c>
      <c r="J6">
        <f t="shared" ref="J6:M6" si="0">1000*J5/170000000</f>
        <v>0.47601651812240053</v>
      </c>
      <c r="K6">
        <f t="shared" si="0"/>
        <v>0.4027344622697564</v>
      </c>
      <c r="L6" t="e">
        <f t="shared" si="0"/>
        <v>#DIV/0!</v>
      </c>
      <c r="M6">
        <f t="shared" si="0"/>
        <v>0.38306583481877599</v>
      </c>
    </row>
    <row r="7" spans="1:13" x14ac:dyDescent="0.25">
      <c r="A7">
        <v>3</v>
      </c>
      <c r="C7">
        <v>80905</v>
      </c>
      <c r="D7">
        <v>68480</v>
      </c>
      <c r="F7">
        <v>65983</v>
      </c>
      <c r="I7" s="5" t="e">
        <f>$J5/I5-1</f>
        <v>#DIV/0!</v>
      </c>
      <c r="J7" s="5">
        <f>$J5/J5-1</f>
        <v>0</v>
      </c>
      <c r="K7" s="5">
        <f>$J5/K5-1</f>
        <v>0.18196122437507944</v>
      </c>
      <c r="L7" s="5" t="e">
        <f t="shared" ref="L7:M7" si="1">$J5/L5-1</f>
        <v>#DIV/0!</v>
      </c>
      <c r="M7" s="5">
        <f t="shared" si="1"/>
        <v>0.24264936952051164</v>
      </c>
    </row>
    <row r="8" spans="1:13" x14ac:dyDescent="0.25">
      <c r="A8">
        <v>4</v>
      </c>
      <c r="C8">
        <v>80942</v>
      </c>
      <c r="D8">
        <v>68402</v>
      </c>
      <c r="F8">
        <v>65983</v>
      </c>
    </row>
    <row r="9" spans="1:13" x14ac:dyDescent="0.25">
      <c r="A9">
        <v>5</v>
      </c>
      <c r="C9">
        <v>80905</v>
      </c>
      <c r="D9">
        <v>68482</v>
      </c>
      <c r="F9">
        <v>65992</v>
      </c>
    </row>
    <row r="10" spans="1:13" x14ac:dyDescent="0.25">
      <c r="A10">
        <v>6</v>
      </c>
      <c r="C10">
        <v>80942</v>
      </c>
      <c r="D10">
        <v>68402</v>
      </c>
      <c r="F10">
        <v>65976</v>
      </c>
    </row>
    <row r="11" spans="1:13" x14ac:dyDescent="0.25">
      <c r="A11">
        <v>7</v>
      </c>
      <c r="C11">
        <v>80905</v>
      </c>
      <c r="D11">
        <v>68536</v>
      </c>
      <c r="F11">
        <v>65983</v>
      </c>
    </row>
    <row r="12" spans="1:13" x14ac:dyDescent="0.25">
      <c r="A12">
        <v>8</v>
      </c>
      <c r="C12">
        <v>80941</v>
      </c>
      <c r="D12">
        <v>68490</v>
      </c>
      <c r="F12">
        <v>65983</v>
      </c>
    </row>
    <row r="13" spans="1:13" x14ac:dyDescent="0.25">
      <c r="A13">
        <v>9</v>
      </c>
      <c r="C13">
        <v>80905</v>
      </c>
      <c r="D13">
        <v>68460</v>
      </c>
      <c r="F13">
        <v>65983</v>
      </c>
    </row>
    <row r="14" spans="1:13" x14ac:dyDescent="0.25">
      <c r="A14">
        <v>10</v>
      </c>
      <c r="C14">
        <v>80905</v>
      </c>
      <c r="D14">
        <v>68480</v>
      </c>
      <c r="F14">
        <v>65983</v>
      </c>
    </row>
    <row r="15" spans="1:13" x14ac:dyDescent="0.25">
      <c r="A15">
        <v>11</v>
      </c>
      <c r="C15">
        <v>80905</v>
      </c>
      <c r="D15">
        <v>68402</v>
      </c>
      <c r="F15">
        <v>65983</v>
      </c>
    </row>
    <row r="16" spans="1:13" x14ac:dyDescent="0.25">
      <c r="A16">
        <v>12</v>
      </c>
      <c r="C16">
        <v>80905</v>
      </c>
      <c r="D16">
        <v>68536</v>
      </c>
      <c r="F16">
        <v>65983</v>
      </c>
    </row>
    <row r="17" spans="1:6" x14ac:dyDescent="0.25">
      <c r="A17">
        <v>13</v>
      </c>
      <c r="C17">
        <v>80942</v>
      </c>
      <c r="D17">
        <v>68488</v>
      </c>
      <c r="F17">
        <v>65983</v>
      </c>
    </row>
    <row r="18" spans="1:6" x14ac:dyDescent="0.25">
      <c r="A18">
        <v>14</v>
      </c>
      <c r="C18">
        <v>80905</v>
      </c>
      <c r="D18">
        <v>68460</v>
      </c>
      <c r="F18">
        <v>65983</v>
      </c>
    </row>
    <row r="19" spans="1:6" x14ac:dyDescent="0.25">
      <c r="A19">
        <v>15</v>
      </c>
      <c r="C19">
        <v>80942</v>
      </c>
      <c r="D19">
        <v>68480</v>
      </c>
      <c r="F19">
        <v>65983</v>
      </c>
    </row>
    <row r="20" spans="1:6" x14ac:dyDescent="0.25">
      <c r="A20">
        <v>16</v>
      </c>
      <c r="C20">
        <v>80905</v>
      </c>
      <c r="D20">
        <v>68402</v>
      </c>
      <c r="F20">
        <v>65983</v>
      </c>
    </row>
    <row r="21" spans="1:6" x14ac:dyDescent="0.25">
      <c r="A21">
        <v>17</v>
      </c>
      <c r="C21">
        <v>80941</v>
      </c>
      <c r="D21">
        <v>68536</v>
      </c>
      <c r="F21">
        <v>65983</v>
      </c>
    </row>
    <row r="22" spans="1:6" x14ac:dyDescent="0.25">
      <c r="A22">
        <v>18</v>
      </c>
      <c r="C22">
        <v>80905</v>
      </c>
      <c r="D22">
        <v>68489</v>
      </c>
      <c r="F22">
        <v>65984</v>
      </c>
    </row>
    <row r="23" spans="1:6" x14ac:dyDescent="0.25">
      <c r="A23">
        <v>19</v>
      </c>
      <c r="C23">
        <v>80942</v>
      </c>
      <c r="D23">
        <v>68460</v>
      </c>
      <c r="F23">
        <v>65981</v>
      </c>
    </row>
    <row r="24" spans="1:6" x14ac:dyDescent="0.25">
      <c r="A24">
        <v>20</v>
      </c>
      <c r="C24">
        <v>80905</v>
      </c>
      <c r="D24">
        <v>68482</v>
      </c>
      <c r="F24">
        <v>65983</v>
      </c>
    </row>
    <row r="25" spans="1:6" x14ac:dyDescent="0.25">
      <c r="A25">
        <v>21</v>
      </c>
      <c r="C25">
        <v>80941</v>
      </c>
      <c r="D25">
        <v>68402</v>
      </c>
      <c r="F25">
        <v>65983</v>
      </c>
    </row>
    <row r="26" spans="1:6" x14ac:dyDescent="0.25">
      <c r="A26">
        <v>22</v>
      </c>
      <c r="C26">
        <v>80905</v>
      </c>
      <c r="D26">
        <v>68536</v>
      </c>
      <c r="F26">
        <v>65983</v>
      </c>
    </row>
    <row r="27" spans="1:6" x14ac:dyDescent="0.25">
      <c r="A27">
        <v>23</v>
      </c>
      <c r="C27">
        <v>80942</v>
      </c>
      <c r="D27">
        <v>68382</v>
      </c>
      <c r="F27">
        <v>65983</v>
      </c>
    </row>
    <row r="28" spans="1:6" x14ac:dyDescent="0.25">
      <c r="A28">
        <v>24</v>
      </c>
      <c r="C28">
        <v>80905</v>
      </c>
      <c r="D28">
        <v>68363</v>
      </c>
      <c r="F28">
        <v>65983</v>
      </c>
    </row>
    <row r="29" spans="1:6" x14ac:dyDescent="0.25">
      <c r="A29">
        <v>25</v>
      </c>
      <c r="C29">
        <v>80940</v>
      </c>
      <c r="D29">
        <v>68482</v>
      </c>
      <c r="F29">
        <v>65983</v>
      </c>
    </row>
    <row r="30" spans="1:6" x14ac:dyDescent="0.25">
      <c r="A30">
        <v>26</v>
      </c>
      <c r="C30">
        <v>80905</v>
      </c>
      <c r="D30">
        <v>68402</v>
      </c>
      <c r="F30">
        <v>65983</v>
      </c>
    </row>
    <row r="31" spans="1:6" x14ac:dyDescent="0.25">
      <c r="A31">
        <v>27</v>
      </c>
      <c r="C31">
        <v>80941</v>
      </c>
      <c r="D31">
        <v>68536</v>
      </c>
      <c r="F31">
        <v>65983</v>
      </c>
    </row>
    <row r="32" spans="1:6" x14ac:dyDescent="0.25">
      <c r="A32">
        <v>28</v>
      </c>
      <c r="C32">
        <v>80905</v>
      </c>
      <c r="D32">
        <v>68490</v>
      </c>
      <c r="F32">
        <v>65983</v>
      </c>
    </row>
    <row r="33" spans="1:6" x14ac:dyDescent="0.25">
      <c r="A33">
        <v>29</v>
      </c>
      <c r="C33">
        <v>80943</v>
      </c>
      <c r="D33">
        <v>68460</v>
      </c>
      <c r="F33">
        <v>65983</v>
      </c>
    </row>
    <row r="34" spans="1:6" x14ac:dyDescent="0.25">
      <c r="A34">
        <v>30</v>
      </c>
      <c r="C34">
        <v>80905</v>
      </c>
      <c r="D34">
        <v>68481</v>
      </c>
      <c r="F34">
        <v>65983</v>
      </c>
    </row>
    <row r="35" spans="1:6" x14ac:dyDescent="0.25">
      <c r="A35">
        <v>31</v>
      </c>
      <c r="C35">
        <v>80941</v>
      </c>
      <c r="D35">
        <v>68402</v>
      </c>
      <c r="F35">
        <v>65983</v>
      </c>
    </row>
    <row r="36" spans="1:6" x14ac:dyDescent="0.25">
      <c r="A36">
        <v>32</v>
      </c>
      <c r="C36">
        <v>80905</v>
      </c>
      <c r="D36">
        <v>68536</v>
      </c>
      <c r="F36">
        <v>65983</v>
      </c>
    </row>
    <row r="37" spans="1:6" x14ac:dyDescent="0.25">
      <c r="A37">
        <v>33</v>
      </c>
      <c r="C37">
        <v>80942</v>
      </c>
      <c r="D37">
        <v>68489</v>
      </c>
      <c r="F37">
        <v>65983</v>
      </c>
    </row>
    <row r="38" spans="1:6" x14ac:dyDescent="0.25">
      <c r="A38">
        <v>34</v>
      </c>
      <c r="C38">
        <v>80905</v>
      </c>
      <c r="D38">
        <v>68460</v>
      </c>
      <c r="F38">
        <v>65983</v>
      </c>
    </row>
    <row r="39" spans="1:6" x14ac:dyDescent="0.25">
      <c r="A39">
        <v>35</v>
      </c>
      <c r="C39">
        <v>80942</v>
      </c>
      <c r="D39">
        <v>68482</v>
      </c>
      <c r="F39">
        <v>65983</v>
      </c>
    </row>
    <row r="40" spans="1:6" x14ac:dyDescent="0.25">
      <c r="A40">
        <v>36</v>
      </c>
      <c r="C40">
        <v>80905</v>
      </c>
      <c r="D40">
        <v>68402</v>
      </c>
      <c r="F40">
        <v>65985</v>
      </c>
    </row>
    <row r="41" spans="1:6" x14ac:dyDescent="0.25">
      <c r="A41">
        <v>37</v>
      </c>
      <c r="C41">
        <v>80942</v>
      </c>
      <c r="D41">
        <v>68536</v>
      </c>
      <c r="F41">
        <v>65980</v>
      </c>
    </row>
    <row r="42" spans="1:6" x14ac:dyDescent="0.25">
      <c r="A42">
        <v>38</v>
      </c>
      <c r="C42">
        <v>80905</v>
      </c>
      <c r="D42">
        <v>68488</v>
      </c>
      <c r="F42">
        <v>65983</v>
      </c>
    </row>
    <row r="43" spans="1:6" x14ac:dyDescent="0.25">
      <c r="A43">
        <v>39</v>
      </c>
      <c r="C43">
        <v>80941</v>
      </c>
      <c r="D43">
        <v>68460</v>
      </c>
      <c r="F43">
        <v>65983</v>
      </c>
    </row>
    <row r="44" spans="1:6" x14ac:dyDescent="0.25">
      <c r="A44">
        <v>40</v>
      </c>
      <c r="C44">
        <v>80905</v>
      </c>
      <c r="D44">
        <v>68483</v>
      </c>
      <c r="F44">
        <v>65983</v>
      </c>
    </row>
    <row r="45" spans="1:6" x14ac:dyDescent="0.25">
      <c r="A45">
        <v>41</v>
      </c>
      <c r="C45">
        <v>80942</v>
      </c>
      <c r="D45">
        <v>68402</v>
      </c>
      <c r="F45">
        <v>65983</v>
      </c>
    </row>
    <row r="46" spans="1:6" x14ac:dyDescent="0.25">
      <c r="A46">
        <v>42</v>
      </c>
      <c r="C46">
        <v>80905</v>
      </c>
      <c r="D46">
        <v>68536</v>
      </c>
      <c r="F46">
        <v>65983</v>
      </c>
    </row>
    <row r="47" spans="1:6" x14ac:dyDescent="0.25">
      <c r="A47">
        <v>43</v>
      </c>
      <c r="C47">
        <v>80939</v>
      </c>
      <c r="D47">
        <v>68490</v>
      </c>
      <c r="F47">
        <v>65983</v>
      </c>
    </row>
    <row r="48" spans="1:6" x14ac:dyDescent="0.25">
      <c r="A48">
        <v>44</v>
      </c>
      <c r="C48">
        <v>80905</v>
      </c>
      <c r="D48">
        <v>68460</v>
      </c>
      <c r="F48">
        <v>65983</v>
      </c>
    </row>
    <row r="49" spans="1:6" x14ac:dyDescent="0.25">
      <c r="A49">
        <v>45</v>
      </c>
      <c r="C49">
        <v>80941</v>
      </c>
      <c r="D49">
        <v>68482</v>
      </c>
      <c r="F49">
        <v>65983</v>
      </c>
    </row>
    <row r="50" spans="1:6" x14ac:dyDescent="0.25">
      <c r="A50">
        <v>46</v>
      </c>
      <c r="C50">
        <v>80905</v>
      </c>
      <c r="D50">
        <v>68402</v>
      </c>
      <c r="F50">
        <v>65983</v>
      </c>
    </row>
    <row r="51" spans="1:6" x14ac:dyDescent="0.25">
      <c r="A51">
        <v>47</v>
      </c>
      <c r="C51">
        <v>80941</v>
      </c>
      <c r="D51">
        <v>68536</v>
      </c>
      <c r="F51">
        <v>65983</v>
      </c>
    </row>
    <row r="52" spans="1:6" x14ac:dyDescent="0.25">
      <c r="A52">
        <v>48</v>
      </c>
      <c r="C52">
        <v>80905</v>
      </c>
      <c r="D52">
        <v>68521</v>
      </c>
      <c r="F52">
        <v>65983</v>
      </c>
    </row>
    <row r="53" spans="1:6" x14ac:dyDescent="0.25">
      <c r="A53">
        <v>49</v>
      </c>
      <c r="C53">
        <v>80940</v>
      </c>
      <c r="D53">
        <v>68365</v>
      </c>
      <c r="F53">
        <v>65984</v>
      </c>
    </row>
    <row r="54" spans="1:6" x14ac:dyDescent="0.25">
      <c r="A54">
        <v>50</v>
      </c>
      <c r="C54">
        <v>80905</v>
      </c>
      <c r="D54">
        <v>68483</v>
      </c>
      <c r="F54">
        <v>65981</v>
      </c>
    </row>
    <row r="55" spans="1:6" x14ac:dyDescent="0.25">
      <c r="A55">
        <v>51</v>
      </c>
      <c r="C55">
        <v>80941</v>
      </c>
      <c r="D55">
        <v>68402</v>
      </c>
      <c r="F55">
        <v>65983</v>
      </c>
    </row>
    <row r="56" spans="1:6" x14ac:dyDescent="0.25">
      <c r="A56">
        <v>52</v>
      </c>
      <c r="C56">
        <v>80905</v>
      </c>
      <c r="D56">
        <v>68482</v>
      </c>
      <c r="F56">
        <v>65983</v>
      </c>
    </row>
    <row r="57" spans="1:6" x14ac:dyDescent="0.25">
      <c r="A57">
        <v>53</v>
      </c>
      <c r="C57">
        <v>80943</v>
      </c>
      <c r="D57">
        <v>68402</v>
      </c>
      <c r="F57">
        <v>65983</v>
      </c>
    </row>
    <row r="58" spans="1:6" x14ac:dyDescent="0.25">
      <c r="A58">
        <v>54</v>
      </c>
      <c r="C58">
        <v>80905</v>
      </c>
      <c r="D58">
        <v>68536</v>
      </c>
      <c r="F58">
        <v>65983</v>
      </c>
    </row>
    <row r="59" spans="1:6" x14ac:dyDescent="0.25">
      <c r="A59">
        <v>55</v>
      </c>
      <c r="C59">
        <v>80942</v>
      </c>
      <c r="D59">
        <v>68381</v>
      </c>
      <c r="F59">
        <v>65983</v>
      </c>
    </row>
    <row r="60" spans="1:6" x14ac:dyDescent="0.25">
      <c r="A60">
        <v>56</v>
      </c>
      <c r="C60">
        <v>80905</v>
      </c>
      <c r="D60">
        <v>68363</v>
      </c>
      <c r="F60">
        <v>65983</v>
      </c>
    </row>
    <row r="61" spans="1:6" x14ac:dyDescent="0.25">
      <c r="A61">
        <v>57</v>
      </c>
      <c r="C61">
        <v>80943</v>
      </c>
      <c r="D61">
        <v>68482</v>
      </c>
      <c r="F61">
        <v>65983</v>
      </c>
    </row>
    <row r="62" spans="1:6" x14ac:dyDescent="0.25">
      <c r="A62">
        <v>58</v>
      </c>
      <c r="C62">
        <v>80905</v>
      </c>
      <c r="D62">
        <v>68402</v>
      </c>
      <c r="F62">
        <v>65983</v>
      </c>
    </row>
    <row r="63" spans="1:6" x14ac:dyDescent="0.25">
      <c r="A63">
        <v>59</v>
      </c>
      <c r="C63">
        <v>80942</v>
      </c>
      <c r="D63">
        <v>68536</v>
      </c>
      <c r="F63">
        <v>65983</v>
      </c>
    </row>
    <row r="64" spans="1:6" x14ac:dyDescent="0.25">
      <c r="A64">
        <v>60</v>
      </c>
      <c r="C64">
        <v>80906</v>
      </c>
      <c r="D64">
        <v>68382</v>
      </c>
      <c r="F64">
        <v>65983</v>
      </c>
    </row>
    <row r="65" spans="1:6" x14ac:dyDescent="0.25">
      <c r="A65">
        <v>61</v>
      </c>
      <c r="C65">
        <v>80941</v>
      </c>
      <c r="D65">
        <v>68363</v>
      </c>
      <c r="F65">
        <v>65983</v>
      </c>
    </row>
    <row r="66" spans="1:6" x14ac:dyDescent="0.25">
      <c r="A66">
        <v>62</v>
      </c>
      <c r="C66">
        <v>80905</v>
      </c>
      <c r="D66">
        <v>68481</v>
      </c>
      <c r="F66">
        <v>65983</v>
      </c>
    </row>
    <row r="67" spans="1:6" x14ac:dyDescent="0.25">
      <c r="A67">
        <v>63</v>
      </c>
      <c r="C67">
        <v>80940</v>
      </c>
      <c r="D67">
        <v>68402</v>
      </c>
      <c r="F67">
        <v>65983</v>
      </c>
    </row>
    <row r="68" spans="1:6" x14ac:dyDescent="0.25">
      <c r="A68">
        <v>64</v>
      </c>
      <c r="C68">
        <v>80905</v>
      </c>
      <c r="D68">
        <v>68536</v>
      </c>
      <c r="F68">
        <v>65983</v>
      </c>
    </row>
    <row r="69" spans="1:6" x14ac:dyDescent="0.25">
      <c r="A69">
        <v>65</v>
      </c>
      <c r="C69">
        <v>80941</v>
      </c>
      <c r="D69">
        <v>68490</v>
      </c>
      <c r="F69">
        <v>65983</v>
      </c>
    </row>
    <row r="70" spans="1:6" x14ac:dyDescent="0.25">
      <c r="A70">
        <v>66</v>
      </c>
      <c r="C70">
        <v>80905</v>
      </c>
      <c r="D70">
        <v>68460</v>
      </c>
      <c r="F70">
        <v>65983</v>
      </c>
    </row>
    <row r="71" spans="1:6" x14ac:dyDescent="0.25">
      <c r="A71">
        <v>67</v>
      </c>
      <c r="C71">
        <v>80942</v>
      </c>
      <c r="D71">
        <v>68483</v>
      </c>
      <c r="F71">
        <v>65985</v>
      </c>
    </row>
    <row r="72" spans="1:6" x14ac:dyDescent="0.25">
      <c r="A72">
        <v>68</v>
      </c>
      <c r="C72">
        <v>80905</v>
      </c>
      <c r="D72">
        <v>68402</v>
      </c>
      <c r="F72">
        <v>65980</v>
      </c>
    </row>
    <row r="73" spans="1:6" x14ac:dyDescent="0.25">
      <c r="A73">
        <v>69</v>
      </c>
      <c r="C73">
        <v>80940</v>
      </c>
      <c r="D73">
        <v>68536</v>
      </c>
      <c r="F73">
        <v>65983</v>
      </c>
    </row>
    <row r="74" spans="1:6" x14ac:dyDescent="0.25">
      <c r="A74">
        <v>70</v>
      </c>
      <c r="C74">
        <v>80905</v>
      </c>
      <c r="D74">
        <v>68489</v>
      </c>
      <c r="F74">
        <v>65983</v>
      </c>
    </row>
    <row r="75" spans="1:6" x14ac:dyDescent="0.25">
      <c r="A75">
        <v>71</v>
      </c>
      <c r="C75">
        <v>80941</v>
      </c>
      <c r="D75">
        <v>68460</v>
      </c>
      <c r="F75">
        <v>65983</v>
      </c>
    </row>
    <row r="76" spans="1:6" x14ac:dyDescent="0.25">
      <c r="A76">
        <v>72</v>
      </c>
      <c r="C76">
        <v>80905</v>
      </c>
      <c r="D76">
        <v>68480</v>
      </c>
      <c r="F76">
        <v>65983</v>
      </c>
    </row>
    <row r="77" spans="1:6" x14ac:dyDescent="0.25">
      <c r="A77">
        <v>73</v>
      </c>
      <c r="C77">
        <v>80943</v>
      </c>
      <c r="D77">
        <v>68402</v>
      </c>
      <c r="F77">
        <v>65983</v>
      </c>
    </row>
    <row r="78" spans="1:6" x14ac:dyDescent="0.25">
      <c r="A78">
        <v>74</v>
      </c>
      <c r="C78">
        <v>80905</v>
      </c>
      <c r="D78">
        <v>68536</v>
      </c>
      <c r="F78">
        <v>65983</v>
      </c>
    </row>
    <row r="79" spans="1:6" x14ac:dyDescent="0.25">
      <c r="A79">
        <v>75</v>
      </c>
      <c r="C79">
        <v>80942</v>
      </c>
      <c r="D79">
        <v>68490</v>
      </c>
      <c r="F79">
        <v>65983</v>
      </c>
    </row>
    <row r="80" spans="1:6" x14ac:dyDescent="0.25">
      <c r="A80">
        <v>76</v>
      </c>
      <c r="C80">
        <v>80905</v>
      </c>
      <c r="D80">
        <v>68460</v>
      </c>
      <c r="F80">
        <v>65983</v>
      </c>
    </row>
    <row r="81" spans="1:6" x14ac:dyDescent="0.25">
      <c r="A81">
        <v>77</v>
      </c>
      <c r="C81">
        <v>80941</v>
      </c>
      <c r="D81">
        <v>68483</v>
      </c>
      <c r="F81">
        <v>65983</v>
      </c>
    </row>
    <row r="82" spans="1:6" x14ac:dyDescent="0.25">
      <c r="A82">
        <v>78</v>
      </c>
      <c r="C82">
        <v>80905</v>
      </c>
      <c r="D82">
        <v>68402</v>
      </c>
      <c r="F82">
        <v>65983</v>
      </c>
    </row>
    <row r="83" spans="1:6" x14ac:dyDescent="0.25">
      <c r="A83">
        <v>79</v>
      </c>
      <c r="C83">
        <v>80942</v>
      </c>
      <c r="D83">
        <v>68536</v>
      </c>
      <c r="F83">
        <v>20938</v>
      </c>
    </row>
    <row r="84" spans="1:6" x14ac:dyDescent="0.25">
      <c r="A84">
        <v>80</v>
      </c>
      <c r="C84">
        <v>80905</v>
      </c>
      <c r="D84">
        <v>68490</v>
      </c>
      <c r="F84">
        <v>25740</v>
      </c>
    </row>
    <row r="85" spans="1:6" x14ac:dyDescent="0.25">
      <c r="A85">
        <v>81</v>
      </c>
      <c r="C85">
        <v>80942</v>
      </c>
      <c r="D85">
        <v>68460</v>
      </c>
      <c r="F85">
        <v>65982</v>
      </c>
    </row>
    <row r="86" spans="1:6" x14ac:dyDescent="0.25">
      <c r="A86">
        <v>82</v>
      </c>
      <c r="C86">
        <v>80905</v>
      </c>
      <c r="D86">
        <v>68482</v>
      </c>
      <c r="F86">
        <v>65981</v>
      </c>
    </row>
    <row r="87" spans="1:6" x14ac:dyDescent="0.25">
      <c r="A87">
        <v>83</v>
      </c>
      <c r="C87">
        <v>80941</v>
      </c>
      <c r="D87">
        <v>68402</v>
      </c>
      <c r="F87">
        <v>65983</v>
      </c>
    </row>
    <row r="88" spans="1:6" x14ac:dyDescent="0.25">
      <c r="A88">
        <v>84</v>
      </c>
      <c r="C88">
        <v>80905</v>
      </c>
      <c r="D88">
        <v>68536</v>
      </c>
      <c r="F88">
        <v>65983</v>
      </c>
    </row>
    <row r="89" spans="1:6" x14ac:dyDescent="0.25">
      <c r="A89">
        <v>85</v>
      </c>
      <c r="C89">
        <v>80942</v>
      </c>
      <c r="D89">
        <v>68489</v>
      </c>
      <c r="F89">
        <v>65983</v>
      </c>
    </row>
    <row r="90" spans="1:6" x14ac:dyDescent="0.25">
      <c r="A90">
        <v>86</v>
      </c>
      <c r="C90">
        <v>80905</v>
      </c>
      <c r="D90">
        <v>68460</v>
      </c>
      <c r="F90">
        <v>65983</v>
      </c>
    </row>
    <row r="91" spans="1:6" x14ac:dyDescent="0.25">
      <c r="A91">
        <v>87</v>
      </c>
      <c r="C91">
        <v>80941</v>
      </c>
      <c r="D91">
        <v>68481</v>
      </c>
      <c r="F91">
        <v>65983</v>
      </c>
    </row>
    <row r="92" spans="1:6" x14ac:dyDescent="0.25">
      <c r="A92">
        <v>88</v>
      </c>
      <c r="C92">
        <v>80905</v>
      </c>
      <c r="D92">
        <v>68402</v>
      </c>
      <c r="F92">
        <v>65983</v>
      </c>
    </row>
    <row r="93" spans="1:6" x14ac:dyDescent="0.25">
      <c r="A93">
        <v>89</v>
      </c>
      <c r="C93">
        <v>80941</v>
      </c>
      <c r="D93">
        <v>68536</v>
      </c>
      <c r="F93">
        <v>65984</v>
      </c>
    </row>
    <row r="94" spans="1:6" x14ac:dyDescent="0.25">
      <c r="A94">
        <v>90</v>
      </c>
      <c r="C94">
        <v>80905</v>
      </c>
      <c r="D94">
        <v>68490</v>
      </c>
      <c r="F94">
        <v>65981</v>
      </c>
    </row>
    <row r="95" spans="1:6" x14ac:dyDescent="0.25">
      <c r="A95">
        <v>91</v>
      </c>
      <c r="C95">
        <v>80941</v>
      </c>
      <c r="D95">
        <v>68460</v>
      </c>
      <c r="F95">
        <v>65983</v>
      </c>
    </row>
    <row r="96" spans="1:6" x14ac:dyDescent="0.25">
      <c r="A96">
        <v>92</v>
      </c>
      <c r="C96">
        <v>80905</v>
      </c>
      <c r="D96">
        <v>68517</v>
      </c>
      <c r="F96">
        <v>65983</v>
      </c>
    </row>
    <row r="97" spans="1:6" x14ac:dyDescent="0.25">
      <c r="A97">
        <v>93</v>
      </c>
      <c r="C97">
        <v>80941</v>
      </c>
      <c r="D97">
        <v>68460</v>
      </c>
      <c r="F97">
        <v>65983</v>
      </c>
    </row>
    <row r="98" spans="1:6" x14ac:dyDescent="0.25">
      <c r="A98">
        <v>94</v>
      </c>
      <c r="C98">
        <v>80905</v>
      </c>
      <c r="D98">
        <v>68536</v>
      </c>
      <c r="F98">
        <v>65983</v>
      </c>
    </row>
    <row r="99" spans="1:6" x14ac:dyDescent="0.25">
      <c r="A99">
        <v>95</v>
      </c>
      <c r="C99">
        <v>80943</v>
      </c>
      <c r="D99">
        <v>68489</v>
      </c>
      <c r="F99">
        <v>65983</v>
      </c>
    </row>
    <row r="100" spans="1:6" x14ac:dyDescent="0.25">
      <c r="A100">
        <v>96</v>
      </c>
      <c r="C100">
        <v>80905</v>
      </c>
      <c r="D100">
        <v>68460</v>
      </c>
      <c r="F100">
        <v>65983</v>
      </c>
    </row>
    <row r="101" spans="1:6" x14ac:dyDescent="0.25">
      <c r="A101">
        <v>97</v>
      </c>
      <c r="C101">
        <v>80942</v>
      </c>
      <c r="D101">
        <v>68483</v>
      </c>
      <c r="F101">
        <v>65983</v>
      </c>
    </row>
    <row r="102" spans="1:6" x14ac:dyDescent="0.25">
      <c r="A102">
        <v>98</v>
      </c>
      <c r="C102">
        <v>80905</v>
      </c>
      <c r="D102">
        <v>68402</v>
      </c>
      <c r="F102">
        <v>65983</v>
      </c>
    </row>
    <row r="103" spans="1:6" x14ac:dyDescent="0.25">
      <c r="A103">
        <v>99</v>
      </c>
      <c r="C103">
        <v>80942</v>
      </c>
      <c r="D103">
        <v>68536</v>
      </c>
      <c r="F103">
        <v>65983</v>
      </c>
    </row>
    <row r="104" spans="1:6" x14ac:dyDescent="0.25">
      <c r="A104">
        <v>100</v>
      </c>
      <c r="C104">
        <v>80905</v>
      </c>
      <c r="D104">
        <v>68380</v>
      </c>
      <c r="F104">
        <v>65983</v>
      </c>
    </row>
    <row r="105" spans="1:6" x14ac:dyDescent="0.25">
      <c r="A105" s="3" t="s">
        <v>3</v>
      </c>
      <c r="B105" s="2" t="e">
        <f>AVERAGE(B6:B29)</f>
        <v>#DIV/0!</v>
      </c>
      <c r="C105" s="2">
        <f>AVERAGE(C6:C104)</f>
        <v>80922.808080808085</v>
      </c>
      <c r="D105" s="2">
        <f t="shared" ref="D105:F105" si="2">AVERAGE(D6:D104)</f>
        <v>68464.858585858587</v>
      </c>
      <c r="E105" s="2" t="e">
        <f t="shared" si="2"/>
        <v>#DIV/0!</v>
      </c>
      <c r="F105" s="2">
        <f t="shared" si="2"/>
        <v>65121.191919191922</v>
      </c>
    </row>
    <row r="106" spans="1:6" x14ac:dyDescent="0.25">
      <c r="A106" s="3" t="s">
        <v>4</v>
      </c>
      <c r="B106">
        <f>MIN(B6:B29)</f>
        <v>0</v>
      </c>
      <c r="C106">
        <f>MIN(C6:C104)</f>
        <v>80905</v>
      </c>
      <c r="D106">
        <f t="shared" ref="D106:F106" si="3">MIN(D6:D104)</f>
        <v>68363</v>
      </c>
      <c r="E106">
        <f t="shared" si="3"/>
        <v>0</v>
      </c>
      <c r="F106">
        <f t="shared" si="3"/>
        <v>20938</v>
      </c>
    </row>
    <row r="107" spans="1:6" x14ac:dyDescent="0.25">
      <c r="A107" s="3" t="s">
        <v>5</v>
      </c>
      <c r="B107">
        <f>MAX(B6:B29)</f>
        <v>0</v>
      </c>
      <c r="C107">
        <f>MAX(C6:C104)</f>
        <v>80952</v>
      </c>
      <c r="D107">
        <f t="shared" ref="D107:F107" si="4">MAX(D6:D104)</f>
        <v>68536</v>
      </c>
      <c r="E107">
        <f t="shared" si="4"/>
        <v>0</v>
      </c>
      <c r="F107">
        <f t="shared" si="4"/>
        <v>65992</v>
      </c>
    </row>
    <row r="108" spans="1:6" x14ac:dyDescent="0.25">
      <c r="A108" s="3" t="s">
        <v>6</v>
      </c>
      <c r="B108" t="e">
        <f>_xlfn.STDEV.S(B6:B29)</f>
        <v>#DIV/0!</v>
      </c>
      <c r="C108">
        <f>_xlfn.STDEV.S(C6:C104)</f>
        <v>18.469321925873896</v>
      </c>
      <c r="D108">
        <f t="shared" ref="D108:F108" si="5">_xlfn.STDEV.S(D6:D104)</f>
        <v>52.436163346980599</v>
      </c>
      <c r="E108" t="e">
        <f t="shared" si="5"/>
        <v>#DIV/0!</v>
      </c>
      <c r="F108">
        <f t="shared" si="5"/>
        <v>6039.8534170562352</v>
      </c>
    </row>
  </sheetData>
  <mergeCells count="1">
    <mergeCell ref="B3:F3"/>
  </mergeCells>
  <pageMargins left="0.7" right="0.7" top="0.78740157499999996" bottom="0.78740157499999996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C12AB-8EFF-4F55-B1F4-85573108EDD6}">
  <dimension ref="A1:M33"/>
  <sheetViews>
    <sheetView topLeftCell="C1" zoomScale="85" zoomScaleNormal="85" workbookViewId="0">
      <selection activeCell="D30" sqref="D30"/>
    </sheetView>
  </sheetViews>
  <sheetFormatPr baseColWidth="10" defaultRowHeight="15" x14ac:dyDescent="0.25"/>
  <cols>
    <col min="1" max="2" width="18.28515625" customWidth="1"/>
    <col min="3" max="3" width="25.28515625" customWidth="1"/>
    <col min="4" max="4" width="19.42578125" customWidth="1"/>
    <col min="5" max="5" width="23.5703125" customWidth="1"/>
    <col min="6" max="6" width="17.28515625" customWidth="1"/>
    <col min="8" max="8" width="17.28515625" customWidth="1"/>
    <col min="9" max="9" width="21.5703125" customWidth="1"/>
    <col min="10" max="10" width="25" customWidth="1"/>
    <col min="11" max="12" width="21.85546875" customWidth="1"/>
    <col min="13" max="13" width="20.28515625" customWidth="1"/>
  </cols>
  <sheetData>
    <row r="1" spans="1:13" x14ac:dyDescent="0.25">
      <c r="A1" s="3" t="s">
        <v>13</v>
      </c>
    </row>
    <row r="2" spans="1:13" x14ac:dyDescent="0.25">
      <c r="A2" s="3" t="s">
        <v>16</v>
      </c>
      <c r="B2" s="3">
        <v>8192</v>
      </c>
    </row>
    <row r="3" spans="1:13" x14ac:dyDescent="0.25">
      <c r="B3" s="27" t="s">
        <v>15</v>
      </c>
      <c r="C3" s="27"/>
      <c r="D3" s="27"/>
      <c r="E3" s="27"/>
      <c r="F3" s="27"/>
      <c r="I3" s="27"/>
      <c r="J3" s="27"/>
      <c r="K3" s="27"/>
      <c r="L3" s="27"/>
      <c r="M3" s="27"/>
    </row>
    <row r="4" spans="1:13" x14ac:dyDescent="0.25">
      <c r="A4" s="3" t="s">
        <v>0</v>
      </c>
      <c r="B4" s="3" t="s">
        <v>9</v>
      </c>
      <c r="C4" s="3" t="s">
        <v>7</v>
      </c>
      <c r="D4" s="3" t="s">
        <v>1</v>
      </c>
      <c r="E4" s="3" t="s">
        <v>10</v>
      </c>
      <c r="F4" s="3" t="s">
        <v>2</v>
      </c>
      <c r="I4" s="3" t="s">
        <v>9</v>
      </c>
      <c r="J4" s="3" t="s">
        <v>7</v>
      </c>
      <c r="K4" s="3" t="s">
        <v>1</v>
      </c>
      <c r="L4" s="3" t="s">
        <v>10</v>
      </c>
      <c r="M4" s="3" t="s">
        <v>8</v>
      </c>
    </row>
    <row r="5" spans="1:13" x14ac:dyDescent="0.25">
      <c r="A5">
        <v>1</v>
      </c>
      <c r="B5">
        <v>1247888</v>
      </c>
      <c r="C5">
        <v>713276</v>
      </c>
      <c r="D5">
        <v>625974</v>
      </c>
      <c r="E5">
        <v>961149</v>
      </c>
      <c r="F5">
        <v>557209</v>
      </c>
      <c r="H5" s="3" t="s">
        <v>14</v>
      </c>
      <c r="I5" s="1">
        <f>B30</f>
        <v>1247734.2083333333</v>
      </c>
      <c r="J5" s="1">
        <f>C30</f>
        <v>713120.45833333337</v>
      </c>
      <c r="K5" s="1">
        <f>D30</f>
        <v>620333.5</v>
      </c>
      <c r="L5" s="1">
        <f>E30</f>
        <v>961137.625</v>
      </c>
      <c r="M5" s="1">
        <f t="shared" ref="M5" si="0">F30</f>
        <v>556992.54166666663</v>
      </c>
    </row>
    <row r="6" spans="1:13" x14ac:dyDescent="0.25">
      <c r="A6">
        <v>2</v>
      </c>
      <c r="B6">
        <v>1247726</v>
      </c>
      <c r="C6">
        <v>713143</v>
      </c>
      <c r="D6">
        <v>620769</v>
      </c>
      <c r="E6">
        <v>961104</v>
      </c>
      <c r="F6">
        <v>556966</v>
      </c>
      <c r="H6" s="3" t="s">
        <v>11</v>
      </c>
      <c r="I6">
        <f>1000*I5/170000000</f>
        <v>7.3396129901960778</v>
      </c>
      <c r="J6">
        <f t="shared" ref="J6:M6" si="1">1000*J5/170000000</f>
        <v>4.1948262254901962</v>
      </c>
      <c r="K6">
        <f t="shared" si="1"/>
        <v>3.649020588235294</v>
      </c>
      <c r="L6">
        <f t="shared" si="1"/>
        <v>5.6537507352941176</v>
      </c>
      <c r="M6">
        <f t="shared" si="1"/>
        <v>3.2764267156862741</v>
      </c>
    </row>
    <row r="7" spans="1:13" x14ac:dyDescent="0.25">
      <c r="A7">
        <v>3</v>
      </c>
      <c r="B7">
        <v>1247752</v>
      </c>
      <c r="C7">
        <v>713113</v>
      </c>
      <c r="D7">
        <v>620719</v>
      </c>
      <c r="E7">
        <v>961140</v>
      </c>
      <c r="F7">
        <v>556993</v>
      </c>
      <c r="I7" s="5">
        <f>$J5/I5-1</f>
        <v>-0.42846765475326087</v>
      </c>
      <c r="J7" s="5">
        <f>$J5/J5-1</f>
        <v>0</v>
      </c>
      <c r="K7" s="5">
        <f>$J5/K5-1</f>
        <v>0.14957592703494704</v>
      </c>
      <c r="L7" s="5">
        <f t="shared" ref="L7:M7" si="2">$J5/L5-1</f>
        <v>-0.25804542472954028</v>
      </c>
      <c r="M7" s="5">
        <f t="shared" si="2"/>
        <v>0.28030521952680254</v>
      </c>
    </row>
    <row r="8" spans="1:13" x14ac:dyDescent="0.25">
      <c r="A8">
        <v>4</v>
      </c>
      <c r="B8">
        <v>1247753</v>
      </c>
      <c r="C8">
        <v>713110</v>
      </c>
      <c r="D8">
        <v>620427</v>
      </c>
      <c r="E8">
        <v>961121</v>
      </c>
      <c r="F8">
        <v>556994</v>
      </c>
    </row>
    <row r="9" spans="1:13" x14ac:dyDescent="0.25">
      <c r="A9">
        <v>5</v>
      </c>
      <c r="B9">
        <v>1247752</v>
      </c>
      <c r="C9">
        <v>713145</v>
      </c>
      <c r="D9">
        <v>620521</v>
      </c>
      <c r="E9">
        <v>961104</v>
      </c>
      <c r="F9">
        <v>556995</v>
      </c>
    </row>
    <row r="10" spans="1:13" x14ac:dyDescent="0.25">
      <c r="A10">
        <v>6</v>
      </c>
      <c r="B10">
        <v>1247751</v>
      </c>
      <c r="C10">
        <v>713111</v>
      </c>
      <c r="D10">
        <v>620651</v>
      </c>
      <c r="E10">
        <v>961140</v>
      </c>
      <c r="F10">
        <v>556992</v>
      </c>
    </row>
    <row r="11" spans="1:13" x14ac:dyDescent="0.25">
      <c r="A11">
        <v>7</v>
      </c>
      <c r="B11">
        <v>1247720</v>
      </c>
      <c r="C11">
        <v>713112</v>
      </c>
      <c r="D11">
        <v>620546</v>
      </c>
      <c r="E11">
        <v>961121</v>
      </c>
      <c r="F11">
        <v>556994</v>
      </c>
    </row>
    <row r="12" spans="1:13" x14ac:dyDescent="0.25">
      <c r="A12">
        <v>8</v>
      </c>
      <c r="B12">
        <v>1247722</v>
      </c>
      <c r="C12">
        <v>713112</v>
      </c>
      <c r="D12">
        <v>620495</v>
      </c>
      <c r="E12">
        <v>961104</v>
      </c>
      <c r="F12">
        <v>556994</v>
      </c>
    </row>
    <row r="13" spans="1:13" x14ac:dyDescent="0.25">
      <c r="A13">
        <v>9</v>
      </c>
      <c r="B13">
        <v>1247722</v>
      </c>
      <c r="C13">
        <v>713111</v>
      </c>
      <c r="D13">
        <v>620473</v>
      </c>
      <c r="E13">
        <v>961141</v>
      </c>
      <c r="F13">
        <v>556996</v>
      </c>
    </row>
    <row r="14" spans="1:13" x14ac:dyDescent="0.25">
      <c r="A14">
        <v>10</v>
      </c>
      <c r="B14">
        <v>1247726</v>
      </c>
      <c r="C14">
        <v>713113</v>
      </c>
      <c r="D14">
        <v>620131</v>
      </c>
      <c r="E14">
        <v>961121</v>
      </c>
      <c r="F14">
        <v>556992</v>
      </c>
    </row>
    <row r="15" spans="1:13" x14ac:dyDescent="0.25">
      <c r="A15">
        <v>11</v>
      </c>
      <c r="B15">
        <v>1247751</v>
      </c>
      <c r="C15">
        <v>713110</v>
      </c>
      <c r="D15">
        <v>620328</v>
      </c>
      <c r="E15">
        <v>961276</v>
      </c>
      <c r="F15">
        <v>556992</v>
      </c>
    </row>
    <row r="16" spans="1:13" x14ac:dyDescent="0.25">
      <c r="A16">
        <v>12</v>
      </c>
      <c r="B16">
        <v>1247751</v>
      </c>
      <c r="C16">
        <v>713143</v>
      </c>
      <c r="D16">
        <v>620386</v>
      </c>
      <c r="E16">
        <v>961141</v>
      </c>
      <c r="F16">
        <v>556996</v>
      </c>
    </row>
    <row r="17" spans="1:6" x14ac:dyDescent="0.25">
      <c r="A17">
        <v>13</v>
      </c>
      <c r="B17">
        <v>1247753</v>
      </c>
      <c r="C17">
        <v>713112</v>
      </c>
      <c r="D17">
        <v>620061</v>
      </c>
      <c r="E17">
        <v>961104</v>
      </c>
      <c r="F17">
        <v>556991</v>
      </c>
    </row>
    <row r="18" spans="1:6" x14ac:dyDescent="0.25">
      <c r="A18">
        <v>14</v>
      </c>
      <c r="B18">
        <v>1247723</v>
      </c>
      <c r="C18">
        <v>713111</v>
      </c>
      <c r="D18">
        <v>620236</v>
      </c>
      <c r="E18">
        <v>961140</v>
      </c>
      <c r="F18">
        <v>556994</v>
      </c>
    </row>
    <row r="19" spans="1:6" x14ac:dyDescent="0.25">
      <c r="A19">
        <v>15</v>
      </c>
      <c r="B19">
        <v>1247719</v>
      </c>
      <c r="C19">
        <v>713139</v>
      </c>
      <c r="D19">
        <v>620220</v>
      </c>
      <c r="E19">
        <v>961140</v>
      </c>
      <c r="F19">
        <v>556994</v>
      </c>
    </row>
    <row r="20" spans="1:6" x14ac:dyDescent="0.25">
      <c r="A20">
        <v>16</v>
      </c>
      <c r="B20">
        <v>1247721</v>
      </c>
      <c r="C20">
        <v>713110</v>
      </c>
      <c r="D20">
        <v>620263</v>
      </c>
      <c r="E20">
        <v>961104</v>
      </c>
      <c r="F20">
        <v>556995</v>
      </c>
    </row>
    <row r="21" spans="1:6" x14ac:dyDescent="0.25">
      <c r="A21">
        <v>17</v>
      </c>
      <c r="B21">
        <v>1247720</v>
      </c>
      <c r="C21">
        <v>713113</v>
      </c>
      <c r="D21">
        <v>620225</v>
      </c>
      <c r="E21">
        <v>961140</v>
      </c>
      <c r="F21">
        <v>556992</v>
      </c>
    </row>
    <row r="22" spans="1:6" x14ac:dyDescent="0.25">
      <c r="A22">
        <v>18</v>
      </c>
      <c r="B22">
        <v>1247755</v>
      </c>
      <c r="C22">
        <v>713144</v>
      </c>
      <c r="D22">
        <v>620217</v>
      </c>
      <c r="E22">
        <v>961140</v>
      </c>
      <c r="F22">
        <v>556994</v>
      </c>
    </row>
    <row r="23" spans="1:6" x14ac:dyDescent="0.25">
      <c r="A23">
        <v>19</v>
      </c>
      <c r="B23">
        <v>1247752</v>
      </c>
      <c r="C23">
        <v>713110</v>
      </c>
      <c r="D23">
        <v>620263</v>
      </c>
      <c r="E23">
        <v>961104</v>
      </c>
      <c r="F23">
        <v>556994</v>
      </c>
    </row>
    <row r="24" spans="1:6" x14ac:dyDescent="0.25">
      <c r="A24">
        <v>20</v>
      </c>
      <c r="B24">
        <v>1247754</v>
      </c>
      <c r="C24">
        <v>713110</v>
      </c>
      <c r="D24">
        <v>620333</v>
      </c>
      <c r="E24">
        <v>961310</v>
      </c>
      <c r="F24">
        <v>556995</v>
      </c>
    </row>
    <row r="25" spans="1:6" x14ac:dyDescent="0.25">
      <c r="A25">
        <v>21</v>
      </c>
      <c r="B25">
        <v>1247721</v>
      </c>
      <c r="C25">
        <v>713144</v>
      </c>
      <c r="D25">
        <v>620047</v>
      </c>
      <c r="E25">
        <v>961140</v>
      </c>
      <c r="F25">
        <v>556992</v>
      </c>
    </row>
    <row r="26" spans="1:6" x14ac:dyDescent="0.25">
      <c r="A26">
        <v>22</v>
      </c>
      <c r="B26">
        <v>1247718</v>
      </c>
      <c r="C26">
        <v>713111</v>
      </c>
      <c r="D26">
        <v>620015</v>
      </c>
      <c r="E26">
        <v>961104</v>
      </c>
      <c r="F26">
        <v>556994</v>
      </c>
    </row>
    <row r="27" spans="1:6" x14ac:dyDescent="0.25">
      <c r="A27">
        <v>23</v>
      </c>
      <c r="B27">
        <v>1247720</v>
      </c>
      <c r="C27">
        <v>713107</v>
      </c>
      <c r="D27">
        <v>620226</v>
      </c>
      <c r="E27">
        <v>961139</v>
      </c>
      <c r="F27">
        <v>556994</v>
      </c>
    </row>
    <row r="28" spans="1:6" x14ac:dyDescent="0.25">
      <c r="A28">
        <v>24</v>
      </c>
      <c r="B28">
        <v>1247720</v>
      </c>
      <c r="C28">
        <v>713144</v>
      </c>
      <c r="D28">
        <v>620186</v>
      </c>
      <c r="E28">
        <v>961121</v>
      </c>
      <c r="F28">
        <v>556994</v>
      </c>
    </row>
    <row r="29" spans="1:6" x14ac:dyDescent="0.25">
      <c r="A29">
        <v>25</v>
      </c>
      <c r="B29">
        <v>1247719</v>
      </c>
      <c r="C29">
        <v>713113</v>
      </c>
      <c r="D29">
        <v>620266</v>
      </c>
      <c r="E29">
        <v>961104</v>
      </c>
      <c r="F29">
        <v>556994</v>
      </c>
    </row>
    <row r="30" spans="1:6" x14ac:dyDescent="0.25">
      <c r="A30" s="3" t="s">
        <v>3</v>
      </c>
      <c r="B30" s="2">
        <f>AVERAGE(B6:B29)</f>
        <v>1247734.2083333333</v>
      </c>
      <c r="C30" s="2">
        <f>AVERAGE(C6:C29)</f>
        <v>713120.45833333337</v>
      </c>
      <c r="D30" s="2">
        <f>AVERAGE(D6:D29)</f>
        <v>620333.5</v>
      </c>
      <c r="E30" s="2">
        <f>AVERAGE(E6:E29)</f>
        <v>961137.625</v>
      </c>
      <c r="F30" s="2">
        <f>AVERAGE(F6:F29)</f>
        <v>556992.54166666663</v>
      </c>
    </row>
    <row r="31" spans="1:6" x14ac:dyDescent="0.25">
      <c r="A31" s="3" t="s">
        <v>4</v>
      </c>
      <c r="B31">
        <f>MIN(B6:B29)</f>
        <v>1247718</v>
      </c>
      <c r="C31">
        <f>MIN(C6:C29)</f>
        <v>713107</v>
      </c>
      <c r="D31">
        <f>MIN(D6:D29)</f>
        <v>620015</v>
      </c>
      <c r="E31">
        <f>MIN(E6:E29)</f>
        <v>961104</v>
      </c>
      <c r="F31">
        <f>MIN(F6:F29)</f>
        <v>556966</v>
      </c>
    </row>
    <row r="32" spans="1:6" x14ac:dyDescent="0.25">
      <c r="A32" s="3" t="s">
        <v>5</v>
      </c>
      <c r="B32">
        <f>MAX(B6:B29)</f>
        <v>1247755</v>
      </c>
      <c r="C32">
        <f>MAX(C6:C29)</f>
        <v>713145</v>
      </c>
      <c r="D32">
        <f>MAX(D6:D29)</f>
        <v>620769</v>
      </c>
      <c r="E32">
        <f>MAX(E6:E29)</f>
        <v>961310</v>
      </c>
      <c r="F32">
        <f>MAX(F6:F29)</f>
        <v>556996</v>
      </c>
    </row>
    <row r="33" spans="1:6" x14ac:dyDescent="0.25">
      <c r="A33" s="3" t="s">
        <v>6</v>
      </c>
      <c r="B33">
        <f>_xlfn.STDEV.S(B6:B29)</f>
        <v>15.833314263909189</v>
      </c>
      <c r="C33">
        <f>_xlfn.STDEV.S(C6:C29)</f>
        <v>14.960757847192058</v>
      </c>
      <c r="D33">
        <f>_xlfn.STDEV.S(D6:D29)</f>
        <v>205.44649149977036</v>
      </c>
      <c r="E33">
        <f>_xlfn.STDEV.S(E6:E29)</f>
        <v>50.680424571846359</v>
      </c>
      <c r="F33">
        <f>_xlfn.STDEV.S(F6:F29)</f>
        <v>5.8008932345666047</v>
      </c>
    </row>
  </sheetData>
  <mergeCells count="2">
    <mergeCell ref="I3:M3"/>
    <mergeCell ref="B3:F3"/>
  </mergeCells>
  <pageMargins left="0.7" right="0.7" top="0.78740157499999996" bottom="0.78740157499999996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F3FEF-AACF-4F9A-AAE6-9C6D3848FF77}">
  <dimension ref="A1:M33"/>
  <sheetViews>
    <sheetView topLeftCell="C1" workbookViewId="0">
      <selection activeCell="E30" sqref="E30"/>
    </sheetView>
  </sheetViews>
  <sheetFormatPr baseColWidth="10" defaultRowHeight="15" x14ac:dyDescent="0.25"/>
  <cols>
    <col min="1" max="2" width="18.28515625" customWidth="1"/>
    <col min="3" max="3" width="25.28515625" customWidth="1"/>
    <col min="4" max="4" width="19.42578125" customWidth="1"/>
    <col min="5" max="5" width="23.5703125" customWidth="1"/>
    <col min="6" max="6" width="17.28515625" customWidth="1"/>
    <col min="8" max="8" width="17.7109375" customWidth="1"/>
    <col min="9" max="9" width="21.5703125" customWidth="1"/>
    <col min="10" max="10" width="25" customWidth="1"/>
    <col min="11" max="12" width="21.85546875" customWidth="1"/>
    <col min="13" max="13" width="20.28515625" customWidth="1"/>
  </cols>
  <sheetData>
    <row r="1" spans="1:13" x14ac:dyDescent="0.25">
      <c r="C1" s="3" t="s">
        <v>13</v>
      </c>
    </row>
    <row r="2" spans="1:13" x14ac:dyDescent="0.25">
      <c r="C2" s="3" t="s">
        <v>16</v>
      </c>
      <c r="D2" s="3">
        <v>8192</v>
      </c>
    </row>
    <row r="3" spans="1:13" x14ac:dyDescent="0.25">
      <c r="D3" s="27" t="s">
        <v>15</v>
      </c>
      <c r="E3" s="27"/>
      <c r="F3" s="27"/>
      <c r="G3" s="4"/>
      <c r="H3" s="4"/>
      <c r="I3" s="4"/>
      <c r="J3" s="4"/>
      <c r="K3" s="4"/>
      <c r="L3" s="4"/>
      <c r="M3" s="4"/>
    </row>
    <row r="4" spans="1:13" x14ac:dyDescent="0.25">
      <c r="A4" s="3" t="s">
        <v>0</v>
      </c>
      <c r="B4" s="3" t="s">
        <v>9</v>
      </c>
      <c r="C4" s="3" t="s">
        <v>7</v>
      </c>
      <c r="D4" s="3" t="s">
        <v>1</v>
      </c>
      <c r="E4" s="3" t="s">
        <v>10</v>
      </c>
      <c r="F4" s="3" t="s">
        <v>2</v>
      </c>
      <c r="I4" s="3" t="s">
        <v>9</v>
      </c>
      <c r="J4" s="3" t="s">
        <v>7</v>
      </c>
      <c r="K4" s="3" t="s">
        <v>1</v>
      </c>
      <c r="L4" s="3" t="s">
        <v>10</v>
      </c>
      <c r="M4" s="3" t="s">
        <v>8</v>
      </c>
    </row>
    <row r="5" spans="1:13" x14ac:dyDescent="0.25">
      <c r="A5">
        <v>1</v>
      </c>
      <c r="C5">
        <v>1254150</v>
      </c>
      <c r="D5">
        <v>1151405</v>
      </c>
      <c r="E5">
        <v>1392436</v>
      </c>
      <c r="F5">
        <v>1081434</v>
      </c>
      <c r="H5" s="3" t="s">
        <v>14</v>
      </c>
      <c r="I5" s="1" t="e">
        <f>B30</f>
        <v>#DIV/0!</v>
      </c>
      <c r="J5" s="1">
        <f>C30</f>
        <v>1254002</v>
      </c>
      <c r="K5" s="1">
        <f>D30</f>
        <v>1151234.25</v>
      </c>
      <c r="L5" s="1">
        <f>E30</f>
        <v>1392359.7083333333</v>
      </c>
      <c r="M5" s="1">
        <f t="shared" ref="M5" si="0">F30</f>
        <v>1081276.9166666667</v>
      </c>
    </row>
    <row r="6" spans="1:13" x14ac:dyDescent="0.25">
      <c r="A6">
        <v>2</v>
      </c>
      <c r="C6">
        <v>1253984</v>
      </c>
      <c r="D6">
        <v>1151324</v>
      </c>
      <c r="E6">
        <v>1392409</v>
      </c>
      <c r="F6">
        <v>1081259</v>
      </c>
      <c r="H6" s="3" t="s">
        <v>11</v>
      </c>
      <c r="I6" t="e">
        <f>1000*I5/170000000</f>
        <v>#DIV/0!</v>
      </c>
      <c r="J6">
        <f t="shared" ref="J6:M6" si="1">1000*J5/170000000</f>
        <v>7.376482352941176</v>
      </c>
      <c r="K6">
        <f t="shared" si="1"/>
        <v>6.7719661764705883</v>
      </c>
      <c r="L6">
        <f t="shared" si="1"/>
        <v>8.1903512254901951</v>
      </c>
      <c r="M6">
        <f t="shared" si="1"/>
        <v>6.360452450980393</v>
      </c>
    </row>
    <row r="7" spans="1:13" x14ac:dyDescent="0.25">
      <c r="A7">
        <v>3</v>
      </c>
      <c r="C7">
        <v>1253982</v>
      </c>
      <c r="D7">
        <v>1151255</v>
      </c>
      <c r="E7">
        <v>1392478</v>
      </c>
      <c r="F7">
        <v>1081271</v>
      </c>
      <c r="I7" s="5" t="e">
        <f>$J5/I5-1</f>
        <v>#DIV/0!</v>
      </c>
      <c r="J7" s="5">
        <f>$J5/J5-1</f>
        <v>0</v>
      </c>
      <c r="K7" s="5">
        <f>$J5/K5-1</f>
        <v>8.9267453604685576E-2</v>
      </c>
      <c r="L7" s="5">
        <f t="shared" ref="L7:M7" si="2">$J5/L5-1</f>
        <v>-9.9369227294682783E-2</v>
      </c>
      <c r="M7" s="5">
        <f t="shared" si="2"/>
        <v>0.15974176519536343</v>
      </c>
    </row>
    <row r="8" spans="1:13" x14ac:dyDescent="0.25">
      <c r="A8">
        <v>4</v>
      </c>
      <c r="C8">
        <v>1254076</v>
      </c>
      <c r="D8">
        <v>1151261</v>
      </c>
      <c r="E8">
        <v>1392292</v>
      </c>
      <c r="F8">
        <v>1081280</v>
      </c>
    </row>
    <row r="9" spans="1:13" x14ac:dyDescent="0.25">
      <c r="A9">
        <v>5</v>
      </c>
      <c r="C9">
        <v>1254017</v>
      </c>
      <c r="D9">
        <v>1151368</v>
      </c>
      <c r="E9">
        <v>1392259</v>
      </c>
      <c r="F9">
        <v>1081279</v>
      </c>
    </row>
    <row r="10" spans="1:13" x14ac:dyDescent="0.25">
      <c r="A10">
        <v>6</v>
      </c>
      <c r="C10">
        <v>1254016</v>
      </c>
      <c r="D10">
        <v>1151253</v>
      </c>
      <c r="E10">
        <v>1392114</v>
      </c>
      <c r="F10">
        <v>1081276</v>
      </c>
    </row>
    <row r="11" spans="1:13" x14ac:dyDescent="0.25">
      <c r="A11">
        <v>7</v>
      </c>
      <c r="C11">
        <v>1254016</v>
      </c>
      <c r="D11">
        <v>1151202</v>
      </c>
      <c r="E11">
        <v>1392347</v>
      </c>
      <c r="F11">
        <v>1081281</v>
      </c>
    </row>
    <row r="12" spans="1:13" x14ac:dyDescent="0.25">
      <c r="A12">
        <v>8</v>
      </c>
      <c r="C12">
        <v>1254017</v>
      </c>
      <c r="D12">
        <v>1151256</v>
      </c>
      <c r="E12">
        <v>1392545</v>
      </c>
      <c r="F12">
        <v>1081277</v>
      </c>
    </row>
    <row r="13" spans="1:13" x14ac:dyDescent="0.25">
      <c r="A13">
        <v>9</v>
      </c>
      <c r="C13">
        <v>1253987</v>
      </c>
      <c r="D13">
        <v>1151261</v>
      </c>
      <c r="E13">
        <v>1392298</v>
      </c>
      <c r="F13">
        <v>1081276</v>
      </c>
    </row>
    <row r="14" spans="1:13" x14ac:dyDescent="0.25">
      <c r="A14">
        <v>10</v>
      </c>
      <c r="C14">
        <v>1253984</v>
      </c>
      <c r="D14">
        <v>1151221</v>
      </c>
      <c r="E14">
        <v>1392206</v>
      </c>
      <c r="F14">
        <v>1081280</v>
      </c>
    </row>
    <row r="15" spans="1:13" x14ac:dyDescent="0.25">
      <c r="A15">
        <v>11</v>
      </c>
      <c r="C15">
        <v>1253985</v>
      </c>
      <c r="D15">
        <v>1151124</v>
      </c>
      <c r="E15">
        <v>1392272</v>
      </c>
      <c r="F15">
        <v>1081280</v>
      </c>
    </row>
    <row r="16" spans="1:13" x14ac:dyDescent="0.25">
      <c r="A16">
        <v>12</v>
      </c>
      <c r="C16">
        <v>1253988</v>
      </c>
      <c r="D16">
        <v>1151130</v>
      </c>
      <c r="E16">
        <v>1392486</v>
      </c>
      <c r="F16">
        <v>1081278</v>
      </c>
    </row>
    <row r="17" spans="1:6" x14ac:dyDescent="0.25">
      <c r="A17">
        <v>13</v>
      </c>
      <c r="C17">
        <v>1253985</v>
      </c>
      <c r="D17">
        <v>1151224</v>
      </c>
      <c r="E17">
        <v>1392422</v>
      </c>
      <c r="F17">
        <v>1081280</v>
      </c>
    </row>
    <row r="18" spans="1:6" x14ac:dyDescent="0.25">
      <c r="A18">
        <v>14</v>
      </c>
      <c r="C18">
        <v>1254018</v>
      </c>
      <c r="D18">
        <v>1151258</v>
      </c>
      <c r="E18">
        <v>1392278</v>
      </c>
      <c r="F18">
        <v>1081280</v>
      </c>
    </row>
    <row r="19" spans="1:6" x14ac:dyDescent="0.25">
      <c r="A19">
        <v>15</v>
      </c>
      <c r="C19">
        <v>1254015</v>
      </c>
      <c r="D19">
        <v>1151167</v>
      </c>
      <c r="E19">
        <v>1392506</v>
      </c>
      <c r="F19">
        <v>1081279</v>
      </c>
    </row>
    <row r="20" spans="1:6" x14ac:dyDescent="0.25">
      <c r="A20">
        <v>16</v>
      </c>
      <c r="C20">
        <v>1254017</v>
      </c>
      <c r="D20">
        <v>1151217</v>
      </c>
      <c r="E20">
        <v>1392324</v>
      </c>
      <c r="F20">
        <v>1081277</v>
      </c>
    </row>
    <row r="21" spans="1:6" x14ac:dyDescent="0.25">
      <c r="A21">
        <v>17</v>
      </c>
      <c r="C21">
        <v>1254018</v>
      </c>
      <c r="D21">
        <v>1151271</v>
      </c>
      <c r="E21">
        <v>1392413</v>
      </c>
      <c r="F21">
        <v>1081277</v>
      </c>
    </row>
    <row r="22" spans="1:6" x14ac:dyDescent="0.25">
      <c r="A22">
        <v>18</v>
      </c>
      <c r="C22">
        <v>1254016</v>
      </c>
      <c r="D22">
        <v>1151269</v>
      </c>
      <c r="E22">
        <v>1392354</v>
      </c>
      <c r="F22">
        <v>1081277</v>
      </c>
    </row>
    <row r="23" spans="1:6" x14ac:dyDescent="0.25">
      <c r="A23">
        <v>19</v>
      </c>
      <c r="C23">
        <v>1253984</v>
      </c>
      <c r="D23">
        <v>1151120</v>
      </c>
      <c r="E23">
        <v>1392494</v>
      </c>
      <c r="F23">
        <v>1081277</v>
      </c>
    </row>
    <row r="24" spans="1:6" x14ac:dyDescent="0.25">
      <c r="A24">
        <v>20</v>
      </c>
      <c r="C24">
        <v>1253984</v>
      </c>
      <c r="D24">
        <v>1151046</v>
      </c>
      <c r="E24">
        <v>1392385</v>
      </c>
      <c r="F24">
        <v>1081277</v>
      </c>
    </row>
    <row r="25" spans="1:6" x14ac:dyDescent="0.25">
      <c r="A25">
        <v>21</v>
      </c>
      <c r="C25">
        <v>1253986</v>
      </c>
      <c r="D25">
        <v>1151329</v>
      </c>
      <c r="E25">
        <v>1392222</v>
      </c>
      <c r="F25">
        <v>1081277</v>
      </c>
    </row>
    <row r="26" spans="1:6" x14ac:dyDescent="0.25">
      <c r="A26">
        <v>22</v>
      </c>
      <c r="C26">
        <v>1253985</v>
      </c>
      <c r="D26">
        <v>1151306</v>
      </c>
      <c r="E26">
        <v>1392406</v>
      </c>
      <c r="F26">
        <v>1081276</v>
      </c>
    </row>
    <row r="27" spans="1:6" x14ac:dyDescent="0.25">
      <c r="A27">
        <v>23</v>
      </c>
      <c r="C27">
        <v>1253986</v>
      </c>
      <c r="D27">
        <v>1151201</v>
      </c>
      <c r="E27">
        <v>1392420</v>
      </c>
      <c r="F27">
        <v>1081279</v>
      </c>
    </row>
    <row r="28" spans="1:6" x14ac:dyDescent="0.25">
      <c r="A28">
        <v>24</v>
      </c>
      <c r="C28">
        <v>1253984</v>
      </c>
      <c r="D28">
        <v>1151286</v>
      </c>
      <c r="E28">
        <v>1392358</v>
      </c>
      <c r="F28">
        <v>1081277</v>
      </c>
    </row>
    <row r="29" spans="1:6" x14ac:dyDescent="0.25">
      <c r="A29">
        <v>25</v>
      </c>
      <c r="C29">
        <v>1254018</v>
      </c>
      <c r="D29">
        <v>1151273</v>
      </c>
      <c r="E29">
        <v>1392345</v>
      </c>
      <c r="F29">
        <v>1081276</v>
      </c>
    </row>
    <row r="30" spans="1:6" x14ac:dyDescent="0.25">
      <c r="A30" s="3" t="s">
        <v>3</v>
      </c>
      <c r="B30" s="2" t="e">
        <f>AVERAGE(B6:B29)</f>
        <v>#DIV/0!</v>
      </c>
      <c r="C30" s="2">
        <f>AVERAGE(C6:C29)</f>
        <v>1254002</v>
      </c>
      <c r="D30" s="2">
        <f>AVERAGE(D6:D29)</f>
        <v>1151234.25</v>
      </c>
      <c r="E30" s="2">
        <f>AVERAGE(E6:E29)</f>
        <v>1392359.7083333333</v>
      </c>
      <c r="F30" s="2">
        <f>AVERAGE(F6:F29)</f>
        <v>1081276.9166666667</v>
      </c>
    </row>
    <row r="31" spans="1:6" x14ac:dyDescent="0.25">
      <c r="A31" s="3" t="s">
        <v>4</v>
      </c>
      <c r="B31">
        <f>MIN(B6:B29)</f>
        <v>0</v>
      </c>
      <c r="C31">
        <f>MIN(C6:C29)</f>
        <v>1253982</v>
      </c>
      <c r="D31">
        <f>MIN(D6:D29)</f>
        <v>1151046</v>
      </c>
      <c r="E31">
        <f>MIN(E6:E29)</f>
        <v>1392114</v>
      </c>
      <c r="F31">
        <f>MIN(F6:F29)</f>
        <v>1081259</v>
      </c>
    </row>
    <row r="32" spans="1:6" x14ac:dyDescent="0.25">
      <c r="A32" s="3" t="s">
        <v>5</v>
      </c>
      <c r="B32">
        <f>MAX(B6:B29)</f>
        <v>0</v>
      </c>
      <c r="C32">
        <f>MAX(C6:C29)</f>
        <v>1254076</v>
      </c>
      <c r="D32">
        <f>MAX(D6:D29)</f>
        <v>1151368</v>
      </c>
      <c r="E32">
        <f>MAX(E6:E29)</f>
        <v>1392545</v>
      </c>
      <c r="F32">
        <f>MAX(F6:F29)</f>
        <v>1081281</v>
      </c>
    </row>
    <row r="33" spans="1:6" x14ac:dyDescent="0.25">
      <c r="A33" s="3" t="s">
        <v>6</v>
      </c>
      <c r="B33" t="e">
        <f>_xlfn.STDEV.S(B6:B29)</f>
        <v>#DIV/0!</v>
      </c>
      <c r="C33">
        <f>_xlfn.STDEV.S(C6:C29)</f>
        <v>22.356790622907432</v>
      </c>
      <c r="D33">
        <f>_xlfn.STDEV.S(D6:D29)</f>
        <v>74.838521817484391</v>
      </c>
      <c r="E33">
        <f>_xlfn.STDEV.S(E6:E29)</f>
        <v>105.67237274859899</v>
      </c>
      <c r="F33">
        <f>_xlfn.STDEV.S(F6:F29)</f>
        <v>4.3630530462117871</v>
      </c>
    </row>
  </sheetData>
  <mergeCells count="1">
    <mergeCell ref="D3:F3"/>
  </mergeCells>
  <pageMargins left="0.7" right="0.7" top="0.78740157499999996" bottom="0.78740157499999996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A8A27-B257-4465-8C19-848FF5B067E2}">
  <dimension ref="A1:M33"/>
  <sheetViews>
    <sheetView zoomScale="85" zoomScaleNormal="85" workbookViewId="0">
      <selection activeCell="F30" sqref="F30"/>
    </sheetView>
  </sheetViews>
  <sheetFormatPr baseColWidth="10" defaultRowHeight="15" x14ac:dyDescent="0.25"/>
  <cols>
    <col min="1" max="2" width="18.28515625" customWidth="1"/>
    <col min="3" max="3" width="25.28515625" customWidth="1"/>
    <col min="4" max="4" width="19.42578125" customWidth="1"/>
    <col min="5" max="5" width="23.5703125" customWidth="1"/>
    <col min="6" max="6" width="17.28515625" customWidth="1"/>
    <col min="8" max="8" width="20" customWidth="1"/>
    <col min="9" max="9" width="21.5703125" customWidth="1"/>
    <col min="10" max="10" width="25" customWidth="1"/>
    <col min="11" max="12" width="21.85546875" customWidth="1"/>
    <col min="13" max="13" width="20.28515625" customWidth="1"/>
  </cols>
  <sheetData>
    <row r="1" spans="1:13" x14ac:dyDescent="0.25">
      <c r="A1" s="3" t="s">
        <v>17</v>
      </c>
    </row>
    <row r="2" spans="1:13" x14ac:dyDescent="0.25">
      <c r="A2" s="3" t="s">
        <v>16</v>
      </c>
      <c r="B2" s="3">
        <v>8192</v>
      </c>
    </row>
    <row r="3" spans="1:13" x14ac:dyDescent="0.25">
      <c r="B3" s="27" t="s">
        <v>15</v>
      </c>
      <c r="C3" s="27"/>
      <c r="D3" s="27"/>
      <c r="E3" s="27"/>
      <c r="F3" s="27"/>
      <c r="I3" s="4"/>
      <c r="J3" s="4"/>
      <c r="K3" s="4"/>
      <c r="L3" s="4"/>
      <c r="M3" s="4"/>
    </row>
    <row r="4" spans="1:13" x14ac:dyDescent="0.25">
      <c r="A4" s="3" t="s">
        <v>0</v>
      </c>
      <c r="B4" s="3" t="s">
        <v>9</v>
      </c>
      <c r="C4" s="3" t="s">
        <v>7</v>
      </c>
      <c r="D4" s="3" t="s">
        <v>1</v>
      </c>
      <c r="E4" s="3" t="s">
        <v>10</v>
      </c>
      <c r="F4" s="3" t="s">
        <v>2</v>
      </c>
      <c r="I4" s="3" t="s">
        <v>9</v>
      </c>
      <c r="J4" s="3" t="s">
        <v>7</v>
      </c>
      <c r="K4" s="3" t="s">
        <v>1</v>
      </c>
      <c r="L4" s="3" t="s">
        <v>10</v>
      </c>
      <c r="M4" s="3" t="s">
        <v>8</v>
      </c>
    </row>
    <row r="5" spans="1:13" x14ac:dyDescent="0.25">
      <c r="A5">
        <v>1</v>
      </c>
      <c r="C5">
        <v>2575521</v>
      </c>
      <c r="D5">
        <v>2187316</v>
      </c>
      <c r="F5">
        <v>2113601</v>
      </c>
      <c r="H5" s="3" t="s">
        <v>14</v>
      </c>
      <c r="I5" s="1" t="e">
        <f>B30</f>
        <v>#DIV/0!</v>
      </c>
      <c r="J5" s="1">
        <f>C30</f>
        <v>2575351</v>
      </c>
      <c r="K5" s="1">
        <f>D30</f>
        <v>2185038.5833333335</v>
      </c>
      <c r="L5" s="1" t="e">
        <f>E30</f>
        <v>#DIV/0!</v>
      </c>
      <c r="M5" s="1">
        <f t="shared" ref="M5" si="0">F30</f>
        <v>2113469.4166666665</v>
      </c>
    </row>
    <row r="6" spans="1:13" x14ac:dyDescent="0.25">
      <c r="A6">
        <v>2</v>
      </c>
      <c r="C6">
        <v>2575345</v>
      </c>
      <c r="D6">
        <v>2186891</v>
      </c>
      <c r="F6">
        <v>2113449</v>
      </c>
      <c r="H6" s="3" t="s">
        <v>11</v>
      </c>
      <c r="I6" t="e">
        <f>1000*I5/170000000</f>
        <v>#DIV/0!</v>
      </c>
      <c r="J6">
        <f t="shared" ref="J6:M6" si="1">1000*J5/170000000</f>
        <v>15.149123529411765</v>
      </c>
      <c r="K6">
        <f t="shared" si="1"/>
        <v>12.853168137254903</v>
      </c>
      <c r="L6" t="e">
        <f t="shared" si="1"/>
        <v>#DIV/0!</v>
      </c>
      <c r="M6">
        <f t="shared" si="1"/>
        <v>12.432173039215686</v>
      </c>
    </row>
    <row r="7" spans="1:13" x14ac:dyDescent="0.25">
      <c r="A7">
        <v>3</v>
      </c>
      <c r="C7">
        <v>2575340</v>
      </c>
      <c r="D7">
        <v>2186743</v>
      </c>
      <c r="F7">
        <v>2113468</v>
      </c>
      <c r="I7" s="5" t="e">
        <f>$J5/I5-1</f>
        <v>#DIV/0!</v>
      </c>
      <c r="J7" s="5">
        <f>$J5/J5-1</f>
        <v>0</v>
      </c>
      <c r="K7" s="5">
        <f>$J5/K5-1</f>
        <v>0.17862953068372578</v>
      </c>
      <c r="L7" s="5" t="e">
        <f t="shared" ref="L7:M7" si="2">$J5/L5-1</f>
        <v>#DIV/0!</v>
      </c>
      <c r="M7" s="5">
        <f t="shared" si="2"/>
        <v>0.21854188174712585</v>
      </c>
    </row>
    <row r="8" spans="1:13" x14ac:dyDescent="0.25">
      <c r="A8">
        <v>4</v>
      </c>
      <c r="C8">
        <v>2575374</v>
      </c>
      <c r="D8">
        <v>2186220</v>
      </c>
      <c r="F8">
        <v>2113468</v>
      </c>
    </row>
    <row r="9" spans="1:13" x14ac:dyDescent="0.25">
      <c r="A9">
        <v>5</v>
      </c>
      <c r="C9">
        <v>2575374</v>
      </c>
      <c r="D9">
        <v>2186110</v>
      </c>
      <c r="F9">
        <v>2113473</v>
      </c>
    </row>
    <row r="10" spans="1:13" x14ac:dyDescent="0.25">
      <c r="A10">
        <v>6</v>
      </c>
      <c r="C10">
        <v>2575338</v>
      </c>
      <c r="D10">
        <v>2185897</v>
      </c>
      <c r="F10">
        <v>2113468</v>
      </c>
    </row>
    <row r="11" spans="1:13" x14ac:dyDescent="0.25">
      <c r="A11">
        <v>7</v>
      </c>
      <c r="C11">
        <v>2575340</v>
      </c>
      <c r="D11">
        <v>2185895</v>
      </c>
      <c r="F11">
        <v>2113473</v>
      </c>
    </row>
    <row r="12" spans="1:13" x14ac:dyDescent="0.25">
      <c r="A12">
        <v>8</v>
      </c>
      <c r="C12">
        <v>2575341</v>
      </c>
      <c r="D12">
        <v>2185795</v>
      </c>
      <c r="F12">
        <v>2113470</v>
      </c>
    </row>
    <row r="13" spans="1:13" x14ac:dyDescent="0.25">
      <c r="A13">
        <v>9</v>
      </c>
      <c r="C13">
        <v>2575378</v>
      </c>
      <c r="D13">
        <v>2185850</v>
      </c>
      <c r="F13">
        <v>2113468</v>
      </c>
    </row>
    <row r="14" spans="1:13" x14ac:dyDescent="0.25">
      <c r="A14">
        <v>10</v>
      </c>
      <c r="C14">
        <v>2575341</v>
      </c>
      <c r="D14">
        <v>2185844</v>
      </c>
      <c r="F14">
        <v>2113471</v>
      </c>
    </row>
    <row r="15" spans="1:13" x14ac:dyDescent="0.25">
      <c r="A15">
        <v>11</v>
      </c>
      <c r="C15">
        <v>2575342</v>
      </c>
      <c r="D15">
        <v>2185749</v>
      </c>
      <c r="F15">
        <v>2113471</v>
      </c>
    </row>
    <row r="16" spans="1:13" x14ac:dyDescent="0.25">
      <c r="A16">
        <v>12</v>
      </c>
      <c r="C16">
        <v>2575340</v>
      </c>
      <c r="D16">
        <v>2185195</v>
      </c>
      <c r="F16">
        <v>2113471</v>
      </c>
    </row>
    <row r="17" spans="1:6" x14ac:dyDescent="0.25">
      <c r="A17">
        <v>13</v>
      </c>
      <c r="C17">
        <v>2575377</v>
      </c>
      <c r="D17">
        <v>2185081</v>
      </c>
      <c r="F17">
        <v>2113471</v>
      </c>
    </row>
    <row r="18" spans="1:6" x14ac:dyDescent="0.25">
      <c r="A18">
        <v>14</v>
      </c>
      <c r="C18">
        <v>2575343</v>
      </c>
      <c r="D18">
        <v>2184928</v>
      </c>
      <c r="F18">
        <v>2113471</v>
      </c>
    </row>
    <row r="19" spans="1:6" x14ac:dyDescent="0.25">
      <c r="A19">
        <v>15</v>
      </c>
      <c r="C19">
        <v>2575342</v>
      </c>
      <c r="D19">
        <v>2184769</v>
      </c>
      <c r="F19">
        <v>2113473</v>
      </c>
    </row>
    <row r="20" spans="1:6" x14ac:dyDescent="0.25">
      <c r="A20">
        <v>16</v>
      </c>
      <c r="C20">
        <v>2575340</v>
      </c>
      <c r="D20">
        <v>2184782</v>
      </c>
      <c r="F20">
        <v>2113468</v>
      </c>
    </row>
    <row r="21" spans="1:6" x14ac:dyDescent="0.25">
      <c r="A21">
        <v>17</v>
      </c>
      <c r="C21">
        <v>2575374</v>
      </c>
      <c r="D21">
        <v>2184803</v>
      </c>
      <c r="F21">
        <v>2113473</v>
      </c>
    </row>
    <row r="22" spans="1:6" x14ac:dyDescent="0.25">
      <c r="A22">
        <v>18</v>
      </c>
      <c r="C22">
        <v>2575377</v>
      </c>
      <c r="D22">
        <v>2184701</v>
      </c>
      <c r="F22">
        <v>2113468</v>
      </c>
    </row>
    <row r="23" spans="1:6" x14ac:dyDescent="0.25">
      <c r="A23">
        <v>19</v>
      </c>
      <c r="C23">
        <v>2575338</v>
      </c>
      <c r="D23">
        <v>2184226</v>
      </c>
      <c r="F23">
        <v>2113473</v>
      </c>
    </row>
    <row r="24" spans="1:6" x14ac:dyDescent="0.25">
      <c r="A24">
        <v>20</v>
      </c>
      <c r="C24">
        <v>2575341</v>
      </c>
      <c r="D24">
        <v>2184004</v>
      </c>
      <c r="F24">
        <v>2113468</v>
      </c>
    </row>
    <row r="25" spans="1:6" x14ac:dyDescent="0.25">
      <c r="A25">
        <v>21</v>
      </c>
      <c r="C25">
        <v>2575340</v>
      </c>
      <c r="D25">
        <v>2183875</v>
      </c>
      <c r="F25">
        <v>2113473</v>
      </c>
    </row>
    <row r="26" spans="1:6" x14ac:dyDescent="0.25">
      <c r="A26">
        <v>22</v>
      </c>
      <c r="C26">
        <v>2575378</v>
      </c>
      <c r="D26">
        <v>2183727</v>
      </c>
      <c r="F26">
        <v>2113469</v>
      </c>
    </row>
    <row r="27" spans="1:6" x14ac:dyDescent="0.25">
      <c r="A27">
        <v>23</v>
      </c>
      <c r="C27">
        <v>2575342</v>
      </c>
      <c r="D27">
        <v>2183665</v>
      </c>
      <c r="F27">
        <v>2113471</v>
      </c>
    </row>
    <row r="28" spans="1:6" x14ac:dyDescent="0.25">
      <c r="A28">
        <v>24</v>
      </c>
      <c r="C28">
        <v>2575339</v>
      </c>
      <c r="D28">
        <v>2183146</v>
      </c>
      <c r="F28">
        <v>2113469</v>
      </c>
    </row>
    <row r="29" spans="1:6" x14ac:dyDescent="0.25">
      <c r="A29">
        <v>25</v>
      </c>
      <c r="C29">
        <v>2575340</v>
      </c>
      <c r="D29">
        <v>2183030</v>
      </c>
      <c r="F29">
        <v>2113469</v>
      </c>
    </row>
    <row r="30" spans="1:6" x14ac:dyDescent="0.25">
      <c r="A30" s="3" t="s">
        <v>3</v>
      </c>
      <c r="B30" s="2" t="e">
        <f>AVERAGE(B6:B29)</f>
        <v>#DIV/0!</v>
      </c>
      <c r="C30" s="2">
        <f>AVERAGE(C6:C29)</f>
        <v>2575351</v>
      </c>
      <c r="D30" s="2">
        <f>AVERAGE(D6:D29)</f>
        <v>2185038.5833333335</v>
      </c>
      <c r="E30" s="2" t="e">
        <f>AVERAGE(E6:E29)</f>
        <v>#DIV/0!</v>
      </c>
      <c r="F30" s="2">
        <f>AVERAGE(F6:F29)</f>
        <v>2113469.4166666665</v>
      </c>
    </row>
    <row r="31" spans="1:6" x14ac:dyDescent="0.25">
      <c r="A31" s="3" t="s">
        <v>4</v>
      </c>
      <c r="B31">
        <f>MIN(B6:B29)</f>
        <v>0</v>
      </c>
      <c r="C31">
        <f>MIN(C6:C29)</f>
        <v>2575338</v>
      </c>
      <c r="D31">
        <f>MIN(D6:D29)</f>
        <v>2183030</v>
      </c>
      <c r="E31">
        <f>MIN(E6:E29)</f>
        <v>0</v>
      </c>
      <c r="F31">
        <f>MIN(F6:F29)</f>
        <v>2113449</v>
      </c>
    </row>
    <row r="32" spans="1:6" x14ac:dyDescent="0.25">
      <c r="A32" s="3" t="s">
        <v>5</v>
      </c>
      <c r="B32">
        <f>MAX(B6:B29)</f>
        <v>0</v>
      </c>
      <c r="C32">
        <f>MAX(C6:C29)</f>
        <v>2575378</v>
      </c>
      <c r="D32">
        <f>MAX(D6:D29)</f>
        <v>2186891</v>
      </c>
      <c r="E32">
        <f>MAX(E6:E29)</f>
        <v>0</v>
      </c>
      <c r="F32">
        <f>MAX(F6:F29)</f>
        <v>2113473</v>
      </c>
    </row>
    <row r="33" spans="1:6" x14ac:dyDescent="0.25">
      <c r="A33" s="3" t="s">
        <v>6</v>
      </c>
      <c r="B33" t="e">
        <f>_xlfn.STDEV.S(B6:B29)</f>
        <v>#DIV/0!</v>
      </c>
      <c r="C33">
        <f>_xlfn.STDEV.S(C6:C29)</f>
        <v>16.481874101965573</v>
      </c>
      <c r="D33">
        <f>_xlfn.STDEV.S(D6:D29)</f>
        <v>1091.2447984503419</v>
      </c>
      <c r="E33" t="e">
        <f>_xlfn.STDEV.S(E6:E29)</f>
        <v>#DIV/0!</v>
      </c>
      <c r="F33">
        <f>_xlfn.STDEV.S(F6:F29)</f>
        <v>4.7723539599280116</v>
      </c>
    </row>
  </sheetData>
  <mergeCells count="1">
    <mergeCell ref="B3:F3"/>
  </mergeCells>
  <pageMargins left="0.7" right="0.7" top="0.78740157499999996" bottom="0.78740157499999996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EEE01-A2D8-42A0-86C3-A464DDEE013D}">
  <dimension ref="A1:M108"/>
  <sheetViews>
    <sheetView zoomScale="85" zoomScaleNormal="85" workbookViewId="0">
      <selection activeCell="C105" sqref="C105:F108"/>
    </sheetView>
  </sheetViews>
  <sheetFormatPr baseColWidth="10" defaultRowHeight="15" x14ac:dyDescent="0.25"/>
  <cols>
    <col min="1" max="2" width="18.28515625" customWidth="1"/>
    <col min="3" max="3" width="22.5703125" customWidth="1"/>
    <col min="4" max="4" width="19.42578125" customWidth="1"/>
    <col min="5" max="5" width="21.28515625" customWidth="1"/>
    <col min="6" max="6" width="17.28515625" customWidth="1"/>
    <col min="8" max="8" width="16.5703125" customWidth="1"/>
    <col min="9" max="9" width="21.5703125" customWidth="1"/>
    <col min="10" max="10" width="25" customWidth="1"/>
    <col min="11" max="12" width="21.85546875" customWidth="1"/>
    <col min="13" max="13" width="20.28515625" customWidth="1"/>
  </cols>
  <sheetData>
    <row r="1" spans="1:13" x14ac:dyDescent="0.25">
      <c r="A1" s="3" t="s">
        <v>12</v>
      </c>
    </row>
    <row r="2" spans="1:13" x14ac:dyDescent="0.25">
      <c r="A2" s="3" t="s">
        <v>16</v>
      </c>
      <c r="B2" s="3">
        <v>2048</v>
      </c>
    </row>
    <row r="3" spans="1:13" x14ac:dyDescent="0.25">
      <c r="B3" s="27" t="s">
        <v>15</v>
      </c>
      <c r="C3" s="27"/>
      <c r="D3" s="27"/>
      <c r="E3" s="27"/>
      <c r="F3" s="27"/>
      <c r="I3" s="27"/>
      <c r="J3" s="27"/>
      <c r="K3" s="27"/>
      <c r="L3" s="27"/>
      <c r="M3" s="27"/>
    </row>
    <row r="4" spans="1:13" x14ac:dyDescent="0.25">
      <c r="A4" s="3" t="s">
        <v>0</v>
      </c>
      <c r="B4" s="3" t="s">
        <v>9</v>
      </c>
      <c r="C4" s="3" t="s">
        <v>7</v>
      </c>
      <c r="D4" s="3" t="s">
        <v>1</v>
      </c>
      <c r="E4" s="3" t="s">
        <v>10</v>
      </c>
      <c r="F4" s="3" t="s">
        <v>2</v>
      </c>
      <c r="I4" s="3" t="s">
        <v>9</v>
      </c>
      <c r="J4" s="3" t="s">
        <v>7</v>
      </c>
      <c r="K4" s="3" t="s">
        <v>1</v>
      </c>
      <c r="L4" s="3" t="s">
        <v>10</v>
      </c>
      <c r="M4" s="3" t="s">
        <v>8</v>
      </c>
    </row>
    <row r="5" spans="1:13" x14ac:dyDescent="0.25">
      <c r="A5">
        <v>1</v>
      </c>
      <c r="C5">
        <v>178662</v>
      </c>
      <c r="D5">
        <v>152862</v>
      </c>
      <c r="E5">
        <v>240738</v>
      </c>
      <c r="F5">
        <v>139399</v>
      </c>
      <c r="H5" s="3" t="s">
        <v>14</v>
      </c>
      <c r="I5" s="1" t="e">
        <f>B105</f>
        <v>#DIV/0!</v>
      </c>
      <c r="J5" s="1">
        <f>C105</f>
        <v>178487.59595959596</v>
      </c>
      <c r="K5" s="1">
        <f>D105</f>
        <v>152869.78787878787</v>
      </c>
      <c r="L5" s="1">
        <f>E105</f>
        <v>240733.9696969697</v>
      </c>
      <c r="M5" s="1">
        <f>F105</f>
        <v>139197.37373737374</v>
      </c>
    </row>
    <row r="6" spans="1:13" x14ac:dyDescent="0.25">
      <c r="A6">
        <v>2</v>
      </c>
      <c r="C6">
        <v>178486</v>
      </c>
      <c r="D6">
        <v>152843</v>
      </c>
      <c r="E6">
        <v>240700</v>
      </c>
      <c r="F6">
        <v>139179</v>
      </c>
      <c r="H6" s="3" t="s">
        <v>11</v>
      </c>
      <c r="I6" t="e">
        <f>1000*I5/170000000</f>
        <v>#DIV/0!</v>
      </c>
      <c r="J6">
        <f t="shared" ref="J6:M6" si="0">1000*J5/170000000</f>
        <v>1.0499270350564467</v>
      </c>
      <c r="K6">
        <f t="shared" si="0"/>
        <v>0.89923404634581106</v>
      </c>
      <c r="L6">
        <f t="shared" si="0"/>
        <v>1.416082174688057</v>
      </c>
      <c r="M6">
        <f t="shared" si="0"/>
        <v>0.81880808080808087</v>
      </c>
    </row>
    <row r="7" spans="1:13" x14ac:dyDescent="0.25">
      <c r="A7">
        <v>3</v>
      </c>
      <c r="C7">
        <v>178486</v>
      </c>
      <c r="D7">
        <v>152958</v>
      </c>
      <c r="E7">
        <v>240747</v>
      </c>
      <c r="F7">
        <v>139194</v>
      </c>
      <c r="I7" s="5" t="e">
        <f>$J5/I5-1</f>
        <v>#DIV/0!</v>
      </c>
      <c r="J7" s="5">
        <f>$J5/J5-1</f>
        <v>0</v>
      </c>
      <c r="K7" s="5">
        <f>$J5/K5-1</f>
        <v>0.16757927407553375</v>
      </c>
      <c r="L7" s="5">
        <f t="shared" ref="L7:M7" si="1">$J5/L5-1</f>
        <v>-0.25856913262273717</v>
      </c>
      <c r="M7" s="5">
        <f t="shared" si="1"/>
        <v>0.28226266895201491</v>
      </c>
    </row>
    <row r="8" spans="1:13" x14ac:dyDescent="0.25">
      <c r="A8">
        <v>4</v>
      </c>
      <c r="C8">
        <v>178484</v>
      </c>
      <c r="D8">
        <v>152880</v>
      </c>
      <c r="E8">
        <v>240700</v>
      </c>
      <c r="F8">
        <v>139196</v>
      </c>
    </row>
    <row r="9" spans="1:13" x14ac:dyDescent="0.25">
      <c r="A9">
        <v>5</v>
      </c>
      <c r="C9">
        <v>178486</v>
      </c>
      <c r="D9">
        <v>152880</v>
      </c>
      <c r="E9">
        <v>240784</v>
      </c>
      <c r="F9">
        <v>139198</v>
      </c>
    </row>
    <row r="10" spans="1:13" x14ac:dyDescent="0.25">
      <c r="A10">
        <v>6</v>
      </c>
      <c r="C10">
        <v>178485</v>
      </c>
      <c r="D10">
        <v>152879</v>
      </c>
      <c r="E10">
        <v>240700</v>
      </c>
      <c r="F10">
        <v>139198</v>
      </c>
    </row>
    <row r="11" spans="1:13" x14ac:dyDescent="0.25">
      <c r="A11">
        <v>7</v>
      </c>
      <c r="C11">
        <v>178485</v>
      </c>
      <c r="D11">
        <v>152880</v>
      </c>
      <c r="E11">
        <v>240717</v>
      </c>
      <c r="F11">
        <v>139199</v>
      </c>
    </row>
    <row r="12" spans="1:13" x14ac:dyDescent="0.25">
      <c r="A12">
        <v>8</v>
      </c>
      <c r="C12">
        <v>178485</v>
      </c>
      <c r="D12">
        <v>152880</v>
      </c>
      <c r="E12">
        <v>240711</v>
      </c>
      <c r="F12">
        <v>139196</v>
      </c>
    </row>
    <row r="13" spans="1:13" x14ac:dyDescent="0.25">
      <c r="A13">
        <v>9</v>
      </c>
      <c r="C13">
        <v>178485</v>
      </c>
      <c r="D13">
        <v>152880</v>
      </c>
      <c r="E13">
        <v>240700</v>
      </c>
      <c r="F13">
        <v>139199</v>
      </c>
    </row>
    <row r="14" spans="1:13" x14ac:dyDescent="0.25">
      <c r="A14">
        <v>10</v>
      </c>
      <c r="C14">
        <v>178486</v>
      </c>
      <c r="D14">
        <v>152880</v>
      </c>
      <c r="E14">
        <v>240747</v>
      </c>
      <c r="F14">
        <v>139196</v>
      </c>
    </row>
    <row r="15" spans="1:13" x14ac:dyDescent="0.25">
      <c r="A15">
        <v>11</v>
      </c>
      <c r="C15">
        <v>178485</v>
      </c>
      <c r="D15">
        <v>152879</v>
      </c>
      <c r="E15">
        <v>240700</v>
      </c>
      <c r="F15">
        <v>139198</v>
      </c>
    </row>
    <row r="16" spans="1:13" x14ac:dyDescent="0.25">
      <c r="A16">
        <v>12</v>
      </c>
      <c r="C16">
        <v>178486</v>
      </c>
      <c r="D16">
        <v>152843</v>
      </c>
      <c r="E16">
        <v>240873</v>
      </c>
      <c r="F16">
        <v>139199</v>
      </c>
    </row>
    <row r="17" spans="1:6" x14ac:dyDescent="0.25">
      <c r="A17">
        <v>13</v>
      </c>
      <c r="C17">
        <v>178486</v>
      </c>
      <c r="D17">
        <v>152950</v>
      </c>
      <c r="E17">
        <v>240700</v>
      </c>
      <c r="F17">
        <v>139196</v>
      </c>
    </row>
    <row r="18" spans="1:6" x14ac:dyDescent="0.25">
      <c r="A18">
        <v>14</v>
      </c>
      <c r="C18">
        <v>178486</v>
      </c>
      <c r="D18">
        <v>152880</v>
      </c>
      <c r="E18">
        <v>240700</v>
      </c>
      <c r="F18">
        <v>139199</v>
      </c>
    </row>
    <row r="19" spans="1:6" x14ac:dyDescent="0.25">
      <c r="A19">
        <v>15</v>
      </c>
      <c r="C19">
        <v>178487</v>
      </c>
      <c r="D19">
        <v>152880</v>
      </c>
      <c r="E19">
        <v>240746</v>
      </c>
      <c r="F19">
        <v>139196</v>
      </c>
    </row>
    <row r="20" spans="1:6" x14ac:dyDescent="0.25">
      <c r="A20">
        <v>16</v>
      </c>
      <c r="C20">
        <v>178486</v>
      </c>
      <c r="D20">
        <v>152880</v>
      </c>
      <c r="E20">
        <v>240851</v>
      </c>
      <c r="F20">
        <v>139198</v>
      </c>
    </row>
    <row r="21" spans="1:6" x14ac:dyDescent="0.25">
      <c r="A21">
        <v>17</v>
      </c>
      <c r="C21">
        <v>178486</v>
      </c>
      <c r="D21">
        <v>152880</v>
      </c>
      <c r="E21">
        <v>240717</v>
      </c>
      <c r="F21">
        <v>139198</v>
      </c>
    </row>
    <row r="22" spans="1:6" x14ac:dyDescent="0.25">
      <c r="A22">
        <v>18</v>
      </c>
      <c r="C22">
        <v>178486</v>
      </c>
      <c r="D22">
        <v>152881</v>
      </c>
      <c r="E22">
        <v>240700</v>
      </c>
      <c r="F22">
        <v>139199</v>
      </c>
    </row>
    <row r="23" spans="1:6" x14ac:dyDescent="0.25">
      <c r="A23">
        <v>19</v>
      </c>
      <c r="C23">
        <v>178485</v>
      </c>
      <c r="D23">
        <v>152878</v>
      </c>
      <c r="E23">
        <v>240717</v>
      </c>
      <c r="F23">
        <v>139196</v>
      </c>
    </row>
    <row r="24" spans="1:6" x14ac:dyDescent="0.25">
      <c r="A24">
        <v>20</v>
      </c>
      <c r="C24">
        <v>178485</v>
      </c>
      <c r="D24">
        <v>152881</v>
      </c>
      <c r="E24">
        <v>240711</v>
      </c>
      <c r="F24">
        <v>139199</v>
      </c>
    </row>
    <row r="25" spans="1:6" x14ac:dyDescent="0.25">
      <c r="A25">
        <v>21</v>
      </c>
      <c r="C25">
        <v>178484</v>
      </c>
      <c r="D25">
        <v>152879</v>
      </c>
      <c r="E25">
        <v>240700</v>
      </c>
      <c r="F25">
        <v>139196</v>
      </c>
    </row>
    <row r="26" spans="1:6" x14ac:dyDescent="0.25">
      <c r="A26">
        <v>22</v>
      </c>
      <c r="C26">
        <v>178517</v>
      </c>
      <c r="D26">
        <v>152843</v>
      </c>
      <c r="E26">
        <v>240747</v>
      </c>
      <c r="F26">
        <v>139198</v>
      </c>
    </row>
    <row r="27" spans="1:6" x14ac:dyDescent="0.25">
      <c r="A27">
        <v>23</v>
      </c>
      <c r="C27">
        <v>178485</v>
      </c>
      <c r="D27">
        <v>152949</v>
      </c>
      <c r="E27">
        <v>240700</v>
      </c>
      <c r="F27">
        <v>139199</v>
      </c>
    </row>
    <row r="28" spans="1:6" x14ac:dyDescent="0.25">
      <c r="A28">
        <v>24</v>
      </c>
      <c r="C28">
        <v>178486</v>
      </c>
      <c r="D28">
        <v>152881</v>
      </c>
      <c r="E28">
        <v>240872</v>
      </c>
      <c r="F28">
        <v>139196</v>
      </c>
    </row>
    <row r="29" spans="1:6" x14ac:dyDescent="0.25">
      <c r="A29">
        <v>25</v>
      </c>
      <c r="C29">
        <v>178486</v>
      </c>
      <c r="D29">
        <v>152881</v>
      </c>
      <c r="E29">
        <v>240700</v>
      </c>
      <c r="F29">
        <v>139199</v>
      </c>
    </row>
    <row r="30" spans="1:6" x14ac:dyDescent="0.25">
      <c r="A30">
        <v>26</v>
      </c>
      <c r="C30">
        <v>178486</v>
      </c>
      <c r="D30">
        <v>152880</v>
      </c>
      <c r="E30">
        <v>240717</v>
      </c>
      <c r="F30">
        <v>139196</v>
      </c>
    </row>
    <row r="31" spans="1:6" x14ac:dyDescent="0.25">
      <c r="A31">
        <v>27</v>
      </c>
      <c r="C31">
        <v>178486</v>
      </c>
      <c r="D31">
        <v>152880</v>
      </c>
      <c r="E31">
        <v>240700</v>
      </c>
      <c r="F31">
        <v>139198</v>
      </c>
    </row>
    <row r="32" spans="1:6" x14ac:dyDescent="0.25">
      <c r="A32">
        <v>28</v>
      </c>
      <c r="C32">
        <v>178519</v>
      </c>
      <c r="D32">
        <v>152880</v>
      </c>
      <c r="E32">
        <v>240695</v>
      </c>
      <c r="F32">
        <v>139199</v>
      </c>
    </row>
    <row r="33" spans="1:6" x14ac:dyDescent="0.25">
      <c r="A33">
        <v>29</v>
      </c>
      <c r="C33">
        <v>178486</v>
      </c>
      <c r="D33">
        <v>152880</v>
      </c>
      <c r="E33">
        <v>240717</v>
      </c>
      <c r="F33">
        <v>139196</v>
      </c>
    </row>
    <row r="34" spans="1:6" x14ac:dyDescent="0.25">
      <c r="A34">
        <v>30</v>
      </c>
      <c r="C34">
        <v>178486</v>
      </c>
      <c r="D34">
        <v>152879</v>
      </c>
      <c r="E34">
        <v>240700</v>
      </c>
      <c r="F34">
        <v>139199</v>
      </c>
    </row>
    <row r="35" spans="1:6" x14ac:dyDescent="0.25">
      <c r="A35">
        <v>31</v>
      </c>
      <c r="C35">
        <v>178485</v>
      </c>
      <c r="D35">
        <v>152879</v>
      </c>
      <c r="E35">
        <v>240717</v>
      </c>
      <c r="F35">
        <v>139196</v>
      </c>
    </row>
    <row r="36" spans="1:6" x14ac:dyDescent="0.25">
      <c r="A36">
        <v>32</v>
      </c>
      <c r="C36">
        <v>178485</v>
      </c>
      <c r="D36">
        <v>152843</v>
      </c>
      <c r="E36">
        <v>240700</v>
      </c>
      <c r="F36">
        <v>139198</v>
      </c>
    </row>
    <row r="37" spans="1:6" x14ac:dyDescent="0.25">
      <c r="A37">
        <v>33</v>
      </c>
      <c r="C37">
        <v>178485</v>
      </c>
      <c r="D37">
        <v>152949</v>
      </c>
      <c r="E37">
        <v>240851</v>
      </c>
      <c r="F37">
        <v>139199</v>
      </c>
    </row>
    <row r="38" spans="1:6" x14ac:dyDescent="0.25">
      <c r="A38">
        <v>34</v>
      </c>
      <c r="C38">
        <v>178486</v>
      </c>
      <c r="D38">
        <v>152881</v>
      </c>
      <c r="E38">
        <v>240746</v>
      </c>
      <c r="F38">
        <v>139196</v>
      </c>
    </row>
    <row r="39" spans="1:6" x14ac:dyDescent="0.25">
      <c r="A39">
        <v>35</v>
      </c>
      <c r="C39">
        <v>178485</v>
      </c>
      <c r="D39">
        <v>152881</v>
      </c>
      <c r="E39">
        <v>240700</v>
      </c>
      <c r="F39">
        <v>139199</v>
      </c>
    </row>
    <row r="40" spans="1:6" x14ac:dyDescent="0.25">
      <c r="A40">
        <v>36</v>
      </c>
      <c r="C40">
        <v>178485</v>
      </c>
      <c r="D40">
        <v>152880</v>
      </c>
      <c r="E40">
        <v>240717</v>
      </c>
      <c r="F40">
        <v>139196</v>
      </c>
    </row>
    <row r="41" spans="1:6" x14ac:dyDescent="0.25">
      <c r="A41">
        <v>37</v>
      </c>
      <c r="C41">
        <v>178486</v>
      </c>
      <c r="D41">
        <v>152878</v>
      </c>
      <c r="E41">
        <v>240866</v>
      </c>
      <c r="F41">
        <v>139199</v>
      </c>
    </row>
    <row r="42" spans="1:6" x14ac:dyDescent="0.25">
      <c r="A42">
        <v>38</v>
      </c>
      <c r="C42">
        <v>178486</v>
      </c>
      <c r="D42">
        <v>152881</v>
      </c>
      <c r="E42">
        <v>240717</v>
      </c>
      <c r="F42">
        <v>139196</v>
      </c>
    </row>
    <row r="43" spans="1:6" x14ac:dyDescent="0.25">
      <c r="A43">
        <v>39</v>
      </c>
      <c r="C43">
        <v>178486</v>
      </c>
      <c r="D43">
        <v>152875</v>
      </c>
      <c r="E43">
        <v>240700</v>
      </c>
      <c r="F43">
        <v>139198</v>
      </c>
    </row>
    <row r="44" spans="1:6" x14ac:dyDescent="0.25">
      <c r="A44">
        <v>40</v>
      </c>
      <c r="C44">
        <v>178485</v>
      </c>
      <c r="D44">
        <v>152881</v>
      </c>
      <c r="E44">
        <v>240700</v>
      </c>
      <c r="F44">
        <v>139199</v>
      </c>
    </row>
    <row r="45" spans="1:6" x14ac:dyDescent="0.25">
      <c r="A45">
        <v>41</v>
      </c>
      <c r="C45">
        <v>178486</v>
      </c>
      <c r="D45">
        <v>152880</v>
      </c>
      <c r="E45">
        <v>240717</v>
      </c>
      <c r="F45">
        <v>139196</v>
      </c>
    </row>
    <row r="46" spans="1:6" x14ac:dyDescent="0.25">
      <c r="A46">
        <v>42</v>
      </c>
      <c r="C46">
        <v>178486</v>
      </c>
      <c r="D46">
        <v>152843</v>
      </c>
      <c r="E46">
        <v>240700</v>
      </c>
      <c r="F46">
        <v>139199</v>
      </c>
    </row>
    <row r="47" spans="1:6" x14ac:dyDescent="0.25">
      <c r="A47">
        <v>43</v>
      </c>
      <c r="C47">
        <v>178486</v>
      </c>
      <c r="D47">
        <v>152949</v>
      </c>
      <c r="E47">
        <v>240717</v>
      </c>
      <c r="F47">
        <v>139196</v>
      </c>
    </row>
    <row r="48" spans="1:6" x14ac:dyDescent="0.25">
      <c r="A48">
        <v>44</v>
      </c>
      <c r="C48">
        <v>178486</v>
      </c>
      <c r="D48">
        <v>152882</v>
      </c>
      <c r="E48">
        <v>240700</v>
      </c>
      <c r="F48">
        <v>139198</v>
      </c>
    </row>
    <row r="49" spans="1:6" x14ac:dyDescent="0.25">
      <c r="A49">
        <v>45</v>
      </c>
      <c r="C49">
        <v>178485</v>
      </c>
      <c r="D49">
        <v>152880</v>
      </c>
      <c r="E49">
        <v>240700</v>
      </c>
      <c r="F49">
        <v>139198</v>
      </c>
    </row>
    <row r="50" spans="1:6" x14ac:dyDescent="0.25">
      <c r="A50">
        <v>46</v>
      </c>
      <c r="C50">
        <v>178486</v>
      </c>
      <c r="D50">
        <v>152877</v>
      </c>
      <c r="E50">
        <v>240762</v>
      </c>
      <c r="F50">
        <v>139197</v>
      </c>
    </row>
    <row r="51" spans="1:6" x14ac:dyDescent="0.25">
      <c r="A51">
        <v>47</v>
      </c>
      <c r="C51">
        <v>178487</v>
      </c>
      <c r="D51">
        <v>152881</v>
      </c>
      <c r="E51">
        <v>240700</v>
      </c>
      <c r="F51">
        <v>139199</v>
      </c>
    </row>
    <row r="52" spans="1:6" x14ac:dyDescent="0.25">
      <c r="A52">
        <v>48</v>
      </c>
      <c r="C52">
        <v>178485</v>
      </c>
      <c r="D52">
        <v>152877</v>
      </c>
      <c r="E52">
        <v>240717</v>
      </c>
      <c r="F52">
        <v>139197</v>
      </c>
    </row>
    <row r="53" spans="1:6" x14ac:dyDescent="0.25">
      <c r="A53">
        <v>49</v>
      </c>
      <c r="C53">
        <v>178485</v>
      </c>
      <c r="D53">
        <v>152877</v>
      </c>
      <c r="E53">
        <v>240700</v>
      </c>
      <c r="F53">
        <v>139196</v>
      </c>
    </row>
    <row r="54" spans="1:6" x14ac:dyDescent="0.25">
      <c r="A54">
        <v>50</v>
      </c>
      <c r="C54">
        <v>178485</v>
      </c>
      <c r="D54">
        <v>152877</v>
      </c>
      <c r="E54">
        <v>240717</v>
      </c>
      <c r="F54">
        <v>139198</v>
      </c>
    </row>
    <row r="55" spans="1:6" x14ac:dyDescent="0.25">
      <c r="A55">
        <v>51</v>
      </c>
      <c r="C55">
        <v>178519</v>
      </c>
      <c r="D55">
        <v>152879</v>
      </c>
      <c r="E55">
        <v>240700</v>
      </c>
      <c r="F55">
        <v>139199</v>
      </c>
    </row>
    <row r="56" spans="1:6" x14ac:dyDescent="0.25">
      <c r="A56">
        <v>52</v>
      </c>
      <c r="C56">
        <v>178485</v>
      </c>
      <c r="D56">
        <v>152843</v>
      </c>
      <c r="E56">
        <v>240700</v>
      </c>
      <c r="F56">
        <v>139196</v>
      </c>
    </row>
    <row r="57" spans="1:6" x14ac:dyDescent="0.25">
      <c r="A57">
        <v>53</v>
      </c>
      <c r="C57">
        <v>178486</v>
      </c>
      <c r="D57">
        <v>152948</v>
      </c>
      <c r="E57">
        <v>240717</v>
      </c>
      <c r="F57">
        <v>139199</v>
      </c>
    </row>
    <row r="58" spans="1:6" x14ac:dyDescent="0.25">
      <c r="A58">
        <v>54</v>
      </c>
      <c r="C58">
        <v>178486</v>
      </c>
      <c r="D58">
        <v>152880</v>
      </c>
      <c r="E58">
        <v>240700</v>
      </c>
      <c r="F58">
        <v>139196</v>
      </c>
    </row>
    <row r="59" spans="1:6" x14ac:dyDescent="0.25">
      <c r="A59">
        <v>55</v>
      </c>
      <c r="C59">
        <v>178486</v>
      </c>
      <c r="D59">
        <v>152875</v>
      </c>
      <c r="E59">
        <v>240868</v>
      </c>
      <c r="F59">
        <v>139198</v>
      </c>
    </row>
    <row r="60" spans="1:6" x14ac:dyDescent="0.25">
      <c r="A60">
        <v>56</v>
      </c>
      <c r="C60">
        <v>178487</v>
      </c>
      <c r="D60">
        <v>152881</v>
      </c>
      <c r="E60">
        <v>240700</v>
      </c>
      <c r="F60">
        <v>139198</v>
      </c>
    </row>
    <row r="61" spans="1:6" x14ac:dyDescent="0.25">
      <c r="A61">
        <v>57</v>
      </c>
      <c r="C61">
        <v>178518</v>
      </c>
      <c r="D61">
        <v>152877</v>
      </c>
      <c r="E61">
        <v>240700</v>
      </c>
      <c r="F61">
        <v>139197</v>
      </c>
    </row>
    <row r="62" spans="1:6" x14ac:dyDescent="0.25">
      <c r="A62">
        <v>58</v>
      </c>
      <c r="C62">
        <v>178486</v>
      </c>
      <c r="D62">
        <v>152877</v>
      </c>
      <c r="E62">
        <v>240746</v>
      </c>
      <c r="F62">
        <v>139199</v>
      </c>
    </row>
    <row r="63" spans="1:6" x14ac:dyDescent="0.25">
      <c r="A63">
        <v>59</v>
      </c>
      <c r="C63">
        <v>178486</v>
      </c>
      <c r="D63">
        <v>152877</v>
      </c>
      <c r="E63">
        <v>240866</v>
      </c>
      <c r="F63">
        <v>139196</v>
      </c>
    </row>
    <row r="64" spans="1:6" x14ac:dyDescent="0.25">
      <c r="A64">
        <v>60</v>
      </c>
      <c r="C64">
        <v>178485</v>
      </c>
      <c r="D64">
        <v>152877</v>
      </c>
      <c r="E64">
        <v>240717</v>
      </c>
      <c r="F64">
        <v>139198</v>
      </c>
    </row>
    <row r="65" spans="1:6" x14ac:dyDescent="0.25">
      <c r="A65">
        <v>61</v>
      </c>
      <c r="C65">
        <v>178486</v>
      </c>
      <c r="D65">
        <v>152879</v>
      </c>
      <c r="E65">
        <v>240700</v>
      </c>
      <c r="F65">
        <v>139198</v>
      </c>
    </row>
    <row r="66" spans="1:6" x14ac:dyDescent="0.25">
      <c r="A66">
        <v>62</v>
      </c>
      <c r="C66">
        <v>178485</v>
      </c>
      <c r="D66">
        <v>152843</v>
      </c>
      <c r="E66">
        <v>240717</v>
      </c>
      <c r="F66">
        <v>139199</v>
      </c>
    </row>
    <row r="67" spans="1:6" x14ac:dyDescent="0.25">
      <c r="A67">
        <v>63</v>
      </c>
      <c r="C67">
        <v>178486</v>
      </c>
      <c r="D67">
        <v>152949</v>
      </c>
      <c r="E67">
        <v>240707</v>
      </c>
      <c r="F67">
        <v>139196</v>
      </c>
    </row>
    <row r="68" spans="1:6" x14ac:dyDescent="0.25">
      <c r="A68">
        <v>64</v>
      </c>
      <c r="C68">
        <v>178485</v>
      </c>
      <c r="D68">
        <v>152879</v>
      </c>
      <c r="E68">
        <v>240700</v>
      </c>
      <c r="F68">
        <v>139199</v>
      </c>
    </row>
    <row r="69" spans="1:6" x14ac:dyDescent="0.25">
      <c r="A69">
        <v>65</v>
      </c>
      <c r="C69">
        <v>178485</v>
      </c>
      <c r="D69">
        <v>152878</v>
      </c>
      <c r="E69">
        <v>240717</v>
      </c>
      <c r="F69">
        <v>139196</v>
      </c>
    </row>
    <row r="70" spans="1:6" x14ac:dyDescent="0.25">
      <c r="A70">
        <v>66</v>
      </c>
      <c r="C70">
        <v>178485</v>
      </c>
      <c r="D70">
        <v>152880</v>
      </c>
      <c r="E70">
        <v>240700</v>
      </c>
      <c r="F70">
        <v>139198</v>
      </c>
    </row>
    <row r="71" spans="1:6" x14ac:dyDescent="0.25">
      <c r="A71">
        <v>67</v>
      </c>
      <c r="C71">
        <v>178486</v>
      </c>
      <c r="D71">
        <v>152878</v>
      </c>
      <c r="E71">
        <v>240868</v>
      </c>
      <c r="F71">
        <v>139198</v>
      </c>
    </row>
    <row r="72" spans="1:6" x14ac:dyDescent="0.25">
      <c r="A72">
        <v>68</v>
      </c>
      <c r="C72">
        <v>178486</v>
      </c>
      <c r="D72">
        <v>152883</v>
      </c>
      <c r="E72">
        <v>240700</v>
      </c>
      <c r="F72">
        <v>139197</v>
      </c>
    </row>
    <row r="73" spans="1:6" x14ac:dyDescent="0.25">
      <c r="A73">
        <v>69</v>
      </c>
      <c r="C73">
        <v>178486</v>
      </c>
      <c r="D73">
        <v>152878</v>
      </c>
      <c r="E73">
        <v>240700</v>
      </c>
      <c r="F73">
        <v>139199</v>
      </c>
    </row>
    <row r="74" spans="1:6" x14ac:dyDescent="0.25">
      <c r="A74">
        <v>70</v>
      </c>
      <c r="C74">
        <v>178486</v>
      </c>
      <c r="D74">
        <v>152879</v>
      </c>
      <c r="E74">
        <v>240746</v>
      </c>
      <c r="F74">
        <v>139196</v>
      </c>
    </row>
    <row r="75" spans="1:6" x14ac:dyDescent="0.25">
      <c r="A75">
        <v>71</v>
      </c>
      <c r="C75">
        <v>178486</v>
      </c>
      <c r="D75">
        <v>152880</v>
      </c>
      <c r="E75">
        <v>240866</v>
      </c>
      <c r="F75">
        <v>139198</v>
      </c>
    </row>
    <row r="76" spans="1:6" x14ac:dyDescent="0.25">
      <c r="A76">
        <v>72</v>
      </c>
      <c r="C76">
        <v>178487</v>
      </c>
      <c r="D76">
        <v>152843</v>
      </c>
      <c r="E76">
        <v>240717</v>
      </c>
      <c r="F76">
        <v>139198</v>
      </c>
    </row>
    <row r="77" spans="1:6" x14ac:dyDescent="0.25">
      <c r="A77">
        <v>73</v>
      </c>
      <c r="C77">
        <v>178486</v>
      </c>
      <c r="D77">
        <v>152949</v>
      </c>
      <c r="E77">
        <v>240700</v>
      </c>
      <c r="F77">
        <v>139199</v>
      </c>
    </row>
    <row r="78" spans="1:6" x14ac:dyDescent="0.25">
      <c r="A78">
        <v>74</v>
      </c>
      <c r="C78">
        <v>178484</v>
      </c>
      <c r="D78">
        <v>152879</v>
      </c>
      <c r="E78">
        <v>240717</v>
      </c>
      <c r="F78">
        <v>139196</v>
      </c>
    </row>
    <row r="79" spans="1:6" x14ac:dyDescent="0.25">
      <c r="A79">
        <v>75</v>
      </c>
      <c r="C79">
        <v>178486</v>
      </c>
      <c r="D79">
        <v>152756</v>
      </c>
      <c r="E79">
        <v>240711</v>
      </c>
      <c r="F79">
        <v>139199</v>
      </c>
    </row>
    <row r="80" spans="1:6" x14ac:dyDescent="0.25">
      <c r="A80">
        <v>76</v>
      </c>
      <c r="C80">
        <v>178486</v>
      </c>
      <c r="D80">
        <v>152885</v>
      </c>
      <c r="E80">
        <v>240700</v>
      </c>
      <c r="F80">
        <v>139196</v>
      </c>
    </row>
    <row r="81" spans="1:6" x14ac:dyDescent="0.25">
      <c r="A81">
        <v>77</v>
      </c>
      <c r="C81">
        <v>178485</v>
      </c>
      <c r="D81">
        <v>152766</v>
      </c>
      <c r="E81">
        <v>240746</v>
      </c>
      <c r="F81">
        <v>139198</v>
      </c>
    </row>
    <row r="82" spans="1:6" x14ac:dyDescent="0.25">
      <c r="A82">
        <v>78</v>
      </c>
      <c r="C82">
        <v>178484</v>
      </c>
      <c r="D82">
        <v>152896</v>
      </c>
      <c r="E82">
        <v>240700</v>
      </c>
      <c r="F82">
        <v>139199</v>
      </c>
    </row>
    <row r="83" spans="1:6" x14ac:dyDescent="0.25">
      <c r="A83">
        <v>79</v>
      </c>
      <c r="C83">
        <v>178485</v>
      </c>
      <c r="D83">
        <v>152766</v>
      </c>
      <c r="E83">
        <v>240873</v>
      </c>
      <c r="F83">
        <v>139196</v>
      </c>
    </row>
    <row r="84" spans="1:6" x14ac:dyDescent="0.25">
      <c r="A84">
        <v>80</v>
      </c>
      <c r="C84">
        <v>178517</v>
      </c>
      <c r="D84">
        <v>152896</v>
      </c>
      <c r="E84">
        <v>240700</v>
      </c>
      <c r="F84">
        <v>139199</v>
      </c>
    </row>
    <row r="85" spans="1:6" x14ac:dyDescent="0.25">
      <c r="A85">
        <v>81</v>
      </c>
      <c r="C85">
        <v>178486</v>
      </c>
      <c r="D85">
        <v>152762</v>
      </c>
      <c r="E85">
        <v>240700</v>
      </c>
      <c r="F85">
        <v>139196</v>
      </c>
    </row>
    <row r="86" spans="1:6" x14ac:dyDescent="0.25">
      <c r="A86">
        <v>82</v>
      </c>
      <c r="C86">
        <v>178486</v>
      </c>
      <c r="D86">
        <v>152849</v>
      </c>
      <c r="E86">
        <v>240746</v>
      </c>
      <c r="F86">
        <v>139198</v>
      </c>
    </row>
    <row r="87" spans="1:6" x14ac:dyDescent="0.25">
      <c r="A87">
        <v>83</v>
      </c>
      <c r="C87">
        <v>178486</v>
      </c>
      <c r="D87">
        <v>152918</v>
      </c>
      <c r="E87">
        <v>240851</v>
      </c>
      <c r="F87">
        <v>139199</v>
      </c>
    </row>
    <row r="88" spans="1:6" x14ac:dyDescent="0.25">
      <c r="A88">
        <v>84</v>
      </c>
      <c r="C88">
        <v>178486</v>
      </c>
      <c r="D88">
        <v>152766</v>
      </c>
      <c r="E88">
        <v>240717</v>
      </c>
      <c r="F88">
        <v>139196</v>
      </c>
    </row>
    <row r="89" spans="1:6" x14ac:dyDescent="0.25">
      <c r="A89">
        <v>85</v>
      </c>
      <c r="C89">
        <v>178486</v>
      </c>
      <c r="D89">
        <v>152897</v>
      </c>
      <c r="E89">
        <v>240700</v>
      </c>
      <c r="F89">
        <v>139199</v>
      </c>
    </row>
    <row r="90" spans="1:6" x14ac:dyDescent="0.25">
      <c r="A90">
        <v>86</v>
      </c>
      <c r="C90">
        <v>178518</v>
      </c>
      <c r="D90">
        <v>152765</v>
      </c>
      <c r="E90">
        <v>240717</v>
      </c>
      <c r="F90">
        <v>139196</v>
      </c>
    </row>
    <row r="91" spans="1:6" x14ac:dyDescent="0.25">
      <c r="A91">
        <v>87</v>
      </c>
      <c r="C91">
        <v>178486</v>
      </c>
      <c r="D91">
        <v>152896</v>
      </c>
      <c r="E91">
        <v>240850</v>
      </c>
      <c r="F91">
        <v>139198</v>
      </c>
    </row>
    <row r="92" spans="1:6" x14ac:dyDescent="0.25">
      <c r="A92">
        <v>88</v>
      </c>
      <c r="C92">
        <v>178485</v>
      </c>
      <c r="D92">
        <v>152766</v>
      </c>
      <c r="E92">
        <v>240700</v>
      </c>
      <c r="F92">
        <v>139199</v>
      </c>
    </row>
    <row r="93" spans="1:6" x14ac:dyDescent="0.25">
      <c r="A93">
        <v>89</v>
      </c>
      <c r="C93">
        <v>178485</v>
      </c>
      <c r="D93">
        <v>152896</v>
      </c>
      <c r="E93">
        <v>240746</v>
      </c>
      <c r="F93">
        <v>139196</v>
      </c>
    </row>
    <row r="94" spans="1:6" x14ac:dyDescent="0.25">
      <c r="A94">
        <v>90</v>
      </c>
      <c r="C94">
        <v>178485</v>
      </c>
      <c r="D94">
        <v>152765</v>
      </c>
      <c r="E94">
        <v>240850</v>
      </c>
      <c r="F94">
        <v>139199</v>
      </c>
    </row>
    <row r="95" spans="1:6" x14ac:dyDescent="0.25">
      <c r="A95">
        <v>91</v>
      </c>
      <c r="C95">
        <v>178485</v>
      </c>
      <c r="D95">
        <v>152897</v>
      </c>
      <c r="E95">
        <v>240792</v>
      </c>
      <c r="F95">
        <v>139196</v>
      </c>
    </row>
    <row r="96" spans="1:6" x14ac:dyDescent="0.25">
      <c r="A96">
        <v>92</v>
      </c>
      <c r="C96">
        <v>178485</v>
      </c>
      <c r="D96">
        <v>152831</v>
      </c>
      <c r="E96">
        <v>240700</v>
      </c>
      <c r="F96">
        <v>139199</v>
      </c>
    </row>
    <row r="97" spans="1:6" x14ac:dyDescent="0.25">
      <c r="A97">
        <v>93</v>
      </c>
      <c r="C97">
        <v>178486</v>
      </c>
      <c r="D97">
        <v>152918</v>
      </c>
      <c r="E97">
        <v>240627</v>
      </c>
      <c r="F97">
        <v>139196</v>
      </c>
    </row>
    <row r="98" spans="1:6" x14ac:dyDescent="0.25">
      <c r="A98">
        <v>94</v>
      </c>
      <c r="C98">
        <v>178486</v>
      </c>
      <c r="D98">
        <v>152765</v>
      </c>
      <c r="E98">
        <v>240739</v>
      </c>
      <c r="F98">
        <v>139198</v>
      </c>
    </row>
    <row r="99" spans="1:6" x14ac:dyDescent="0.25">
      <c r="A99">
        <v>95</v>
      </c>
      <c r="C99">
        <v>178486</v>
      </c>
      <c r="D99">
        <v>152898</v>
      </c>
      <c r="E99">
        <v>240700</v>
      </c>
      <c r="F99">
        <v>139199</v>
      </c>
    </row>
    <row r="100" spans="1:6" x14ac:dyDescent="0.25">
      <c r="A100">
        <v>96</v>
      </c>
      <c r="C100">
        <v>178486</v>
      </c>
      <c r="D100">
        <v>152766</v>
      </c>
      <c r="E100">
        <v>240717</v>
      </c>
      <c r="F100">
        <v>139196</v>
      </c>
    </row>
    <row r="101" spans="1:6" x14ac:dyDescent="0.25">
      <c r="A101">
        <v>97</v>
      </c>
      <c r="C101">
        <v>178487</v>
      </c>
      <c r="D101">
        <v>152896</v>
      </c>
      <c r="E101">
        <v>240700</v>
      </c>
      <c r="F101">
        <v>139199</v>
      </c>
    </row>
    <row r="102" spans="1:6" x14ac:dyDescent="0.25">
      <c r="A102">
        <v>98</v>
      </c>
      <c r="C102">
        <v>178486</v>
      </c>
      <c r="D102">
        <v>152766</v>
      </c>
      <c r="E102">
        <v>240899</v>
      </c>
      <c r="F102">
        <v>139196</v>
      </c>
    </row>
    <row r="103" spans="1:6" x14ac:dyDescent="0.25">
      <c r="A103">
        <v>99</v>
      </c>
      <c r="C103">
        <v>178486</v>
      </c>
      <c r="D103">
        <v>152895</v>
      </c>
      <c r="E103">
        <v>240700</v>
      </c>
      <c r="F103">
        <v>139198</v>
      </c>
    </row>
    <row r="104" spans="1:6" x14ac:dyDescent="0.25">
      <c r="A104">
        <v>100</v>
      </c>
      <c r="C104">
        <v>178486</v>
      </c>
      <c r="D104">
        <v>152766</v>
      </c>
      <c r="E104">
        <v>240700</v>
      </c>
      <c r="F104">
        <v>139198</v>
      </c>
    </row>
    <row r="105" spans="1:6" x14ac:dyDescent="0.25">
      <c r="A105" s="3" t="s">
        <v>3</v>
      </c>
      <c r="B105" s="2" t="e">
        <f>AVERAGE(B6:B29)</f>
        <v>#DIV/0!</v>
      </c>
      <c r="C105" s="2">
        <f>AVERAGE(C6:C104)</f>
        <v>178487.59595959596</v>
      </c>
      <c r="D105" s="2">
        <f t="shared" ref="D105:F105" si="2">AVERAGE(D6:D104)</f>
        <v>152869.78787878787</v>
      </c>
      <c r="E105" s="2">
        <f t="shared" si="2"/>
        <v>240733.9696969697</v>
      </c>
      <c r="F105" s="2">
        <f t="shared" si="2"/>
        <v>139197.37373737374</v>
      </c>
    </row>
    <row r="106" spans="1:6" x14ac:dyDescent="0.25">
      <c r="A106" s="3" t="s">
        <v>4</v>
      </c>
      <c r="B106">
        <f>MIN(B6:B29)</f>
        <v>0</v>
      </c>
      <c r="C106">
        <f>MIN(C6:C104)</f>
        <v>178484</v>
      </c>
      <c r="D106">
        <f t="shared" ref="D106:F106" si="3">MIN(D6:D104)</f>
        <v>152756</v>
      </c>
      <c r="E106">
        <f t="shared" si="3"/>
        <v>240627</v>
      </c>
      <c r="F106">
        <f t="shared" si="3"/>
        <v>139179</v>
      </c>
    </row>
    <row r="107" spans="1:6" x14ac:dyDescent="0.25">
      <c r="A107" s="3" t="s">
        <v>5</v>
      </c>
      <c r="B107">
        <f>MAX(B6:B29)</f>
        <v>0</v>
      </c>
      <c r="C107">
        <f>MAX(C6:C104)</f>
        <v>178519</v>
      </c>
      <c r="D107">
        <f t="shared" ref="D107:F107" si="4">MAX(D6:D104)</f>
        <v>152958</v>
      </c>
      <c r="E107">
        <f t="shared" si="4"/>
        <v>240899</v>
      </c>
      <c r="F107">
        <f t="shared" si="4"/>
        <v>139199</v>
      </c>
    </row>
    <row r="108" spans="1:6" x14ac:dyDescent="0.25">
      <c r="A108" s="3" t="s">
        <v>6</v>
      </c>
      <c r="B108" t="e">
        <f>_xlfn.STDEV.S(B6:B29)</f>
        <v>#DIV/0!</v>
      </c>
      <c r="C108">
        <f>_xlfn.STDEV.S(C6:C104)</f>
        <v>7.7905217031026934</v>
      </c>
      <c r="D108">
        <f t="shared" ref="D108:F108" si="5">_xlfn.STDEV.S(D6:D104)</f>
        <v>46.163478967171699</v>
      </c>
      <c r="E108">
        <f t="shared" si="5"/>
        <v>57.274928543850223</v>
      </c>
      <c r="F108">
        <f t="shared" si="5"/>
        <v>2.2838646917721803</v>
      </c>
    </row>
  </sheetData>
  <mergeCells count="2">
    <mergeCell ref="I3:M3"/>
    <mergeCell ref="B3:F3"/>
  </mergeCells>
  <pageMargins left="0.7" right="0.7" top="0.78740157499999996" bottom="0.78740157499999996" header="0.3" footer="0.3"/>
  <pageSetup paperSize="9"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5C3FF-8829-4FCA-B1A7-E57ADCBF08CA}">
  <dimension ref="A1:M108"/>
  <sheetViews>
    <sheetView topLeftCell="A74" zoomScale="85" zoomScaleNormal="85" workbookViewId="0">
      <selection activeCell="D105" sqref="D105"/>
    </sheetView>
  </sheetViews>
  <sheetFormatPr baseColWidth="10" defaultRowHeight="15" x14ac:dyDescent="0.25"/>
  <cols>
    <col min="1" max="2" width="18.28515625" customWidth="1"/>
    <col min="3" max="3" width="25.28515625" customWidth="1"/>
    <col min="4" max="4" width="19.42578125" customWidth="1"/>
    <col min="5" max="5" width="23.5703125" customWidth="1"/>
    <col min="6" max="6" width="17.28515625" customWidth="1"/>
    <col min="8" max="8" width="17" customWidth="1"/>
    <col min="9" max="9" width="21.5703125" customWidth="1"/>
    <col min="10" max="10" width="25" customWidth="1"/>
    <col min="11" max="12" width="21.85546875" customWidth="1"/>
    <col min="13" max="13" width="20.28515625" customWidth="1"/>
  </cols>
  <sheetData>
    <row r="1" spans="1:13" x14ac:dyDescent="0.25">
      <c r="A1" s="3" t="s">
        <v>13</v>
      </c>
    </row>
    <row r="2" spans="1:13" x14ac:dyDescent="0.25">
      <c r="A2" s="3" t="s">
        <v>16</v>
      </c>
      <c r="B2" s="3">
        <v>2048</v>
      </c>
    </row>
    <row r="3" spans="1:13" x14ac:dyDescent="0.25">
      <c r="B3" s="27" t="s">
        <v>15</v>
      </c>
      <c r="C3" s="27"/>
      <c r="D3" s="27"/>
      <c r="E3" s="27"/>
      <c r="F3" s="27"/>
      <c r="I3" s="4"/>
      <c r="J3" s="4"/>
      <c r="K3" s="4"/>
      <c r="L3" s="4"/>
      <c r="M3" s="4"/>
    </row>
    <row r="4" spans="1:13" x14ac:dyDescent="0.25">
      <c r="A4" s="3" t="s">
        <v>0</v>
      </c>
      <c r="B4" s="3" t="s">
        <v>9</v>
      </c>
      <c r="C4" s="3" t="s">
        <v>7</v>
      </c>
      <c r="D4" s="3" t="s">
        <v>1</v>
      </c>
      <c r="E4" s="3" t="s">
        <v>10</v>
      </c>
      <c r="F4" s="3" t="s">
        <v>2</v>
      </c>
      <c r="I4" s="3" t="s">
        <v>9</v>
      </c>
      <c r="J4" s="3" t="s">
        <v>7</v>
      </c>
      <c r="K4" s="3" t="s">
        <v>1</v>
      </c>
      <c r="L4" s="3" t="s">
        <v>10</v>
      </c>
      <c r="M4" s="3" t="s">
        <v>8</v>
      </c>
    </row>
    <row r="5" spans="1:13" x14ac:dyDescent="0.25">
      <c r="A5">
        <v>1</v>
      </c>
      <c r="C5">
        <v>313968</v>
      </c>
      <c r="D5">
        <v>287156</v>
      </c>
      <c r="E5">
        <v>348358</v>
      </c>
      <c r="F5">
        <v>270443</v>
      </c>
      <c r="H5" s="3" t="s">
        <v>14</v>
      </c>
      <c r="I5" s="1" t="e">
        <f>B105</f>
        <v>#DIV/0!</v>
      </c>
      <c r="J5" s="1">
        <f>C105</f>
        <v>313785.82828282827</v>
      </c>
      <c r="K5" s="1">
        <f>D105</f>
        <v>286944.67676767678</v>
      </c>
      <c r="L5" s="1">
        <f>E105</f>
        <v>348304.52525252523</v>
      </c>
      <c r="M5" s="1">
        <f>F105</f>
        <v>270273.55555555556</v>
      </c>
    </row>
    <row r="6" spans="1:13" x14ac:dyDescent="0.25">
      <c r="A6">
        <v>2</v>
      </c>
      <c r="C6">
        <v>313790</v>
      </c>
      <c r="D6">
        <v>287030</v>
      </c>
      <c r="E6">
        <v>348325</v>
      </c>
      <c r="F6">
        <v>270250</v>
      </c>
      <c r="H6" s="3" t="s">
        <v>11</v>
      </c>
      <c r="I6" t="e">
        <f>1000*I5/170000000</f>
        <v>#DIV/0!</v>
      </c>
      <c r="J6">
        <f t="shared" ref="J6:M6" si="0">1000*J5/170000000</f>
        <v>1.8457989898989899</v>
      </c>
      <c r="K6">
        <f t="shared" si="0"/>
        <v>1.6879098633392751</v>
      </c>
      <c r="L6">
        <f t="shared" si="0"/>
        <v>2.0488501485442661</v>
      </c>
      <c r="M6">
        <f t="shared" si="0"/>
        <v>1.5898444444444446</v>
      </c>
    </row>
    <row r="7" spans="1:13" x14ac:dyDescent="0.25">
      <c r="A7">
        <v>3</v>
      </c>
      <c r="C7">
        <v>313789</v>
      </c>
      <c r="D7">
        <v>286989</v>
      </c>
      <c r="E7">
        <v>348259</v>
      </c>
      <c r="F7">
        <v>270274</v>
      </c>
      <c r="I7" s="5" t="e">
        <f>$J5/I5-1</f>
        <v>#DIV/0!</v>
      </c>
      <c r="J7" s="5">
        <f>$J5/J5-1</f>
        <v>0</v>
      </c>
      <c r="K7" s="5">
        <f>$J5/K5-1</f>
        <v>9.3541207376651503E-2</v>
      </c>
      <c r="L7" s="5">
        <f t="shared" ref="L7:M7" si="1">$J5/L5-1</f>
        <v>-9.9104933950170393E-2</v>
      </c>
      <c r="M7" s="5">
        <f t="shared" si="1"/>
        <v>0.16099345212605765</v>
      </c>
    </row>
    <row r="8" spans="1:13" x14ac:dyDescent="0.25">
      <c r="A8">
        <v>4</v>
      </c>
      <c r="C8">
        <v>313790</v>
      </c>
      <c r="D8">
        <v>286882</v>
      </c>
      <c r="E8">
        <v>348259</v>
      </c>
      <c r="F8">
        <v>270277</v>
      </c>
    </row>
    <row r="9" spans="1:13" x14ac:dyDescent="0.25">
      <c r="A9">
        <v>5</v>
      </c>
      <c r="C9">
        <v>313788</v>
      </c>
      <c r="D9">
        <v>286939</v>
      </c>
      <c r="E9">
        <v>348259</v>
      </c>
      <c r="F9">
        <v>270272</v>
      </c>
    </row>
    <row r="10" spans="1:13" x14ac:dyDescent="0.25">
      <c r="A10">
        <v>6</v>
      </c>
      <c r="C10">
        <v>313790</v>
      </c>
      <c r="D10">
        <v>286773</v>
      </c>
      <c r="E10">
        <v>348252</v>
      </c>
      <c r="F10">
        <v>270275</v>
      </c>
    </row>
    <row r="11" spans="1:13" x14ac:dyDescent="0.25">
      <c r="A11">
        <v>7</v>
      </c>
      <c r="C11">
        <v>313792</v>
      </c>
      <c r="D11">
        <v>286915</v>
      </c>
      <c r="E11">
        <v>348403</v>
      </c>
      <c r="F11">
        <v>270273</v>
      </c>
    </row>
    <row r="12" spans="1:13" x14ac:dyDescent="0.25">
      <c r="A12">
        <v>8</v>
      </c>
      <c r="C12">
        <v>313790</v>
      </c>
      <c r="D12">
        <v>287008</v>
      </c>
      <c r="E12">
        <v>348325</v>
      </c>
      <c r="F12">
        <v>270273</v>
      </c>
    </row>
    <row r="13" spans="1:13" x14ac:dyDescent="0.25">
      <c r="A13">
        <v>9</v>
      </c>
      <c r="C13">
        <v>313791</v>
      </c>
      <c r="D13">
        <v>287041</v>
      </c>
      <c r="E13">
        <v>348325</v>
      </c>
      <c r="F13">
        <v>270273</v>
      </c>
    </row>
    <row r="14" spans="1:13" x14ac:dyDescent="0.25">
      <c r="A14">
        <v>10</v>
      </c>
      <c r="C14">
        <v>313789</v>
      </c>
      <c r="D14">
        <v>287056</v>
      </c>
      <c r="E14">
        <v>348325</v>
      </c>
      <c r="F14">
        <v>270273</v>
      </c>
    </row>
    <row r="15" spans="1:13" x14ac:dyDescent="0.25">
      <c r="A15">
        <v>11</v>
      </c>
      <c r="C15">
        <v>313757</v>
      </c>
      <c r="D15">
        <v>286981</v>
      </c>
      <c r="E15">
        <v>348325</v>
      </c>
      <c r="F15">
        <v>270273</v>
      </c>
    </row>
    <row r="16" spans="1:13" x14ac:dyDescent="0.25">
      <c r="A16">
        <v>12</v>
      </c>
      <c r="C16">
        <v>313758</v>
      </c>
      <c r="D16">
        <v>286956</v>
      </c>
      <c r="E16">
        <v>348259</v>
      </c>
      <c r="F16">
        <v>270273</v>
      </c>
    </row>
    <row r="17" spans="1:6" x14ac:dyDescent="0.25">
      <c r="A17">
        <v>13</v>
      </c>
      <c r="C17">
        <v>313758</v>
      </c>
      <c r="D17">
        <v>287003</v>
      </c>
      <c r="E17">
        <v>348259</v>
      </c>
      <c r="F17">
        <v>270272</v>
      </c>
    </row>
    <row r="18" spans="1:6" x14ac:dyDescent="0.25">
      <c r="A18">
        <v>14</v>
      </c>
      <c r="C18">
        <v>313758</v>
      </c>
      <c r="D18">
        <v>286881</v>
      </c>
      <c r="E18">
        <v>348259</v>
      </c>
      <c r="F18">
        <v>270276</v>
      </c>
    </row>
    <row r="19" spans="1:6" x14ac:dyDescent="0.25">
      <c r="A19">
        <v>15</v>
      </c>
      <c r="C19">
        <v>313757</v>
      </c>
      <c r="D19">
        <v>286897</v>
      </c>
      <c r="E19">
        <v>347668</v>
      </c>
      <c r="F19">
        <v>270277</v>
      </c>
    </row>
    <row r="20" spans="1:6" x14ac:dyDescent="0.25">
      <c r="A20">
        <v>16</v>
      </c>
      <c r="C20">
        <v>313758</v>
      </c>
      <c r="D20">
        <v>286772</v>
      </c>
      <c r="E20">
        <v>348416</v>
      </c>
      <c r="F20">
        <v>270271</v>
      </c>
    </row>
    <row r="21" spans="1:6" x14ac:dyDescent="0.25">
      <c r="A21">
        <v>17</v>
      </c>
      <c r="C21">
        <v>313789</v>
      </c>
      <c r="D21">
        <v>286915</v>
      </c>
      <c r="E21">
        <v>348343</v>
      </c>
      <c r="F21">
        <v>270273</v>
      </c>
    </row>
    <row r="22" spans="1:6" x14ac:dyDescent="0.25">
      <c r="A22">
        <v>18</v>
      </c>
      <c r="C22">
        <v>313789</v>
      </c>
      <c r="D22">
        <v>287029</v>
      </c>
      <c r="E22">
        <v>348248</v>
      </c>
      <c r="F22">
        <v>270273</v>
      </c>
    </row>
    <row r="23" spans="1:6" x14ac:dyDescent="0.25">
      <c r="A23">
        <v>19</v>
      </c>
      <c r="C23">
        <v>313791</v>
      </c>
      <c r="D23">
        <v>287027</v>
      </c>
      <c r="E23">
        <v>348259</v>
      </c>
      <c r="F23">
        <v>270273</v>
      </c>
    </row>
    <row r="24" spans="1:6" x14ac:dyDescent="0.25">
      <c r="A24">
        <v>20</v>
      </c>
      <c r="C24">
        <v>313790</v>
      </c>
      <c r="D24">
        <v>286979</v>
      </c>
      <c r="E24">
        <v>348259</v>
      </c>
      <c r="F24">
        <v>270273</v>
      </c>
    </row>
    <row r="25" spans="1:6" x14ac:dyDescent="0.25">
      <c r="A25">
        <v>21</v>
      </c>
      <c r="C25">
        <v>313791</v>
      </c>
      <c r="D25">
        <v>287004</v>
      </c>
      <c r="E25">
        <v>348259</v>
      </c>
      <c r="F25">
        <v>270273</v>
      </c>
    </row>
    <row r="26" spans="1:6" x14ac:dyDescent="0.25">
      <c r="A26">
        <v>22</v>
      </c>
      <c r="C26">
        <v>313791</v>
      </c>
      <c r="D26">
        <v>286994</v>
      </c>
      <c r="E26">
        <v>348449</v>
      </c>
      <c r="F26">
        <v>270273</v>
      </c>
    </row>
    <row r="27" spans="1:6" x14ac:dyDescent="0.25">
      <c r="A27">
        <v>23</v>
      </c>
      <c r="C27">
        <v>313791</v>
      </c>
      <c r="D27">
        <v>286939</v>
      </c>
      <c r="E27">
        <v>348321</v>
      </c>
      <c r="F27">
        <v>270272</v>
      </c>
    </row>
    <row r="28" spans="1:6" x14ac:dyDescent="0.25">
      <c r="A28">
        <v>24</v>
      </c>
      <c r="C28">
        <v>313790</v>
      </c>
      <c r="D28">
        <v>286954</v>
      </c>
      <c r="E28">
        <v>348325</v>
      </c>
      <c r="F28">
        <v>270275</v>
      </c>
    </row>
    <row r="29" spans="1:6" x14ac:dyDescent="0.25">
      <c r="A29">
        <v>25</v>
      </c>
      <c r="C29">
        <v>313791</v>
      </c>
      <c r="D29">
        <v>287003</v>
      </c>
      <c r="E29">
        <v>348326</v>
      </c>
      <c r="F29">
        <v>270273</v>
      </c>
    </row>
    <row r="30" spans="1:6" x14ac:dyDescent="0.25">
      <c r="A30">
        <v>26</v>
      </c>
      <c r="C30">
        <v>313792</v>
      </c>
      <c r="D30">
        <v>286896</v>
      </c>
      <c r="E30">
        <v>348329</v>
      </c>
      <c r="F30">
        <v>270273</v>
      </c>
    </row>
    <row r="31" spans="1:6" x14ac:dyDescent="0.25">
      <c r="A31">
        <v>27</v>
      </c>
      <c r="C31">
        <v>313790</v>
      </c>
      <c r="D31">
        <v>287013</v>
      </c>
      <c r="E31">
        <v>348325</v>
      </c>
      <c r="F31">
        <v>270273</v>
      </c>
    </row>
    <row r="32" spans="1:6" x14ac:dyDescent="0.25">
      <c r="A32">
        <v>28</v>
      </c>
      <c r="C32">
        <v>313789</v>
      </c>
      <c r="D32">
        <v>286900</v>
      </c>
      <c r="E32">
        <v>348325</v>
      </c>
      <c r="F32">
        <v>270272</v>
      </c>
    </row>
    <row r="33" spans="1:6" x14ac:dyDescent="0.25">
      <c r="A33">
        <v>29</v>
      </c>
      <c r="C33">
        <v>313791</v>
      </c>
      <c r="D33">
        <v>286960</v>
      </c>
      <c r="E33">
        <v>348325</v>
      </c>
      <c r="F33">
        <v>270276</v>
      </c>
    </row>
    <row r="34" spans="1:6" x14ac:dyDescent="0.25">
      <c r="A34">
        <v>30</v>
      </c>
      <c r="C34">
        <v>313790</v>
      </c>
      <c r="D34">
        <v>286948</v>
      </c>
      <c r="E34">
        <v>348325</v>
      </c>
      <c r="F34">
        <v>270277</v>
      </c>
    </row>
    <row r="35" spans="1:6" x14ac:dyDescent="0.25">
      <c r="A35">
        <v>31</v>
      </c>
      <c r="C35">
        <v>313791</v>
      </c>
      <c r="D35">
        <v>287002</v>
      </c>
      <c r="E35">
        <v>348391</v>
      </c>
      <c r="F35">
        <v>270272</v>
      </c>
    </row>
    <row r="36" spans="1:6" x14ac:dyDescent="0.25">
      <c r="A36">
        <v>32</v>
      </c>
      <c r="C36">
        <v>313791</v>
      </c>
      <c r="D36">
        <v>286896</v>
      </c>
      <c r="E36">
        <v>348325</v>
      </c>
      <c r="F36">
        <v>270277</v>
      </c>
    </row>
    <row r="37" spans="1:6" x14ac:dyDescent="0.25">
      <c r="A37">
        <v>33</v>
      </c>
      <c r="C37">
        <v>313792</v>
      </c>
      <c r="D37">
        <v>287028</v>
      </c>
      <c r="E37">
        <v>348325</v>
      </c>
      <c r="F37">
        <v>270272</v>
      </c>
    </row>
    <row r="38" spans="1:6" x14ac:dyDescent="0.25">
      <c r="A38">
        <v>34</v>
      </c>
      <c r="C38">
        <v>313788</v>
      </c>
      <c r="D38">
        <v>286933</v>
      </c>
      <c r="E38">
        <v>348325</v>
      </c>
      <c r="F38">
        <v>270275</v>
      </c>
    </row>
    <row r="39" spans="1:6" x14ac:dyDescent="0.25">
      <c r="A39">
        <v>35</v>
      </c>
      <c r="C39">
        <v>313791</v>
      </c>
      <c r="D39">
        <v>287000</v>
      </c>
      <c r="E39">
        <v>348325</v>
      </c>
      <c r="F39">
        <v>270273</v>
      </c>
    </row>
    <row r="40" spans="1:6" x14ac:dyDescent="0.25">
      <c r="A40">
        <v>36</v>
      </c>
      <c r="C40">
        <v>313791</v>
      </c>
      <c r="D40">
        <v>286882</v>
      </c>
      <c r="E40">
        <v>348343</v>
      </c>
      <c r="F40">
        <v>270273</v>
      </c>
    </row>
    <row r="41" spans="1:6" x14ac:dyDescent="0.25">
      <c r="A41">
        <v>37</v>
      </c>
      <c r="C41">
        <v>313792</v>
      </c>
      <c r="D41">
        <v>286937</v>
      </c>
      <c r="E41">
        <v>348458</v>
      </c>
      <c r="F41">
        <v>270272</v>
      </c>
    </row>
    <row r="42" spans="1:6" x14ac:dyDescent="0.25">
      <c r="A42">
        <v>38</v>
      </c>
      <c r="C42">
        <v>313789</v>
      </c>
      <c r="D42">
        <v>286803</v>
      </c>
      <c r="E42">
        <v>348390</v>
      </c>
      <c r="F42">
        <v>270277</v>
      </c>
    </row>
    <row r="43" spans="1:6" x14ac:dyDescent="0.25">
      <c r="A43">
        <v>39</v>
      </c>
      <c r="C43">
        <v>313791</v>
      </c>
      <c r="D43">
        <v>286992</v>
      </c>
      <c r="E43">
        <v>348318</v>
      </c>
      <c r="F43">
        <v>270272</v>
      </c>
    </row>
    <row r="44" spans="1:6" x14ac:dyDescent="0.25">
      <c r="A44">
        <v>40</v>
      </c>
      <c r="C44">
        <v>313790</v>
      </c>
      <c r="D44">
        <v>286903</v>
      </c>
      <c r="E44">
        <v>348318</v>
      </c>
      <c r="F44">
        <v>270274</v>
      </c>
    </row>
    <row r="45" spans="1:6" x14ac:dyDescent="0.25">
      <c r="A45">
        <v>41</v>
      </c>
      <c r="C45">
        <v>313790</v>
      </c>
      <c r="D45">
        <v>287032</v>
      </c>
      <c r="E45">
        <v>348331</v>
      </c>
      <c r="F45">
        <v>270276</v>
      </c>
    </row>
    <row r="46" spans="1:6" x14ac:dyDescent="0.25">
      <c r="A46">
        <v>42</v>
      </c>
      <c r="C46">
        <v>313791</v>
      </c>
      <c r="D46">
        <v>286983</v>
      </c>
      <c r="E46">
        <v>348327</v>
      </c>
      <c r="F46">
        <v>270277</v>
      </c>
    </row>
    <row r="47" spans="1:6" x14ac:dyDescent="0.25">
      <c r="A47">
        <v>43</v>
      </c>
      <c r="C47">
        <v>313790</v>
      </c>
      <c r="D47">
        <v>286938</v>
      </c>
      <c r="E47">
        <v>348336</v>
      </c>
      <c r="F47">
        <v>270273</v>
      </c>
    </row>
    <row r="48" spans="1:6" x14ac:dyDescent="0.25">
      <c r="A48">
        <v>44</v>
      </c>
      <c r="C48">
        <v>313789</v>
      </c>
      <c r="D48">
        <v>287039</v>
      </c>
      <c r="E48">
        <v>348336</v>
      </c>
      <c r="F48">
        <v>270273</v>
      </c>
    </row>
    <row r="49" spans="1:6" x14ac:dyDescent="0.25">
      <c r="A49">
        <v>45</v>
      </c>
      <c r="C49">
        <v>313789</v>
      </c>
      <c r="D49">
        <v>286961</v>
      </c>
      <c r="E49">
        <v>348335</v>
      </c>
      <c r="F49">
        <v>270272</v>
      </c>
    </row>
    <row r="50" spans="1:6" x14ac:dyDescent="0.25">
      <c r="A50">
        <v>46</v>
      </c>
      <c r="C50">
        <v>313790</v>
      </c>
      <c r="D50">
        <v>287001</v>
      </c>
      <c r="E50">
        <v>348259</v>
      </c>
      <c r="F50">
        <v>270275</v>
      </c>
    </row>
    <row r="51" spans="1:6" x14ac:dyDescent="0.25">
      <c r="A51">
        <v>47</v>
      </c>
      <c r="C51">
        <v>313790</v>
      </c>
      <c r="D51">
        <v>286898</v>
      </c>
      <c r="E51">
        <v>348259</v>
      </c>
      <c r="F51">
        <v>270272</v>
      </c>
    </row>
    <row r="52" spans="1:6" x14ac:dyDescent="0.25">
      <c r="A52">
        <v>48</v>
      </c>
      <c r="C52">
        <v>313790</v>
      </c>
      <c r="D52">
        <v>287033</v>
      </c>
      <c r="E52">
        <v>348259</v>
      </c>
      <c r="F52">
        <v>270277</v>
      </c>
    </row>
    <row r="53" spans="1:6" x14ac:dyDescent="0.25">
      <c r="A53">
        <v>49</v>
      </c>
      <c r="C53">
        <v>313786</v>
      </c>
      <c r="D53">
        <v>286977</v>
      </c>
      <c r="E53">
        <v>348252</v>
      </c>
      <c r="F53">
        <v>270272</v>
      </c>
    </row>
    <row r="54" spans="1:6" x14ac:dyDescent="0.25">
      <c r="A54">
        <v>50</v>
      </c>
      <c r="C54">
        <v>313790</v>
      </c>
      <c r="D54">
        <v>287004</v>
      </c>
      <c r="E54">
        <v>348325</v>
      </c>
      <c r="F54">
        <v>270275</v>
      </c>
    </row>
    <row r="55" spans="1:6" x14ac:dyDescent="0.25">
      <c r="A55">
        <v>51</v>
      </c>
      <c r="C55">
        <v>313791</v>
      </c>
      <c r="D55">
        <v>287041</v>
      </c>
      <c r="E55">
        <v>348325</v>
      </c>
      <c r="F55">
        <v>270272</v>
      </c>
    </row>
    <row r="56" spans="1:6" x14ac:dyDescent="0.25">
      <c r="A56">
        <v>52</v>
      </c>
      <c r="C56">
        <v>313790</v>
      </c>
      <c r="D56">
        <v>286981</v>
      </c>
      <c r="E56">
        <v>348259</v>
      </c>
      <c r="F56">
        <v>270275</v>
      </c>
    </row>
    <row r="57" spans="1:6" x14ac:dyDescent="0.25">
      <c r="A57">
        <v>53</v>
      </c>
      <c r="C57">
        <v>313788</v>
      </c>
      <c r="D57">
        <v>287065</v>
      </c>
      <c r="E57">
        <v>348259</v>
      </c>
      <c r="F57">
        <v>270273</v>
      </c>
    </row>
    <row r="58" spans="1:6" x14ac:dyDescent="0.25">
      <c r="A58">
        <v>54</v>
      </c>
      <c r="C58">
        <v>313790</v>
      </c>
      <c r="D58">
        <v>287026</v>
      </c>
      <c r="E58">
        <v>348259</v>
      </c>
      <c r="F58">
        <v>270272</v>
      </c>
    </row>
    <row r="59" spans="1:6" x14ac:dyDescent="0.25">
      <c r="A59">
        <v>55</v>
      </c>
      <c r="C59">
        <v>313757</v>
      </c>
      <c r="D59">
        <v>286983</v>
      </c>
      <c r="E59">
        <v>348259</v>
      </c>
      <c r="F59">
        <v>270274</v>
      </c>
    </row>
    <row r="60" spans="1:6" x14ac:dyDescent="0.25">
      <c r="A60">
        <v>56</v>
      </c>
      <c r="C60">
        <v>313758</v>
      </c>
      <c r="D60">
        <v>286881</v>
      </c>
      <c r="E60">
        <v>348409</v>
      </c>
      <c r="F60">
        <v>270273</v>
      </c>
    </row>
    <row r="61" spans="1:6" x14ac:dyDescent="0.25">
      <c r="A61">
        <v>57</v>
      </c>
      <c r="C61">
        <v>313759</v>
      </c>
      <c r="D61">
        <v>286949</v>
      </c>
      <c r="E61">
        <v>348360</v>
      </c>
      <c r="F61">
        <v>270273</v>
      </c>
    </row>
    <row r="62" spans="1:6" x14ac:dyDescent="0.25">
      <c r="A62">
        <v>58</v>
      </c>
      <c r="C62">
        <v>313756</v>
      </c>
      <c r="D62">
        <v>286772</v>
      </c>
      <c r="E62">
        <v>348325</v>
      </c>
      <c r="F62">
        <v>270273</v>
      </c>
    </row>
    <row r="63" spans="1:6" x14ac:dyDescent="0.25">
      <c r="A63">
        <v>59</v>
      </c>
      <c r="C63">
        <v>313757</v>
      </c>
      <c r="D63">
        <v>286915</v>
      </c>
      <c r="E63">
        <v>348325</v>
      </c>
      <c r="F63">
        <v>270273</v>
      </c>
    </row>
    <row r="64" spans="1:6" x14ac:dyDescent="0.25">
      <c r="A64">
        <v>60</v>
      </c>
      <c r="C64">
        <v>313757</v>
      </c>
      <c r="D64">
        <v>287014</v>
      </c>
      <c r="E64">
        <v>348325</v>
      </c>
      <c r="F64">
        <v>270272</v>
      </c>
    </row>
    <row r="65" spans="1:6" x14ac:dyDescent="0.25">
      <c r="A65">
        <v>61</v>
      </c>
      <c r="C65">
        <v>313788</v>
      </c>
      <c r="D65">
        <v>286852</v>
      </c>
      <c r="E65">
        <v>348325</v>
      </c>
      <c r="F65">
        <v>270275</v>
      </c>
    </row>
    <row r="66" spans="1:6" x14ac:dyDescent="0.25">
      <c r="A66">
        <v>62</v>
      </c>
      <c r="C66">
        <v>313790</v>
      </c>
      <c r="D66">
        <v>286830</v>
      </c>
      <c r="E66">
        <v>348325</v>
      </c>
      <c r="F66">
        <v>270273</v>
      </c>
    </row>
    <row r="67" spans="1:6" x14ac:dyDescent="0.25">
      <c r="A67">
        <v>63</v>
      </c>
      <c r="C67">
        <v>313791</v>
      </c>
      <c r="D67">
        <v>286991</v>
      </c>
      <c r="E67">
        <v>348325</v>
      </c>
      <c r="F67">
        <v>270273</v>
      </c>
    </row>
    <row r="68" spans="1:6" x14ac:dyDescent="0.25">
      <c r="A68">
        <v>64</v>
      </c>
      <c r="C68">
        <v>313790</v>
      </c>
      <c r="D68">
        <v>286879</v>
      </c>
      <c r="E68">
        <v>348325</v>
      </c>
      <c r="F68">
        <v>270273</v>
      </c>
    </row>
    <row r="69" spans="1:6" x14ac:dyDescent="0.25">
      <c r="A69">
        <v>65</v>
      </c>
      <c r="C69">
        <v>313788</v>
      </c>
      <c r="D69">
        <v>286828</v>
      </c>
      <c r="E69">
        <v>348325</v>
      </c>
      <c r="F69">
        <v>270272</v>
      </c>
    </row>
    <row r="70" spans="1:6" x14ac:dyDescent="0.25">
      <c r="A70">
        <v>66</v>
      </c>
      <c r="C70">
        <v>313790</v>
      </c>
      <c r="D70">
        <v>286991</v>
      </c>
      <c r="E70">
        <v>348332</v>
      </c>
      <c r="F70">
        <v>270276</v>
      </c>
    </row>
    <row r="71" spans="1:6" x14ac:dyDescent="0.25">
      <c r="A71">
        <v>67</v>
      </c>
      <c r="C71">
        <v>313790</v>
      </c>
      <c r="D71">
        <v>286994</v>
      </c>
      <c r="E71">
        <v>348259</v>
      </c>
      <c r="F71">
        <v>270277</v>
      </c>
    </row>
    <row r="72" spans="1:6" x14ac:dyDescent="0.25">
      <c r="A72">
        <v>68</v>
      </c>
      <c r="C72">
        <v>313789</v>
      </c>
      <c r="D72">
        <v>286881</v>
      </c>
      <c r="E72">
        <v>348259</v>
      </c>
      <c r="F72">
        <v>270273</v>
      </c>
    </row>
    <row r="73" spans="1:6" x14ac:dyDescent="0.25">
      <c r="A73">
        <v>69</v>
      </c>
      <c r="C73">
        <v>313790</v>
      </c>
      <c r="D73">
        <v>286964</v>
      </c>
      <c r="E73">
        <v>348259</v>
      </c>
      <c r="F73">
        <v>270272</v>
      </c>
    </row>
    <row r="74" spans="1:6" x14ac:dyDescent="0.25">
      <c r="A74">
        <v>70</v>
      </c>
      <c r="C74">
        <v>313788</v>
      </c>
      <c r="D74">
        <v>286776</v>
      </c>
      <c r="E74">
        <v>348259</v>
      </c>
      <c r="F74">
        <v>270277</v>
      </c>
    </row>
    <row r="75" spans="1:6" x14ac:dyDescent="0.25">
      <c r="A75">
        <v>71</v>
      </c>
      <c r="C75">
        <v>313790</v>
      </c>
      <c r="D75">
        <v>286991</v>
      </c>
      <c r="E75">
        <v>348372</v>
      </c>
      <c r="F75">
        <v>270272</v>
      </c>
    </row>
    <row r="76" spans="1:6" x14ac:dyDescent="0.25">
      <c r="A76">
        <v>72</v>
      </c>
      <c r="C76">
        <v>313792</v>
      </c>
      <c r="D76">
        <v>286876</v>
      </c>
      <c r="E76">
        <v>348368</v>
      </c>
      <c r="F76">
        <v>270275</v>
      </c>
    </row>
    <row r="77" spans="1:6" x14ac:dyDescent="0.25">
      <c r="A77">
        <v>73</v>
      </c>
      <c r="C77">
        <v>313790</v>
      </c>
      <c r="D77">
        <v>286900</v>
      </c>
      <c r="E77">
        <v>348336</v>
      </c>
      <c r="F77">
        <v>270272</v>
      </c>
    </row>
    <row r="78" spans="1:6" x14ac:dyDescent="0.25">
      <c r="A78">
        <v>74</v>
      </c>
      <c r="C78">
        <v>313791</v>
      </c>
      <c r="D78">
        <v>286951</v>
      </c>
      <c r="E78">
        <v>348341</v>
      </c>
      <c r="F78">
        <v>270275</v>
      </c>
    </row>
    <row r="79" spans="1:6" x14ac:dyDescent="0.25">
      <c r="A79">
        <v>75</v>
      </c>
      <c r="C79">
        <v>313789</v>
      </c>
      <c r="D79">
        <v>286855</v>
      </c>
      <c r="E79">
        <v>348409</v>
      </c>
      <c r="F79">
        <v>270272</v>
      </c>
    </row>
    <row r="80" spans="1:6" x14ac:dyDescent="0.25">
      <c r="A80">
        <v>76</v>
      </c>
      <c r="C80">
        <v>313790</v>
      </c>
      <c r="D80">
        <v>286893</v>
      </c>
      <c r="E80">
        <v>348353</v>
      </c>
      <c r="F80">
        <v>270276</v>
      </c>
    </row>
    <row r="81" spans="1:6" x14ac:dyDescent="0.25">
      <c r="A81">
        <v>77</v>
      </c>
      <c r="C81">
        <v>313790</v>
      </c>
      <c r="D81">
        <v>286872</v>
      </c>
      <c r="E81">
        <v>348259</v>
      </c>
      <c r="F81">
        <v>270276</v>
      </c>
    </row>
    <row r="82" spans="1:6" x14ac:dyDescent="0.25">
      <c r="A82">
        <v>78</v>
      </c>
      <c r="C82">
        <v>313792</v>
      </c>
      <c r="D82">
        <v>286951</v>
      </c>
      <c r="E82">
        <v>348259</v>
      </c>
      <c r="F82">
        <v>270276</v>
      </c>
    </row>
    <row r="83" spans="1:6" x14ac:dyDescent="0.25">
      <c r="A83">
        <v>79</v>
      </c>
      <c r="C83">
        <v>313788</v>
      </c>
      <c r="D83">
        <v>286802</v>
      </c>
      <c r="E83">
        <v>348259</v>
      </c>
      <c r="F83">
        <v>270277</v>
      </c>
    </row>
    <row r="84" spans="1:6" x14ac:dyDescent="0.25">
      <c r="A84">
        <v>80</v>
      </c>
      <c r="C84">
        <v>313788</v>
      </c>
      <c r="D84">
        <v>286992</v>
      </c>
      <c r="E84">
        <v>348259</v>
      </c>
      <c r="F84">
        <v>270272</v>
      </c>
    </row>
    <row r="85" spans="1:6" x14ac:dyDescent="0.25">
      <c r="A85">
        <v>81</v>
      </c>
      <c r="C85">
        <v>313790</v>
      </c>
      <c r="D85">
        <v>286876</v>
      </c>
      <c r="E85">
        <v>348252</v>
      </c>
      <c r="F85">
        <v>270274</v>
      </c>
    </row>
    <row r="86" spans="1:6" x14ac:dyDescent="0.25">
      <c r="A86">
        <v>82</v>
      </c>
      <c r="C86">
        <v>313791</v>
      </c>
      <c r="D86">
        <v>286938</v>
      </c>
      <c r="E86">
        <v>348325</v>
      </c>
      <c r="F86">
        <v>270277</v>
      </c>
    </row>
    <row r="87" spans="1:6" x14ac:dyDescent="0.25">
      <c r="A87">
        <v>83</v>
      </c>
      <c r="C87">
        <v>313791</v>
      </c>
      <c r="D87">
        <v>286773</v>
      </c>
      <c r="E87">
        <v>348325</v>
      </c>
      <c r="F87">
        <v>270272</v>
      </c>
    </row>
    <row r="88" spans="1:6" x14ac:dyDescent="0.25">
      <c r="A88">
        <v>84</v>
      </c>
      <c r="C88">
        <v>313791</v>
      </c>
      <c r="D88">
        <v>286940</v>
      </c>
      <c r="E88">
        <v>348325</v>
      </c>
      <c r="F88">
        <v>270274</v>
      </c>
    </row>
    <row r="89" spans="1:6" x14ac:dyDescent="0.25">
      <c r="A89">
        <v>85</v>
      </c>
      <c r="C89">
        <v>313790</v>
      </c>
      <c r="D89">
        <v>286979</v>
      </c>
      <c r="E89">
        <v>348259</v>
      </c>
      <c r="F89">
        <v>270275</v>
      </c>
    </row>
    <row r="90" spans="1:6" x14ac:dyDescent="0.25">
      <c r="A90">
        <v>86</v>
      </c>
      <c r="C90">
        <v>313791</v>
      </c>
      <c r="D90">
        <v>287039</v>
      </c>
      <c r="E90">
        <v>348259</v>
      </c>
      <c r="F90">
        <v>270273</v>
      </c>
    </row>
    <row r="91" spans="1:6" x14ac:dyDescent="0.25">
      <c r="A91">
        <v>87</v>
      </c>
      <c r="C91">
        <v>313792</v>
      </c>
      <c r="D91">
        <v>286956</v>
      </c>
      <c r="E91">
        <v>348259</v>
      </c>
      <c r="F91">
        <v>270272</v>
      </c>
    </row>
    <row r="92" spans="1:6" x14ac:dyDescent="0.25">
      <c r="A92">
        <v>88</v>
      </c>
      <c r="C92">
        <v>313790</v>
      </c>
      <c r="D92">
        <v>286931</v>
      </c>
      <c r="E92">
        <v>348259</v>
      </c>
      <c r="F92">
        <v>270275</v>
      </c>
    </row>
    <row r="93" spans="1:6" x14ac:dyDescent="0.25">
      <c r="A93">
        <v>89</v>
      </c>
      <c r="C93">
        <v>313789</v>
      </c>
      <c r="D93">
        <v>286960</v>
      </c>
      <c r="E93">
        <v>348259</v>
      </c>
      <c r="F93">
        <v>270272</v>
      </c>
    </row>
    <row r="94" spans="1:6" x14ac:dyDescent="0.25">
      <c r="A94">
        <v>90</v>
      </c>
      <c r="C94">
        <v>313791</v>
      </c>
      <c r="D94">
        <v>286995</v>
      </c>
      <c r="E94">
        <v>348259</v>
      </c>
      <c r="F94">
        <v>270277</v>
      </c>
    </row>
    <row r="95" spans="1:6" x14ac:dyDescent="0.25">
      <c r="A95">
        <v>91</v>
      </c>
      <c r="C95">
        <v>313790</v>
      </c>
      <c r="D95">
        <v>286896</v>
      </c>
      <c r="E95">
        <v>348374</v>
      </c>
      <c r="F95">
        <v>270273</v>
      </c>
    </row>
    <row r="96" spans="1:6" x14ac:dyDescent="0.25">
      <c r="A96">
        <v>92</v>
      </c>
      <c r="C96">
        <v>313791</v>
      </c>
      <c r="D96">
        <v>286923</v>
      </c>
      <c r="E96">
        <v>348370</v>
      </c>
      <c r="F96">
        <v>270273</v>
      </c>
    </row>
    <row r="97" spans="1:6" x14ac:dyDescent="0.25">
      <c r="A97">
        <v>93</v>
      </c>
      <c r="C97">
        <v>313791</v>
      </c>
      <c r="D97">
        <v>287032</v>
      </c>
      <c r="E97">
        <v>348368</v>
      </c>
      <c r="F97">
        <v>270273</v>
      </c>
    </row>
    <row r="98" spans="1:6" x14ac:dyDescent="0.25">
      <c r="A98">
        <v>94</v>
      </c>
      <c r="C98">
        <v>313792</v>
      </c>
      <c r="D98">
        <v>286977</v>
      </c>
      <c r="E98">
        <v>348337</v>
      </c>
      <c r="F98">
        <v>270273</v>
      </c>
    </row>
    <row r="99" spans="1:6" x14ac:dyDescent="0.25">
      <c r="A99">
        <v>95</v>
      </c>
      <c r="C99">
        <v>313788</v>
      </c>
      <c r="D99">
        <v>286951</v>
      </c>
      <c r="E99">
        <v>348410</v>
      </c>
      <c r="F99">
        <v>270273</v>
      </c>
    </row>
    <row r="100" spans="1:6" x14ac:dyDescent="0.25">
      <c r="A100">
        <v>96</v>
      </c>
      <c r="C100">
        <v>313791</v>
      </c>
      <c r="D100">
        <v>286949</v>
      </c>
      <c r="E100">
        <v>348293</v>
      </c>
      <c r="F100">
        <v>270272</v>
      </c>
    </row>
    <row r="101" spans="1:6" x14ac:dyDescent="0.25">
      <c r="A101">
        <v>97</v>
      </c>
      <c r="C101">
        <v>313791</v>
      </c>
      <c r="D101">
        <v>286881</v>
      </c>
      <c r="E101">
        <v>348259</v>
      </c>
      <c r="F101">
        <v>270276</v>
      </c>
    </row>
    <row r="102" spans="1:6" x14ac:dyDescent="0.25">
      <c r="A102">
        <v>98</v>
      </c>
      <c r="C102">
        <v>313792</v>
      </c>
      <c r="D102">
        <v>287039</v>
      </c>
      <c r="E102">
        <v>348259</v>
      </c>
      <c r="F102">
        <v>270274</v>
      </c>
    </row>
    <row r="103" spans="1:6" x14ac:dyDescent="0.25">
      <c r="A103">
        <v>99</v>
      </c>
      <c r="C103">
        <v>313789</v>
      </c>
      <c r="D103">
        <v>286931</v>
      </c>
      <c r="E103">
        <v>348259</v>
      </c>
      <c r="F103">
        <v>270277</v>
      </c>
    </row>
    <row r="104" spans="1:6" x14ac:dyDescent="0.25">
      <c r="A104">
        <v>100</v>
      </c>
      <c r="C104">
        <v>313758</v>
      </c>
      <c r="D104">
        <v>286935</v>
      </c>
      <c r="E104">
        <v>348252</v>
      </c>
      <c r="F104">
        <v>270273</v>
      </c>
    </row>
    <row r="105" spans="1:6" x14ac:dyDescent="0.25">
      <c r="A105" s="3" t="s">
        <v>3</v>
      </c>
      <c r="B105" s="2" t="e">
        <f t="shared" ref="B105:C105" si="2">AVERAGE(B6:B104)</f>
        <v>#DIV/0!</v>
      </c>
      <c r="C105" s="2">
        <f t="shared" si="2"/>
        <v>313785.82828282827</v>
      </c>
      <c r="D105" s="2">
        <f>AVERAGE(D6:D104)</f>
        <v>286944.67676767678</v>
      </c>
      <c r="E105" s="2">
        <f t="shared" ref="E105:F105" si="3">AVERAGE(E6:E104)</f>
        <v>348304.52525252523</v>
      </c>
      <c r="F105" s="2">
        <f t="shared" si="3"/>
        <v>270273.55555555556</v>
      </c>
    </row>
    <row r="106" spans="1:6" x14ac:dyDescent="0.25">
      <c r="A106" s="3" t="s">
        <v>4</v>
      </c>
      <c r="B106">
        <f t="shared" ref="B106:C106" si="4">MIN(B6:B104)</f>
        <v>0</v>
      </c>
      <c r="C106">
        <f t="shared" si="4"/>
        <v>313756</v>
      </c>
      <c r="D106">
        <f>MIN(D6:D104)</f>
        <v>286772</v>
      </c>
      <c r="E106">
        <f t="shared" ref="E106:F106" si="5">MIN(E6:E104)</f>
        <v>347668</v>
      </c>
      <c r="F106">
        <f t="shared" si="5"/>
        <v>270250</v>
      </c>
    </row>
    <row r="107" spans="1:6" x14ac:dyDescent="0.25">
      <c r="A107" s="3" t="s">
        <v>5</v>
      </c>
      <c r="B107">
        <f t="shared" ref="B107:C107" si="6">MAX(B6:B104)</f>
        <v>0</v>
      </c>
      <c r="C107">
        <f t="shared" si="6"/>
        <v>313792</v>
      </c>
      <c r="D107">
        <f>MAX(D6:D104)</f>
        <v>287065</v>
      </c>
      <c r="E107">
        <f t="shared" ref="E107:F107" si="7">MAX(E6:E104)</f>
        <v>348458</v>
      </c>
      <c r="F107">
        <f t="shared" si="7"/>
        <v>270277</v>
      </c>
    </row>
    <row r="108" spans="1:6" x14ac:dyDescent="0.25">
      <c r="A108" s="3" t="s">
        <v>6</v>
      </c>
      <c r="B108" t="e">
        <f t="shared" ref="B108:C108" si="8">_xlfn.STDEV.S(B6:B104)</f>
        <v>#DIV/0!</v>
      </c>
      <c r="C108">
        <f t="shared" si="8"/>
        <v>11.115387756637928</v>
      </c>
      <c r="D108">
        <f>_xlfn.STDEV.S(D6:D104)</f>
        <v>71.180258138258765</v>
      </c>
      <c r="E108">
        <f t="shared" ref="E108:F108" si="9">_xlfn.STDEV.S(E6:E104)</f>
        <v>81.66536290655965</v>
      </c>
      <c r="F108">
        <f t="shared" si="9"/>
        <v>2.956218703841667</v>
      </c>
    </row>
  </sheetData>
  <mergeCells count="1">
    <mergeCell ref="B3:F3"/>
  </mergeCells>
  <pageMargins left="0.7" right="0.7" top="0.78740157499999996" bottom="0.78740157499999996" header="0.3" footer="0.3"/>
  <pageSetup paperSize="9" orientation="portrait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351F9-A23C-49C8-A81C-4ACEE9FC1DE8}">
  <dimension ref="A1:M108"/>
  <sheetViews>
    <sheetView zoomScale="85" zoomScaleNormal="85" workbookViewId="0">
      <selection activeCell="I39" sqref="I39"/>
    </sheetView>
  </sheetViews>
  <sheetFormatPr baseColWidth="10" defaultRowHeight="15" x14ac:dyDescent="0.25"/>
  <cols>
    <col min="1" max="2" width="18.28515625" customWidth="1"/>
    <col min="3" max="3" width="25.28515625" customWidth="1"/>
    <col min="4" max="4" width="19.42578125" customWidth="1"/>
    <col min="5" max="5" width="23.5703125" customWidth="1"/>
    <col min="6" max="6" width="17.28515625" customWidth="1"/>
    <col min="8" max="8" width="16.85546875" customWidth="1"/>
    <col min="9" max="9" width="21.5703125" customWidth="1"/>
    <col min="10" max="10" width="25" customWidth="1"/>
    <col min="11" max="12" width="21.85546875" customWidth="1"/>
    <col min="13" max="13" width="20.28515625" customWidth="1"/>
  </cols>
  <sheetData>
    <row r="1" spans="1:13" x14ac:dyDescent="0.25">
      <c r="A1" s="3" t="s">
        <v>17</v>
      </c>
    </row>
    <row r="2" spans="1:13" x14ac:dyDescent="0.25">
      <c r="A2" s="3" t="s">
        <v>16</v>
      </c>
      <c r="B2" s="3">
        <v>2048</v>
      </c>
    </row>
    <row r="3" spans="1:13" x14ac:dyDescent="0.25">
      <c r="B3" s="27" t="s">
        <v>15</v>
      </c>
      <c r="C3" s="27"/>
      <c r="D3" s="27"/>
      <c r="E3" s="27"/>
      <c r="F3" s="27"/>
      <c r="I3" s="4"/>
      <c r="J3" s="4"/>
      <c r="K3" s="4"/>
      <c r="L3" s="4"/>
      <c r="M3" s="4"/>
    </row>
    <row r="4" spans="1:13" x14ac:dyDescent="0.25">
      <c r="A4" s="3" t="s">
        <v>0</v>
      </c>
      <c r="B4" s="3" t="s">
        <v>9</v>
      </c>
      <c r="C4" s="3" t="s">
        <v>7</v>
      </c>
      <c r="D4" s="3" t="s">
        <v>1</v>
      </c>
      <c r="E4" s="3" t="s">
        <v>10</v>
      </c>
      <c r="F4" s="3" t="s">
        <v>2</v>
      </c>
      <c r="I4" s="3" t="s">
        <v>9</v>
      </c>
      <c r="J4" s="3" t="s">
        <v>7</v>
      </c>
      <c r="K4" s="3" t="s">
        <v>1</v>
      </c>
      <c r="L4" s="3" t="s">
        <v>10</v>
      </c>
      <c r="M4" s="3" t="s">
        <v>8</v>
      </c>
    </row>
    <row r="5" spans="1:13" x14ac:dyDescent="0.25">
      <c r="A5">
        <v>1</v>
      </c>
      <c r="C5">
        <v>579273</v>
      </c>
      <c r="D5">
        <v>546828</v>
      </c>
      <c r="F5">
        <v>528460</v>
      </c>
      <c r="H5" s="3" t="s">
        <v>14</v>
      </c>
      <c r="I5" s="1" t="e">
        <f>B105</f>
        <v>#DIV/0!</v>
      </c>
      <c r="J5" s="1">
        <f>C105</f>
        <v>579152.10101010103</v>
      </c>
      <c r="K5" s="1">
        <f>D105</f>
        <v>540689.62626262626</v>
      </c>
      <c r="L5" s="1" t="e">
        <f>E105</f>
        <v>#DIV/0!</v>
      </c>
      <c r="M5" s="1">
        <f>F105</f>
        <v>528322.4242424242</v>
      </c>
    </row>
    <row r="6" spans="1:13" x14ac:dyDescent="0.25">
      <c r="A6">
        <v>2</v>
      </c>
      <c r="C6">
        <v>579225</v>
      </c>
      <c r="D6">
        <v>546296</v>
      </c>
      <c r="F6">
        <v>528296</v>
      </c>
      <c r="H6" s="3" t="s">
        <v>11</v>
      </c>
      <c r="I6" t="e">
        <f>1000*I5/170000000</f>
        <v>#DIV/0!</v>
      </c>
      <c r="J6">
        <f t="shared" ref="J6:M6" si="0">1000*J5/170000000</f>
        <v>3.4067770647653006</v>
      </c>
      <c r="K6">
        <f t="shared" si="0"/>
        <v>3.1805272133095666</v>
      </c>
      <c r="L6" t="e">
        <f t="shared" si="0"/>
        <v>#DIV/0!</v>
      </c>
      <c r="M6">
        <f t="shared" si="0"/>
        <v>3.1077789661319071</v>
      </c>
    </row>
    <row r="7" spans="1:13" x14ac:dyDescent="0.25">
      <c r="A7">
        <v>3</v>
      </c>
      <c r="C7">
        <v>579077</v>
      </c>
      <c r="D7">
        <v>545796</v>
      </c>
      <c r="F7">
        <v>528323</v>
      </c>
      <c r="I7" s="5" t="e">
        <f>$J5/I5-1</f>
        <v>#DIV/0!</v>
      </c>
      <c r="J7" s="5">
        <f>$J5/J5-1</f>
        <v>0</v>
      </c>
      <c r="K7" s="5">
        <f>$J5/K5-1</f>
        <v>7.1135958374745289E-2</v>
      </c>
      <c r="L7" s="5" t="e">
        <f t="shared" ref="L7:M7" si="1">$J5/L5-1</f>
        <v>#DIV/0!</v>
      </c>
      <c r="M7" s="5">
        <f t="shared" si="1"/>
        <v>9.6209576643586425E-2</v>
      </c>
    </row>
    <row r="8" spans="1:13" x14ac:dyDescent="0.25">
      <c r="A8">
        <v>4</v>
      </c>
      <c r="C8">
        <v>579226</v>
      </c>
      <c r="D8">
        <v>545539</v>
      </c>
      <c r="F8">
        <v>528323</v>
      </c>
    </row>
    <row r="9" spans="1:13" x14ac:dyDescent="0.25">
      <c r="A9">
        <v>5</v>
      </c>
      <c r="C9">
        <v>579080</v>
      </c>
      <c r="D9">
        <v>545437</v>
      </c>
      <c r="F9">
        <v>528323</v>
      </c>
    </row>
    <row r="10" spans="1:13" x14ac:dyDescent="0.25">
      <c r="A10">
        <v>6</v>
      </c>
      <c r="C10">
        <v>579245</v>
      </c>
      <c r="D10">
        <v>545365</v>
      </c>
      <c r="F10">
        <v>528323</v>
      </c>
    </row>
    <row r="11" spans="1:13" x14ac:dyDescent="0.25">
      <c r="A11">
        <v>7</v>
      </c>
      <c r="C11">
        <v>579080</v>
      </c>
      <c r="D11">
        <v>545368</v>
      </c>
      <c r="F11">
        <v>528323</v>
      </c>
    </row>
    <row r="12" spans="1:13" x14ac:dyDescent="0.25">
      <c r="A12">
        <v>8</v>
      </c>
      <c r="C12">
        <v>579077</v>
      </c>
      <c r="D12">
        <v>545366</v>
      </c>
      <c r="F12">
        <v>528323</v>
      </c>
    </row>
    <row r="13" spans="1:13" x14ac:dyDescent="0.25">
      <c r="A13">
        <v>9</v>
      </c>
      <c r="C13">
        <v>579229</v>
      </c>
      <c r="D13">
        <v>545283</v>
      </c>
      <c r="F13">
        <v>528324</v>
      </c>
    </row>
    <row r="14" spans="1:13" x14ac:dyDescent="0.25">
      <c r="A14">
        <v>10</v>
      </c>
      <c r="C14">
        <v>579096</v>
      </c>
      <c r="D14">
        <v>544747</v>
      </c>
      <c r="F14">
        <v>528321</v>
      </c>
    </row>
    <row r="15" spans="1:13" x14ac:dyDescent="0.25">
      <c r="A15">
        <v>11</v>
      </c>
      <c r="C15">
        <v>579245</v>
      </c>
      <c r="D15">
        <v>544579</v>
      </c>
      <c r="F15">
        <v>528323</v>
      </c>
    </row>
    <row r="16" spans="1:13" x14ac:dyDescent="0.25">
      <c r="A16">
        <v>12</v>
      </c>
      <c r="C16">
        <v>579077</v>
      </c>
      <c r="D16">
        <v>544335</v>
      </c>
      <c r="F16">
        <v>528323</v>
      </c>
    </row>
    <row r="17" spans="1:6" x14ac:dyDescent="0.25">
      <c r="A17">
        <v>13</v>
      </c>
      <c r="C17">
        <v>579338</v>
      </c>
      <c r="D17">
        <v>544323</v>
      </c>
      <c r="F17">
        <v>528323</v>
      </c>
    </row>
    <row r="18" spans="1:6" x14ac:dyDescent="0.25">
      <c r="A18">
        <v>14</v>
      </c>
      <c r="C18">
        <v>579093</v>
      </c>
      <c r="D18">
        <v>544248</v>
      </c>
      <c r="F18">
        <v>528323</v>
      </c>
    </row>
    <row r="19" spans="1:6" x14ac:dyDescent="0.25">
      <c r="A19">
        <v>15</v>
      </c>
      <c r="C19">
        <v>579243</v>
      </c>
      <c r="D19">
        <v>543707</v>
      </c>
      <c r="F19">
        <v>528323</v>
      </c>
    </row>
    <row r="20" spans="1:6" x14ac:dyDescent="0.25">
      <c r="A20">
        <v>16</v>
      </c>
      <c r="C20">
        <v>579078</v>
      </c>
      <c r="D20">
        <v>543531</v>
      </c>
      <c r="F20">
        <v>528324</v>
      </c>
    </row>
    <row r="21" spans="1:6" x14ac:dyDescent="0.25">
      <c r="A21">
        <v>17</v>
      </c>
      <c r="C21">
        <v>579094</v>
      </c>
      <c r="D21">
        <v>543286</v>
      </c>
      <c r="F21">
        <v>528323</v>
      </c>
    </row>
    <row r="22" spans="1:6" x14ac:dyDescent="0.25">
      <c r="A22">
        <v>18</v>
      </c>
      <c r="C22">
        <v>579226</v>
      </c>
      <c r="D22">
        <v>543281</v>
      </c>
      <c r="F22">
        <v>528321</v>
      </c>
    </row>
    <row r="23" spans="1:6" x14ac:dyDescent="0.25">
      <c r="A23">
        <v>19</v>
      </c>
      <c r="C23">
        <v>579078</v>
      </c>
      <c r="D23">
        <v>543200</v>
      </c>
      <c r="F23">
        <v>528321</v>
      </c>
    </row>
    <row r="24" spans="1:6" x14ac:dyDescent="0.25">
      <c r="A24">
        <v>20</v>
      </c>
      <c r="C24">
        <v>579227</v>
      </c>
      <c r="D24">
        <v>542886</v>
      </c>
      <c r="F24">
        <v>528323</v>
      </c>
    </row>
    <row r="25" spans="1:6" x14ac:dyDescent="0.25">
      <c r="A25">
        <v>21</v>
      </c>
      <c r="C25">
        <v>579077</v>
      </c>
      <c r="D25">
        <v>542686</v>
      </c>
      <c r="F25">
        <v>528323</v>
      </c>
    </row>
    <row r="26" spans="1:6" x14ac:dyDescent="0.25">
      <c r="A26">
        <v>22</v>
      </c>
      <c r="C26">
        <v>579260</v>
      </c>
      <c r="D26">
        <v>542179</v>
      </c>
      <c r="F26">
        <v>528323</v>
      </c>
    </row>
    <row r="27" spans="1:6" x14ac:dyDescent="0.25">
      <c r="A27">
        <v>23</v>
      </c>
      <c r="C27">
        <v>579097</v>
      </c>
      <c r="D27">
        <v>541928</v>
      </c>
      <c r="F27">
        <v>528323</v>
      </c>
    </row>
    <row r="28" spans="1:6" x14ac:dyDescent="0.25">
      <c r="A28">
        <v>24</v>
      </c>
      <c r="C28">
        <v>579076</v>
      </c>
      <c r="D28">
        <v>541797</v>
      </c>
      <c r="F28">
        <v>528324</v>
      </c>
    </row>
    <row r="29" spans="1:6" x14ac:dyDescent="0.25">
      <c r="A29">
        <v>25</v>
      </c>
      <c r="C29">
        <v>579224</v>
      </c>
      <c r="D29">
        <v>541796</v>
      </c>
      <c r="F29">
        <v>528323</v>
      </c>
    </row>
    <row r="30" spans="1:6" x14ac:dyDescent="0.25">
      <c r="A30">
        <v>26</v>
      </c>
      <c r="C30">
        <v>579097</v>
      </c>
      <c r="D30">
        <v>541751</v>
      </c>
      <c r="F30">
        <v>528321</v>
      </c>
    </row>
    <row r="31" spans="1:6" x14ac:dyDescent="0.25">
      <c r="A31">
        <v>27</v>
      </c>
      <c r="C31">
        <v>579224</v>
      </c>
      <c r="D31">
        <v>541750</v>
      </c>
      <c r="F31">
        <v>528321</v>
      </c>
    </row>
    <row r="32" spans="1:6" x14ac:dyDescent="0.25">
      <c r="A32">
        <v>28</v>
      </c>
      <c r="C32">
        <v>579091</v>
      </c>
      <c r="D32">
        <v>541751</v>
      </c>
      <c r="F32">
        <v>528323</v>
      </c>
    </row>
    <row r="33" spans="1:6" x14ac:dyDescent="0.25">
      <c r="A33">
        <v>29</v>
      </c>
      <c r="C33">
        <v>579227</v>
      </c>
      <c r="D33">
        <v>541750</v>
      </c>
      <c r="F33">
        <v>528325</v>
      </c>
    </row>
    <row r="34" spans="1:6" x14ac:dyDescent="0.25">
      <c r="A34">
        <v>30</v>
      </c>
      <c r="C34">
        <v>579077</v>
      </c>
      <c r="D34">
        <v>541844</v>
      </c>
      <c r="F34">
        <v>528320</v>
      </c>
    </row>
    <row r="35" spans="1:6" x14ac:dyDescent="0.25">
      <c r="A35">
        <v>31</v>
      </c>
      <c r="C35">
        <v>579226</v>
      </c>
      <c r="D35">
        <v>541750</v>
      </c>
      <c r="F35">
        <v>528323</v>
      </c>
    </row>
    <row r="36" spans="1:6" x14ac:dyDescent="0.25">
      <c r="A36">
        <v>32</v>
      </c>
      <c r="C36">
        <v>579080</v>
      </c>
      <c r="D36">
        <v>541755</v>
      </c>
      <c r="F36">
        <v>528324</v>
      </c>
    </row>
    <row r="37" spans="1:6" x14ac:dyDescent="0.25">
      <c r="A37">
        <v>33</v>
      </c>
      <c r="C37">
        <v>579077</v>
      </c>
      <c r="D37">
        <v>541751</v>
      </c>
      <c r="F37">
        <v>528321</v>
      </c>
    </row>
    <row r="38" spans="1:6" x14ac:dyDescent="0.25">
      <c r="A38">
        <v>34</v>
      </c>
      <c r="C38">
        <v>579245</v>
      </c>
      <c r="D38">
        <v>541752</v>
      </c>
      <c r="F38">
        <v>528323</v>
      </c>
    </row>
    <row r="39" spans="1:6" x14ac:dyDescent="0.25">
      <c r="A39">
        <v>35</v>
      </c>
      <c r="C39">
        <v>579076</v>
      </c>
      <c r="D39">
        <v>541674</v>
      </c>
      <c r="F39">
        <v>528323</v>
      </c>
    </row>
    <row r="40" spans="1:6" x14ac:dyDescent="0.25">
      <c r="A40">
        <v>36</v>
      </c>
      <c r="C40">
        <v>579224</v>
      </c>
      <c r="D40">
        <v>541141</v>
      </c>
      <c r="F40">
        <v>528325</v>
      </c>
    </row>
    <row r="41" spans="1:6" x14ac:dyDescent="0.25">
      <c r="A41">
        <v>37</v>
      </c>
      <c r="C41">
        <v>579094</v>
      </c>
      <c r="D41">
        <v>540964</v>
      </c>
      <c r="F41">
        <v>528320</v>
      </c>
    </row>
    <row r="42" spans="1:6" x14ac:dyDescent="0.25">
      <c r="A42">
        <v>38</v>
      </c>
      <c r="C42">
        <v>579258</v>
      </c>
      <c r="D42">
        <v>540721</v>
      </c>
      <c r="F42">
        <v>528323</v>
      </c>
    </row>
    <row r="43" spans="1:6" x14ac:dyDescent="0.25">
      <c r="A43">
        <v>39</v>
      </c>
      <c r="C43">
        <v>579078</v>
      </c>
      <c r="D43">
        <v>540709</v>
      </c>
      <c r="F43">
        <v>528323</v>
      </c>
    </row>
    <row r="44" spans="1:6" x14ac:dyDescent="0.25">
      <c r="A44">
        <v>40</v>
      </c>
      <c r="C44">
        <v>579229</v>
      </c>
      <c r="D44">
        <v>540707</v>
      </c>
      <c r="F44">
        <v>528323</v>
      </c>
    </row>
    <row r="45" spans="1:6" x14ac:dyDescent="0.25">
      <c r="A45">
        <v>41</v>
      </c>
      <c r="C45">
        <v>579079</v>
      </c>
      <c r="D45">
        <v>540801</v>
      </c>
      <c r="F45">
        <v>528324</v>
      </c>
    </row>
    <row r="46" spans="1:6" x14ac:dyDescent="0.25">
      <c r="A46">
        <v>42</v>
      </c>
      <c r="C46">
        <v>579096</v>
      </c>
      <c r="D46">
        <v>540704</v>
      </c>
      <c r="F46">
        <v>528323</v>
      </c>
    </row>
    <row r="47" spans="1:6" x14ac:dyDescent="0.25">
      <c r="A47">
        <v>43</v>
      </c>
      <c r="C47">
        <v>579227</v>
      </c>
      <c r="D47">
        <v>540706</v>
      </c>
      <c r="F47">
        <v>528322</v>
      </c>
    </row>
    <row r="48" spans="1:6" x14ac:dyDescent="0.25">
      <c r="A48">
        <v>44</v>
      </c>
      <c r="C48">
        <v>579080</v>
      </c>
      <c r="D48">
        <v>540706</v>
      </c>
      <c r="F48">
        <v>528320</v>
      </c>
    </row>
    <row r="49" spans="1:6" x14ac:dyDescent="0.25">
      <c r="A49">
        <v>45</v>
      </c>
      <c r="C49">
        <v>579227</v>
      </c>
      <c r="D49">
        <v>540714</v>
      </c>
      <c r="F49">
        <v>528323</v>
      </c>
    </row>
    <row r="50" spans="1:6" x14ac:dyDescent="0.25">
      <c r="A50">
        <v>46</v>
      </c>
      <c r="C50">
        <v>579111</v>
      </c>
      <c r="D50">
        <v>540630</v>
      </c>
      <c r="F50">
        <v>528323</v>
      </c>
    </row>
    <row r="51" spans="1:6" x14ac:dyDescent="0.25">
      <c r="A51">
        <v>47</v>
      </c>
      <c r="C51">
        <v>579225</v>
      </c>
      <c r="D51">
        <v>540094</v>
      </c>
      <c r="F51">
        <v>528323</v>
      </c>
    </row>
    <row r="52" spans="1:6" x14ac:dyDescent="0.25">
      <c r="A52">
        <v>48</v>
      </c>
      <c r="C52">
        <v>579094</v>
      </c>
      <c r="D52">
        <v>539919</v>
      </c>
      <c r="F52">
        <v>528324</v>
      </c>
    </row>
    <row r="53" spans="1:6" x14ac:dyDescent="0.25">
      <c r="A53">
        <v>49</v>
      </c>
      <c r="C53">
        <v>579226</v>
      </c>
      <c r="D53">
        <v>539684</v>
      </c>
      <c r="F53">
        <v>528322</v>
      </c>
    </row>
    <row r="54" spans="1:6" x14ac:dyDescent="0.25">
      <c r="A54">
        <v>50</v>
      </c>
      <c r="C54">
        <v>579077</v>
      </c>
      <c r="D54">
        <v>539665</v>
      </c>
      <c r="F54">
        <v>528323</v>
      </c>
    </row>
    <row r="55" spans="1:6" x14ac:dyDescent="0.25">
      <c r="A55">
        <v>51</v>
      </c>
      <c r="C55">
        <v>579096</v>
      </c>
      <c r="D55">
        <v>539662</v>
      </c>
      <c r="F55">
        <v>528322</v>
      </c>
    </row>
    <row r="56" spans="1:6" x14ac:dyDescent="0.25">
      <c r="A56">
        <v>52</v>
      </c>
      <c r="C56">
        <v>579257</v>
      </c>
      <c r="D56">
        <v>539758</v>
      </c>
      <c r="F56">
        <v>528321</v>
      </c>
    </row>
    <row r="57" spans="1:6" x14ac:dyDescent="0.25">
      <c r="A57">
        <v>53</v>
      </c>
      <c r="C57">
        <v>579080</v>
      </c>
      <c r="D57">
        <v>539661</v>
      </c>
      <c r="F57">
        <v>528321</v>
      </c>
    </row>
    <row r="58" spans="1:6" x14ac:dyDescent="0.25">
      <c r="A58">
        <v>54</v>
      </c>
      <c r="C58">
        <v>579226</v>
      </c>
      <c r="D58">
        <v>539664</v>
      </c>
      <c r="F58">
        <v>528323</v>
      </c>
    </row>
    <row r="59" spans="1:6" x14ac:dyDescent="0.25">
      <c r="A59">
        <v>55</v>
      </c>
      <c r="C59">
        <v>579077</v>
      </c>
      <c r="D59">
        <v>539661</v>
      </c>
      <c r="F59">
        <v>528323</v>
      </c>
    </row>
    <row r="60" spans="1:6" x14ac:dyDescent="0.25">
      <c r="A60">
        <v>56</v>
      </c>
      <c r="C60">
        <v>579224</v>
      </c>
      <c r="D60">
        <v>539663</v>
      </c>
      <c r="F60">
        <v>528323</v>
      </c>
    </row>
    <row r="61" spans="1:6" x14ac:dyDescent="0.25">
      <c r="A61">
        <v>57</v>
      </c>
      <c r="C61">
        <v>579097</v>
      </c>
      <c r="D61">
        <v>539696</v>
      </c>
      <c r="F61">
        <v>528324</v>
      </c>
    </row>
    <row r="62" spans="1:6" x14ac:dyDescent="0.25">
      <c r="A62">
        <v>58</v>
      </c>
      <c r="C62">
        <v>579224</v>
      </c>
      <c r="D62">
        <v>539713</v>
      </c>
      <c r="F62">
        <v>528321</v>
      </c>
    </row>
    <row r="63" spans="1:6" x14ac:dyDescent="0.25">
      <c r="A63">
        <v>59</v>
      </c>
      <c r="C63">
        <v>579091</v>
      </c>
      <c r="D63">
        <v>539667</v>
      </c>
      <c r="F63">
        <v>528325</v>
      </c>
    </row>
    <row r="64" spans="1:6" x14ac:dyDescent="0.25">
      <c r="A64">
        <v>60</v>
      </c>
      <c r="C64">
        <v>579080</v>
      </c>
      <c r="D64">
        <v>539666</v>
      </c>
      <c r="F64">
        <v>528320</v>
      </c>
    </row>
    <row r="65" spans="1:6" x14ac:dyDescent="0.25">
      <c r="A65">
        <v>61</v>
      </c>
      <c r="C65">
        <v>579246</v>
      </c>
      <c r="D65">
        <v>539663</v>
      </c>
      <c r="F65">
        <v>528323</v>
      </c>
    </row>
    <row r="66" spans="1:6" x14ac:dyDescent="0.25">
      <c r="A66">
        <v>62</v>
      </c>
      <c r="C66">
        <v>579097</v>
      </c>
      <c r="D66">
        <v>539665</v>
      </c>
      <c r="F66">
        <v>528323</v>
      </c>
    </row>
    <row r="67" spans="1:6" x14ac:dyDescent="0.25">
      <c r="A67">
        <v>63</v>
      </c>
      <c r="C67">
        <v>579225</v>
      </c>
      <c r="D67">
        <v>539587</v>
      </c>
      <c r="F67">
        <v>528323</v>
      </c>
    </row>
    <row r="68" spans="1:6" x14ac:dyDescent="0.25">
      <c r="A68">
        <v>64</v>
      </c>
      <c r="C68">
        <v>579079</v>
      </c>
      <c r="D68">
        <v>539046</v>
      </c>
      <c r="F68">
        <v>528323</v>
      </c>
    </row>
    <row r="69" spans="1:6" x14ac:dyDescent="0.25">
      <c r="A69">
        <v>65</v>
      </c>
      <c r="C69">
        <v>579228</v>
      </c>
      <c r="D69">
        <v>538875</v>
      </c>
      <c r="F69">
        <v>528324</v>
      </c>
    </row>
    <row r="70" spans="1:6" x14ac:dyDescent="0.25">
      <c r="A70">
        <v>66</v>
      </c>
      <c r="C70">
        <v>579110</v>
      </c>
      <c r="D70">
        <v>538630</v>
      </c>
      <c r="F70">
        <v>528321</v>
      </c>
    </row>
    <row r="71" spans="1:6" x14ac:dyDescent="0.25">
      <c r="A71">
        <v>67</v>
      </c>
      <c r="C71">
        <v>579260</v>
      </c>
      <c r="D71">
        <v>538623</v>
      </c>
      <c r="F71">
        <v>528323</v>
      </c>
    </row>
    <row r="72" spans="1:6" x14ac:dyDescent="0.25">
      <c r="A72">
        <v>68</v>
      </c>
      <c r="C72">
        <v>579078</v>
      </c>
      <c r="D72">
        <v>538620</v>
      </c>
      <c r="F72">
        <v>528323</v>
      </c>
    </row>
    <row r="73" spans="1:6" x14ac:dyDescent="0.25">
      <c r="A73">
        <v>69</v>
      </c>
      <c r="C73">
        <v>579077</v>
      </c>
      <c r="D73">
        <v>538713</v>
      </c>
      <c r="F73">
        <v>528323</v>
      </c>
    </row>
    <row r="74" spans="1:6" x14ac:dyDescent="0.25">
      <c r="A74">
        <v>70</v>
      </c>
      <c r="C74">
        <v>579244</v>
      </c>
      <c r="D74">
        <v>538625</v>
      </c>
      <c r="F74">
        <v>528323</v>
      </c>
    </row>
    <row r="75" spans="1:6" x14ac:dyDescent="0.25">
      <c r="A75">
        <v>71</v>
      </c>
      <c r="C75">
        <v>579093</v>
      </c>
      <c r="D75">
        <v>538619</v>
      </c>
      <c r="F75">
        <v>528323</v>
      </c>
    </row>
    <row r="76" spans="1:6" x14ac:dyDescent="0.25">
      <c r="A76">
        <v>72</v>
      </c>
      <c r="C76">
        <v>579243</v>
      </c>
      <c r="D76">
        <v>538618</v>
      </c>
      <c r="F76">
        <v>528324</v>
      </c>
    </row>
    <row r="77" spans="1:6" x14ac:dyDescent="0.25">
      <c r="A77">
        <v>73</v>
      </c>
      <c r="C77">
        <v>579078</v>
      </c>
      <c r="D77">
        <v>538620</v>
      </c>
      <c r="F77">
        <v>528322</v>
      </c>
    </row>
    <row r="78" spans="1:6" x14ac:dyDescent="0.25">
      <c r="A78">
        <v>74</v>
      </c>
      <c r="C78">
        <v>579228</v>
      </c>
      <c r="D78">
        <v>538623</v>
      </c>
      <c r="F78">
        <v>528321</v>
      </c>
    </row>
    <row r="79" spans="1:6" x14ac:dyDescent="0.25">
      <c r="A79">
        <v>75</v>
      </c>
      <c r="C79">
        <v>579094</v>
      </c>
      <c r="D79">
        <v>538713</v>
      </c>
      <c r="F79">
        <v>528323</v>
      </c>
    </row>
    <row r="80" spans="1:6" x14ac:dyDescent="0.25">
      <c r="A80">
        <v>76</v>
      </c>
      <c r="C80">
        <v>579227</v>
      </c>
      <c r="D80">
        <v>538619</v>
      </c>
      <c r="F80">
        <v>528323</v>
      </c>
    </row>
    <row r="81" spans="1:6" x14ac:dyDescent="0.25">
      <c r="A81">
        <v>77</v>
      </c>
      <c r="C81">
        <v>579093</v>
      </c>
      <c r="D81">
        <v>538623</v>
      </c>
      <c r="F81">
        <v>528323</v>
      </c>
    </row>
    <row r="82" spans="1:6" x14ac:dyDescent="0.25">
      <c r="A82">
        <v>78</v>
      </c>
      <c r="C82">
        <v>579077</v>
      </c>
      <c r="D82">
        <v>538623</v>
      </c>
      <c r="F82">
        <v>528323</v>
      </c>
    </row>
    <row r="83" spans="1:6" x14ac:dyDescent="0.25">
      <c r="A83">
        <v>79</v>
      </c>
      <c r="C83">
        <v>579262</v>
      </c>
      <c r="D83">
        <v>538620</v>
      </c>
      <c r="F83">
        <v>528323</v>
      </c>
    </row>
    <row r="84" spans="1:6" x14ac:dyDescent="0.25">
      <c r="A84">
        <v>80</v>
      </c>
      <c r="C84">
        <v>579079</v>
      </c>
      <c r="D84">
        <v>538621</v>
      </c>
      <c r="F84">
        <v>528324</v>
      </c>
    </row>
    <row r="85" spans="1:6" x14ac:dyDescent="0.25">
      <c r="A85">
        <v>81</v>
      </c>
      <c r="C85">
        <v>579242</v>
      </c>
      <c r="D85">
        <v>538714</v>
      </c>
      <c r="F85">
        <v>528323</v>
      </c>
    </row>
    <row r="86" spans="1:6" x14ac:dyDescent="0.25">
      <c r="A86">
        <v>82</v>
      </c>
      <c r="C86">
        <v>579075</v>
      </c>
      <c r="D86">
        <v>538620</v>
      </c>
      <c r="F86">
        <v>528321</v>
      </c>
    </row>
    <row r="87" spans="1:6" x14ac:dyDescent="0.25">
      <c r="A87">
        <v>83</v>
      </c>
      <c r="C87">
        <v>579223</v>
      </c>
      <c r="D87">
        <v>538621</v>
      </c>
      <c r="F87">
        <v>528321</v>
      </c>
    </row>
    <row r="88" spans="1:6" x14ac:dyDescent="0.25">
      <c r="A88">
        <v>84</v>
      </c>
      <c r="C88">
        <v>579077</v>
      </c>
      <c r="D88">
        <v>538618</v>
      </c>
      <c r="F88">
        <v>528323</v>
      </c>
    </row>
    <row r="89" spans="1:6" x14ac:dyDescent="0.25">
      <c r="A89">
        <v>85</v>
      </c>
      <c r="C89">
        <v>579130</v>
      </c>
      <c r="D89">
        <v>538618</v>
      </c>
      <c r="F89">
        <v>528323</v>
      </c>
    </row>
    <row r="90" spans="1:6" x14ac:dyDescent="0.25">
      <c r="A90">
        <v>86</v>
      </c>
      <c r="C90">
        <v>579133</v>
      </c>
      <c r="D90">
        <v>538620</v>
      </c>
      <c r="F90">
        <v>528323</v>
      </c>
    </row>
    <row r="91" spans="1:6" x14ac:dyDescent="0.25">
      <c r="A91">
        <v>87</v>
      </c>
      <c r="C91">
        <v>579095</v>
      </c>
      <c r="D91">
        <v>538715</v>
      </c>
      <c r="F91">
        <v>528323</v>
      </c>
    </row>
    <row r="92" spans="1:6" x14ac:dyDescent="0.25">
      <c r="A92">
        <v>88</v>
      </c>
      <c r="C92">
        <v>579227</v>
      </c>
      <c r="D92">
        <v>538621</v>
      </c>
      <c r="F92">
        <v>528324</v>
      </c>
    </row>
    <row r="93" spans="1:6" x14ac:dyDescent="0.25">
      <c r="A93">
        <v>89</v>
      </c>
      <c r="C93">
        <v>579110</v>
      </c>
      <c r="D93">
        <v>538619</v>
      </c>
      <c r="F93">
        <v>528323</v>
      </c>
    </row>
    <row r="94" spans="1:6" x14ac:dyDescent="0.25">
      <c r="A94">
        <v>90</v>
      </c>
      <c r="C94">
        <v>579226</v>
      </c>
      <c r="D94">
        <v>538624</v>
      </c>
      <c r="F94">
        <v>528320</v>
      </c>
    </row>
    <row r="95" spans="1:6" x14ac:dyDescent="0.25">
      <c r="A95">
        <v>91</v>
      </c>
      <c r="C95">
        <v>579080</v>
      </c>
      <c r="D95">
        <v>538624</v>
      </c>
      <c r="F95">
        <v>528325</v>
      </c>
    </row>
    <row r="96" spans="1:6" x14ac:dyDescent="0.25">
      <c r="A96">
        <v>92</v>
      </c>
      <c r="C96">
        <v>579245</v>
      </c>
      <c r="D96">
        <v>538621</v>
      </c>
      <c r="F96">
        <v>528320</v>
      </c>
    </row>
    <row r="97" spans="1:6" x14ac:dyDescent="0.25">
      <c r="A97">
        <v>93</v>
      </c>
      <c r="C97">
        <v>579080</v>
      </c>
      <c r="D97">
        <v>538711</v>
      </c>
      <c r="F97">
        <v>528323</v>
      </c>
    </row>
    <row r="98" spans="1:6" x14ac:dyDescent="0.25">
      <c r="A98">
        <v>94</v>
      </c>
      <c r="C98">
        <v>579078</v>
      </c>
      <c r="D98">
        <v>538619</v>
      </c>
      <c r="F98">
        <v>528323</v>
      </c>
    </row>
    <row r="99" spans="1:6" x14ac:dyDescent="0.25">
      <c r="A99">
        <v>95</v>
      </c>
      <c r="C99">
        <v>579229</v>
      </c>
      <c r="D99">
        <v>538617</v>
      </c>
      <c r="F99">
        <v>528323</v>
      </c>
    </row>
    <row r="100" spans="1:6" x14ac:dyDescent="0.25">
      <c r="A100">
        <v>96</v>
      </c>
      <c r="C100">
        <v>579096</v>
      </c>
      <c r="D100">
        <v>538620</v>
      </c>
      <c r="F100">
        <v>528324</v>
      </c>
    </row>
    <row r="101" spans="1:6" x14ac:dyDescent="0.25">
      <c r="A101">
        <v>97</v>
      </c>
      <c r="C101">
        <v>579245</v>
      </c>
      <c r="D101">
        <v>538619</v>
      </c>
      <c r="F101">
        <v>528321</v>
      </c>
    </row>
    <row r="102" spans="1:6" x14ac:dyDescent="0.25">
      <c r="A102">
        <v>98</v>
      </c>
      <c r="C102">
        <v>579077</v>
      </c>
      <c r="D102">
        <v>538617</v>
      </c>
      <c r="F102">
        <v>528325</v>
      </c>
    </row>
    <row r="103" spans="1:6" x14ac:dyDescent="0.25">
      <c r="A103">
        <v>99</v>
      </c>
      <c r="C103">
        <v>579227</v>
      </c>
      <c r="D103">
        <v>538711</v>
      </c>
      <c r="F103">
        <v>528322</v>
      </c>
    </row>
    <row r="104" spans="1:6" x14ac:dyDescent="0.25">
      <c r="A104">
        <v>100</v>
      </c>
      <c r="C104">
        <v>579080</v>
      </c>
      <c r="D104">
        <v>538615</v>
      </c>
      <c r="F104">
        <v>528322</v>
      </c>
    </row>
    <row r="105" spans="1:6" x14ac:dyDescent="0.25">
      <c r="A105" s="3" t="s">
        <v>3</v>
      </c>
      <c r="B105" s="2" t="e">
        <f>AVERAGE(B6:B29)</f>
        <v>#DIV/0!</v>
      </c>
      <c r="C105" s="2">
        <f>AVERAGE(C6:C104)</f>
        <v>579152.10101010103</v>
      </c>
      <c r="D105" s="2">
        <f t="shared" ref="D105:F105" si="2">AVERAGE(D6:D104)</f>
        <v>540689.62626262626</v>
      </c>
      <c r="E105" s="2" t="e">
        <f t="shared" si="2"/>
        <v>#DIV/0!</v>
      </c>
      <c r="F105" s="2">
        <f t="shared" si="2"/>
        <v>528322.4242424242</v>
      </c>
    </row>
    <row r="106" spans="1:6" x14ac:dyDescent="0.25">
      <c r="A106" s="3" t="s">
        <v>4</v>
      </c>
      <c r="B106">
        <f>MIN(B6:B29)</f>
        <v>0</v>
      </c>
      <c r="C106">
        <f>MIN(C6:C29)</f>
        <v>579076</v>
      </c>
      <c r="D106">
        <f>MIN(D6:D29)</f>
        <v>541796</v>
      </c>
      <c r="E106">
        <f>MIN(E6:E29)</f>
        <v>0</v>
      </c>
      <c r="F106">
        <f>MIN(F6:F29)</f>
        <v>528296</v>
      </c>
    </row>
    <row r="107" spans="1:6" x14ac:dyDescent="0.25">
      <c r="A107" s="3" t="s">
        <v>5</v>
      </c>
      <c r="B107">
        <f>MAX(B6:B29)</f>
        <v>0</v>
      </c>
      <c r="C107">
        <f>MAX(C6:C29)</f>
        <v>579338</v>
      </c>
      <c r="D107">
        <f>MAX(D6:D29)</f>
        <v>546296</v>
      </c>
      <c r="E107">
        <f>MAX(E6:E29)</f>
        <v>0</v>
      </c>
      <c r="F107">
        <f>MAX(F6:F29)</f>
        <v>528324</v>
      </c>
    </row>
    <row r="108" spans="1:6" x14ac:dyDescent="0.25">
      <c r="A108" s="3" t="s">
        <v>6</v>
      </c>
      <c r="B108" t="e">
        <f>_xlfn.STDEV.S(B6:B29)</f>
        <v>#DIV/0!</v>
      </c>
      <c r="C108">
        <f>_xlfn.STDEV.S(C6:C29)</f>
        <v>85.175011644822519</v>
      </c>
      <c r="D108">
        <f>_xlfn.STDEV.S(D6:D29)</f>
        <v>1376.3627706565139</v>
      </c>
      <c r="E108" t="e">
        <f>_xlfn.STDEV.S(E6:E29)</f>
        <v>#DIV/0!</v>
      </c>
      <c r="F108">
        <f>_xlfn.STDEV.S(F6:F29)</f>
        <v>5.5423272462340067</v>
      </c>
    </row>
  </sheetData>
  <mergeCells count="1">
    <mergeCell ref="B3:F3"/>
  </mergeCells>
  <pageMargins left="0.7" right="0.7" top="0.78740157499999996" bottom="0.78740157499999996" header="0.3" footer="0.3"/>
  <pageSetup paperSize="9" orientation="portrait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DD664F-0B2E-4938-BAB8-E677CF99EF74}">
  <dimension ref="A1:M108"/>
  <sheetViews>
    <sheetView topLeftCell="A62" zoomScale="85" zoomScaleNormal="85" workbookViewId="0">
      <selection activeCell="F105" sqref="F105"/>
    </sheetView>
  </sheetViews>
  <sheetFormatPr baseColWidth="10" defaultRowHeight="15" x14ac:dyDescent="0.25"/>
  <cols>
    <col min="1" max="2" width="18.28515625" customWidth="1"/>
    <col min="3" max="3" width="25.28515625" customWidth="1"/>
    <col min="4" max="4" width="19.42578125" customWidth="1"/>
    <col min="5" max="5" width="23.5703125" customWidth="1"/>
    <col min="6" max="6" width="17.28515625" customWidth="1"/>
    <col min="8" max="8" width="16.140625" customWidth="1"/>
    <col min="9" max="9" width="21.5703125" customWidth="1"/>
    <col min="10" max="10" width="25" customWidth="1"/>
    <col min="11" max="12" width="21.85546875" customWidth="1"/>
    <col min="13" max="13" width="20.28515625" customWidth="1"/>
  </cols>
  <sheetData>
    <row r="1" spans="1:13" x14ac:dyDescent="0.25">
      <c r="A1" s="3" t="s">
        <v>12</v>
      </c>
    </row>
    <row r="2" spans="1:13" x14ac:dyDescent="0.25">
      <c r="A2" s="3" t="s">
        <v>16</v>
      </c>
      <c r="B2" s="3">
        <v>256</v>
      </c>
    </row>
    <row r="3" spans="1:13" x14ac:dyDescent="0.25">
      <c r="B3" s="27" t="s">
        <v>15</v>
      </c>
      <c r="C3" s="27"/>
      <c r="D3" s="27"/>
      <c r="E3" s="27"/>
      <c r="F3" s="27"/>
      <c r="I3" s="4"/>
      <c r="J3" s="4"/>
      <c r="K3" s="4"/>
      <c r="L3" s="4"/>
      <c r="M3" s="4"/>
    </row>
    <row r="4" spans="1:13" x14ac:dyDescent="0.25">
      <c r="A4" s="3" t="s">
        <v>0</v>
      </c>
      <c r="B4" s="3" t="s">
        <v>9</v>
      </c>
      <c r="C4" s="3" t="s">
        <v>7</v>
      </c>
      <c r="D4" s="3" t="s">
        <v>1</v>
      </c>
      <c r="E4" s="3" t="s">
        <v>10</v>
      </c>
      <c r="F4" s="3" t="s">
        <v>2</v>
      </c>
      <c r="I4" s="3" t="s">
        <v>9</v>
      </c>
      <c r="J4" s="3" t="s">
        <v>7</v>
      </c>
      <c r="K4" s="3" t="s">
        <v>1</v>
      </c>
      <c r="L4" s="3" t="s">
        <v>10</v>
      </c>
      <c r="M4" s="3" t="s">
        <v>8</v>
      </c>
    </row>
    <row r="5" spans="1:13" x14ac:dyDescent="0.25">
      <c r="A5">
        <v>1</v>
      </c>
      <c r="C5">
        <v>22713</v>
      </c>
      <c r="D5">
        <v>15153</v>
      </c>
      <c r="E5">
        <v>30613</v>
      </c>
      <c r="F5">
        <v>17549</v>
      </c>
      <c r="H5" s="3" t="s">
        <v>14</v>
      </c>
      <c r="I5" s="1" t="e">
        <f>B105</f>
        <v>#DIV/0!</v>
      </c>
      <c r="J5" s="1">
        <f>C105</f>
        <v>22550.252525252527</v>
      </c>
      <c r="K5" s="1">
        <f>D105</f>
        <v>17262.969696969696</v>
      </c>
      <c r="L5" s="1">
        <f>E105</f>
        <v>30603.515151515152</v>
      </c>
      <c r="M5" s="1">
        <f>F105</f>
        <v>17340.292929292929</v>
      </c>
    </row>
    <row r="6" spans="1:13" x14ac:dyDescent="0.25">
      <c r="A6">
        <v>2</v>
      </c>
      <c r="C6">
        <v>22545</v>
      </c>
      <c r="D6">
        <v>17255</v>
      </c>
      <c r="E6">
        <v>30594</v>
      </c>
      <c r="F6">
        <v>17320</v>
      </c>
      <c r="H6" s="3" t="s">
        <v>11</v>
      </c>
      <c r="I6" t="e">
        <f>1000*I5/170000000</f>
        <v>#DIV/0!</v>
      </c>
      <c r="J6">
        <f t="shared" ref="J6:M6" si="0">1000*J5/170000000</f>
        <v>0.13264854426619133</v>
      </c>
      <c r="K6">
        <f t="shared" si="0"/>
        <v>0.10154688057040998</v>
      </c>
      <c r="L6">
        <f t="shared" si="0"/>
        <v>0.18002067736185384</v>
      </c>
      <c r="M6">
        <f t="shared" si="0"/>
        <v>0.10200172311348782</v>
      </c>
    </row>
    <row r="7" spans="1:13" x14ac:dyDescent="0.25">
      <c r="A7">
        <v>3</v>
      </c>
      <c r="C7">
        <v>22545</v>
      </c>
      <c r="D7">
        <v>17241</v>
      </c>
      <c r="E7">
        <v>30594</v>
      </c>
      <c r="F7">
        <v>17341</v>
      </c>
      <c r="I7" s="5" t="e">
        <f>$J5/I5-1</f>
        <v>#DIV/0!</v>
      </c>
      <c r="J7" s="5">
        <f>$J5/J5-1</f>
        <v>0</v>
      </c>
      <c r="K7" s="5">
        <f>$J5/K5-1</f>
        <v>0.30627886864743492</v>
      </c>
      <c r="L7" s="5">
        <f t="shared" ref="L7:M7" si="1">$J5/L5-1</f>
        <v>-0.26314828824047409</v>
      </c>
      <c r="M7" s="5">
        <f t="shared" si="1"/>
        <v>0.30045395525922292</v>
      </c>
    </row>
    <row r="8" spans="1:13" x14ac:dyDescent="0.25">
      <c r="A8">
        <v>4</v>
      </c>
      <c r="C8">
        <v>22545</v>
      </c>
      <c r="D8">
        <v>17238</v>
      </c>
      <c r="E8">
        <v>30594</v>
      </c>
      <c r="F8">
        <v>17341</v>
      </c>
    </row>
    <row r="9" spans="1:13" x14ac:dyDescent="0.25">
      <c r="A9">
        <v>5</v>
      </c>
      <c r="C9">
        <v>22545</v>
      </c>
      <c r="D9">
        <v>17265</v>
      </c>
      <c r="E9">
        <v>30594</v>
      </c>
      <c r="F9">
        <v>17341</v>
      </c>
    </row>
    <row r="10" spans="1:13" x14ac:dyDescent="0.25">
      <c r="A10">
        <v>6</v>
      </c>
      <c r="C10">
        <v>22545</v>
      </c>
      <c r="D10">
        <v>17280</v>
      </c>
      <c r="E10">
        <v>30696</v>
      </c>
      <c r="F10">
        <v>17341</v>
      </c>
    </row>
    <row r="11" spans="1:13" x14ac:dyDescent="0.25">
      <c r="A11">
        <v>7</v>
      </c>
      <c r="C11">
        <v>22592</v>
      </c>
      <c r="D11">
        <v>17241</v>
      </c>
      <c r="E11">
        <v>30594</v>
      </c>
      <c r="F11">
        <v>17341</v>
      </c>
    </row>
    <row r="12" spans="1:13" x14ac:dyDescent="0.25">
      <c r="A12">
        <v>8</v>
      </c>
      <c r="C12">
        <v>22545</v>
      </c>
      <c r="D12">
        <v>17265</v>
      </c>
      <c r="E12">
        <v>30594</v>
      </c>
      <c r="F12">
        <v>17341</v>
      </c>
    </row>
    <row r="13" spans="1:13" x14ac:dyDescent="0.25">
      <c r="A13">
        <v>9</v>
      </c>
      <c r="C13">
        <v>22545</v>
      </c>
      <c r="D13">
        <v>17280</v>
      </c>
      <c r="E13">
        <v>30594</v>
      </c>
      <c r="F13">
        <v>17341</v>
      </c>
    </row>
    <row r="14" spans="1:13" x14ac:dyDescent="0.25">
      <c r="A14">
        <v>10</v>
      </c>
      <c r="C14">
        <v>22545</v>
      </c>
      <c r="D14">
        <v>17278</v>
      </c>
      <c r="E14">
        <v>30594</v>
      </c>
      <c r="F14">
        <v>17343</v>
      </c>
    </row>
    <row r="15" spans="1:13" x14ac:dyDescent="0.25">
      <c r="A15">
        <v>11</v>
      </c>
      <c r="C15">
        <v>22545</v>
      </c>
      <c r="D15">
        <v>17250</v>
      </c>
      <c r="E15">
        <v>30627</v>
      </c>
      <c r="F15">
        <v>17339</v>
      </c>
    </row>
    <row r="16" spans="1:13" x14ac:dyDescent="0.25">
      <c r="A16">
        <v>12</v>
      </c>
      <c r="C16">
        <v>22545</v>
      </c>
      <c r="D16">
        <v>17255</v>
      </c>
      <c r="E16">
        <v>30594</v>
      </c>
      <c r="F16">
        <v>17340</v>
      </c>
    </row>
    <row r="17" spans="1:6" x14ac:dyDescent="0.25">
      <c r="A17">
        <v>13</v>
      </c>
      <c r="C17">
        <v>22545</v>
      </c>
      <c r="D17">
        <v>17280</v>
      </c>
      <c r="E17">
        <v>30594</v>
      </c>
      <c r="F17">
        <v>17340</v>
      </c>
    </row>
    <row r="18" spans="1:6" x14ac:dyDescent="0.25">
      <c r="A18">
        <v>14</v>
      </c>
      <c r="C18">
        <v>22582</v>
      </c>
      <c r="D18">
        <v>17241</v>
      </c>
      <c r="E18">
        <v>30594</v>
      </c>
      <c r="F18">
        <v>17340</v>
      </c>
    </row>
    <row r="19" spans="1:6" x14ac:dyDescent="0.25">
      <c r="A19">
        <v>15</v>
      </c>
      <c r="C19">
        <v>22545</v>
      </c>
      <c r="D19">
        <v>17265</v>
      </c>
      <c r="E19">
        <v>30594</v>
      </c>
      <c r="F19">
        <v>17340</v>
      </c>
    </row>
    <row r="20" spans="1:6" x14ac:dyDescent="0.25">
      <c r="A20">
        <v>16</v>
      </c>
      <c r="C20">
        <v>22545</v>
      </c>
      <c r="D20">
        <v>17280</v>
      </c>
      <c r="E20">
        <v>30594</v>
      </c>
      <c r="F20">
        <v>17340</v>
      </c>
    </row>
    <row r="21" spans="1:6" x14ac:dyDescent="0.25">
      <c r="A21">
        <v>17</v>
      </c>
      <c r="C21">
        <v>22545</v>
      </c>
      <c r="D21">
        <v>17241</v>
      </c>
      <c r="E21">
        <v>30627</v>
      </c>
      <c r="F21">
        <v>17340</v>
      </c>
    </row>
    <row r="22" spans="1:6" x14ac:dyDescent="0.25">
      <c r="A22">
        <v>18</v>
      </c>
      <c r="C22">
        <v>22545</v>
      </c>
      <c r="D22">
        <v>17265</v>
      </c>
      <c r="E22">
        <v>30594</v>
      </c>
      <c r="F22">
        <v>17340</v>
      </c>
    </row>
    <row r="23" spans="1:6" x14ac:dyDescent="0.25">
      <c r="A23">
        <v>19</v>
      </c>
      <c r="C23">
        <v>22545</v>
      </c>
      <c r="D23">
        <v>17280</v>
      </c>
      <c r="E23">
        <v>30594</v>
      </c>
      <c r="F23">
        <v>17340</v>
      </c>
    </row>
    <row r="24" spans="1:6" x14ac:dyDescent="0.25">
      <c r="A24">
        <v>20</v>
      </c>
      <c r="C24">
        <v>22581</v>
      </c>
      <c r="D24">
        <v>17277</v>
      </c>
      <c r="E24">
        <v>30594</v>
      </c>
      <c r="F24">
        <v>17340</v>
      </c>
    </row>
    <row r="25" spans="1:6" x14ac:dyDescent="0.25">
      <c r="A25">
        <v>21</v>
      </c>
      <c r="C25">
        <v>22545</v>
      </c>
      <c r="D25">
        <v>17250</v>
      </c>
      <c r="E25">
        <v>30594</v>
      </c>
      <c r="F25">
        <v>17340</v>
      </c>
    </row>
    <row r="26" spans="1:6" x14ac:dyDescent="0.25">
      <c r="A26">
        <v>22</v>
      </c>
      <c r="C26">
        <v>22545</v>
      </c>
      <c r="D26">
        <v>17255</v>
      </c>
      <c r="E26">
        <v>30627</v>
      </c>
      <c r="F26">
        <v>17340</v>
      </c>
    </row>
    <row r="27" spans="1:6" x14ac:dyDescent="0.25">
      <c r="A27">
        <v>23</v>
      </c>
      <c r="C27">
        <v>22545</v>
      </c>
      <c r="D27">
        <v>17280</v>
      </c>
      <c r="E27">
        <v>30594</v>
      </c>
      <c r="F27">
        <v>17340</v>
      </c>
    </row>
    <row r="28" spans="1:6" x14ac:dyDescent="0.25">
      <c r="A28">
        <v>24</v>
      </c>
      <c r="C28">
        <v>22545</v>
      </c>
      <c r="D28">
        <v>17241</v>
      </c>
      <c r="E28">
        <v>30594</v>
      </c>
      <c r="F28">
        <v>17340</v>
      </c>
    </row>
    <row r="29" spans="1:6" x14ac:dyDescent="0.25">
      <c r="A29">
        <v>25</v>
      </c>
      <c r="C29">
        <v>22545</v>
      </c>
      <c r="D29">
        <v>17265</v>
      </c>
      <c r="E29">
        <v>30594</v>
      </c>
      <c r="F29">
        <v>17340</v>
      </c>
    </row>
    <row r="30" spans="1:6" x14ac:dyDescent="0.25">
      <c r="A30">
        <v>26</v>
      </c>
      <c r="C30">
        <v>22545</v>
      </c>
      <c r="D30">
        <v>17280</v>
      </c>
      <c r="E30">
        <v>30594</v>
      </c>
      <c r="F30">
        <v>17340</v>
      </c>
    </row>
    <row r="31" spans="1:6" x14ac:dyDescent="0.25">
      <c r="A31">
        <v>27</v>
      </c>
      <c r="C31">
        <v>22582</v>
      </c>
      <c r="D31">
        <v>17241</v>
      </c>
      <c r="E31">
        <v>30594</v>
      </c>
      <c r="F31">
        <v>17340</v>
      </c>
    </row>
    <row r="32" spans="1:6" x14ac:dyDescent="0.25">
      <c r="A32">
        <v>28</v>
      </c>
      <c r="C32">
        <v>22545</v>
      </c>
      <c r="D32">
        <v>17265</v>
      </c>
      <c r="E32">
        <v>30627</v>
      </c>
      <c r="F32">
        <v>17340</v>
      </c>
    </row>
    <row r="33" spans="1:6" x14ac:dyDescent="0.25">
      <c r="A33">
        <v>29</v>
      </c>
      <c r="C33">
        <v>22545</v>
      </c>
      <c r="D33">
        <v>17280</v>
      </c>
      <c r="E33">
        <v>30594</v>
      </c>
      <c r="F33">
        <v>17339</v>
      </c>
    </row>
    <row r="34" spans="1:6" x14ac:dyDescent="0.25">
      <c r="A34">
        <v>30</v>
      </c>
      <c r="C34">
        <v>22545</v>
      </c>
      <c r="D34">
        <v>17234</v>
      </c>
      <c r="E34">
        <v>30594</v>
      </c>
      <c r="F34">
        <v>17340</v>
      </c>
    </row>
    <row r="35" spans="1:6" x14ac:dyDescent="0.25">
      <c r="A35">
        <v>31</v>
      </c>
      <c r="C35">
        <v>22545</v>
      </c>
      <c r="D35">
        <v>17264</v>
      </c>
      <c r="E35">
        <v>30594</v>
      </c>
      <c r="F35">
        <v>17341</v>
      </c>
    </row>
    <row r="36" spans="1:6" x14ac:dyDescent="0.25">
      <c r="A36">
        <v>32</v>
      </c>
      <c r="C36">
        <v>22545</v>
      </c>
      <c r="D36">
        <v>17280</v>
      </c>
      <c r="E36">
        <v>30594</v>
      </c>
      <c r="F36">
        <v>17341</v>
      </c>
    </row>
    <row r="37" spans="1:6" x14ac:dyDescent="0.25">
      <c r="A37">
        <v>33</v>
      </c>
      <c r="C37">
        <v>22545</v>
      </c>
      <c r="D37">
        <v>17255</v>
      </c>
      <c r="E37">
        <v>30703</v>
      </c>
      <c r="F37">
        <v>17341</v>
      </c>
    </row>
    <row r="38" spans="1:6" x14ac:dyDescent="0.25">
      <c r="A38">
        <v>34</v>
      </c>
      <c r="C38">
        <v>22582</v>
      </c>
      <c r="D38">
        <v>17280</v>
      </c>
      <c r="E38">
        <v>30594</v>
      </c>
      <c r="F38">
        <v>17341</v>
      </c>
    </row>
    <row r="39" spans="1:6" x14ac:dyDescent="0.25">
      <c r="A39">
        <v>35</v>
      </c>
      <c r="C39">
        <v>22545</v>
      </c>
      <c r="D39">
        <v>17255</v>
      </c>
      <c r="E39">
        <v>30594</v>
      </c>
      <c r="F39">
        <v>17341</v>
      </c>
    </row>
    <row r="40" spans="1:6" x14ac:dyDescent="0.25">
      <c r="A40">
        <v>36</v>
      </c>
      <c r="C40">
        <v>22545</v>
      </c>
      <c r="D40">
        <v>17280</v>
      </c>
      <c r="E40">
        <v>30594</v>
      </c>
      <c r="F40">
        <v>17341</v>
      </c>
    </row>
    <row r="41" spans="1:6" x14ac:dyDescent="0.25">
      <c r="A41">
        <v>37</v>
      </c>
      <c r="C41">
        <v>22545</v>
      </c>
      <c r="D41">
        <v>17241</v>
      </c>
      <c r="E41">
        <v>30594</v>
      </c>
      <c r="F41">
        <v>17341</v>
      </c>
    </row>
    <row r="42" spans="1:6" x14ac:dyDescent="0.25">
      <c r="A42">
        <v>38</v>
      </c>
      <c r="C42">
        <v>22545</v>
      </c>
      <c r="D42">
        <v>17265</v>
      </c>
      <c r="E42">
        <v>30594</v>
      </c>
      <c r="F42">
        <v>17341</v>
      </c>
    </row>
    <row r="43" spans="1:6" x14ac:dyDescent="0.25">
      <c r="A43">
        <v>39</v>
      </c>
      <c r="C43">
        <v>22545</v>
      </c>
      <c r="D43">
        <v>17326</v>
      </c>
      <c r="E43">
        <v>30627</v>
      </c>
      <c r="F43">
        <v>17341</v>
      </c>
    </row>
    <row r="44" spans="1:6" x14ac:dyDescent="0.25">
      <c r="A44">
        <v>40</v>
      </c>
      <c r="C44">
        <v>22545</v>
      </c>
      <c r="D44">
        <v>17250</v>
      </c>
      <c r="E44">
        <v>30594</v>
      </c>
      <c r="F44">
        <v>17341</v>
      </c>
    </row>
    <row r="45" spans="1:6" x14ac:dyDescent="0.25">
      <c r="A45">
        <v>41</v>
      </c>
      <c r="C45">
        <v>22582</v>
      </c>
      <c r="D45">
        <v>17229</v>
      </c>
      <c r="E45">
        <v>30594</v>
      </c>
      <c r="F45">
        <v>17341</v>
      </c>
    </row>
    <row r="46" spans="1:6" x14ac:dyDescent="0.25">
      <c r="A46">
        <v>42</v>
      </c>
      <c r="C46">
        <v>22545</v>
      </c>
      <c r="D46">
        <v>17255</v>
      </c>
      <c r="E46">
        <v>30594</v>
      </c>
      <c r="F46">
        <v>17341</v>
      </c>
    </row>
    <row r="47" spans="1:6" x14ac:dyDescent="0.25">
      <c r="A47">
        <v>43</v>
      </c>
      <c r="C47">
        <v>22545</v>
      </c>
      <c r="D47">
        <v>17280</v>
      </c>
      <c r="E47">
        <v>30594</v>
      </c>
      <c r="F47">
        <v>17341</v>
      </c>
    </row>
    <row r="48" spans="1:6" x14ac:dyDescent="0.25">
      <c r="A48">
        <v>44</v>
      </c>
      <c r="C48">
        <v>22545</v>
      </c>
      <c r="D48">
        <v>17241</v>
      </c>
      <c r="E48">
        <v>30703</v>
      </c>
      <c r="F48">
        <v>17341</v>
      </c>
    </row>
    <row r="49" spans="1:6" x14ac:dyDescent="0.25">
      <c r="A49">
        <v>45</v>
      </c>
      <c r="C49">
        <v>22545</v>
      </c>
      <c r="D49">
        <v>17265</v>
      </c>
      <c r="E49">
        <v>30594</v>
      </c>
      <c r="F49">
        <v>17341</v>
      </c>
    </row>
    <row r="50" spans="1:6" x14ac:dyDescent="0.25">
      <c r="A50">
        <v>46</v>
      </c>
      <c r="C50">
        <v>22545</v>
      </c>
      <c r="D50">
        <v>17280</v>
      </c>
      <c r="E50">
        <v>30594</v>
      </c>
      <c r="F50">
        <v>17341</v>
      </c>
    </row>
    <row r="51" spans="1:6" x14ac:dyDescent="0.25">
      <c r="A51">
        <v>47</v>
      </c>
      <c r="C51">
        <v>22582</v>
      </c>
      <c r="D51">
        <v>17241</v>
      </c>
      <c r="E51">
        <v>30594</v>
      </c>
      <c r="F51">
        <v>17341</v>
      </c>
    </row>
    <row r="52" spans="1:6" x14ac:dyDescent="0.25">
      <c r="A52">
        <v>48</v>
      </c>
      <c r="C52">
        <v>22545</v>
      </c>
      <c r="D52">
        <v>17265</v>
      </c>
      <c r="E52">
        <v>30594</v>
      </c>
      <c r="F52">
        <v>17341</v>
      </c>
    </row>
    <row r="53" spans="1:6" x14ac:dyDescent="0.25">
      <c r="A53">
        <v>49</v>
      </c>
      <c r="C53">
        <v>22545</v>
      </c>
      <c r="D53">
        <v>17328</v>
      </c>
      <c r="E53">
        <v>30594</v>
      </c>
      <c r="F53">
        <v>17343</v>
      </c>
    </row>
    <row r="54" spans="1:6" x14ac:dyDescent="0.25">
      <c r="A54">
        <v>50</v>
      </c>
      <c r="C54">
        <v>22545</v>
      </c>
      <c r="D54">
        <v>17250</v>
      </c>
      <c r="E54">
        <v>30627</v>
      </c>
      <c r="F54">
        <v>17339</v>
      </c>
    </row>
    <row r="55" spans="1:6" x14ac:dyDescent="0.25">
      <c r="A55">
        <v>51</v>
      </c>
      <c r="C55">
        <v>22545</v>
      </c>
      <c r="D55">
        <v>17229</v>
      </c>
      <c r="E55">
        <v>30594</v>
      </c>
      <c r="F55">
        <v>17340</v>
      </c>
    </row>
    <row r="56" spans="1:6" x14ac:dyDescent="0.25">
      <c r="A56">
        <v>52</v>
      </c>
      <c r="C56">
        <v>22545</v>
      </c>
      <c r="D56">
        <v>17255</v>
      </c>
      <c r="E56">
        <v>30594</v>
      </c>
      <c r="F56">
        <v>17340</v>
      </c>
    </row>
    <row r="57" spans="1:6" x14ac:dyDescent="0.25">
      <c r="A57">
        <v>53</v>
      </c>
      <c r="C57">
        <v>22545</v>
      </c>
      <c r="D57">
        <v>17280</v>
      </c>
      <c r="E57">
        <v>30594</v>
      </c>
      <c r="F57">
        <v>17340</v>
      </c>
    </row>
    <row r="58" spans="1:6" x14ac:dyDescent="0.25">
      <c r="A58">
        <v>54</v>
      </c>
      <c r="C58">
        <v>22581</v>
      </c>
      <c r="D58">
        <v>17241</v>
      </c>
      <c r="E58">
        <v>30594</v>
      </c>
      <c r="F58">
        <v>17340</v>
      </c>
    </row>
    <row r="59" spans="1:6" x14ac:dyDescent="0.25">
      <c r="A59">
        <v>55</v>
      </c>
      <c r="C59">
        <v>22545</v>
      </c>
      <c r="D59">
        <v>17265</v>
      </c>
      <c r="E59">
        <v>30694</v>
      </c>
      <c r="F59">
        <v>17340</v>
      </c>
    </row>
    <row r="60" spans="1:6" x14ac:dyDescent="0.25">
      <c r="A60">
        <v>56</v>
      </c>
      <c r="C60">
        <v>22545</v>
      </c>
      <c r="D60">
        <v>17280</v>
      </c>
      <c r="E60">
        <v>30594</v>
      </c>
      <c r="F60">
        <v>17340</v>
      </c>
    </row>
    <row r="61" spans="1:6" x14ac:dyDescent="0.25">
      <c r="A61">
        <v>57</v>
      </c>
      <c r="C61">
        <v>22545</v>
      </c>
      <c r="D61">
        <v>17241</v>
      </c>
      <c r="E61">
        <v>30594</v>
      </c>
      <c r="F61">
        <v>17340</v>
      </c>
    </row>
    <row r="62" spans="1:6" x14ac:dyDescent="0.25">
      <c r="A62">
        <v>58</v>
      </c>
      <c r="C62">
        <v>22545</v>
      </c>
      <c r="D62">
        <v>17265</v>
      </c>
      <c r="E62">
        <v>30594</v>
      </c>
      <c r="F62">
        <v>17340</v>
      </c>
    </row>
    <row r="63" spans="1:6" x14ac:dyDescent="0.25">
      <c r="A63">
        <v>59</v>
      </c>
      <c r="C63">
        <v>22545</v>
      </c>
      <c r="D63">
        <v>17327</v>
      </c>
      <c r="E63">
        <v>30594</v>
      </c>
      <c r="F63">
        <v>17340</v>
      </c>
    </row>
    <row r="64" spans="1:6" x14ac:dyDescent="0.25">
      <c r="A64">
        <v>60</v>
      </c>
      <c r="C64">
        <v>22545</v>
      </c>
      <c r="D64">
        <v>17250</v>
      </c>
      <c r="E64">
        <v>30594</v>
      </c>
      <c r="F64">
        <v>17340</v>
      </c>
    </row>
    <row r="65" spans="1:6" x14ac:dyDescent="0.25">
      <c r="A65">
        <v>61</v>
      </c>
      <c r="C65">
        <v>22581</v>
      </c>
      <c r="D65">
        <v>17229</v>
      </c>
      <c r="E65">
        <v>30627</v>
      </c>
      <c r="F65">
        <v>17340</v>
      </c>
    </row>
    <row r="66" spans="1:6" x14ac:dyDescent="0.25">
      <c r="A66">
        <v>62</v>
      </c>
      <c r="C66">
        <v>22545</v>
      </c>
      <c r="D66">
        <v>17255</v>
      </c>
      <c r="E66">
        <v>30594</v>
      </c>
      <c r="F66">
        <v>17340</v>
      </c>
    </row>
    <row r="67" spans="1:6" x14ac:dyDescent="0.25">
      <c r="A67">
        <v>63</v>
      </c>
      <c r="C67">
        <v>22545</v>
      </c>
      <c r="D67">
        <v>17280</v>
      </c>
      <c r="E67">
        <v>30594</v>
      </c>
      <c r="F67">
        <v>17340</v>
      </c>
    </row>
    <row r="68" spans="1:6" x14ac:dyDescent="0.25">
      <c r="A68">
        <v>64</v>
      </c>
      <c r="C68">
        <v>22545</v>
      </c>
      <c r="D68">
        <v>17241</v>
      </c>
      <c r="E68">
        <v>30594</v>
      </c>
      <c r="F68">
        <v>17340</v>
      </c>
    </row>
    <row r="69" spans="1:6" x14ac:dyDescent="0.25">
      <c r="A69">
        <v>65</v>
      </c>
      <c r="C69">
        <v>22545</v>
      </c>
      <c r="D69">
        <v>17265</v>
      </c>
      <c r="E69">
        <v>30594</v>
      </c>
      <c r="F69">
        <v>17340</v>
      </c>
    </row>
    <row r="70" spans="1:6" x14ac:dyDescent="0.25">
      <c r="A70">
        <v>66</v>
      </c>
      <c r="C70">
        <v>22545</v>
      </c>
      <c r="D70">
        <v>17280</v>
      </c>
      <c r="E70">
        <v>30687</v>
      </c>
      <c r="F70">
        <v>17340</v>
      </c>
    </row>
    <row r="71" spans="1:6" x14ac:dyDescent="0.25">
      <c r="A71">
        <v>67</v>
      </c>
      <c r="C71">
        <v>22545</v>
      </c>
      <c r="D71">
        <v>17241</v>
      </c>
      <c r="E71">
        <v>30594</v>
      </c>
      <c r="F71">
        <v>17340</v>
      </c>
    </row>
    <row r="72" spans="1:6" x14ac:dyDescent="0.25">
      <c r="A72">
        <v>68</v>
      </c>
      <c r="C72">
        <v>22581</v>
      </c>
      <c r="D72">
        <v>17265</v>
      </c>
      <c r="E72">
        <v>30594</v>
      </c>
      <c r="F72">
        <v>17339</v>
      </c>
    </row>
    <row r="73" spans="1:6" x14ac:dyDescent="0.25">
      <c r="A73">
        <v>69</v>
      </c>
      <c r="C73">
        <v>22545</v>
      </c>
      <c r="D73">
        <v>17263</v>
      </c>
      <c r="E73">
        <v>30594</v>
      </c>
      <c r="F73">
        <v>17341</v>
      </c>
    </row>
    <row r="74" spans="1:6" x14ac:dyDescent="0.25">
      <c r="A74">
        <v>70</v>
      </c>
      <c r="C74">
        <v>22545</v>
      </c>
      <c r="D74">
        <v>17249</v>
      </c>
      <c r="E74">
        <v>30594</v>
      </c>
      <c r="F74">
        <v>17341</v>
      </c>
    </row>
    <row r="75" spans="1:6" x14ac:dyDescent="0.25">
      <c r="A75">
        <v>71</v>
      </c>
      <c r="C75">
        <v>22545</v>
      </c>
      <c r="D75">
        <v>17255</v>
      </c>
      <c r="E75">
        <v>30594</v>
      </c>
      <c r="F75">
        <v>17341</v>
      </c>
    </row>
    <row r="76" spans="1:6" x14ac:dyDescent="0.25">
      <c r="A76">
        <v>72</v>
      </c>
      <c r="C76">
        <v>22545</v>
      </c>
      <c r="D76">
        <v>17280</v>
      </c>
      <c r="E76">
        <v>30627</v>
      </c>
      <c r="F76">
        <v>17341</v>
      </c>
    </row>
    <row r="77" spans="1:6" x14ac:dyDescent="0.25">
      <c r="A77">
        <v>73</v>
      </c>
      <c r="C77">
        <v>22545</v>
      </c>
      <c r="D77">
        <v>17255</v>
      </c>
      <c r="E77">
        <v>30594</v>
      </c>
      <c r="F77">
        <v>17341</v>
      </c>
    </row>
    <row r="78" spans="1:6" x14ac:dyDescent="0.25">
      <c r="A78">
        <v>74</v>
      </c>
      <c r="C78">
        <v>22581</v>
      </c>
      <c r="D78">
        <v>17280</v>
      </c>
      <c r="E78">
        <v>30594</v>
      </c>
      <c r="F78">
        <v>17341</v>
      </c>
    </row>
    <row r="79" spans="1:6" x14ac:dyDescent="0.25">
      <c r="A79">
        <v>75</v>
      </c>
      <c r="C79">
        <v>22545</v>
      </c>
      <c r="D79">
        <v>17255</v>
      </c>
      <c r="E79">
        <v>30594</v>
      </c>
      <c r="F79">
        <v>17341</v>
      </c>
    </row>
    <row r="80" spans="1:6" x14ac:dyDescent="0.25">
      <c r="A80">
        <v>76</v>
      </c>
      <c r="C80">
        <v>22545</v>
      </c>
      <c r="D80">
        <v>17280</v>
      </c>
      <c r="E80">
        <v>30594</v>
      </c>
      <c r="F80">
        <v>17341</v>
      </c>
    </row>
    <row r="81" spans="1:6" x14ac:dyDescent="0.25">
      <c r="A81">
        <v>77</v>
      </c>
      <c r="C81">
        <v>22545</v>
      </c>
      <c r="D81">
        <v>17241</v>
      </c>
      <c r="E81">
        <v>30627</v>
      </c>
      <c r="F81">
        <v>17341</v>
      </c>
    </row>
    <row r="82" spans="1:6" x14ac:dyDescent="0.25">
      <c r="A82">
        <v>78</v>
      </c>
      <c r="C82">
        <v>22545</v>
      </c>
      <c r="D82">
        <v>17287</v>
      </c>
      <c r="E82">
        <v>30594</v>
      </c>
      <c r="F82">
        <v>17341</v>
      </c>
    </row>
    <row r="83" spans="1:6" x14ac:dyDescent="0.25">
      <c r="A83">
        <v>79</v>
      </c>
      <c r="C83">
        <v>22545</v>
      </c>
      <c r="D83">
        <v>17250</v>
      </c>
      <c r="E83">
        <v>30594</v>
      </c>
      <c r="F83">
        <v>17341</v>
      </c>
    </row>
    <row r="84" spans="1:6" x14ac:dyDescent="0.25">
      <c r="A84">
        <v>80</v>
      </c>
      <c r="C84">
        <v>22545</v>
      </c>
      <c r="D84">
        <v>17255</v>
      </c>
      <c r="E84">
        <v>30594</v>
      </c>
      <c r="F84">
        <v>17341</v>
      </c>
    </row>
    <row r="85" spans="1:6" x14ac:dyDescent="0.25">
      <c r="A85">
        <v>81</v>
      </c>
      <c r="C85">
        <v>22580</v>
      </c>
      <c r="D85">
        <v>17280</v>
      </c>
      <c r="E85">
        <v>30594</v>
      </c>
      <c r="F85">
        <v>17341</v>
      </c>
    </row>
    <row r="86" spans="1:6" x14ac:dyDescent="0.25">
      <c r="A86">
        <v>82</v>
      </c>
      <c r="C86">
        <v>22545</v>
      </c>
      <c r="D86">
        <v>17255</v>
      </c>
      <c r="E86">
        <v>30594</v>
      </c>
      <c r="F86">
        <v>17341</v>
      </c>
    </row>
    <row r="87" spans="1:6" x14ac:dyDescent="0.25">
      <c r="A87">
        <v>83</v>
      </c>
      <c r="C87">
        <v>22545</v>
      </c>
      <c r="D87">
        <v>17280</v>
      </c>
      <c r="E87">
        <v>30627</v>
      </c>
      <c r="F87">
        <v>17341</v>
      </c>
    </row>
    <row r="88" spans="1:6" x14ac:dyDescent="0.25">
      <c r="A88">
        <v>84</v>
      </c>
      <c r="C88">
        <v>22545</v>
      </c>
      <c r="D88">
        <v>17241</v>
      </c>
      <c r="E88">
        <v>30594</v>
      </c>
      <c r="F88">
        <v>17341</v>
      </c>
    </row>
    <row r="89" spans="1:6" x14ac:dyDescent="0.25">
      <c r="A89">
        <v>85</v>
      </c>
      <c r="C89">
        <v>22545</v>
      </c>
      <c r="D89">
        <v>17265</v>
      </c>
      <c r="E89">
        <v>30594</v>
      </c>
      <c r="F89">
        <v>17341</v>
      </c>
    </row>
    <row r="90" spans="1:6" x14ac:dyDescent="0.25">
      <c r="A90">
        <v>86</v>
      </c>
      <c r="C90">
        <v>22545</v>
      </c>
      <c r="D90">
        <v>17280</v>
      </c>
      <c r="E90">
        <v>30594</v>
      </c>
      <c r="F90">
        <v>17341</v>
      </c>
    </row>
    <row r="91" spans="1:6" x14ac:dyDescent="0.25">
      <c r="A91">
        <v>87</v>
      </c>
      <c r="C91">
        <v>22545</v>
      </c>
      <c r="D91">
        <v>17241</v>
      </c>
      <c r="E91">
        <v>30594</v>
      </c>
      <c r="F91">
        <v>17341</v>
      </c>
    </row>
    <row r="92" spans="1:6" x14ac:dyDescent="0.25">
      <c r="A92">
        <v>88</v>
      </c>
      <c r="C92">
        <v>22581</v>
      </c>
      <c r="D92">
        <v>17288</v>
      </c>
      <c r="E92">
        <v>30627</v>
      </c>
      <c r="F92">
        <v>17343</v>
      </c>
    </row>
    <row r="93" spans="1:6" x14ac:dyDescent="0.25">
      <c r="A93">
        <v>89</v>
      </c>
      <c r="C93">
        <v>22545</v>
      </c>
      <c r="D93">
        <v>17250</v>
      </c>
      <c r="E93">
        <v>30594</v>
      </c>
      <c r="F93">
        <v>17339</v>
      </c>
    </row>
    <row r="94" spans="1:6" x14ac:dyDescent="0.25">
      <c r="A94">
        <v>90</v>
      </c>
      <c r="C94">
        <v>22545</v>
      </c>
      <c r="D94">
        <v>17255</v>
      </c>
      <c r="E94">
        <v>30594</v>
      </c>
      <c r="F94">
        <v>17340</v>
      </c>
    </row>
    <row r="95" spans="1:6" x14ac:dyDescent="0.25">
      <c r="A95">
        <v>91</v>
      </c>
      <c r="C95">
        <v>22545</v>
      </c>
      <c r="D95">
        <v>17280</v>
      </c>
      <c r="E95">
        <v>30594</v>
      </c>
      <c r="F95">
        <v>17340</v>
      </c>
    </row>
    <row r="96" spans="1:6" x14ac:dyDescent="0.25">
      <c r="A96">
        <v>92</v>
      </c>
      <c r="C96">
        <v>22545</v>
      </c>
      <c r="D96">
        <v>17255</v>
      </c>
      <c r="E96">
        <v>30594</v>
      </c>
      <c r="F96">
        <v>17340</v>
      </c>
    </row>
    <row r="97" spans="1:6" x14ac:dyDescent="0.25">
      <c r="A97">
        <v>93</v>
      </c>
      <c r="C97">
        <v>22545</v>
      </c>
      <c r="D97">
        <v>17280</v>
      </c>
      <c r="E97">
        <v>30594</v>
      </c>
      <c r="F97">
        <v>17340</v>
      </c>
    </row>
    <row r="98" spans="1:6" x14ac:dyDescent="0.25">
      <c r="A98">
        <v>94</v>
      </c>
      <c r="C98">
        <v>22545</v>
      </c>
      <c r="D98">
        <v>17241</v>
      </c>
      <c r="E98">
        <v>30627</v>
      </c>
      <c r="F98">
        <v>17340</v>
      </c>
    </row>
    <row r="99" spans="1:6" x14ac:dyDescent="0.25">
      <c r="A99">
        <v>95</v>
      </c>
      <c r="C99">
        <v>22582</v>
      </c>
      <c r="D99">
        <v>17265</v>
      </c>
      <c r="E99">
        <v>30594</v>
      </c>
      <c r="F99">
        <v>17340</v>
      </c>
    </row>
    <row r="100" spans="1:6" x14ac:dyDescent="0.25">
      <c r="A100">
        <v>96</v>
      </c>
      <c r="C100">
        <v>22545</v>
      </c>
      <c r="D100">
        <v>17280</v>
      </c>
      <c r="E100">
        <v>30594</v>
      </c>
      <c r="F100">
        <v>17340</v>
      </c>
    </row>
    <row r="101" spans="1:6" x14ac:dyDescent="0.25">
      <c r="A101">
        <v>97</v>
      </c>
      <c r="C101">
        <v>22545</v>
      </c>
      <c r="D101">
        <v>17255</v>
      </c>
      <c r="E101">
        <v>30594</v>
      </c>
      <c r="F101">
        <v>17340</v>
      </c>
    </row>
    <row r="102" spans="1:6" x14ac:dyDescent="0.25">
      <c r="A102">
        <v>98</v>
      </c>
      <c r="C102">
        <v>22545</v>
      </c>
      <c r="D102">
        <v>17327</v>
      </c>
      <c r="E102">
        <v>30594</v>
      </c>
      <c r="F102">
        <v>17339</v>
      </c>
    </row>
    <row r="103" spans="1:6" x14ac:dyDescent="0.25">
      <c r="A103">
        <v>99</v>
      </c>
      <c r="C103">
        <v>22545</v>
      </c>
      <c r="D103">
        <v>17250</v>
      </c>
      <c r="E103">
        <v>30627</v>
      </c>
      <c r="F103">
        <v>17341</v>
      </c>
    </row>
    <row r="104" spans="1:6" x14ac:dyDescent="0.25">
      <c r="A104">
        <v>100</v>
      </c>
      <c r="C104">
        <v>22545</v>
      </c>
      <c r="D104">
        <v>17229</v>
      </c>
      <c r="E104">
        <v>30594</v>
      </c>
      <c r="F104">
        <v>17341</v>
      </c>
    </row>
    <row r="105" spans="1:6" x14ac:dyDescent="0.25">
      <c r="A105" s="3" t="s">
        <v>3</v>
      </c>
      <c r="B105" s="2" t="e">
        <f>AVERAGE(B6:B29)</f>
        <v>#DIV/0!</v>
      </c>
      <c r="C105" s="2">
        <f>AVERAGE(C6:C104)</f>
        <v>22550.252525252527</v>
      </c>
      <c r="D105" s="2">
        <f t="shared" ref="D105:F105" si="2">AVERAGE(D6:D104)</f>
        <v>17262.969696969696</v>
      </c>
      <c r="E105" s="2">
        <f t="shared" si="2"/>
        <v>30603.515151515152</v>
      </c>
      <c r="F105" s="2">
        <f t="shared" si="2"/>
        <v>17340.292929292929</v>
      </c>
    </row>
    <row r="106" spans="1:6" x14ac:dyDescent="0.25">
      <c r="A106" s="3" t="s">
        <v>4</v>
      </c>
      <c r="B106">
        <f>MIN(B6:B29)</f>
        <v>0</v>
      </c>
      <c r="C106">
        <f>MIN(C6:C104)</f>
        <v>22545</v>
      </c>
      <c r="D106">
        <f t="shared" ref="D106:F106" si="3">MIN(D6:D104)</f>
        <v>17229</v>
      </c>
      <c r="E106">
        <f t="shared" si="3"/>
        <v>30594</v>
      </c>
      <c r="F106">
        <f t="shared" si="3"/>
        <v>17320</v>
      </c>
    </row>
    <row r="107" spans="1:6" x14ac:dyDescent="0.25">
      <c r="A107" s="3" t="s">
        <v>5</v>
      </c>
      <c r="B107">
        <f>MAX(B6:B29)</f>
        <v>0</v>
      </c>
      <c r="C107">
        <f>MAX(C6:C104)</f>
        <v>22592</v>
      </c>
      <c r="D107">
        <f t="shared" ref="D107:F107" si="4">MAX(D6:D104)</f>
        <v>17328</v>
      </c>
      <c r="E107">
        <f t="shared" si="4"/>
        <v>30703</v>
      </c>
      <c r="F107">
        <f t="shared" si="4"/>
        <v>17343</v>
      </c>
    </row>
    <row r="108" spans="1:6" x14ac:dyDescent="0.25">
      <c r="A108" s="3" t="s">
        <v>6</v>
      </c>
      <c r="B108" t="e">
        <f>_xlfn.STDEV.S(B6:B29)</f>
        <v>#DIV/0!</v>
      </c>
      <c r="C108">
        <f>_xlfn.STDEV.S(C6:C104)</f>
        <v>13.051189197785643</v>
      </c>
      <c r="D108">
        <f t="shared" ref="D108:F108" si="5">_xlfn.STDEV.S(D6:D104)</f>
        <v>20.818189919872697</v>
      </c>
      <c r="E108">
        <f t="shared" si="5"/>
        <v>24.329525036408256</v>
      </c>
      <c r="F108">
        <f t="shared" si="5"/>
        <v>2.1911348529766674</v>
      </c>
    </row>
  </sheetData>
  <mergeCells count="1">
    <mergeCell ref="B3:F3"/>
  </mergeCells>
  <pageMargins left="0.7" right="0.7" top="0.78740157499999996" bottom="0.78740157499999996" header="0.3" footer="0.3"/>
  <pageSetup paperSize="9" orientation="portrait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DB6DD-E459-4768-B443-01C64939BA20}">
  <dimension ref="A1:M108"/>
  <sheetViews>
    <sheetView topLeftCell="A77" zoomScale="85" zoomScaleNormal="85" workbookViewId="0">
      <selection activeCell="C105" sqref="C105:F108"/>
    </sheetView>
  </sheetViews>
  <sheetFormatPr baseColWidth="10" defaultRowHeight="15" x14ac:dyDescent="0.25"/>
  <cols>
    <col min="1" max="2" width="18.28515625" customWidth="1"/>
    <col min="3" max="3" width="25.28515625" customWidth="1"/>
    <col min="4" max="4" width="19.42578125" customWidth="1"/>
    <col min="5" max="5" width="23.5703125" customWidth="1"/>
    <col min="6" max="6" width="17.28515625" customWidth="1"/>
    <col min="8" max="8" width="16" customWidth="1"/>
    <col min="9" max="9" width="21.5703125" customWidth="1"/>
    <col min="10" max="10" width="25" customWidth="1"/>
    <col min="11" max="12" width="21.85546875" customWidth="1"/>
    <col min="13" max="13" width="20.28515625" customWidth="1"/>
  </cols>
  <sheetData>
    <row r="1" spans="1:13" x14ac:dyDescent="0.25">
      <c r="A1" s="3" t="s">
        <v>13</v>
      </c>
    </row>
    <row r="2" spans="1:13" x14ac:dyDescent="0.25">
      <c r="A2" s="3" t="s">
        <v>16</v>
      </c>
      <c r="B2" s="3">
        <v>256</v>
      </c>
    </row>
    <row r="3" spans="1:13" x14ac:dyDescent="0.25">
      <c r="B3" s="27" t="s">
        <v>15</v>
      </c>
      <c r="C3" s="27"/>
      <c r="D3" s="27"/>
      <c r="E3" s="27"/>
      <c r="F3" s="27"/>
      <c r="I3" s="27"/>
      <c r="J3" s="27"/>
      <c r="K3" s="27"/>
      <c r="L3" s="27"/>
      <c r="M3" s="27"/>
    </row>
    <row r="4" spans="1:13" x14ac:dyDescent="0.25">
      <c r="A4" s="3" t="s">
        <v>0</v>
      </c>
      <c r="B4" s="3" t="s">
        <v>9</v>
      </c>
      <c r="C4" s="3" t="s">
        <v>7</v>
      </c>
      <c r="D4" s="3" t="s">
        <v>1</v>
      </c>
      <c r="E4" s="3" t="s">
        <v>10</v>
      </c>
      <c r="F4" s="3" t="s">
        <v>2</v>
      </c>
      <c r="I4" s="3" t="s">
        <v>9</v>
      </c>
      <c r="J4" s="3" t="s">
        <v>7</v>
      </c>
      <c r="K4" s="3" t="s">
        <v>1</v>
      </c>
      <c r="L4" s="3" t="s">
        <v>10</v>
      </c>
      <c r="M4" s="3" t="s">
        <v>8</v>
      </c>
    </row>
    <row r="5" spans="1:13" x14ac:dyDescent="0.25">
      <c r="A5">
        <v>1</v>
      </c>
      <c r="C5">
        <v>39710</v>
      </c>
      <c r="D5">
        <v>32375</v>
      </c>
      <c r="E5">
        <v>43790</v>
      </c>
      <c r="F5">
        <v>33885</v>
      </c>
      <c r="H5" s="3" t="s">
        <v>14</v>
      </c>
      <c r="I5" s="1" t="e">
        <f>B105</f>
        <v>#DIV/0!</v>
      </c>
      <c r="J5" s="1">
        <f>C105</f>
        <v>39552.454545454544</v>
      </c>
      <c r="K5" s="1">
        <f>D105</f>
        <v>33646.474747474749</v>
      </c>
      <c r="L5" s="1">
        <f>E105</f>
        <v>43703.888888888891</v>
      </c>
      <c r="M5" s="1">
        <f>F105</f>
        <v>33726.282828282827</v>
      </c>
    </row>
    <row r="6" spans="1:13" x14ac:dyDescent="0.25">
      <c r="A6">
        <v>2</v>
      </c>
      <c r="C6">
        <v>39545</v>
      </c>
      <c r="D6">
        <v>33520</v>
      </c>
      <c r="E6">
        <v>43643</v>
      </c>
      <c r="F6">
        <v>33701</v>
      </c>
      <c r="H6" s="3" t="s">
        <v>11</v>
      </c>
      <c r="I6" t="e">
        <f>1000*I5/170000000</f>
        <v>#DIV/0!</v>
      </c>
      <c r="J6">
        <f t="shared" ref="J6:M6" si="0">1000*J5/170000000</f>
        <v>0.23266149732620323</v>
      </c>
      <c r="K6">
        <f t="shared" si="0"/>
        <v>0.19792043969102796</v>
      </c>
      <c r="L6">
        <f t="shared" si="0"/>
        <v>0.25708169934640523</v>
      </c>
      <c r="M6">
        <f t="shared" si="0"/>
        <v>0.19838989898989898</v>
      </c>
    </row>
    <row r="7" spans="1:13" x14ac:dyDescent="0.25">
      <c r="A7">
        <v>3</v>
      </c>
      <c r="C7">
        <v>39545</v>
      </c>
      <c r="D7">
        <v>33619</v>
      </c>
      <c r="E7">
        <v>43775</v>
      </c>
      <c r="F7">
        <v>33725</v>
      </c>
      <c r="I7" s="5" t="e">
        <f>$J5/I5-1</f>
        <v>#DIV/0!</v>
      </c>
      <c r="J7" s="5">
        <f>$J5/J5-1</f>
        <v>0</v>
      </c>
      <c r="K7" s="5">
        <f>$J5/K5-1</f>
        <v>0.17553041863391816</v>
      </c>
      <c r="L7" s="5">
        <f t="shared" ref="L7:M7" si="1">$J5/L5-1</f>
        <v>-9.4990044341106472E-2</v>
      </c>
      <c r="M7" s="5">
        <f t="shared" si="1"/>
        <v>0.17274870601173675</v>
      </c>
    </row>
    <row r="8" spans="1:13" x14ac:dyDescent="0.25">
      <c r="A8">
        <v>4</v>
      </c>
      <c r="C8">
        <v>39592</v>
      </c>
      <c r="D8">
        <v>33686</v>
      </c>
      <c r="E8">
        <v>43617</v>
      </c>
      <c r="F8">
        <v>33725</v>
      </c>
    </row>
    <row r="9" spans="1:13" x14ac:dyDescent="0.25">
      <c r="A9">
        <v>5</v>
      </c>
      <c r="C9">
        <v>39545</v>
      </c>
      <c r="D9">
        <v>33656</v>
      </c>
      <c r="E9">
        <v>43775</v>
      </c>
      <c r="F9">
        <v>33725</v>
      </c>
    </row>
    <row r="10" spans="1:13" x14ac:dyDescent="0.25">
      <c r="A10">
        <v>6</v>
      </c>
      <c r="C10">
        <v>39545</v>
      </c>
      <c r="D10">
        <v>33683</v>
      </c>
      <c r="E10">
        <v>43643</v>
      </c>
      <c r="F10">
        <v>33725</v>
      </c>
    </row>
    <row r="11" spans="1:13" x14ac:dyDescent="0.25">
      <c r="A11">
        <v>7</v>
      </c>
      <c r="C11">
        <v>39545</v>
      </c>
      <c r="D11">
        <v>33562</v>
      </c>
      <c r="E11">
        <v>43775</v>
      </c>
      <c r="F11">
        <v>33725</v>
      </c>
    </row>
    <row r="12" spans="1:13" x14ac:dyDescent="0.25">
      <c r="A12">
        <v>8</v>
      </c>
      <c r="C12">
        <v>39581</v>
      </c>
      <c r="D12">
        <v>33616</v>
      </c>
      <c r="E12">
        <v>43603</v>
      </c>
      <c r="F12">
        <v>33725</v>
      </c>
    </row>
    <row r="13" spans="1:13" x14ac:dyDescent="0.25">
      <c r="A13">
        <v>9</v>
      </c>
      <c r="C13">
        <v>39545</v>
      </c>
      <c r="D13">
        <v>33657</v>
      </c>
      <c r="E13">
        <v>43775</v>
      </c>
      <c r="F13">
        <v>33725</v>
      </c>
    </row>
    <row r="14" spans="1:13" x14ac:dyDescent="0.25">
      <c r="A14">
        <v>10</v>
      </c>
      <c r="C14">
        <v>39545</v>
      </c>
      <c r="D14">
        <v>33619</v>
      </c>
      <c r="E14">
        <v>43643</v>
      </c>
      <c r="F14">
        <v>33725</v>
      </c>
    </row>
    <row r="15" spans="1:13" x14ac:dyDescent="0.25">
      <c r="A15">
        <v>11</v>
      </c>
      <c r="C15">
        <v>39545</v>
      </c>
      <c r="D15">
        <v>33638</v>
      </c>
      <c r="E15">
        <v>43775</v>
      </c>
      <c r="F15">
        <v>33725</v>
      </c>
    </row>
    <row r="16" spans="1:13" x14ac:dyDescent="0.25">
      <c r="A16">
        <v>12</v>
      </c>
      <c r="C16">
        <v>39582</v>
      </c>
      <c r="D16">
        <v>33657</v>
      </c>
      <c r="E16">
        <v>43610</v>
      </c>
      <c r="F16">
        <v>33725</v>
      </c>
    </row>
    <row r="17" spans="1:6" x14ac:dyDescent="0.25">
      <c r="A17">
        <v>13</v>
      </c>
      <c r="C17">
        <v>39545</v>
      </c>
      <c r="D17">
        <v>33686</v>
      </c>
      <c r="E17">
        <v>43775</v>
      </c>
      <c r="F17">
        <v>33725</v>
      </c>
    </row>
    <row r="18" spans="1:6" x14ac:dyDescent="0.25">
      <c r="A18">
        <v>14</v>
      </c>
      <c r="C18">
        <v>39545</v>
      </c>
      <c r="D18">
        <v>33657</v>
      </c>
      <c r="E18">
        <v>43643</v>
      </c>
      <c r="F18">
        <v>33725</v>
      </c>
    </row>
    <row r="19" spans="1:6" x14ac:dyDescent="0.25">
      <c r="A19">
        <v>15</v>
      </c>
      <c r="C19">
        <v>39545</v>
      </c>
      <c r="D19">
        <v>33652</v>
      </c>
      <c r="E19">
        <v>43775</v>
      </c>
      <c r="F19">
        <v>33725</v>
      </c>
    </row>
    <row r="20" spans="1:6" x14ac:dyDescent="0.25">
      <c r="A20">
        <v>16</v>
      </c>
      <c r="C20">
        <v>39583</v>
      </c>
      <c r="D20">
        <v>33609</v>
      </c>
      <c r="E20">
        <v>43676</v>
      </c>
      <c r="F20">
        <v>33725</v>
      </c>
    </row>
    <row r="21" spans="1:6" x14ac:dyDescent="0.25">
      <c r="A21">
        <v>17</v>
      </c>
      <c r="C21">
        <v>39545</v>
      </c>
      <c r="D21">
        <v>33686</v>
      </c>
      <c r="E21">
        <v>43775</v>
      </c>
      <c r="F21">
        <v>33725</v>
      </c>
    </row>
    <row r="22" spans="1:6" x14ac:dyDescent="0.25">
      <c r="A22">
        <v>18</v>
      </c>
      <c r="C22">
        <v>39545</v>
      </c>
      <c r="D22">
        <v>33657</v>
      </c>
      <c r="E22">
        <v>43643</v>
      </c>
      <c r="F22">
        <v>33725</v>
      </c>
    </row>
    <row r="23" spans="1:6" x14ac:dyDescent="0.25">
      <c r="A23">
        <v>19</v>
      </c>
      <c r="C23">
        <v>39545</v>
      </c>
      <c r="D23">
        <v>33701</v>
      </c>
      <c r="E23">
        <v>43775</v>
      </c>
      <c r="F23">
        <v>33725</v>
      </c>
    </row>
    <row r="24" spans="1:6" x14ac:dyDescent="0.25">
      <c r="A24">
        <v>20</v>
      </c>
      <c r="C24">
        <v>39581</v>
      </c>
      <c r="D24">
        <v>33618</v>
      </c>
      <c r="E24">
        <v>43610</v>
      </c>
      <c r="F24">
        <v>33725</v>
      </c>
    </row>
    <row r="25" spans="1:6" x14ac:dyDescent="0.25">
      <c r="A25">
        <v>21</v>
      </c>
      <c r="C25">
        <v>39545</v>
      </c>
      <c r="D25">
        <v>33627</v>
      </c>
      <c r="E25">
        <v>43775</v>
      </c>
      <c r="F25">
        <v>33725</v>
      </c>
    </row>
    <row r="26" spans="1:6" x14ac:dyDescent="0.25">
      <c r="A26">
        <v>22</v>
      </c>
      <c r="C26">
        <v>39545</v>
      </c>
      <c r="D26">
        <v>33591</v>
      </c>
      <c r="E26">
        <v>43643</v>
      </c>
      <c r="F26">
        <v>33725</v>
      </c>
    </row>
    <row r="27" spans="1:6" x14ac:dyDescent="0.25">
      <c r="A27">
        <v>23</v>
      </c>
      <c r="C27">
        <v>39545</v>
      </c>
      <c r="D27">
        <v>33616</v>
      </c>
      <c r="E27">
        <v>43735</v>
      </c>
      <c r="F27">
        <v>33725</v>
      </c>
    </row>
    <row r="28" spans="1:6" x14ac:dyDescent="0.25">
      <c r="A28">
        <v>24</v>
      </c>
      <c r="C28">
        <v>39580</v>
      </c>
      <c r="D28">
        <v>33686</v>
      </c>
      <c r="E28">
        <v>43643</v>
      </c>
      <c r="F28">
        <v>33725</v>
      </c>
    </row>
    <row r="29" spans="1:6" x14ac:dyDescent="0.25">
      <c r="A29">
        <v>25</v>
      </c>
      <c r="C29">
        <v>39545</v>
      </c>
      <c r="D29">
        <v>33622</v>
      </c>
      <c r="E29">
        <v>43775</v>
      </c>
      <c r="F29">
        <v>33724</v>
      </c>
    </row>
    <row r="30" spans="1:6" x14ac:dyDescent="0.25">
      <c r="A30">
        <v>26</v>
      </c>
      <c r="C30">
        <v>39545</v>
      </c>
      <c r="D30">
        <v>33638</v>
      </c>
      <c r="E30">
        <v>43643</v>
      </c>
      <c r="F30">
        <v>33728</v>
      </c>
    </row>
    <row r="31" spans="1:6" x14ac:dyDescent="0.25">
      <c r="A31">
        <v>27</v>
      </c>
      <c r="C31">
        <v>39545</v>
      </c>
      <c r="D31">
        <v>33657</v>
      </c>
      <c r="E31">
        <v>43742</v>
      </c>
      <c r="F31">
        <v>33728</v>
      </c>
    </row>
    <row r="32" spans="1:6" x14ac:dyDescent="0.25">
      <c r="A32">
        <v>28</v>
      </c>
      <c r="C32">
        <v>39581</v>
      </c>
      <c r="D32">
        <v>33686</v>
      </c>
      <c r="E32">
        <v>43643</v>
      </c>
      <c r="F32">
        <v>33728</v>
      </c>
    </row>
    <row r="33" spans="1:6" x14ac:dyDescent="0.25">
      <c r="A33">
        <v>29</v>
      </c>
      <c r="C33">
        <v>39545</v>
      </c>
      <c r="D33">
        <v>33657</v>
      </c>
      <c r="E33">
        <v>43775</v>
      </c>
      <c r="F33">
        <v>33728</v>
      </c>
    </row>
    <row r="34" spans="1:6" x14ac:dyDescent="0.25">
      <c r="A34">
        <v>30</v>
      </c>
      <c r="C34">
        <v>39545</v>
      </c>
      <c r="D34">
        <v>33701</v>
      </c>
      <c r="E34">
        <v>43643</v>
      </c>
      <c r="F34">
        <v>33728</v>
      </c>
    </row>
    <row r="35" spans="1:6" x14ac:dyDescent="0.25">
      <c r="A35">
        <v>31</v>
      </c>
      <c r="C35">
        <v>39545</v>
      </c>
      <c r="D35">
        <v>33627</v>
      </c>
      <c r="E35">
        <v>43808</v>
      </c>
      <c r="F35">
        <v>33727</v>
      </c>
    </row>
    <row r="36" spans="1:6" x14ac:dyDescent="0.25">
      <c r="A36">
        <v>32</v>
      </c>
      <c r="C36">
        <v>39580</v>
      </c>
      <c r="D36">
        <v>33619</v>
      </c>
      <c r="E36">
        <v>43643</v>
      </c>
      <c r="F36">
        <v>33725</v>
      </c>
    </row>
    <row r="37" spans="1:6" x14ac:dyDescent="0.25">
      <c r="A37">
        <v>33</v>
      </c>
      <c r="C37">
        <v>39545</v>
      </c>
      <c r="D37">
        <v>33591</v>
      </c>
      <c r="E37">
        <v>43775</v>
      </c>
      <c r="F37">
        <v>33725</v>
      </c>
    </row>
    <row r="38" spans="1:6" x14ac:dyDescent="0.25">
      <c r="A38">
        <v>34</v>
      </c>
      <c r="C38">
        <v>39545</v>
      </c>
      <c r="D38">
        <v>33616</v>
      </c>
      <c r="E38">
        <v>43643</v>
      </c>
      <c r="F38">
        <v>33725</v>
      </c>
    </row>
    <row r="39" spans="1:6" x14ac:dyDescent="0.25">
      <c r="A39">
        <v>35</v>
      </c>
      <c r="C39">
        <v>39545</v>
      </c>
      <c r="D39">
        <v>33686</v>
      </c>
      <c r="E39">
        <v>43742</v>
      </c>
      <c r="F39">
        <v>33725</v>
      </c>
    </row>
    <row r="40" spans="1:6" x14ac:dyDescent="0.25">
      <c r="A40">
        <v>36</v>
      </c>
      <c r="C40">
        <v>39582</v>
      </c>
      <c r="D40">
        <v>33628</v>
      </c>
      <c r="E40">
        <v>43643</v>
      </c>
      <c r="F40">
        <v>33725</v>
      </c>
    </row>
    <row r="41" spans="1:6" x14ac:dyDescent="0.25">
      <c r="A41">
        <v>37</v>
      </c>
      <c r="C41">
        <v>39545</v>
      </c>
      <c r="D41">
        <v>33654</v>
      </c>
      <c r="E41">
        <v>43775</v>
      </c>
      <c r="F41">
        <v>33725</v>
      </c>
    </row>
    <row r="42" spans="1:6" x14ac:dyDescent="0.25">
      <c r="A42">
        <v>38</v>
      </c>
      <c r="C42">
        <v>39545</v>
      </c>
      <c r="D42">
        <v>33676</v>
      </c>
      <c r="E42">
        <v>43643</v>
      </c>
      <c r="F42">
        <v>33725</v>
      </c>
    </row>
    <row r="43" spans="1:6" x14ac:dyDescent="0.25">
      <c r="A43">
        <v>39</v>
      </c>
      <c r="C43">
        <v>39545</v>
      </c>
      <c r="D43">
        <v>33576</v>
      </c>
      <c r="E43">
        <v>43742</v>
      </c>
      <c r="F43">
        <v>33725</v>
      </c>
    </row>
    <row r="44" spans="1:6" x14ac:dyDescent="0.25">
      <c r="A44">
        <v>40</v>
      </c>
      <c r="C44">
        <v>39581</v>
      </c>
      <c r="D44">
        <v>33648</v>
      </c>
      <c r="E44">
        <v>43643</v>
      </c>
      <c r="F44">
        <v>33726</v>
      </c>
    </row>
    <row r="45" spans="1:6" x14ac:dyDescent="0.25">
      <c r="A45">
        <v>41</v>
      </c>
      <c r="C45">
        <v>39545</v>
      </c>
      <c r="D45">
        <v>33732</v>
      </c>
      <c r="E45">
        <v>43775</v>
      </c>
      <c r="F45">
        <v>33723</v>
      </c>
    </row>
    <row r="46" spans="1:6" x14ac:dyDescent="0.25">
      <c r="A46">
        <v>42</v>
      </c>
      <c r="C46">
        <v>39545</v>
      </c>
      <c r="D46">
        <v>33603</v>
      </c>
      <c r="E46">
        <v>43643</v>
      </c>
      <c r="F46">
        <v>33728</v>
      </c>
    </row>
    <row r="47" spans="1:6" x14ac:dyDescent="0.25">
      <c r="A47">
        <v>43</v>
      </c>
      <c r="C47">
        <v>39545</v>
      </c>
      <c r="D47">
        <v>33630</v>
      </c>
      <c r="E47">
        <v>43735</v>
      </c>
      <c r="F47">
        <v>33728</v>
      </c>
    </row>
    <row r="48" spans="1:6" x14ac:dyDescent="0.25">
      <c r="A48">
        <v>44</v>
      </c>
      <c r="C48">
        <v>39581</v>
      </c>
      <c r="D48">
        <v>33657</v>
      </c>
      <c r="E48">
        <v>43643</v>
      </c>
      <c r="F48">
        <v>33728</v>
      </c>
    </row>
    <row r="49" spans="1:6" x14ac:dyDescent="0.25">
      <c r="A49">
        <v>45</v>
      </c>
      <c r="C49">
        <v>39545</v>
      </c>
      <c r="D49">
        <v>33701</v>
      </c>
      <c r="E49">
        <v>43775</v>
      </c>
      <c r="F49">
        <v>33728</v>
      </c>
    </row>
    <row r="50" spans="1:6" x14ac:dyDescent="0.25">
      <c r="A50">
        <v>46</v>
      </c>
      <c r="C50">
        <v>39545</v>
      </c>
      <c r="D50">
        <v>33620</v>
      </c>
      <c r="E50">
        <v>43643</v>
      </c>
      <c r="F50">
        <v>33728</v>
      </c>
    </row>
    <row r="51" spans="1:6" x14ac:dyDescent="0.25">
      <c r="A51">
        <v>47</v>
      </c>
      <c r="C51">
        <v>39545</v>
      </c>
      <c r="D51">
        <v>33625</v>
      </c>
      <c r="E51">
        <v>43742</v>
      </c>
      <c r="F51">
        <v>33728</v>
      </c>
    </row>
    <row r="52" spans="1:6" x14ac:dyDescent="0.25">
      <c r="A52">
        <v>48</v>
      </c>
      <c r="C52">
        <v>39582</v>
      </c>
      <c r="D52">
        <v>33591</v>
      </c>
      <c r="E52">
        <v>43643</v>
      </c>
      <c r="F52">
        <v>33728</v>
      </c>
    </row>
    <row r="53" spans="1:6" x14ac:dyDescent="0.25">
      <c r="A53">
        <v>49</v>
      </c>
      <c r="C53">
        <v>39545</v>
      </c>
      <c r="D53">
        <v>33616</v>
      </c>
      <c r="E53">
        <v>43775</v>
      </c>
      <c r="F53">
        <v>33728</v>
      </c>
    </row>
    <row r="54" spans="1:6" x14ac:dyDescent="0.25">
      <c r="A54">
        <v>50</v>
      </c>
      <c r="C54">
        <v>39545</v>
      </c>
      <c r="D54">
        <v>33686</v>
      </c>
      <c r="E54">
        <v>43610</v>
      </c>
      <c r="F54">
        <v>33728</v>
      </c>
    </row>
    <row r="55" spans="1:6" x14ac:dyDescent="0.25">
      <c r="A55">
        <v>51</v>
      </c>
      <c r="C55">
        <v>39545</v>
      </c>
      <c r="D55">
        <v>33578</v>
      </c>
      <c r="E55">
        <v>43775</v>
      </c>
      <c r="F55">
        <v>33728</v>
      </c>
    </row>
    <row r="56" spans="1:6" x14ac:dyDescent="0.25">
      <c r="A56">
        <v>52</v>
      </c>
      <c r="C56">
        <v>39582</v>
      </c>
      <c r="D56">
        <v>33537</v>
      </c>
      <c r="E56">
        <v>43643</v>
      </c>
      <c r="F56">
        <v>33728</v>
      </c>
    </row>
    <row r="57" spans="1:6" x14ac:dyDescent="0.25">
      <c r="A57">
        <v>53</v>
      </c>
      <c r="C57">
        <v>39545</v>
      </c>
      <c r="D57">
        <v>33790</v>
      </c>
      <c r="E57">
        <v>43775</v>
      </c>
      <c r="F57">
        <v>33728</v>
      </c>
    </row>
    <row r="58" spans="1:6" x14ac:dyDescent="0.25">
      <c r="A58">
        <v>54</v>
      </c>
      <c r="C58">
        <v>39545</v>
      </c>
      <c r="D58">
        <v>33589</v>
      </c>
      <c r="E58">
        <v>43686</v>
      </c>
      <c r="F58">
        <v>33728</v>
      </c>
    </row>
    <row r="59" spans="1:6" x14ac:dyDescent="0.25">
      <c r="A59">
        <v>55</v>
      </c>
      <c r="C59">
        <v>39545</v>
      </c>
      <c r="D59">
        <v>33686</v>
      </c>
      <c r="E59">
        <v>43775</v>
      </c>
      <c r="F59">
        <v>33728</v>
      </c>
    </row>
    <row r="60" spans="1:6" x14ac:dyDescent="0.25">
      <c r="A60">
        <v>56</v>
      </c>
      <c r="C60">
        <v>39582</v>
      </c>
      <c r="D60">
        <v>33623</v>
      </c>
      <c r="E60">
        <v>43643</v>
      </c>
      <c r="F60">
        <v>33728</v>
      </c>
    </row>
    <row r="61" spans="1:6" x14ac:dyDescent="0.25">
      <c r="A61">
        <v>57</v>
      </c>
      <c r="C61">
        <v>39545</v>
      </c>
      <c r="D61">
        <v>33638</v>
      </c>
      <c r="E61">
        <v>43775</v>
      </c>
      <c r="F61">
        <v>33728</v>
      </c>
    </row>
    <row r="62" spans="1:6" x14ac:dyDescent="0.25">
      <c r="A62">
        <v>58</v>
      </c>
      <c r="C62">
        <v>39545</v>
      </c>
      <c r="D62">
        <v>33657</v>
      </c>
      <c r="E62">
        <v>43610</v>
      </c>
      <c r="F62">
        <v>33728</v>
      </c>
    </row>
    <row r="63" spans="1:6" x14ac:dyDescent="0.25">
      <c r="A63">
        <v>59</v>
      </c>
      <c r="C63">
        <v>39545</v>
      </c>
      <c r="D63">
        <v>33686</v>
      </c>
      <c r="E63">
        <v>43775</v>
      </c>
      <c r="F63">
        <v>33728</v>
      </c>
    </row>
    <row r="64" spans="1:6" x14ac:dyDescent="0.25">
      <c r="A64">
        <v>60</v>
      </c>
      <c r="C64">
        <v>39581</v>
      </c>
      <c r="D64">
        <v>33657</v>
      </c>
      <c r="E64">
        <v>43643</v>
      </c>
      <c r="F64">
        <v>33728</v>
      </c>
    </row>
    <row r="65" spans="1:6" x14ac:dyDescent="0.25">
      <c r="A65">
        <v>61</v>
      </c>
      <c r="C65">
        <v>39545</v>
      </c>
      <c r="D65">
        <v>33619</v>
      </c>
      <c r="E65">
        <v>43775</v>
      </c>
      <c r="F65">
        <v>33728</v>
      </c>
    </row>
    <row r="66" spans="1:6" x14ac:dyDescent="0.25">
      <c r="A66">
        <v>62</v>
      </c>
      <c r="C66">
        <v>39545</v>
      </c>
      <c r="D66">
        <v>33638</v>
      </c>
      <c r="E66">
        <v>43610</v>
      </c>
      <c r="F66">
        <v>33728</v>
      </c>
    </row>
    <row r="67" spans="1:6" x14ac:dyDescent="0.25">
      <c r="A67">
        <v>63</v>
      </c>
      <c r="C67">
        <v>39545</v>
      </c>
      <c r="D67">
        <v>33657</v>
      </c>
      <c r="E67">
        <v>43775</v>
      </c>
      <c r="F67">
        <v>33728</v>
      </c>
    </row>
    <row r="68" spans="1:6" x14ac:dyDescent="0.25">
      <c r="A68">
        <v>64</v>
      </c>
      <c r="C68">
        <v>39582</v>
      </c>
      <c r="D68">
        <v>33686</v>
      </c>
      <c r="E68">
        <v>43643</v>
      </c>
      <c r="F68">
        <v>33728</v>
      </c>
    </row>
    <row r="69" spans="1:6" x14ac:dyDescent="0.25">
      <c r="A69">
        <v>65</v>
      </c>
      <c r="C69">
        <v>39545</v>
      </c>
      <c r="D69">
        <v>33657</v>
      </c>
      <c r="E69">
        <v>43775</v>
      </c>
      <c r="F69">
        <v>33728</v>
      </c>
    </row>
    <row r="70" spans="1:6" x14ac:dyDescent="0.25">
      <c r="A70">
        <v>66</v>
      </c>
      <c r="C70">
        <v>39545</v>
      </c>
      <c r="D70">
        <v>33619</v>
      </c>
      <c r="E70">
        <v>43676</v>
      </c>
      <c r="F70">
        <v>33729</v>
      </c>
    </row>
    <row r="71" spans="1:6" x14ac:dyDescent="0.25">
      <c r="A71">
        <v>67</v>
      </c>
      <c r="C71">
        <v>39545</v>
      </c>
      <c r="D71">
        <v>33638</v>
      </c>
      <c r="E71">
        <v>43775</v>
      </c>
      <c r="F71">
        <v>33725</v>
      </c>
    </row>
    <row r="72" spans="1:6" x14ac:dyDescent="0.25">
      <c r="A72">
        <v>68</v>
      </c>
      <c r="C72">
        <v>39582</v>
      </c>
      <c r="D72">
        <v>33657</v>
      </c>
      <c r="E72">
        <v>43643</v>
      </c>
      <c r="F72">
        <v>33725</v>
      </c>
    </row>
    <row r="73" spans="1:6" x14ac:dyDescent="0.25">
      <c r="A73">
        <v>69</v>
      </c>
      <c r="C73">
        <v>39545</v>
      </c>
      <c r="D73">
        <v>33686</v>
      </c>
      <c r="E73">
        <v>43775</v>
      </c>
      <c r="F73">
        <v>33725</v>
      </c>
    </row>
    <row r="74" spans="1:6" x14ac:dyDescent="0.25">
      <c r="A74">
        <v>70</v>
      </c>
      <c r="C74">
        <v>39545</v>
      </c>
      <c r="D74">
        <v>33657</v>
      </c>
      <c r="E74">
        <v>43610</v>
      </c>
      <c r="F74">
        <v>33725</v>
      </c>
    </row>
    <row r="75" spans="1:6" x14ac:dyDescent="0.25">
      <c r="A75">
        <v>71</v>
      </c>
      <c r="C75">
        <v>39545</v>
      </c>
      <c r="D75">
        <v>33621</v>
      </c>
      <c r="E75">
        <v>43775</v>
      </c>
      <c r="F75">
        <v>33724</v>
      </c>
    </row>
    <row r="76" spans="1:6" x14ac:dyDescent="0.25">
      <c r="A76">
        <v>72</v>
      </c>
      <c r="C76">
        <v>39582</v>
      </c>
      <c r="D76">
        <v>33638</v>
      </c>
      <c r="E76">
        <v>43643</v>
      </c>
      <c r="F76">
        <v>33728</v>
      </c>
    </row>
    <row r="77" spans="1:6" x14ac:dyDescent="0.25">
      <c r="A77">
        <v>73</v>
      </c>
      <c r="C77">
        <v>39545</v>
      </c>
      <c r="D77">
        <v>33686</v>
      </c>
      <c r="E77">
        <v>43775</v>
      </c>
      <c r="F77">
        <v>33728</v>
      </c>
    </row>
    <row r="78" spans="1:6" x14ac:dyDescent="0.25">
      <c r="A78">
        <v>74</v>
      </c>
      <c r="C78">
        <v>39545</v>
      </c>
      <c r="D78">
        <v>33657</v>
      </c>
      <c r="E78">
        <v>43676</v>
      </c>
      <c r="F78">
        <v>33728</v>
      </c>
    </row>
    <row r="79" spans="1:6" x14ac:dyDescent="0.25">
      <c r="A79">
        <v>75</v>
      </c>
      <c r="C79">
        <v>39545</v>
      </c>
      <c r="D79">
        <v>33701</v>
      </c>
      <c r="E79">
        <v>43775</v>
      </c>
      <c r="F79">
        <v>33728</v>
      </c>
    </row>
    <row r="80" spans="1:6" x14ac:dyDescent="0.25">
      <c r="A80">
        <v>76</v>
      </c>
      <c r="C80">
        <v>39581</v>
      </c>
      <c r="D80">
        <v>33693</v>
      </c>
      <c r="E80">
        <v>43643</v>
      </c>
      <c r="F80">
        <v>33728</v>
      </c>
    </row>
    <row r="81" spans="1:6" x14ac:dyDescent="0.25">
      <c r="A81">
        <v>77</v>
      </c>
      <c r="C81">
        <v>39545</v>
      </c>
      <c r="D81">
        <v>33550</v>
      </c>
      <c r="E81">
        <v>43742</v>
      </c>
      <c r="F81">
        <v>33728</v>
      </c>
    </row>
    <row r="82" spans="1:6" x14ac:dyDescent="0.25">
      <c r="A82">
        <v>78</v>
      </c>
      <c r="C82">
        <v>39545</v>
      </c>
      <c r="D82">
        <v>33686</v>
      </c>
      <c r="E82">
        <v>43643</v>
      </c>
      <c r="F82">
        <v>33728</v>
      </c>
    </row>
    <row r="83" spans="1:6" x14ac:dyDescent="0.25">
      <c r="A83">
        <v>79</v>
      </c>
      <c r="C83">
        <v>39545</v>
      </c>
      <c r="D83">
        <v>33657</v>
      </c>
      <c r="E83">
        <v>43775</v>
      </c>
      <c r="F83">
        <v>33728</v>
      </c>
    </row>
    <row r="84" spans="1:6" x14ac:dyDescent="0.25">
      <c r="A84">
        <v>80</v>
      </c>
      <c r="C84">
        <v>39580</v>
      </c>
      <c r="D84">
        <v>33701</v>
      </c>
      <c r="E84">
        <v>43643</v>
      </c>
      <c r="F84">
        <v>33728</v>
      </c>
    </row>
    <row r="85" spans="1:6" x14ac:dyDescent="0.25">
      <c r="A85">
        <v>81</v>
      </c>
      <c r="C85">
        <v>39545</v>
      </c>
      <c r="D85">
        <v>33692</v>
      </c>
      <c r="E85">
        <v>43735</v>
      </c>
      <c r="F85">
        <v>33728</v>
      </c>
    </row>
    <row r="86" spans="1:6" x14ac:dyDescent="0.25">
      <c r="A86">
        <v>82</v>
      </c>
      <c r="C86">
        <v>39545</v>
      </c>
      <c r="D86">
        <v>33547</v>
      </c>
      <c r="E86">
        <v>43643</v>
      </c>
      <c r="F86">
        <v>33728</v>
      </c>
    </row>
    <row r="87" spans="1:6" x14ac:dyDescent="0.25">
      <c r="A87">
        <v>83</v>
      </c>
      <c r="C87">
        <v>39545</v>
      </c>
      <c r="D87">
        <v>33659</v>
      </c>
      <c r="E87">
        <v>43775</v>
      </c>
      <c r="F87">
        <v>33728</v>
      </c>
    </row>
    <row r="88" spans="1:6" x14ac:dyDescent="0.25">
      <c r="A88">
        <v>84</v>
      </c>
      <c r="C88">
        <v>39545</v>
      </c>
      <c r="D88">
        <v>33686</v>
      </c>
      <c r="E88">
        <v>43643</v>
      </c>
      <c r="F88">
        <v>33728</v>
      </c>
    </row>
    <row r="89" spans="1:6" x14ac:dyDescent="0.25">
      <c r="A89">
        <v>85</v>
      </c>
      <c r="C89">
        <v>39545</v>
      </c>
      <c r="D89">
        <v>33657</v>
      </c>
      <c r="E89">
        <v>43742</v>
      </c>
      <c r="F89">
        <v>33728</v>
      </c>
    </row>
    <row r="90" spans="1:6" x14ac:dyDescent="0.25">
      <c r="A90">
        <v>86</v>
      </c>
      <c r="C90">
        <v>39545</v>
      </c>
      <c r="D90">
        <v>33619</v>
      </c>
      <c r="E90">
        <v>43643</v>
      </c>
      <c r="F90">
        <v>33728</v>
      </c>
    </row>
    <row r="91" spans="1:6" x14ac:dyDescent="0.25">
      <c r="A91">
        <v>87</v>
      </c>
      <c r="C91">
        <v>39545</v>
      </c>
      <c r="D91">
        <v>33638</v>
      </c>
      <c r="E91">
        <v>43775</v>
      </c>
      <c r="F91">
        <v>33728</v>
      </c>
    </row>
    <row r="92" spans="1:6" x14ac:dyDescent="0.25">
      <c r="A92">
        <v>88</v>
      </c>
      <c r="C92">
        <v>39545</v>
      </c>
      <c r="D92">
        <v>33657</v>
      </c>
      <c r="E92">
        <v>43643</v>
      </c>
      <c r="F92">
        <v>33728</v>
      </c>
    </row>
    <row r="93" spans="1:6" x14ac:dyDescent="0.25">
      <c r="A93">
        <v>89</v>
      </c>
      <c r="C93">
        <v>39545</v>
      </c>
      <c r="D93">
        <v>33686</v>
      </c>
      <c r="E93">
        <v>43808</v>
      </c>
      <c r="F93">
        <v>33728</v>
      </c>
    </row>
    <row r="94" spans="1:6" x14ac:dyDescent="0.25">
      <c r="A94">
        <v>90</v>
      </c>
      <c r="C94">
        <v>39545</v>
      </c>
      <c r="D94">
        <v>33657</v>
      </c>
      <c r="E94">
        <v>43643</v>
      </c>
      <c r="F94">
        <v>33728</v>
      </c>
    </row>
    <row r="95" spans="1:6" x14ac:dyDescent="0.25">
      <c r="A95">
        <v>91</v>
      </c>
      <c r="C95">
        <v>39545</v>
      </c>
      <c r="D95">
        <v>33620</v>
      </c>
      <c r="E95">
        <v>43775</v>
      </c>
      <c r="F95">
        <v>33729</v>
      </c>
    </row>
    <row r="96" spans="1:6" x14ac:dyDescent="0.25">
      <c r="A96">
        <v>92</v>
      </c>
      <c r="C96">
        <v>39545</v>
      </c>
      <c r="D96">
        <v>33638</v>
      </c>
      <c r="E96">
        <v>43643</v>
      </c>
      <c r="F96">
        <v>33725</v>
      </c>
    </row>
    <row r="97" spans="1:6" x14ac:dyDescent="0.25">
      <c r="A97">
        <v>93</v>
      </c>
      <c r="C97">
        <v>39545</v>
      </c>
      <c r="D97">
        <v>33657</v>
      </c>
      <c r="E97">
        <v>43742</v>
      </c>
      <c r="F97">
        <v>33725</v>
      </c>
    </row>
    <row r="98" spans="1:6" x14ac:dyDescent="0.25">
      <c r="A98">
        <v>94</v>
      </c>
      <c r="C98">
        <v>39545</v>
      </c>
      <c r="D98">
        <v>33686</v>
      </c>
      <c r="E98">
        <v>43643</v>
      </c>
      <c r="F98">
        <v>33725</v>
      </c>
    </row>
    <row r="99" spans="1:6" x14ac:dyDescent="0.25">
      <c r="A99">
        <v>95</v>
      </c>
      <c r="C99">
        <v>39545</v>
      </c>
      <c r="D99">
        <v>33657</v>
      </c>
      <c r="E99">
        <v>43775</v>
      </c>
      <c r="F99">
        <v>33725</v>
      </c>
    </row>
    <row r="100" spans="1:6" x14ac:dyDescent="0.25">
      <c r="A100">
        <v>96</v>
      </c>
      <c r="C100">
        <v>39545</v>
      </c>
      <c r="D100">
        <v>33620</v>
      </c>
      <c r="E100">
        <v>43643</v>
      </c>
      <c r="F100">
        <v>33725</v>
      </c>
    </row>
    <row r="101" spans="1:6" x14ac:dyDescent="0.25">
      <c r="A101">
        <v>97</v>
      </c>
      <c r="C101">
        <v>39545</v>
      </c>
      <c r="D101">
        <v>33638</v>
      </c>
      <c r="E101">
        <v>43742</v>
      </c>
      <c r="F101">
        <v>33725</v>
      </c>
    </row>
    <row r="102" spans="1:6" x14ac:dyDescent="0.25">
      <c r="A102">
        <v>98</v>
      </c>
      <c r="C102">
        <v>39545</v>
      </c>
      <c r="D102">
        <v>33657</v>
      </c>
      <c r="E102">
        <v>43643</v>
      </c>
      <c r="F102">
        <v>33725</v>
      </c>
    </row>
    <row r="103" spans="1:6" x14ac:dyDescent="0.25">
      <c r="A103">
        <v>99</v>
      </c>
      <c r="C103">
        <v>39545</v>
      </c>
      <c r="D103">
        <v>33686</v>
      </c>
      <c r="E103">
        <v>43775</v>
      </c>
      <c r="F103">
        <v>33725</v>
      </c>
    </row>
    <row r="104" spans="1:6" x14ac:dyDescent="0.25">
      <c r="A104">
        <v>100</v>
      </c>
      <c r="C104">
        <v>39545</v>
      </c>
      <c r="D104">
        <v>33657</v>
      </c>
      <c r="E104">
        <v>43643</v>
      </c>
      <c r="F104">
        <v>33725</v>
      </c>
    </row>
    <row r="105" spans="1:6" x14ac:dyDescent="0.25">
      <c r="A105" s="3" t="s">
        <v>3</v>
      </c>
      <c r="B105" s="2" t="e">
        <f>AVERAGE(B6:B29)</f>
        <v>#DIV/0!</v>
      </c>
      <c r="C105" s="2">
        <f>AVERAGE(C6:C104)</f>
        <v>39552.454545454544</v>
      </c>
      <c r="D105" s="2">
        <f t="shared" ref="D105:F105" si="2">AVERAGE(D6:D104)</f>
        <v>33646.474747474749</v>
      </c>
      <c r="E105" s="2">
        <f t="shared" si="2"/>
        <v>43703.888888888891</v>
      </c>
      <c r="F105" s="2">
        <f t="shared" si="2"/>
        <v>33726.282828282827</v>
      </c>
    </row>
    <row r="106" spans="1:6" x14ac:dyDescent="0.25">
      <c r="A106" s="3" t="s">
        <v>4</v>
      </c>
      <c r="B106">
        <f>MIN(B6:B29)</f>
        <v>0</v>
      </c>
      <c r="C106">
        <f>MIN(C6:C104)</f>
        <v>39545</v>
      </c>
      <c r="D106">
        <f t="shared" ref="D106:F106" si="3">MIN(D6:D104)</f>
        <v>33520</v>
      </c>
      <c r="E106">
        <f t="shared" si="3"/>
        <v>43603</v>
      </c>
      <c r="F106">
        <f t="shared" si="3"/>
        <v>33701</v>
      </c>
    </row>
    <row r="107" spans="1:6" x14ac:dyDescent="0.25">
      <c r="A107" s="3" t="s">
        <v>5</v>
      </c>
      <c r="B107">
        <f>MAX(B6:B29)</f>
        <v>0</v>
      </c>
      <c r="C107">
        <f>MAX(C6:C104)</f>
        <v>39592</v>
      </c>
      <c r="D107">
        <f t="shared" ref="D107:F107" si="4">MAX(D6:D104)</f>
        <v>33790</v>
      </c>
      <c r="E107">
        <f t="shared" si="4"/>
        <v>43808</v>
      </c>
      <c r="F107">
        <f t="shared" si="4"/>
        <v>33729</v>
      </c>
    </row>
    <row r="108" spans="1:6" x14ac:dyDescent="0.25">
      <c r="A108" s="3" t="s">
        <v>6</v>
      </c>
      <c r="B108" t="e">
        <f>_xlfn.STDEV.S(B6:B29)</f>
        <v>#DIV/0!</v>
      </c>
      <c r="C108">
        <f>_xlfn.STDEV.S(C6:C104)</f>
        <v>14.932004203594991</v>
      </c>
      <c r="D108">
        <f t="shared" ref="D108:F108" si="5">_xlfn.STDEV.S(D6:D104)</f>
        <v>42.111936219193936</v>
      </c>
      <c r="E108">
        <f t="shared" si="5"/>
        <v>66.424867621612577</v>
      </c>
      <c r="F108">
        <f t="shared" si="5"/>
        <v>3.0103237470493283</v>
      </c>
    </row>
  </sheetData>
  <mergeCells count="2">
    <mergeCell ref="I3:M3"/>
    <mergeCell ref="B3:F3"/>
  </mergeCells>
  <pageMargins left="0.7" right="0.7" top="0.78740157499999996" bottom="0.78740157499999996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Zusammenstellung</vt:lpstr>
      <vt:lpstr>fir32_block8192</vt:lpstr>
      <vt:lpstr>fir64_block8192</vt:lpstr>
      <vt:lpstr>fir127_block8192</vt:lpstr>
      <vt:lpstr>fir32_block2048</vt:lpstr>
      <vt:lpstr>fir64_block2048</vt:lpstr>
      <vt:lpstr>fir127_block2048</vt:lpstr>
      <vt:lpstr>fir32_block256</vt:lpstr>
      <vt:lpstr>fir64_block256</vt:lpstr>
      <vt:lpstr>fir127_block256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Yevgen Melnyk</dc:creator>
  <cp:lastModifiedBy>Yevgen Melnyk</cp:lastModifiedBy>
  <dcterms:created xsi:type="dcterms:W3CDTF">2024-08-18T17:57:06Z</dcterms:created>
  <dcterms:modified xsi:type="dcterms:W3CDTF">2024-09-04T17:59:31Z</dcterms:modified>
</cp:coreProperties>
</file>