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geny\Downloads\"/>
    </mc:Choice>
  </mc:AlternateContent>
  <xr:revisionPtr revIDLastSave="0" documentId="13_ncr:1_{C174E2FF-3A7B-4015-B450-B2D7A92438C5}" xr6:coauthVersionLast="47" xr6:coauthVersionMax="47" xr10:uidLastSave="{00000000-0000-0000-0000-000000000000}"/>
  <bookViews>
    <workbookView xWindow="4815" yWindow="4815" windowWidth="12960" windowHeight="8400" xr2:uid="{615D92A6-2B6D-4E9E-8660-1EAFA87F131C}"/>
  </bookViews>
  <sheets>
    <sheet name="Sheet1" sheetId="1" r:id="rId1"/>
  </sheets>
  <definedNames>
    <definedName name="g">Sheet1!$A$7</definedName>
    <definedName name="h">Sheet1!$A$4</definedName>
    <definedName name="L">Sheet1!$A$2</definedName>
    <definedName name="l_small">Sheet1!$A$5</definedName>
    <definedName name="s">Sheet1!$A$3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E5" i="1"/>
  <c r="F5" i="1" s="1"/>
  <c r="G5" i="1" s="1"/>
  <c r="D3" i="1"/>
  <c r="E3" i="1"/>
  <c r="E6" i="1" s="1"/>
  <c r="C6" i="1" s="1"/>
  <c r="D4" i="1"/>
  <c r="E4" i="1"/>
  <c r="F4" i="1" s="1"/>
  <c r="G4" i="1" s="1"/>
  <c r="E2" i="1"/>
  <c r="D2" i="1"/>
  <c r="F7" i="1"/>
  <c r="G7" i="1" s="1"/>
  <c r="F2" i="1" l="1"/>
  <c r="G2" i="1" s="1"/>
  <c r="D10" i="1"/>
  <c r="D6" i="1"/>
  <c r="F3" i="1"/>
  <c r="G3" i="1" s="1"/>
  <c r="D9" i="1"/>
  <c r="F6" i="1" l="1"/>
  <c r="G6" i="1" s="1"/>
  <c r="B6" i="1"/>
  <c r="G10" i="1"/>
  <c r="F10" i="1" s="1"/>
  <c r="D11" i="1"/>
  <c r="D13" i="1" s="1"/>
  <c r="G9" i="1"/>
  <c r="F9" i="1" s="1"/>
  <c r="E9" i="1" s="1"/>
  <c r="E10" i="1" l="1"/>
  <c r="E11" i="1" s="1"/>
  <c r="E15" i="1" l="1"/>
  <c r="D15" i="1"/>
  <c r="F11" i="1"/>
  <c r="G11" i="1" l="1"/>
  <c r="G13" i="1" s="1"/>
  <c r="F13" i="1" s="1"/>
  <c r="E13" i="1" s="1"/>
</calcChain>
</file>

<file path=xl/sharedStrings.xml><?xml version="1.0" encoding="utf-8"?>
<sst xmlns="http://schemas.openxmlformats.org/spreadsheetml/2006/main" count="17" uniqueCount="17">
  <si>
    <t>L</t>
  </si>
  <si>
    <t>h</t>
  </si>
  <si>
    <t>l</t>
  </si>
  <si>
    <t>relative</t>
  </si>
  <si>
    <t>rel^2</t>
  </si>
  <si>
    <t>t1 [s]</t>
  </si>
  <si>
    <t>v [m/s]</t>
  </si>
  <si>
    <t>g [m/s2]</t>
  </si>
  <si>
    <t>value, mm</t>
  </si>
  <si>
    <t>err, mm</t>
  </si>
  <si>
    <t>value, m</t>
  </si>
  <si>
    <t>err, m</t>
  </si>
  <si>
    <t xml:space="preserve">s </t>
  </si>
  <si>
    <t>dt  interval [ms]</t>
  </si>
  <si>
    <t>t2 [s]</t>
  </si>
  <si>
    <t>s + l</t>
  </si>
  <si>
    <t>dt = t2 - t1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</si>
</sst>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E+00"/>
    <numFmt numFmtId="165" formatCode="0.E+00"/>
    <numFmt numFmtId="166" formatCode="0.000"/>
    <numFmt numFmtId="171" formatCode="0.0"/>
  </numFmts>
  <fonts count="5" x14ac:knownFonts="1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1" fontId="0" fillId="0" borderId="0" xfId="0" applyNumberFormat="1"/>
    <xf numFmtId="0" fontId="1" fillId="0" borderId="0" xfId="0" applyFont="1"/>
    <xf numFmtId="164" fontId="0" fillId="0" borderId="0" xfId="0" applyNumberFormat="1"/>
    <xf numFmtId="0" fontId="2" fillId="0" borderId="0" xfId="0" applyNumberFormat="1" applyFont="1"/>
    <xf numFmtId="0" fontId="0" fillId="0" borderId="0" xfId="0" applyNumberFormat="1"/>
    <xf numFmtId="164" fontId="1" fillId="0" borderId="0" xfId="0" applyNumberFormat="1" applyFont="1"/>
    <xf numFmtId="0" fontId="1" fillId="0" borderId="0" xfId="0" applyFont="1" applyAlignment="1">
      <alignment wrapText="1"/>
    </xf>
    <xf numFmtId="0" fontId="1" fillId="2" borderId="0" xfId="0" applyFont="1" applyFill="1"/>
    <xf numFmtId="171" fontId="1" fillId="0" borderId="0" xfId="0" applyNumberFormat="1" applyFont="1"/>
    <xf numFmtId="0" fontId="1" fillId="2" borderId="0" xfId="0" applyNumberFormat="1" applyFont="1" applyFill="1"/>
    <xf numFmtId="166" fontId="0" fillId="3" borderId="0" xfId="0" applyNumberFormat="1" applyFill="1"/>
    <xf numFmtId="1" fontId="0" fillId="3" borderId="0" xfId="0" applyNumberFormat="1" applyFill="1"/>
    <xf numFmtId="0" fontId="3" fillId="0" borderId="0" xfId="0" applyFont="1" applyAlignment="1">
      <alignment wrapText="1"/>
    </xf>
    <xf numFmtId="165" fontId="4" fillId="0" borderId="0" xfId="0" applyNumberFormat="1" applyFont="1"/>
    <xf numFmtId="165" fontId="3" fillId="0" borderId="0" xfId="0" applyNumberFormat="1" applyFont="1"/>
    <xf numFmtId="11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24143-363C-44E5-AB2E-54FB56433BC3}">
  <dimension ref="A1:G15"/>
  <sheetViews>
    <sheetView tabSelected="1" workbookViewId="0">
      <selection activeCell="E7" sqref="E7"/>
    </sheetView>
  </sheetViews>
  <sheetFormatPr defaultRowHeight="15" x14ac:dyDescent="0.25"/>
  <cols>
    <col min="1" max="1" width="13.42578125" bestFit="1" customWidth="1"/>
    <col min="2" max="2" width="8.28515625" customWidth="1"/>
    <col min="3" max="3" width="8.5703125" bestFit="1" customWidth="1"/>
    <col min="5" max="5" width="11" customWidth="1"/>
    <col min="7" max="7" width="12" bestFit="1" customWidth="1"/>
  </cols>
  <sheetData>
    <row r="1" spans="1:7" ht="30.75" customHeight="1" x14ac:dyDescent="0.25">
      <c r="B1" s="7" t="s">
        <v>8</v>
      </c>
      <c r="C1" s="7" t="s">
        <v>9</v>
      </c>
      <c r="D1" s="7" t="s">
        <v>10</v>
      </c>
      <c r="E1" s="7" t="s">
        <v>11</v>
      </c>
      <c r="F1" s="7" t="s">
        <v>3</v>
      </c>
      <c r="G1" s="13" t="s">
        <v>4</v>
      </c>
    </row>
    <row r="2" spans="1:7" x14ac:dyDescent="0.25">
      <c r="A2" s="2" t="s">
        <v>0</v>
      </c>
      <c r="B2" s="8">
        <v>1267</v>
      </c>
      <c r="C2" s="8">
        <v>1</v>
      </c>
      <c r="D2" s="5">
        <f>B2/1000</f>
        <v>1.2669999999999999</v>
      </c>
      <c r="E2" s="1">
        <f>C2/1000</f>
        <v>1E-3</v>
      </c>
      <c r="F2" s="3">
        <f>E2/D2</f>
        <v>7.8926598263614849E-4</v>
      </c>
      <c r="G2" s="14">
        <f>F2^2</f>
        <v>6.2294079134660509E-7</v>
      </c>
    </row>
    <row r="3" spans="1:7" x14ac:dyDescent="0.25">
      <c r="A3" s="2" t="s">
        <v>12</v>
      </c>
      <c r="B3" s="8">
        <v>351</v>
      </c>
      <c r="C3" s="8">
        <v>1</v>
      </c>
      <c r="D3" s="5">
        <f t="shared" ref="D3:D4" si="0">B3/1000</f>
        <v>0.35099999999999998</v>
      </c>
      <c r="E3" s="1">
        <f t="shared" ref="E3:E4" si="1">C3/1000</f>
        <v>1E-3</v>
      </c>
      <c r="F3" s="3">
        <f t="shared" ref="F3:F5" si="2">E3/D3</f>
        <v>2.8490028490028491E-3</v>
      </c>
      <c r="G3" s="14">
        <f t="shared" ref="G3:G6" si="3">F3^2</f>
        <v>8.1168172336263505E-6</v>
      </c>
    </row>
    <row r="4" spans="1:7" x14ac:dyDescent="0.25">
      <c r="A4" s="2" t="s">
        <v>1</v>
      </c>
      <c r="B4" s="8">
        <v>11.5</v>
      </c>
      <c r="C4" s="8">
        <v>0.1</v>
      </c>
      <c r="D4" s="5">
        <f t="shared" si="0"/>
        <v>1.15E-2</v>
      </c>
      <c r="E4" s="1">
        <f t="shared" si="1"/>
        <v>1E-4</v>
      </c>
      <c r="F4" s="3">
        <f t="shared" si="2"/>
        <v>8.6956521739130436E-3</v>
      </c>
      <c r="G4" s="14">
        <f t="shared" si="3"/>
        <v>7.5614366729678646E-5</v>
      </c>
    </row>
    <row r="5" spans="1:7" x14ac:dyDescent="0.25">
      <c r="A5" s="2" t="s">
        <v>2</v>
      </c>
      <c r="B5" s="8">
        <v>125</v>
      </c>
      <c r="C5" s="8">
        <v>0.1</v>
      </c>
      <c r="D5" s="5">
        <f t="shared" ref="D5" si="4">B5/1000</f>
        <v>0.125</v>
      </c>
      <c r="E5" s="1">
        <f t="shared" ref="E5" si="5">C5/1000</f>
        <v>1E-4</v>
      </c>
      <c r="F5" s="3">
        <f t="shared" si="2"/>
        <v>8.0000000000000004E-4</v>
      </c>
      <c r="G5" s="14">
        <f t="shared" si="3"/>
        <v>6.4000000000000001E-7</v>
      </c>
    </row>
    <row r="6" spans="1:7" x14ac:dyDescent="0.25">
      <c r="A6" s="2" t="s">
        <v>15</v>
      </c>
      <c r="B6" s="2">
        <f>D6*1000</f>
        <v>476</v>
      </c>
      <c r="C6" s="9">
        <f>E6*1000</f>
        <v>1.004987562112089</v>
      </c>
      <c r="D6" s="5">
        <f>D3+D5</f>
        <v>0.47599999999999998</v>
      </c>
      <c r="E6" s="1">
        <f>SQRT(E3*E3+E5*E5)</f>
        <v>1.004987562112089E-3</v>
      </c>
      <c r="F6" s="3">
        <f>E6/D6</f>
        <v>2.1113184077985064E-3</v>
      </c>
      <c r="G6" s="14">
        <f t="shared" si="3"/>
        <v>4.4576654191088197E-6</v>
      </c>
    </row>
    <row r="7" spans="1:7" x14ac:dyDescent="0.25">
      <c r="A7" s="2" t="s">
        <v>7</v>
      </c>
      <c r="D7" s="10">
        <v>9.7949000000000002</v>
      </c>
      <c r="E7" s="16">
        <v>1E-4</v>
      </c>
      <c r="F7" s="3">
        <f>E7/D7</f>
        <v>1.0209394684989127E-5</v>
      </c>
      <c r="G7" s="14">
        <f>F7^2</f>
        <v>1.0423173983388423E-10</v>
      </c>
    </row>
    <row r="8" spans="1:7" x14ac:dyDescent="0.25">
      <c r="A8" s="2"/>
      <c r="B8" s="2"/>
      <c r="C8" s="2"/>
      <c r="D8" s="5"/>
      <c r="E8" s="1"/>
      <c r="F8" s="3"/>
      <c r="G8" s="14"/>
    </row>
    <row r="9" spans="1:7" x14ac:dyDescent="0.25">
      <c r="A9" s="2" t="s">
        <v>5</v>
      </c>
      <c r="B9" s="2"/>
      <c r="C9" s="2"/>
      <c r="D9">
        <f>SQRT(2*D3*D2/D7/D4)</f>
        <v>2.8100104830763173</v>
      </c>
      <c r="E9">
        <f>D9*F9</f>
        <v>1.2904208588952141E-2</v>
      </c>
      <c r="F9" s="3">
        <f>SQRT(G9)/2</f>
        <v>4.5922279175360904E-3</v>
      </c>
      <c r="G9" s="14">
        <f>(G2+G3+G4+G7)</f>
        <v>8.4354228986391425E-5</v>
      </c>
    </row>
    <row r="10" spans="1:7" x14ac:dyDescent="0.25">
      <c r="A10" s="2" t="s">
        <v>14</v>
      </c>
      <c r="B10" s="2"/>
      <c r="C10" s="2"/>
      <c r="D10">
        <f>SQRT(2*(D3+D5) * D2/D7/D4)</f>
        <v>3.272335759152039</v>
      </c>
      <c r="E10">
        <f>D10*F10</f>
        <v>1.4697767841055536E-2</v>
      </c>
      <c r="F10" s="3">
        <f>SQRT(G10)/2</f>
        <v>4.4915219350425617E-3</v>
      </c>
      <c r="G10" s="14">
        <f>(G2+G4+G7+G6)</f>
        <v>8.0695077171873911E-5</v>
      </c>
    </row>
    <row r="11" spans="1:7" x14ac:dyDescent="0.25">
      <c r="A11" s="2" t="s">
        <v>16</v>
      </c>
      <c r="B11" s="2"/>
      <c r="C11" s="2"/>
      <c r="D11" s="11">
        <f>D10-D9</f>
        <v>0.46232527607572171</v>
      </c>
      <c r="E11" s="11">
        <f>SQRT(E9*E9+E10*E10)</f>
        <v>1.9558705959668E-2</v>
      </c>
      <c r="F11" s="3">
        <f>E11/D11</f>
        <v>4.2305076040152705E-2</v>
      </c>
      <c r="G11" s="14">
        <f>F11*F11</f>
        <v>1.7897194587631025E-3</v>
      </c>
    </row>
    <row r="12" spans="1:7" x14ac:dyDescent="0.25">
      <c r="A12" s="2"/>
      <c r="B12" s="2"/>
      <c r="C12" s="2"/>
      <c r="D12" s="2"/>
      <c r="E12" s="2"/>
      <c r="F12" s="6"/>
      <c r="G12" s="15"/>
    </row>
    <row r="13" spans="1:7" x14ac:dyDescent="0.25">
      <c r="A13" s="2" t="s">
        <v>6</v>
      </c>
      <c r="B13" s="2"/>
      <c r="C13" s="2"/>
      <c r="D13" s="4">
        <f>D5/D11</f>
        <v>0.270372411954234</v>
      </c>
      <c r="E13" s="3">
        <f>D13*F13</f>
        <v>1.144017038915829E-2</v>
      </c>
      <c r="F13" s="3">
        <f>SQRT(G13)</f>
        <v>4.2312639468167226E-2</v>
      </c>
      <c r="G13" s="14">
        <f>G11+G5</f>
        <v>1.7903594587631026E-3</v>
      </c>
    </row>
    <row r="14" spans="1:7" x14ac:dyDescent="0.25">
      <c r="A14" s="2"/>
      <c r="B14" s="2"/>
      <c r="C14" s="2"/>
    </row>
    <row r="15" spans="1:7" x14ac:dyDescent="0.25">
      <c r="A15" s="2" t="s">
        <v>13</v>
      </c>
      <c r="B15" s="2"/>
      <c r="C15" s="2"/>
      <c r="D15" s="12">
        <f>(D11-E11)*1000</f>
        <v>442.76657011605369</v>
      </c>
      <c r="E15" s="12">
        <f>(D11+E11)*1000</f>
        <v>481.88398203538975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g</vt:lpstr>
      <vt:lpstr>h</vt:lpstr>
      <vt:lpstr>L</vt:lpstr>
      <vt:lpstr>l_small</vt:lpstr>
      <vt:lpstr>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Evgeny Kolonsky</dc:creator>
  <cp:lastModifiedBy>Evgeny Kolonsky</cp:lastModifiedBy>
  <dcterms:created xsi:type="dcterms:W3CDTF">2025-05-18T06:53:47Z</dcterms:created>
  <dcterms:modified xsi:type="dcterms:W3CDTF">2025-05-18T14:27:06Z</dcterms:modified>
</cp:coreProperties>
</file>