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29" i="1" l="1"/>
  <c r="E29" i="1"/>
  <c r="F27" i="1"/>
  <c r="E27" i="1"/>
  <c r="F26" i="1"/>
  <c r="E26" i="1"/>
  <c r="F25" i="1"/>
  <c r="E25" i="1"/>
  <c r="F24" i="1"/>
  <c r="E24" i="1"/>
  <c r="F22" i="1"/>
  <c r="E22" i="1"/>
  <c r="F18" i="1"/>
  <c r="E18" i="1"/>
  <c r="F16" i="1"/>
  <c r="E16" i="1"/>
  <c r="F15" i="1"/>
  <c r="E15" i="1"/>
  <c r="F14" i="1"/>
  <c r="E14" i="1"/>
  <c r="F12" i="1"/>
  <c r="E12" i="1"/>
  <c r="F11" i="1"/>
  <c r="E11" i="1"/>
  <c r="F10" i="1"/>
  <c r="E10" i="1"/>
</calcChain>
</file>

<file path=xl/sharedStrings.xml><?xml version="1.0" encoding="utf-8"?>
<sst xmlns="http://schemas.openxmlformats.org/spreadsheetml/2006/main" count="47" uniqueCount="37">
  <si>
    <t xml:space="preserve">Тарифы на коммунальные услуги (теплоснабжение)  для населения, предоставляемые   </t>
  </si>
  <si>
    <r>
      <t xml:space="preserve">Теплоснабжение </t>
    </r>
    <r>
      <rPr>
        <sz val="12"/>
        <rFont val="Times New Roman"/>
        <family val="1"/>
        <charset val="204"/>
      </rPr>
      <t xml:space="preserve">             </t>
    </r>
  </si>
  <si>
    <r>
      <t>норматив Гкал/ м.</t>
    </r>
    <r>
      <rPr>
        <sz val="11"/>
        <color theme="1"/>
        <rFont val="Calibri"/>
        <family val="2"/>
        <scheme val="minor"/>
      </rPr>
      <t>²</t>
    </r>
    <r>
      <rPr>
        <sz val="10"/>
        <rFont val="Times New Roman"/>
        <family val="1"/>
        <charset val="204"/>
      </rPr>
      <t xml:space="preserve"> </t>
    </r>
  </si>
  <si>
    <t>тариф с 01.01.2022г. по 30.06.2022.г</t>
  </si>
  <si>
    <t>тариф с 01.07.2022г. по 31.12.2022г.</t>
  </si>
  <si>
    <t>Стоимость 1 Гкал по кот. с.Орда ул. Ивановка, д20</t>
  </si>
  <si>
    <t xml:space="preserve">Многоквартирные дома и жилые дома до 1999 г. постройки включительно: </t>
  </si>
  <si>
    <t xml:space="preserve">1 этажные </t>
  </si>
  <si>
    <t>МКД со стенами из камня, кирпича *</t>
  </si>
  <si>
    <t>0,0438 Гкал/м.²</t>
  </si>
  <si>
    <t>МКД со стенами из панелей, блоков *</t>
  </si>
  <si>
    <t>МКД со стенами из дерева, смешанных и других материалов*</t>
  </si>
  <si>
    <t>0,0417 Гкал/м.²</t>
  </si>
  <si>
    <t>2-х этажные:</t>
  </si>
  <si>
    <t>МКД со стенами из камня, кирпича **</t>
  </si>
  <si>
    <t>0,0283 Гкал/м.²</t>
  </si>
  <si>
    <t>МКД со стенами из панелей, блоков **</t>
  </si>
  <si>
    <t>0,0368 Гкал/м.²</t>
  </si>
  <si>
    <t>МКД со стенами из дерева, смешанных и других материалов **</t>
  </si>
  <si>
    <t>0,0365 Гкал/м.²</t>
  </si>
  <si>
    <t xml:space="preserve">3-х этажные </t>
  </si>
  <si>
    <t xml:space="preserve">МКД со стенами из камня, кирпича* </t>
  </si>
  <si>
    <t>0,0257 Гкал/м.²</t>
  </si>
  <si>
    <t xml:space="preserve">Многоквартирные дома и жилые дома после 1999 г. постройки </t>
  </si>
  <si>
    <t>0,0164 Гкал/м.²</t>
  </si>
  <si>
    <t>0,0150 Гкал/м.²</t>
  </si>
  <si>
    <t>0,0155 Гкал/м.²</t>
  </si>
  <si>
    <t>МКД со стенами из дерева, смешанных и других материалов ** с.Орда ул. Ивановка, д. 20, 20а</t>
  </si>
  <si>
    <t>0,0144 Гкал/м.²</t>
  </si>
  <si>
    <t>0,0132 Гкал/м.²</t>
  </si>
  <si>
    <t>* Нормативы по отоплению применяются в соответствии Приказом Министерства ЖКХ и благоустройства Пермского края от 16.12.2019г. № СЭД-24-02-46-149 "Об утверждении нормативов потребления коммуналной услуги по отоплению в жилых помещениях многоквартирных (жилых) домов на территории Пермского края, расчитанных на 8 месяцевотопительного периода". Подлежат применению при расчете размера платы за коммунальную услугу по отоплению с 11декабря 2019г.</t>
  </si>
  <si>
    <t>** Нормативы по отоплению применяются в соответствии с Приказом Министерства ЖКХ и благоустройства Пермского края от 27.11.2019г. № СЭД-24-02-46-133 "Об утверждении нормативов потребления коммуналной услуги по отоплению в жилых помещениях 2-х этажных (жилых) домов на территории Пермского края". Подлежат применению при расчете размера платы за коммунальную услугу по отоплению с 10 апреля 2019г.</t>
  </si>
  <si>
    <t>Стоимость 1 Гкал. для котельных. Центральная, Пролетарская 12, Советская  118, Трактовая 30</t>
  </si>
  <si>
    <t>кот. Ивановка 20</t>
  </si>
  <si>
    <t xml:space="preserve">МКД со стенами из дерева, смешанных и других материалов ** </t>
  </si>
  <si>
    <t>Примечание</t>
  </si>
  <si>
    <t xml:space="preserve">   МП "Теплоплюс" на 2022г по Ординскому муниципальному округу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</si>
</sst>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3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11"/>
      <name val="Times New Roman"/>
      <family val="1"/>
      <charset val="204"/>
    </font>
    <font>
      <i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Border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/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2" fontId="6" fillId="0" borderId="2" xfId="0" applyNumberFormat="1" applyFont="1" applyBorder="1" applyAlignment="1"/>
    <xf numFmtId="0" fontId="7" fillId="0" borderId="2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wrapText="1"/>
    </xf>
    <xf numFmtId="0" fontId="9" fillId="3" borderId="3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2" fontId="9" fillId="3" borderId="2" xfId="0" applyNumberFormat="1" applyFont="1" applyFill="1" applyBorder="1" applyAlignment="1"/>
    <xf numFmtId="0" fontId="4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wrapText="1"/>
    </xf>
    <xf numFmtId="0" fontId="6" fillId="0" borderId="3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3" fillId="0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2" fontId="5" fillId="0" borderId="3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4" xfId="0" applyNumberFormat="1" applyFont="1" applyBorder="1" applyAlignment="1"/>
    <xf numFmtId="0" fontId="6" fillId="0" borderId="3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wrapText="1"/>
    </xf>
    <xf numFmtId="2" fontId="5" fillId="0" borderId="3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2" fontId="5" fillId="0" borderId="4" xfId="0" applyNumberFormat="1" applyFont="1" applyFill="1" applyBorder="1" applyAlignment="1"/>
    <xf numFmtId="0" fontId="1" fillId="0" borderId="3" xfId="0" applyFont="1" applyFill="1" applyBorder="1" applyAlignment="1">
      <alignment vertical="center" wrapText="1"/>
    </xf>
    <xf numFmtId="2" fontId="5" fillId="0" borderId="3" xfId="0" applyNumberFormat="1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wrapText="1"/>
    </xf>
    <xf numFmtId="164" fontId="5" fillId="0" borderId="4" xfId="0" applyNumberFormat="1" applyFont="1" applyFill="1" applyBorder="1" applyAlignment="1"/>
    <xf numFmtId="0" fontId="4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0" fontId="5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4" xfId="0" applyFont="1" applyFill="1" applyBorder="1" applyAlignment="1"/>
    <xf numFmtId="0" fontId="4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vertical="center" wrapText="1"/>
    </xf>
    <xf numFmtId="2" fontId="10" fillId="3" borderId="3" xfId="0" applyNumberFormat="1" applyFont="1" applyFill="1" applyBorder="1" applyAlignment="1">
      <alignment horizontal="center" vertical="center"/>
    </xf>
    <xf numFmtId="2" fontId="10" fillId="3" borderId="2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vertical="center"/>
    </xf>
    <xf numFmtId="164" fontId="10" fillId="3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tabSelected="1" topLeftCell="A16" workbookViewId="0">
      <selection activeCell="D11" sqref="D11:D12"/>
    </sheetView>
  </sheetViews>
  <sheetFormatPr defaultRowHeight="14.4" x14ac:dyDescent="0.3"/>
  <cols>
    <col min="2" max="2" width="56.44140625" customWidth="1"/>
    <col min="3" max="3" width="24.109375" hidden="1" customWidth="1"/>
    <col min="4" max="4" width="16.44140625" customWidth="1"/>
    <col min="5" max="5" width="21.33203125" customWidth="1"/>
    <col min="6" max="6" width="21.88671875" customWidth="1"/>
    <col min="7" max="7" width="24.109375" customWidth="1"/>
  </cols>
  <sheetData>
    <row r="2" spans="1:7" ht="18" x14ac:dyDescent="0.35">
      <c r="A2" s="1"/>
      <c r="B2" s="2" t="s">
        <v>0</v>
      </c>
      <c r="C2" s="2"/>
      <c r="D2" s="2"/>
      <c r="E2" s="2"/>
      <c r="F2" s="2"/>
      <c r="G2" s="3"/>
    </row>
    <row r="3" spans="1:7" ht="18" x14ac:dyDescent="0.3">
      <c r="A3" s="4"/>
      <c r="B3" s="5" t="s">
        <v>36</v>
      </c>
      <c r="C3" s="5"/>
      <c r="D3" s="5"/>
      <c r="E3" s="5"/>
      <c r="F3" s="5"/>
      <c r="G3" s="6"/>
    </row>
    <row r="4" spans="1:7" ht="26.4" x14ac:dyDescent="0.3">
      <c r="A4" s="7"/>
      <c r="B4" s="8" t="s">
        <v>1</v>
      </c>
      <c r="C4" s="8"/>
      <c r="D4" s="9" t="s">
        <v>2</v>
      </c>
      <c r="E4" s="10" t="s">
        <v>3</v>
      </c>
      <c r="F4" s="10" t="s">
        <v>4</v>
      </c>
      <c r="G4" s="10" t="s">
        <v>35</v>
      </c>
    </row>
    <row r="5" spans="1:7" ht="37.200000000000003" customHeight="1" x14ac:dyDescent="0.3">
      <c r="A5" s="7"/>
      <c r="B5" s="60" t="s">
        <v>32</v>
      </c>
      <c r="C5" s="60"/>
      <c r="D5" s="61"/>
      <c r="E5" s="62">
        <v>1828.31</v>
      </c>
      <c r="F5" s="63">
        <v>1932.2</v>
      </c>
      <c r="G5" s="11"/>
    </row>
    <row r="6" spans="1:7" ht="21.6" customHeight="1" x14ac:dyDescent="0.35">
      <c r="A6" s="12"/>
      <c r="B6" s="13" t="s">
        <v>5</v>
      </c>
      <c r="C6" s="13"/>
      <c r="D6" s="14"/>
      <c r="E6" s="15">
        <v>2036.02</v>
      </c>
      <c r="F6" s="16">
        <v>2132.36</v>
      </c>
      <c r="G6" s="17"/>
    </row>
    <row r="7" spans="1:7" ht="15.6" x14ac:dyDescent="0.3">
      <c r="A7" s="7"/>
      <c r="B7" s="18"/>
      <c r="C7" s="18"/>
      <c r="D7" s="19"/>
      <c r="E7" s="20"/>
      <c r="F7" s="21"/>
      <c r="G7" s="11"/>
    </row>
    <row r="8" spans="1:7" ht="15.6" x14ac:dyDescent="0.3">
      <c r="A8" s="7"/>
      <c r="B8" s="22" t="s">
        <v>6</v>
      </c>
      <c r="C8" s="22"/>
      <c r="D8" s="19"/>
      <c r="E8" s="23"/>
      <c r="F8" s="24"/>
      <c r="G8" s="25"/>
    </row>
    <row r="9" spans="1:7" ht="18" x14ac:dyDescent="0.3">
      <c r="A9" s="7"/>
      <c r="B9" s="26" t="s">
        <v>7</v>
      </c>
      <c r="C9" s="26"/>
      <c r="D9" s="27"/>
      <c r="E9" s="28"/>
      <c r="F9" s="29"/>
      <c r="G9" s="30"/>
    </row>
    <row r="10" spans="1:7" ht="15.6" x14ac:dyDescent="0.3">
      <c r="A10" s="18"/>
      <c r="B10" s="31" t="s">
        <v>8</v>
      </c>
      <c r="C10" s="32"/>
      <c r="D10" s="33" t="s">
        <v>9</v>
      </c>
      <c r="E10" s="34">
        <f>0.0438*E5</f>
        <v>80.079977999999997</v>
      </c>
      <c r="F10" s="35">
        <f>0.0438*F5</f>
        <v>84.630359999999996</v>
      </c>
      <c r="G10" s="36"/>
    </row>
    <row r="11" spans="1:7" ht="15.6" x14ac:dyDescent="0.3">
      <c r="A11" s="18"/>
      <c r="B11" s="31" t="s">
        <v>10</v>
      </c>
      <c r="C11" s="32"/>
      <c r="D11" s="33" t="s">
        <v>9</v>
      </c>
      <c r="E11" s="34">
        <f>0.0438*E5</f>
        <v>80.079977999999997</v>
      </c>
      <c r="F11" s="35">
        <f>0.0438*F5</f>
        <v>84.630359999999996</v>
      </c>
      <c r="G11" s="36"/>
    </row>
    <row r="12" spans="1:7" ht="15.6" x14ac:dyDescent="0.3">
      <c r="A12" s="18"/>
      <c r="B12" s="31" t="s">
        <v>11</v>
      </c>
      <c r="C12" s="32"/>
      <c r="D12" s="33" t="s">
        <v>12</v>
      </c>
      <c r="E12" s="34">
        <f>0.0417*E5</f>
        <v>76.240527</v>
      </c>
      <c r="F12" s="35">
        <f>0.0417*F5</f>
        <v>80.57274000000001</v>
      </c>
      <c r="G12" s="36"/>
    </row>
    <row r="13" spans="1:7" ht="18" x14ac:dyDescent="0.3">
      <c r="A13" s="18"/>
      <c r="B13" s="26" t="s">
        <v>13</v>
      </c>
      <c r="C13" s="26"/>
      <c r="D13" s="33"/>
      <c r="E13" s="34"/>
      <c r="F13" s="35"/>
      <c r="G13" s="36"/>
    </row>
    <row r="14" spans="1:7" ht="33.6" customHeight="1" x14ac:dyDescent="0.3">
      <c r="A14" s="18"/>
      <c r="B14" s="31" t="s">
        <v>14</v>
      </c>
      <c r="C14" s="32"/>
      <c r="D14" s="37" t="s">
        <v>15</v>
      </c>
      <c r="E14" s="38">
        <f>0.0283*E5</f>
        <v>51.741172999999996</v>
      </c>
      <c r="F14" s="39">
        <f>0.0283*F5</f>
        <v>54.681260000000002</v>
      </c>
      <c r="G14" s="40"/>
    </row>
    <row r="15" spans="1:7" ht="15.6" x14ac:dyDescent="0.3">
      <c r="A15" s="18"/>
      <c r="B15" s="31" t="s">
        <v>16</v>
      </c>
      <c r="C15" s="32"/>
      <c r="D15" s="33" t="s">
        <v>17</v>
      </c>
      <c r="E15" s="34">
        <f>0.0368*E5</f>
        <v>67.281807999999998</v>
      </c>
      <c r="F15" s="35">
        <f>0.0368*F5</f>
        <v>71.104960000000005</v>
      </c>
      <c r="G15" s="36"/>
    </row>
    <row r="16" spans="1:7" ht="15.6" x14ac:dyDescent="0.3">
      <c r="A16" s="18"/>
      <c r="B16" s="31" t="s">
        <v>18</v>
      </c>
      <c r="C16" s="32"/>
      <c r="D16" s="33" t="s">
        <v>19</v>
      </c>
      <c r="E16" s="34">
        <f>0.0365*E5</f>
        <v>66.73331499999999</v>
      </c>
      <c r="F16" s="35">
        <f>0.0365*F5</f>
        <v>70.525300000000001</v>
      </c>
      <c r="G16" s="36"/>
    </row>
    <row r="17" spans="1:7" ht="18" x14ac:dyDescent="0.3">
      <c r="A17" s="18"/>
      <c r="B17" s="26" t="s">
        <v>20</v>
      </c>
      <c r="C17" s="26"/>
      <c r="D17" s="33"/>
      <c r="E17" s="34"/>
      <c r="F17" s="35"/>
      <c r="G17" s="41"/>
    </row>
    <row r="18" spans="1:7" ht="15.6" x14ac:dyDescent="0.3">
      <c r="A18" s="18"/>
      <c r="B18" s="31" t="s">
        <v>21</v>
      </c>
      <c r="C18" s="32"/>
      <c r="D18" s="33" t="s">
        <v>22</v>
      </c>
      <c r="E18" s="34">
        <f>0.0257*E5</f>
        <v>46.987566999999999</v>
      </c>
      <c r="F18" s="35">
        <f>0.0257*F5</f>
        <v>49.657540000000004</v>
      </c>
      <c r="G18" s="41"/>
    </row>
    <row r="19" spans="1:7" ht="15.6" x14ac:dyDescent="0.3">
      <c r="A19" s="18"/>
      <c r="B19" s="42"/>
      <c r="C19" s="42"/>
      <c r="D19" s="43"/>
      <c r="E19" s="44"/>
      <c r="F19" s="45"/>
      <c r="G19" s="46"/>
    </row>
    <row r="20" spans="1:7" ht="15.6" x14ac:dyDescent="0.3">
      <c r="A20" s="18"/>
      <c r="B20" s="47" t="s">
        <v>23</v>
      </c>
      <c r="C20" s="47"/>
      <c r="D20" s="43"/>
      <c r="E20" s="44"/>
      <c r="F20" s="45"/>
      <c r="G20" s="46"/>
    </row>
    <row r="21" spans="1:7" ht="18" x14ac:dyDescent="0.3">
      <c r="A21" s="18"/>
      <c r="B21" s="26" t="s">
        <v>7</v>
      </c>
      <c r="C21" s="26"/>
      <c r="D21" s="33"/>
      <c r="E21" s="44"/>
      <c r="F21" s="45"/>
      <c r="G21" s="46"/>
    </row>
    <row r="22" spans="1:7" ht="15.6" x14ac:dyDescent="0.3">
      <c r="A22" s="48"/>
      <c r="B22" s="49" t="s">
        <v>10</v>
      </c>
      <c r="C22" s="50"/>
      <c r="D22" s="51" t="s">
        <v>24</v>
      </c>
      <c r="E22" s="52">
        <f>0.0164*E6</f>
        <v>33.390728000000003</v>
      </c>
      <c r="F22" s="53">
        <f>0.0164*F6</f>
        <v>34.970704000000005</v>
      </c>
      <c r="G22" s="54" t="s">
        <v>33</v>
      </c>
    </row>
    <row r="23" spans="1:7" ht="18" x14ac:dyDescent="0.3">
      <c r="A23" s="18"/>
      <c r="B23" s="26" t="s">
        <v>13</v>
      </c>
      <c r="C23" s="26"/>
      <c r="D23" s="33"/>
      <c r="E23" s="34"/>
      <c r="F23" s="35"/>
      <c r="G23" s="36"/>
    </row>
    <row r="24" spans="1:7" ht="15.6" x14ac:dyDescent="0.3">
      <c r="A24" s="18"/>
      <c r="B24" s="31" t="s">
        <v>14</v>
      </c>
      <c r="C24" s="32"/>
      <c r="D24" s="33" t="s">
        <v>25</v>
      </c>
      <c r="E24" s="34">
        <f>0.015*E5</f>
        <v>27.42465</v>
      </c>
      <c r="F24" s="35">
        <f>0.015*F5</f>
        <v>28.983000000000001</v>
      </c>
      <c r="G24" s="36"/>
    </row>
    <row r="25" spans="1:7" ht="15.6" x14ac:dyDescent="0.3">
      <c r="A25" s="18"/>
      <c r="B25" s="31" t="s">
        <v>16</v>
      </c>
      <c r="C25" s="32"/>
      <c r="D25" s="33" t="s">
        <v>26</v>
      </c>
      <c r="E25" s="34">
        <f>0.0155*E5</f>
        <v>28.338805000000001</v>
      </c>
      <c r="F25" s="35">
        <f>0.0155*F5</f>
        <v>29.949100000000001</v>
      </c>
      <c r="G25" s="36"/>
    </row>
    <row r="26" spans="1:7" ht="39" customHeight="1" x14ac:dyDescent="0.3">
      <c r="A26" s="48"/>
      <c r="B26" s="49" t="s">
        <v>27</v>
      </c>
      <c r="C26" s="50"/>
      <c r="D26" s="51" t="s">
        <v>28</v>
      </c>
      <c r="E26" s="52">
        <f>0.0144*E6</f>
        <v>29.318687999999998</v>
      </c>
      <c r="F26" s="55">
        <f>0.0144*F6</f>
        <v>30.705984000000001</v>
      </c>
      <c r="G26" s="54" t="s">
        <v>33</v>
      </c>
    </row>
    <row r="27" spans="1:7" ht="29.4" customHeight="1" x14ac:dyDescent="0.3">
      <c r="A27" s="18"/>
      <c r="B27" s="31" t="s">
        <v>34</v>
      </c>
      <c r="C27" s="32"/>
      <c r="D27" s="37" t="s">
        <v>28</v>
      </c>
      <c r="E27" s="56">
        <f>0.0144*E5</f>
        <v>26.327663999999999</v>
      </c>
      <c r="F27" s="56">
        <f>0.0144*F5</f>
        <v>27.82368</v>
      </c>
      <c r="G27" s="36"/>
    </row>
    <row r="28" spans="1:7" ht="18" x14ac:dyDescent="0.3">
      <c r="A28" s="18"/>
      <c r="B28" s="26" t="s">
        <v>20</v>
      </c>
      <c r="C28" s="26"/>
      <c r="D28" s="33"/>
      <c r="E28" s="34"/>
      <c r="F28" s="35"/>
      <c r="G28" s="46"/>
    </row>
    <row r="29" spans="1:7" ht="15.6" x14ac:dyDescent="0.3">
      <c r="A29" s="7"/>
      <c r="B29" s="31" t="s">
        <v>21</v>
      </c>
      <c r="C29" s="32"/>
      <c r="D29" s="27" t="s">
        <v>29</v>
      </c>
      <c r="E29" s="28">
        <f>0.0132*E5</f>
        <v>24.133692</v>
      </c>
      <c r="F29" s="29">
        <f>0.0132*F5</f>
        <v>25.505040000000001</v>
      </c>
      <c r="G29" s="57"/>
    </row>
    <row r="30" spans="1:7" ht="63" customHeight="1" x14ac:dyDescent="0.3">
      <c r="A30" s="4"/>
      <c r="B30" s="58" t="s">
        <v>30</v>
      </c>
      <c r="C30" s="58"/>
      <c r="D30" s="58"/>
      <c r="E30" s="58"/>
      <c r="F30" s="58"/>
      <c r="G30" s="58"/>
    </row>
    <row r="31" spans="1:7" ht="55.2" customHeight="1" x14ac:dyDescent="0.3">
      <c r="A31" s="4"/>
      <c r="B31" s="59" t="s">
        <v>31</v>
      </c>
      <c r="C31" s="59"/>
      <c r="D31" s="59"/>
      <c r="E31" s="59"/>
      <c r="F31" s="59"/>
      <c r="G31" s="59"/>
    </row>
  </sheetData>
  <mergeCells count="29">
    <mergeCell ref="B27:C27"/>
    <mergeCell ref="B28:C28"/>
    <mergeCell ref="B29:C29"/>
    <mergeCell ref="B30:G30"/>
    <mergeCell ref="B31:G31"/>
    <mergeCell ref="B21:C21"/>
    <mergeCell ref="B22:C22"/>
    <mergeCell ref="B23:C23"/>
    <mergeCell ref="B24:C24"/>
    <mergeCell ref="B25:C25"/>
    <mergeCell ref="B26:C26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B2:F2"/>
    <mergeCell ref="B3:F3"/>
    <mergeCell ref="B4:C4"/>
    <mergeCell ref="B5:C5"/>
    <mergeCell ref="B6:C6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2022-03-16T09:26:44Z</dcterms:modified>
</cp:coreProperties>
</file>