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28420" yWindow="2800" windowWidth="28800" windowHeight="1650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7" i="1" l="1"/>
  <c r="T227" i="1"/>
  <c r="L228" i="1"/>
  <c r="T228" i="1"/>
  <c r="L229" i="1"/>
  <c r="T229" i="1"/>
  <c r="L230" i="1"/>
  <c r="T230" i="1"/>
  <c r="L231" i="1"/>
  <c r="T231" i="1"/>
  <c r="L232" i="1"/>
  <c r="T232" i="1"/>
  <c r="L233" i="1"/>
  <c r="T233" i="1"/>
  <c r="L234" i="1"/>
  <c r="T234" i="1"/>
  <c r="T236" i="1"/>
  <c r="S227" i="1"/>
  <c r="S228" i="1"/>
  <c r="S229" i="1"/>
  <c r="S230" i="1"/>
  <c r="S231" i="1"/>
  <c r="S232" i="1"/>
  <c r="S233" i="1"/>
  <c r="S234" i="1"/>
  <c r="S236" i="1"/>
  <c r="R236" i="1"/>
  <c r="Q236" i="1"/>
  <c r="N236" i="1"/>
  <c r="M236" i="1"/>
  <c r="L236" i="1"/>
  <c r="K236" i="1"/>
  <c r="I236" i="1"/>
  <c r="H236" i="1"/>
  <c r="F236" i="1"/>
  <c r="E227" i="1"/>
  <c r="E228" i="1"/>
  <c r="E229" i="1"/>
  <c r="E230" i="1"/>
  <c r="E231" i="1"/>
  <c r="E232" i="1"/>
  <c r="E233" i="1"/>
  <c r="E234" i="1"/>
  <c r="E236" i="1"/>
  <c r="D227" i="1"/>
  <c r="D228" i="1"/>
  <c r="D229" i="1"/>
  <c r="D230" i="1"/>
  <c r="D231" i="1"/>
  <c r="D232" i="1"/>
  <c r="D233" i="1"/>
  <c r="D234" i="1"/>
  <c r="D236" i="1"/>
  <c r="C227" i="1"/>
  <c r="C228" i="1"/>
  <c r="C229" i="1"/>
  <c r="C230" i="1"/>
  <c r="C231" i="1"/>
  <c r="C232" i="1"/>
  <c r="C233" i="1"/>
  <c r="C234" i="1"/>
  <c r="C236" i="1"/>
  <c r="B227" i="1"/>
  <c r="B228" i="1"/>
  <c r="B229" i="1"/>
  <c r="B230" i="1"/>
  <c r="B231" i="1"/>
  <c r="B232" i="1"/>
  <c r="B233" i="1"/>
  <c r="B234" i="1"/>
  <c r="B236" i="1"/>
  <c r="B214" i="1"/>
  <c r="B215" i="1"/>
  <c r="B216" i="1"/>
  <c r="B217" i="1"/>
  <c r="B218" i="1"/>
  <c r="B219" i="1"/>
  <c r="B220" i="1"/>
  <c r="B221" i="1"/>
  <c r="B223" i="1"/>
  <c r="L214" i="1"/>
  <c r="T214" i="1"/>
  <c r="L215" i="1"/>
  <c r="T215" i="1"/>
  <c r="L216" i="1"/>
  <c r="T216" i="1"/>
  <c r="L217" i="1"/>
  <c r="T217" i="1"/>
  <c r="L218" i="1"/>
  <c r="T218" i="1"/>
  <c r="L219" i="1"/>
  <c r="T219" i="1"/>
  <c r="L220" i="1"/>
  <c r="T220" i="1"/>
  <c r="L221" i="1"/>
  <c r="T221" i="1"/>
  <c r="T223" i="1"/>
  <c r="S214" i="1"/>
  <c r="S215" i="1"/>
  <c r="S216" i="1"/>
  <c r="S217" i="1"/>
  <c r="S218" i="1"/>
  <c r="S219" i="1"/>
  <c r="S220" i="1"/>
  <c r="S221" i="1"/>
  <c r="S223" i="1"/>
  <c r="R223" i="1"/>
  <c r="Q223" i="1"/>
  <c r="N223" i="1"/>
  <c r="M223" i="1"/>
  <c r="L223" i="1"/>
  <c r="K223" i="1"/>
  <c r="I223" i="1"/>
  <c r="H223" i="1"/>
  <c r="F223" i="1"/>
  <c r="E214" i="1"/>
  <c r="E215" i="1"/>
  <c r="E216" i="1"/>
  <c r="E217" i="1"/>
  <c r="E218" i="1"/>
  <c r="E219" i="1"/>
  <c r="E220" i="1"/>
  <c r="E221" i="1"/>
  <c r="E223" i="1"/>
  <c r="D214" i="1"/>
  <c r="D215" i="1"/>
  <c r="D216" i="1"/>
  <c r="D217" i="1"/>
  <c r="D218" i="1"/>
  <c r="D219" i="1"/>
  <c r="D220" i="1"/>
  <c r="D221" i="1"/>
  <c r="D223" i="1"/>
  <c r="C214" i="1"/>
  <c r="C215" i="1"/>
  <c r="C216" i="1"/>
  <c r="C217" i="1"/>
  <c r="C218" i="1"/>
  <c r="C219" i="1"/>
  <c r="C220" i="1"/>
  <c r="C221" i="1"/>
  <c r="C223" i="1"/>
  <c r="C202" i="1"/>
  <c r="C203" i="1"/>
  <c r="C204" i="1"/>
  <c r="C205" i="1"/>
  <c r="C206" i="1"/>
  <c r="C207" i="1"/>
  <c r="C208" i="1"/>
  <c r="C210" i="1"/>
  <c r="L202" i="1"/>
  <c r="D202" i="1"/>
  <c r="L203" i="1"/>
  <c r="D203" i="1"/>
  <c r="L204" i="1"/>
  <c r="D204" i="1"/>
  <c r="L205" i="1"/>
  <c r="D205" i="1"/>
  <c r="L206" i="1"/>
  <c r="D206" i="1"/>
  <c r="L207" i="1"/>
  <c r="D207" i="1"/>
  <c r="L208" i="1"/>
  <c r="D208" i="1"/>
  <c r="D210" i="1"/>
  <c r="E202" i="1"/>
  <c r="E203" i="1"/>
  <c r="E204" i="1"/>
  <c r="E205" i="1"/>
  <c r="E206" i="1"/>
  <c r="E207" i="1"/>
  <c r="E208" i="1"/>
  <c r="E210" i="1"/>
  <c r="F210" i="1"/>
  <c r="B202" i="1"/>
  <c r="B203" i="1"/>
  <c r="B204" i="1"/>
  <c r="B205" i="1"/>
  <c r="B206" i="1"/>
  <c r="B207" i="1"/>
  <c r="B208" i="1"/>
  <c r="B210" i="1"/>
  <c r="T202" i="1"/>
  <c r="T203" i="1"/>
  <c r="T204" i="1"/>
  <c r="T205" i="1"/>
  <c r="T206" i="1"/>
  <c r="T207" i="1"/>
  <c r="T208" i="1"/>
  <c r="T210" i="1"/>
  <c r="S202" i="1"/>
  <c r="S203" i="1"/>
  <c r="S204" i="1"/>
  <c r="S205" i="1"/>
  <c r="S206" i="1"/>
  <c r="S207" i="1"/>
  <c r="S208" i="1"/>
  <c r="S210" i="1"/>
  <c r="R210" i="1"/>
  <c r="Q210" i="1"/>
  <c r="N210" i="1"/>
  <c r="M210" i="1"/>
  <c r="L210" i="1"/>
  <c r="K210" i="1"/>
  <c r="I210" i="1"/>
  <c r="H210" i="1"/>
  <c r="C189" i="1"/>
  <c r="C190" i="1"/>
  <c r="C191" i="1"/>
  <c r="C192" i="1"/>
  <c r="C193" i="1"/>
  <c r="C194" i="1"/>
  <c r="C195" i="1"/>
  <c r="C196" i="1"/>
  <c r="C198" i="1"/>
  <c r="L189" i="1"/>
  <c r="D189" i="1"/>
  <c r="L190" i="1"/>
  <c r="D190" i="1"/>
  <c r="L191" i="1"/>
  <c r="D191" i="1"/>
  <c r="L192" i="1"/>
  <c r="D192" i="1"/>
  <c r="L193" i="1"/>
  <c r="D193" i="1"/>
  <c r="L194" i="1"/>
  <c r="D194" i="1"/>
  <c r="L195" i="1"/>
  <c r="D195" i="1"/>
  <c r="L196" i="1"/>
  <c r="D196" i="1"/>
  <c r="D198" i="1"/>
  <c r="E189" i="1"/>
  <c r="E190" i="1"/>
  <c r="E191" i="1"/>
  <c r="E192" i="1"/>
  <c r="E193" i="1"/>
  <c r="E194" i="1"/>
  <c r="E195" i="1"/>
  <c r="E196" i="1"/>
  <c r="E198" i="1"/>
  <c r="F198" i="1"/>
  <c r="B189" i="1"/>
  <c r="B190" i="1"/>
  <c r="B191" i="1"/>
  <c r="B192" i="1"/>
  <c r="B193" i="1"/>
  <c r="B194" i="1"/>
  <c r="B195" i="1"/>
  <c r="B196" i="1"/>
  <c r="B198" i="1"/>
  <c r="T189" i="1"/>
  <c r="T190" i="1"/>
  <c r="T191" i="1"/>
  <c r="T192" i="1"/>
  <c r="T193" i="1"/>
  <c r="T194" i="1"/>
  <c r="T195" i="1"/>
  <c r="T196" i="1"/>
  <c r="T198" i="1"/>
  <c r="S189" i="1"/>
  <c r="S190" i="1"/>
  <c r="S191" i="1"/>
  <c r="S192" i="1"/>
  <c r="S193" i="1"/>
  <c r="S194" i="1"/>
  <c r="S195" i="1"/>
  <c r="S196" i="1"/>
  <c r="S198" i="1"/>
  <c r="R198" i="1"/>
  <c r="Q198" i="1"/>
  <c r="N198" i="1"/>
  <c r="M198" i="1"/>
  <c r="L198" i="1"/>
  <c r="K198" i="1"/>
  <c r="I198" i="1"/>
  <c r="H198" i="1"/>
  <c r="C178" i="1"/>
  <c r="C179" i="1"/>
  <c r="C180" i="1"/>
  <c r="C181" i="1"/>
  <c r="C182" i="1"/>
  <c r="C183" i="1"/>
  <c r="C185" i="1"/>
  <c r="L178" i="1"/>
  <c r="D178" i="1"/>
  <c r="L179" i="1"/>
  <c r="D179" i="1"/>
  <c r="L180" i="1"/>
  <c r="D180" i="1"/>
  <c r="L181" i="1"/>
  <c r="D181" i="1"/>
  <c r="L182" i="1"/>
  <c r="D182" i="1"/>
  <c r="L183" i="1"/>
  <c r="D183" i="1"/>
  <c r="D185" i="1"/>
  <c r="E178" i="1"/>
  <c r="E179" i="1"/>
  <c r="E180" i="1"/>
  <c r="E181" i="1"/>
  <c r="E182" i="1"/>
  <c r="E183" i="1"/>
  <c r="E185" i="1"/>
  <c r="F185" i="1"/>
  <c r="B185" i="1"/>
  <c r="L163" i="1"/>
  <c r="T163" i="1"/>
  <c r="L164" i="1"/>
  <c r="T164" i="1"/>
  <c r="L165" i="1"/>
  <c r="T165" i="1"/>
  <c r="L166" i="1"/>
  <c r="T166" i="1"/>
  <c r="L167" i="1"/>
  <c r="T167" i="1"/>
  <c r="L168" i="1"/>
  <c r="T168" i="1"/>
  <c r="L169" i="1"/>
  <c r="T169" i="1"/>
  <c r="L170" i="1"/>
  <c r="T170" i="1"/>
  <c r="L171" i="1"/>
  <c r="T171" i="1"/>
  <c r="L172" i="1"/>
  <c r="T172" i="1"/>
  <c r="T174" i="1"/>
  <c r="T178" i="1"/>
  <c r="T179" i="1"/>
  <c r="T180" i="1"/>
  <c r="T181" i="1"/>
  <c r="T182" i="1"/>
  <c r="T183" i="1"/>
  <c r="T185" i="1"/>
  <c r="S163" i="1"/>
  <c r="S164" i="1"/>
  <c r="S165" i="1"/>
  <c r="S166" i="1"/>
  <c r="S167" i="1"/>
  <c r="S168" i="1"/>
  <c r="S169" i="1"/>
  <c r="S170" i="1"/>
  <c r="S171" i="1"/>
  <c r="S172" i="1"/>
  <c r="S174" i="1"/>
  <c r="S178" i="1"/>
  <c r="S179" i="1"/>
  <c r="S180" i="1"/>
  <c r="S181" i="1"/>
  <c r="S182" i="1"/>
  <c r="S183" i="1"/>
  <c r="S185" i="1"/>
  <c r="R174" i="1"/>
  <c r="R185" i="1"/>
  <c r="Q174" i="1"/>
  <c r="Q185" i="1"/>
  <c r="N174" i="1"/>
  <c r="N185" i="1"/>
  <c r="M174" i="1"/>
  <c r="M185" i="1"/>
  <c r="L174" i="1"/>
  <c r="L185" i="1"/>
  <c r="K174" i="1"/>
  <c r="K185" i="1"/>
  <c r="I174" i="1"/>
  <c r="I185" i="1"/>
  <c r="H174" i="1"/>
  <c r="H185" i="1"/>
  <c r="C163" i="1"/>
  <c r="C164" i="1"/>
  <c r="C165" i="1"/>
  <c r="C166" i="1"/>
  <c r="C167" i="1"/>
  <c r="C168" i="1"/>
  <c r="C169" i="1"/>
  <c r="C170" i="1"/>
  <c r="C171" i="1"/>
  <c r="C172" i="1"/>
  <c r="C174" i="1"/>
  <c r="D163" i="1"/>
  <c r="D164" i="1"/>
  <c r="D165" i="1"/>
  <c r="D166" i="1"/>
  <c r="D167" i="1"/>
  <c r="D168" i="1"/>
  <c r="D169" i="1"/>
  <c r="D170" i="1"/>
  <c r="D171" i="1"/>
  <c r="D172" i="1"/>
  <c r="D174" i="1"/>
  <c r="E163" i="1"/>
  <c r="E164" i="1"/>
  <c r="E165" i="1"/>
  <c r="E166" i="1"/>
  <c r="E167" i="1"/>
  <c r="E168" i="1"/>
  <c r="E169" i="1"/>
  <c r="E170" i="1"/>
  <c r="E171" i="1"/>
  <c r="E172" i="1"/>
  <c r="E174" i="1"/>
  <c r="F174" i="1"/>
  <c r="B163" i="1"/>
  <c r="B164" i="1"/>
  <c r="B165" i="1"/>
  <c r="B166" i="1"/>
  <c r="B167" i="1"/>
  <c r="B168" i="1"/>
  <c r="B169" i="1"/>
  <c r="B170" i="1"/>
  <c r="B174" i="1"/>
  <c r="H159" i="1"/>
  <c r="F159" i="1"/>
  <c r="E153" i="1"/>
  <c r="E154" i="1"/>
  <c r="E155" i="1"/>
  <c r="E156" i="1"/>
  <c r="E157" i="1"/>
  <c r="E159" i="1"/>
  <c r="L153" i="1"/>
  <c r="D153" i="1"/>
  <c r="L154" i="1"/>
  <c r="D154" i="1"/>
  <c r="L155" i="1"/>
  <c r="D155" i="1"/>
  <c r="L156" i="1"/>
  <c r="D156" i="1"/>
  <c r="L157" i="1"/>
  <c r="D157" i="1"/>
  <c r="D159" i="1"/>
  <c r="C153" i="1"/>
  <c r="C154" i="1"/>
  <c r="C155" i="1"/>
  <c r="C156" i="1"/>
  <c r="C157" i="1"/>
  <c r="C159" i="1"/>
  <c r="B153" i="1"/>
  <c r="B154" i="1"/>
  <c r="B155" i="1"/>
  <c r="B156" i="1"/>
  <c r="B157" i="1"/>
  <c r="B159" i="1"/>
  <c r="H266" i="1"/>
  <c r="I266" i="1"/>
  <c r="K266" i="1"/>
  <c r="L259" i="1"/>
  <c r="L260" i="1"/>
  <c r="L261" i="1"/>
  <c r="L262" i="1"/>
  <c r="L263" i="1"/>
  <c r="L264" i="1"/>
  <c r="L266" i="1"/>
  <c r="M266" i="1"/>
  <c r="N266" i="1"/>
  <c r="R266" i="1"/>
  <c r="Q266" i="1"/>
  <c r="F266" i="1"/>
  <c r="F255" i="1"/>
  <c r="E259" i="1"/>
  <c r="E260" i="1"/>
  <c r="E261" i="1"/>
  <c r="E262" i="1"/>
  <c r="E263" i="1"/>
  <c r="E264" i="1"/>
  <c r="E266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C259" i="1"/>
  <c r="C260" i="1"/>
  <c r="C261" i="1"/>
  <c r="C262" i="1"/>
  <c r="C263" i="1"/>
  <c r="C264" i="1"/>
  <c r="C266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5" i="1"/>
  <c r="B259" i="1"/>
  <c r="B260" i="1"/>
  <c r="B261" i="1"/>
  <c r="B262" i="1"/>
  <c r="B263" i="1"/>
  <c r="B264" i="1"/>
  <c r="B266" i="1"/>
  <c r="D259" i="1"/>
  <c r="D260" i="1"/>
  <c r="D261" i="1"/>
  <c r="D262" i="1"/>
  <c r="D263" i="1"/>
  <c r="D264" i="1"/>
  <c r="D266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L12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240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R255" i="1"/>
  <c r="Q255" i="1"/>
  <c r="N255" i="1"/>
  <c r="M255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5" i="1"/>
  <c r="K255" i="1"/>
  <c r="I255" i="1"/>
  <c r="H255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5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5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Q159" i="1"/>
  <c r="R159" i="1"/>
  <c r="N159" i="1"/>
  <c r="M159" i="1"/>
  <c r="L159" i="1"/>
  <c r="K159" i="1"/>
  <c r="I159" i="1"/>
  <c r="T157" i="1"/>
  <c r="S157" i="1"/>
  <c r="T156" i="1"/>
  <c r="S156" i="1"/>
  <c r="T155" i="1"/>
  <c r="S155" i="1"/>
  <c r="T154" i="1"/>
  <c r="S154" i="1"/>
  <c r="T153" i="1"/>
  <c r="S153" i="1"/>
  <c r="F149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I149" i="1"/>
  <c r="H149" i="1"/>
  <c r="Q149" i="1"/>
  <c r="R149" i="1"/>
  <c r="N149" i="1"/>
  <c r="M149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9" i="1"/>
  <c r="K149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B149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R124" i="1"/>
  <c r="Q124" i="1"/>
  <c r="N124" i="1"/>
  <c r="M124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K124" i="1"/>
  <c r="I124" i="1"/>
  <c r="H124" i="1"/>
  <c r="F124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B124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R99" i="1"/>
  <c r="Q99" i="1"/>
  <c r="N99" i="1"/>
  <c r="M99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K99" i="1"/>
  <c r="I99" i="1"/>
  <c r="H99" i="1"/>
  <c r="F99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R74" i="1"/>
  <c r="Q74" i="1"/>
  <c r="N74" i="1"/>
  <c r="M74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K74" i="1"/>
  <c r="I74" i="1"/>
  <c r="H74" i="1"/>
  <c r="F74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4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R49" i="1"/>
  <c r="Q49" i="1"/>
  <c r="N49" i="1"/>
  <c r="M49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K49" i="1"/>
  <c r="I49" i="1"/>
  <c r="H49" i="1"/>
  <c r="F49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9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R24" i="1"/>
  <c r="Q24" i="1"/>
  <c r="N24" i="1"/>
  <c r="M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K24" i="1"/>
  <c r="I24" i="1"/>
  <c r="H24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N193" i="2"/>
  <c r="V193" i="2"/>
  <c r="U193" i="2"/>
  <c r="G193" i="2"/>
  <c r="F193" i="2"/>
  <c r="E193" i="2"/>
  <c r="D193" i="2"/>
  <c r="N192" i="2"/>
  <c r="V192" i="2"/>
  <c r="U192" i="2"/>
  <c r="G192" i="2"/>
  <c r="F192" i="2"/>
  <c r="E192" i="2"/>
  <c r="D192" i="2"/>
  <c r="N191" i="2"/>
  <c r="V191" i="2"/>
  <c r="U191" i="2"/>
  <c r="G191" i="2"/>
  <c r="F191" i="2"/>
  <c r="E191" i="2"/>
  <c r="D191" i="2"/>
  <c r="N190" i="2"/>
  <c r="V190" i="2"/>
  <c r="U190" i="2"/>
  <c r="G190" i="2"/>
  <c r="F190" i="2"/>
  <c r="E190" i="2"/>
  <c r="D190" i="2"/>
  <c r="N189" i="2"/>
  <c r="V189" i="2"/>
  <c r="U189" i="2"/>
  <c r="G189" i="2"/>
  <c r="F189" i="2"/>
  <c r="E189" i="2"/>
  <c r="D189" i="2"/>
  <c r="N188" i="2"/>
  <c r="V188" i="2"/>
  <c r="U188" i="2"/>
  <c r="G188" i="2"/>
  <c r="F188" i="2"/>
  <c r="E188" i="2"/>
  <c r="D188" i="2"/>
  <c r="N187" i="2"/>
  <c r="V187" i="2"/>
  <c r="U187" i="2"/>
  <c r="G187" i="2"/>
  <c r="F187" i="2"/>
  <c r="E187" i="2"/>
  <c r="D187" i="2"/>
  <c r="N186" i="2"/>
  <c r="V186" i="2"/>
  <c r="U186" i="2"/>
  <c r="G186" i="2"/>
  <c r="F186" i="2"/>
  <c r="E186" i="2"/>
  <c r="D186" i="2"/>
  <c r="N185" i="2"/>
  <c r="V185" i="2"/>
  <c r="U185" i="2"/>
  <c r="G185" i="2"/>
  <c r="F185" i="2"/>
  <c r="E185" i="2"/>
  <c r="D185" i="2"/>
  <c r="N184" i="2"/>
  <c r="V184" i="2"/>
  <c r="U184" i="2"/>
  <c r="G184" i="2"/>
  <c r="F184" i="2"/>
  <c r="E184" i="2"/>
  <c r="D184" i="2"/>
  <c r="N183" i="2"/>
  <c r="V183" i="2"/>
  <c r="U183" i="2"/>
  <c r="G183" i="2"/>
  <c r="F183" i="2"/>
  <c r="E183" i="2"/>
  <c r="D183" i="2"/>
  <c r="N182" i="2"/>
  <c r="V182" i="2"/>
  <c r="U182" i="2"/>
  <c r="G182" i="2"/>
  <c r="F182" i="2"/>
  <c r="E182" i="2"/>
  <c r="D182" i="2"/>
  <c r="N181" i="2"/>
  <c r="V181" i="2"/>
  <c r="U181" i="2"/>
  <c r="G181" i="2"/>
  <c r="F181" i="2"/>
  <c r="E181" i="2"/>
  <c r="D181" i="2"/>
  <c r="N180" i="2"/>
  <c r="V180" i="2"/>
  <c r="U180" i="2"/>
  <c r="G180" i="2"/>
  <c r="F180" i="2"/>
  <c r="E180" i="2"/>
  <c r="D180" i="2"/>
  <c r="N179" i="2"/>
  <c r="V179" i="2"/>
  <c r="U179" i="2"/>
  <c r="G179" i="2"/>
  <c r="F179" i="2"/>
  <c r="E179" i="2"/>
  <c r="D179" i="2"/>
  <c r="N178" i="2"/>
  <c r="V178" i="2"/>
  <c r="U178" i="2"/>
  <c r="G178" i="2"/>
  <c r="F178" i="2"/>
  <c r="E178" i="2"/>
  <c r="D178" i="2"/>
  <c r="N177" i="2"/>
  <c r="V177" i="2"/>
  <c r="U177" i="2"/>
  <c r="G177" i="2"/>
  <c r="F177" i="2"/>
  <c r="E177" i="2"/>
  <c r="D177" i="2"/>
  <c r="N176" i="2"/>
  <c r="V176" i="2"/>
  <c r="U176" i="2"/>
  <c r="G176" i="2"/>
  <c r="F176" i="2"/>
  <c r="E176" i="2"/>
  <c r="D176" i="2"/>
  <c r="N175" i="2"/>
  <c r="V175" i="2"/>
  <c r="U175" i="2"/>
  <c r="G175" i="2"/>
  <c r="F175" i="2"/>
  <c r="E175" i="2"/>
  <c r="D175" i="2"/>
  <c r="N174" i="2"/>
  <c r="V174" i="2"/>
  <c r="U174" i="2"/>
  <c r="G174" i="2"/>
  <c r="F174" i="2"/>
  <c r="E174" i="2"/>
  <c r="D174" i="2"/>
  <c r="N173" i="2"/>
  <c r="V173" i="2"/>
  <c r="U173" i="2"/>
  <c r="G173" i="2"/>
  <c r="F173" i="2"/>
  <c r="E173" i="2"/>
  <c r="D173" i="2"/>
  <c r="N172" i="2"/>
  <c r="V172" i="2"/>
  <c r="U172" i="2"/>
  <c r="G172" i="2"/>
  <c r="F172" i="2"/>
  <c r="E172" i="2"/>
  <c r="D172" i="2"/>
  <c r="N171" i="2"/>
  <c r="V171" i="2"/>
  <c r="U171" i="2"/>
  <c r="G171" i="2"/>
  <c r="F171" i="2"/>
  <c r="E171" i="2"/>
  <c r="D171" i="2"/>
  <c r="N170" i="2"/>
  <c r="V170" i="2"/>
  <c r="U170" i="2"/>
  <c r="G170" i="2"/>
  <c r="F170" i="2"/>
  <c r="E170" i="2"/>
  <c r="D170" i="2"/>
  <c r="N169" i="2"/>
  <c r="V169" i="2"/>
  <c r="U169" i="2"/>
  <c r="G169" i="2"/>
  <c r="F169" i="2"/>
  <c r="E169" i="2"/>
  <c r="D169" i="2"/>
  <c r="N168" i="2"/>
  <c r="V168" i="2"/>
  <c r="U168" i="2"/>
  <c r="G168" i="2"/>
  <c r="F168" i="2"/>
  <c r="E168" i="2"/>
  <c r="D168" i="2"/>
  <c r="N167" i="2"/>
  <c r="V167" i="2"/>
  <c r="U167" i="2"/>
  <c r="G167" i="2"/>
  <c r="F167" i="2"/>
  <c r="E167" i="2"/>
  <c r="D167" i="2"/>
  <c r="N166" i="2"/>
  <c r="V166" i="2"/>
  <c r="U166" i="2"/>
  <c r="G166" i="2"/>
  <c r="F166" i="2"/>
  <c r="E166" i="2"/>
  <c r="D166" i="2"/>
  <c r="N165" i="2"/>
  <c r="V165" i="2"/>
  <c r="U165" i="2"/>
  <c r="G165" i="2"/>
  <c r="F165" i="2"/>
  <c r="E165" i="2"/>
  <c r="D165" i="2"/>
  <c r="N164" i="2"/>
  <c r="V164" i="2"/>
  <c r="U164" i="2"/>
  <c r="G164" i="2"/>
  <c r="F164" i="2"/>
  <c r="E164" i="2"/>
  <c r="D164" i="2"/>
  <c r="N163" i="2"/>
  <c r="V163" i="2"/>
  <c r="U163" i="2"/>
  <c r="G163" i="2"/>
  <c r="F163" i="2"/>
  <c r="E163" i="2"/>
  <c r="D163" i="2"/>
  <c r="N162" i="2"/>
  <c r="V162" i="2"/>
  <c r="U162" i="2"/>
  <c r="G162" i="2"/>
  <c r="F162" i="2"/>
  <c r="E162" i="2"/>
  <c r="D162" i="2"/>
  <c r="N161" i="2"/>
  <c r="V161" i="2"/>
  <c r="U161" i="2"/>
  <c r="G161" i="2"/>
  <c r="F161" i="2"/>
  <c r="E161" i="2"/>
  <c r="D161" i="2"/>
  <c r="N160" i="2"/>
  <c r="V160" i="2"/>
  <c r="U160" i="2"/>
  <c r="G160" i="2"/>
  <c r="F160" i="2"/>
  <c r="E160" i="2"/>
  <c r="D160" i="2"/>
  <c r="N159" i="2"/>
  <c r="V159" i="2"/>
  <c r="U159" i="2"/>
  <c r="G159" i="2"/>
  <c r="F159" i="2"/>
  <c r="E159" i="2"/>
  <c r="D159" i="2"/>
  <c r="N158" i="2"/>
  <c r="V158" i="2"/>
  <c r="U158" i="2"/>
  <c r="G158" i="2"/>
  <c r="F158" i="2"/>
  <c r="E158" i="2"/>
  <c r="D158" i="2"/>
  <c r="N157" i="2"/>
  <c r="V157" i="2"/>
  <c r="U157" i="2"/>
  <c r="G157" i="2"/>
  <c r="F157" i="2"/>
  <c r="E157" i="2"/>
  <c r="D157" i="2"/>
  <c r="N156" i="2"/>
  <c r="V156" i="2"/>
  <c r="U156" i="2"/>
  <c r="G156" i="2"/>
  <c r="F156" i="2"/>
  <c r="E156" i="2"/>
  <c r="D156" i="2"/>
  <c r="N155" i="2"/>
  <c r="V155" i="2"/>
  <c r="U155" i="2"/>
  <c r="G155" i="2"/>
  <c r="F155" i="2"/>
  <c r="E155" i="2"/>
  <c r="D155" i="2"/>
  <c r="N154" i="2"/>
  <c r="V154" i="2"/>
  <c r="U154" i="2"/>
  <c r="G154" i="2"/>
  <c r="F154" i="2"/>
  <c r="E154" i="2"/>
  <c r="D154" i="2"/>
  <c r="N153" i="2"/>
  <c r="V153" i="2"/>
  <c r="U153" i="2"/>
  <c r="G153" i="2"/>
  <c r="F153" i="2"/>
  <c r="E153" i="2"/>
  <c r="D153" i="2"/>
  <c r="N152" i="2"/>
  <c r="V152" i="2"/>
  <c r="U152" i="2"/>
  <c r="G152" i="2"/>
  <c r="F152" i="2"/>
  <c r="E152" i="2"/>
  <c r="D152" i="2"/>
  <c r="N151" i="2"/>
  <c r="V151" i="2"/>
  <c r="U151" i="2"/>
  <c r="G151" i="2"/>
  <c r="F151" i="2"/>
  <c r="E151" i="2"/>
  <c r="D151" i="2"/>
  <c r="N150" i="2"/>
  <c r="V150" i="2"/>
  <c r="U150" i="2"/>
  <c r="G150" i="2"/>
  <c r="F150" i="2"/>
  <c r="E150" i="2"/>
  <c r="D150" i="2"/>
  <c r="N149" i="2"/>
  <c r="V149" i="2"/>
  <c r="U149" i="2"/>
  <c r="G149" i="2"/>
  <c r="F149" i="2"/>
  <c r="E149" i="2"/>
  <c r="D149" i="2"/>
  <c r="N148" i="2"/>
  <c r="V148" i="2"/>
  <c r="U148" i="2"/>
  <c r="G148" i="2"/>
  <c r="F148" i="2"/>
  <c r="E148" i="2"/>
  <c r="D148" i="2"/>
  <c r="N147" i="2"/>
  <c r="V147" i="2"/>
  <c r="U147" i="2"/>
  <c r="G147" i="2"/>
  <c r="F147" i="2"/>
  <c r="E147" i="2"/>
  <c r="D147" i="2"/>
  <c r="N146" i="2"/>
  <c r="V146" i="2"/>
  <c r="U146" i="2"/>
  <c r="G146" i="2"/>
  <c r="F146" i="2"/>
  <c r="E146" i="2"/>
  <c r="D146" i="2"/>
  <c r="N145" i="2"/>
  <c r="V145" i="2"/>
  <c r="U145" i="2"/>
  <c r="G145" i="2"/>
  <c r="F145" i="2"/>
  <c r="E145" i="2"/>
  <c r="D145" i="2"/>
  <c r="N144" i="2"/>
  <c r="V144" i="2"/>
  <c r="U144" i="2"/>
  <c r="G144" i="2"/>
  <c r="F144" i="2"/>
  <c r="E144" i="2"/>
  <c r="D144" i="2"/>
  <c r="N143" i="2"/>
  <c r="V143" i="2"/>
  <c r="U143" i="2"/>
  <c r="G143" i="2"/>
  <c r="F143" i="2"/>
  <c r="E143" i="2"/>
  <c r="D143" i="2"/>
  <c r="N142" i="2"/>
  <c r="V142" i="2"/>
  <c r="U142" i="2"/>
  <c r="G142" i="2"/>
  <c r="F142" i="2"/>
  <c r="E142" i="2"/>
  <c r="N141" i="2"/>
  <c r="V141" i="2"/>
  <c r="U141" i="2"/>
  <c r="G141" i="2"/>
  <c r="F141" i="2"/>
  <c r="E141" i="2"/>
  <c r="N140" i="2"/>
  <c r="V140" i="2"/>
  <c r="U140" i="2"/>
  <c r="G140" i="2"/>
  <c r="F140" i="2"/>
  <c r="E140" i="2"/>
  <c r="N139" i="2"/>
  <c r="V139" i="2"/>
  <c r="U139" i="2"/>
  <c r="G139" i="2"/>
  <c r="F139" i="2"/>
  <c r="E139" i="2"/>
  <c r="N138" i="2"/>
  <c r="V138" i="2"/>
  <c r="U138" i="2"/>
  <c r="G138" i="2"/>
  <c r="F138" i="2"/>
  <c r="E138" i="2"/>
  <c r="N137" i="2"/>
  <c r="V137" i="2"/>
  <c r="U137" i="2"/>
  <c r="G137" i="2"/>
  <c r="F137" i="2"/>
  <c r="E137" i="2"/>
  <c r="N136" i="2"/>
  <c r="V136" i="2"/>
  <c r="U136" i="2"/>
  <c r="G136" i="2"/>
  <c r="F136" i="2"/>
  <c r="E136" i="2"/>
  <c r="N135" i="2"/>
  <c r="V135" i="2"/>
  <c r="U135" i="2"/>
  <c r="G135" i="2"/>
  <c r="F135" i="2"/>
  <c r="E135" i="2"/>
  <c r="N134" i="2"/>
  <c r="V134" i="2"/>
  <c r="U134" i="2"/>
  <c r="G134" i="2"/>
  <c r="F134" i="2"/>
  <c r="E134" i="2"/>
  <c r="D134" i="2"/>
  <c r="N133" i="2"/>
  <c r="V133" i="2"/>
  <c r="U133" i="2"/>
  <c r="G133" i="2"/>
  <c r="F133" i="2"/>
  <c r="E133" i="2"/>
  <c r="D133" i="2"/>
  <c r="N132" i="2"/>
  <c r="V132" i="2"/>
  <c r="U132" i="2"/>
  <c r="G132" i="2"/>
  <c r="F132" i="2"/>
  <c r="E132" i="2"/>
  <c r="D132" i="2"/>
  <c r="N131" i="2"/>
  <c r="V131" i="2"/>
  <c r="U131" i="2"/>
  <c r="G131" i="2"/>
  <c r="F131" i="2"/>
  <c r="E131" i="2"/>
  <c r="D131" i="2"/>
  <c r="N130" i="2"/>
  <c r="V130" i="2"/>
  <c r="U130" i="2"/>
  <c r="G130" i="2"/>
  <c r="F130" i="2"/>
  <c r="E130" i="2"/>
  <c r="D130" i="2"/>
  <c r="N129" i="2"/>
  <c r="V129" i="2"/>
  <c r="U129" i="2"/>
  <c r="G129" i="2"/>
  <c r="F129" i="2"/>
  <c r="E129" i="2"/>
  <c r="D129" i="2"/>
  <c r="N128" i="2"/>
  <c r="V128" i="2"/>
  <c r="U128" i="2"/>
  <c r="G128" i="2"/>
  <c r="F128" i="2"/>
  <c r="E128" i="2"/>
  <c r="D128" i="2"/>
  <c r="N127" i="2"/>
  <c r="V127" i="2"/>
  <c r="U127" i="2"/>
  <c r="G127" i="2"/>
  <c r="F127" i="2"/>
  <c r="E127" i="2"/>
  <c r="D127" i="2"/>
  <c r="D123" i="2"/>
  <c r="E123" i="2"/>
  <c r="N123" i="2"/>
  <c r="F123" i="2"/>
  <c r="G123" i="2"/>
  <c r="D124" i="2"/>
  <c r="E124" i="2"/>
  <c r="N124" i="2"/>
  <c r="F124" i="2"/>
  <c r="G124" i="2"/>
  <c r="D125" i="2"/>
  <c r="E125" i="2"/>
  <c r="N125" i="2"/>
  <c r="F125" i="2"/>
  <c r="G125" i="2"/>
  <c r="D126" i="2"/>
  <c r="E126" i="2"/>
  <c r="N126" i="2"/>
  <c r="F126" i="2"/>
  <c r="G126" i="2"/>
  <c r="V126" i="2"/>
  <c r="U126" i="2"/>
  <c r="V125" i="2"/>
  <c r="U125" i="2"/>
  <c r="V124" i="2"/>
  <c r="U124" i="2"/>
  <c r="V123" i="2"/>
  <c r="U123" i="2"/>
  <c r="N122" i="2"/>
  <c r="V122" i="2"/>
  <c r="U122" i="2"/>
  <c r="G122" i="2"/>
  <c r="F122" i="2"/>
  <c r="E122" i="2"/>
  <c r="D122" i="2"/>
  <c r="N121" i="2"/>
  <c r="V121" i="2"/>
  <c r="U121" i="2"/>
  <c r="G121" i="2"/>
  <c r="F121" i="2"/>
  <c r="E121" i="2"/>
  <c r="D121" i="2"/>
  <c r="N120" i="2"/>
  <c r="V120" i="2"/>
  <c r="U120" i="2"/>
  <c r="G120" i="2"/>
  <c r="F120" i="2"/>
  <c r="E120" i="2"/>
  <c r="D120" i="2"/>
  <c r="N119" i="2"/>
  <c r="V119" i="2"/>
  <c r="U119" i="2"/>
  <c r="G119" i="2"/>
  <c r="F119" i="2"/>
  <c r="E119" i="2"/>
  <c r="D119" i="2"/>
  <c r="N118" i="2"/>
  <c r="V118" i="2"/>
  <c r="U118" i="2"/>
  <c r="G118" i="2"/>
  <c r="F118" i="2"/>
  <c r="E118" i="2"/>
  <c r="D118" i="2"/>
  <c r="N117" i="2"/>
  <c r="V117" i="2"/>
  <c r="U117" i="2"/>
  <c r="G117" i="2"/>
  <c r="F117" i="2"/>
  <c r="E117" i="2"/>
  <c r="D117" i="2"/>
  <c r="N116" i="2"/>
  <c r="V116" i="2"/>
  <c r="U116" i="2"/>
  <c r="G116" i="2"/>
  <c r="F116" i="2"/>
  <c r="E116" i="2"/>
  <c r="D116" i="2"/>
  <c r="N115" i="2"/>
  <c r="V115" i="2"/>
  <c r="U115" i="2"/>
  <c r="G115" i="2"/>
  <c r="F115" i="2"/>
  <c r="E115" i="2"/>
  <c r="D115" i="2"/>
  <c r="N114" i="2"/>
  <c r="V114" i="2"/>
  <c r="U114" i="2"/>
  <c r="G114" i="2"/>
  <c r="F114" i="2"/>
  <c r="E114" i="2"/>
  <c r="D114" i="2"/>
  <c r="N113" i="2"/>
  <c r="V113" i="2"/>
  <c r="U113" i="2"/>
  <c r="G113" i="2"/>
  <c r="F113" i="2"/>
  <c r="E113" i="2"/>
  <c r="D113" i="2"/>
  <c r="N112" i="2"/>
  <c r="V112" i="2"/>
  <c r="U112" i="2"/>
  <c r="G112" i="2"/>
  <c r="F112" i="2"/>
  <c r="E112" i="2"/>
  <c r="D112" i="2"/>
  <c r="N111" i="2"/>
  <c r="V111" i="2"/>
  <c r="U111" i="2"/>
  <c r="G111" i="2"/>
  <c r="F111" i="2"/>
  <c r="E111" i="2"/>
  <c r="D111" i="2"/>
  <c r="N110" i="2"/>
  <c r="V110" i="2"/>
  <c r="U110" i="2"/>
  <c r="G110" i="2"/>
  <c r="F110" i="2"/>
  <c r="E110" i="2"/>
  <c r="D110" i="2"/>
  <c r="N109" i="2"/>
  <c r="V109" i="2"/>
  <c r="U109" i="2"/>
  <c r="G109" i="2"/>
  <c r="F109" i="2"/>
  <c r="E109" i="2"/>
  <c r="D109" i="2"/>
  <c r="N108" i="2"/>
  <c r="V108" i="2"/>
  <c r="U108" i="2"/>
  <c r="G108" i="2"/>
  <c r="F108" i="2"/>
  <c r="E108" i="2"/>
  <c r="D108" i="2"/>
  <c r="N107" i="2"/>
  <c r="V107" i="2"/>
  <c r="U107" i="2"/>
  <c r="G107" i="2"/>
  <c r="F107" i="2"/>
  <c r="E107" i="2"/>
  <c r="D107" i="2"/>
  <c r="N106" i="2"/>
  <c r="V106" i="2"/>
  <c r="U106" i="2"/>
  <c r="G106" i="2"/>
  <c r="F106" i="2"/>
  <c r="E106" i="2"/>
  <c r="D106" i="2"/>
  <c r="N105" i="2"/>
  <c r="V105" i="2"/>
  <c r="U105" i="2"/>
  <c r="G105" i="2"/>
  <c r="F105" i="2"/>
  <c r="E105" i="2"/>
  <c r="D105" i="2"/>
  <c r="N104" i="2"/>
  <c r="V104" i="2"/>
  <c r="U104" i="2"/>
  <c r="G104" i="2"/>
  <c r="F104" i="2"/>
  <c r="E104" i="2"/>
  <c r="D104" i="2"/>
  <c r="N103" i="2"/>
  <c r="V103" i="2"/>
  <c r="U103" i="2"/>
  <c r="G103" i="2"/>
  <c r="F103" i="2"/>
  <c r="E103" i="2"/>
  <c r="D103" i="2"/>
  <c r="N102" i="2"/>
  <c r="V102" i="2"/>
  <c r="U102" i="2"/>
  <c r="G102" i="2"/>
  <c r="F102" i="2"/>
  <c r="E102" i="2"/>
  <c r="D102" i="2"/>
  <c r="N101" i="2"/>
  <c r="V101" i="2"/>
  <c r="U101" i="2"/>
  <c r="G101" i="2"/>
  <c r="F101" i="2"/>
  <c r="E101" i="2"/>
  <c r="D101" i="2"/>
  <c r="N100" i="2"/>
  <c r="V100" i="2"/>
  <c r="U100" i="2"/>
  <c r="G100" i="2"/>
  <c r="F100" i="2"/>
  <c r="E100" i="2"/>
  <c r="D100" i="2"/>
  <c r="N99" i="2"/>
  <c r="V99" i="2"/>
  <c r="U99" i="2"/>
  <c r="G99" i="2"/>
  <c r="F99" i="2"/>
  <c r="E99" i="2"/>
  <c r="D99" i="2"/>
  <c r="N98" i="2"/>
  <c r="V98" i="2"/>
  <c r="U98" i="2"/>
  <c r="G98" i="2"/>
  <c r="F98" i="2"/>
  <c r="E98" i="2"/>
  <c r="D98" i="2"/>
  <c r="N97" i="2"/>
  <c r="V97" i="2"/>
  <c r="U97" i="2"/>
  <c r="G97" i="2"/>
  <c r="F97" i="2"/>
  <c r="E97" i="2"/>
  <c r="D97" i="2"/>
  <c r="N96" i="2"/>
  <c r="V96" i="2"/>
  <c r="U96" i="2"/>
  <c r="G96" i="2"/>
  <c r="F96" i="2"/>
  <c r="E96" i="2"/>
  <c r="D96" i="2"/>
  <c r="N95" i="2"/>
  <c r="V95" i="2"/>
  <c r="U95" i="2"/>
  <c r="G95" i="2"/>
  <c r="F95" i="2"/>
  <c r="E95" i="2"/>
  <c r="D95" i="2"/>
  <c r="N94" i="2"/>
  <c r="V94" i="2"/>
  <c r="U94" i="2"/>
  <c r="G94" i="2"/>
  <c r="F94" i="2"/>
  <c r="E94" i="2"/>
  <c r="D94" i="2"/>
  <c r="N93" i="2"/>
  <c r="V93" i="2"/>
  <c r="U93" i="2"/>
  <c r="G93" i="2"/>
  <c r="F93" i="2"/>
  <c r="E93" i="2"/>
  <c r="D93" i="2"/>
  <c r="N92" i="2"/>
  <c r="V92" i="2"/>
  <c r="U92" i="2"/>
  <c r="G92" i="2"/>
  <c r="F92" i="2"/>
  <c r="E92" i="2"/>
  <c r="D92" i="2"/>
  <c r="N91" i="2"/>
  <c r="V91" i="2"/>
  <c r="U91" i="2"/>
  <c r="G91" i="2"/>
  <c r="F91" i="2"/>
  <c r="E91" i="2"/>
  <c r="D91" i="2"/>
  <c r="N90" i="2"/>
  <c r="V90" i="2"/>
  <c r="U90" i="2"/>
  <c r="G90" i="2"/>
  <c r="F90" i="2"/>
  <c r="E90" i="2"/>
  <c r="D90" i="2"/>
  <c r="N89" i="2"/>
  <c r="V89" i="2"/>
  <c r="U89" i="2"/>
  <c r="G89" i="2"/>
  <c r="F89" i="2"/>
  <c r="E89" i="2"/>
  <c r="D89" i="2"/>
  <c r="N88" i="2"/>
  <c r="V88" i="2"/>
  <c r="U88" i="2"/>
  <c r="G88" i="2"/>
  <c r="F88" i="2"/>
  <c r="E88" i="2"/>
  <c r="D88" i="2"/>
  <c r="N87" i="2"/>
  <c r="V87" i="2"/>
  <c r="U87" i="2"/>
  <c r="G87" i="2"/>
  <c r="F87" i="2"/>
  <c r="E87" i="2"/>
  <c r="D87" i="2"/>
  <c r="N86" i="2"/>
  <c r="V86" i="2"/>
  <c r="U86" i="2"/>
  <c r="G86" i="2"/>
  <c r="F86" i="2"/>
  <c r="E86" i="2"/>
  <c r="D86" i="2"/>
  <c r="N85" i="2"/>
  <c r="V85" i="2"/>
  <c r="U85" i="2"/>
  <c r="G85" i="2"/>
  <c r="F85" i="2"/>
  <c r="E85" i="2"/>
  <c r="D85" i="2"/>
  <c r="N84" i="2"/>
  <c r="V84" i="2"/>
  <c r="U84" i="2"/>
  <c r="G84" i="2"/>
  <c r="F84" i="2"/>
  <c r="E84" i="2"/>
  <c r="D84" i="2"/>
  <c r="N83" i="2"/>
  <c r="V83" i="2"/>
  <c r="U83" i="2"/>
  <c r="G83" i="2"/>
  <c r="F83" i="2"/>
  <c r="E83" i="2"/>
  <c r="D83" i="2"/>
  <c r="N82" i="2"/>
  <c r="V82" i="2"/>
  <c r="U82" i="2"/>
  <c r="G82" i="2"/>
  <c r="F82" i="2"/>
  <c r="E82" i="2"/>
  <c r="D82" i="2"/>
  <c r="N81" i="2"/>
  <c r="V81" i="2"/>
  <c r="U81" i="2"/>
  <c r="G81" i="2"/>
  <c r="F81" i="2"/>
  <c r="E81" i="2"/>
  <c r="D81" i="2"/>
  <c r="N80" i="2"/>
  <c r="V80" i="2"/>
  <c r="U80" i="2"/>
  <c r="G80" i="2"/>
  <c r="F80" i="2"/>
  <c r="E80" i="2"/>
  <c r="D80" i="2"/>
  <c r="N79" i="2"/>
  <c r="V79" i="2"/>
  <c r="U79" i="2"/>
  <c r="G79" i="2"/>
  <c r="F79" i="2"/>
  <c r="E79" i="2"/>
  <c r="D79" i="2"/>
  <c r="N78" i="2"/>
  <c r="V78" i="2"/>
  <c r="U78" i="2"/>
  <c r="G78" i="2"/>
  <c r="F78" i="2"/>
  <c r="E78" i="2"/>
  <c r="D78" i="2"/>
  <c r="N77" i="2"/>
  <c r="V77" i="2"/>
  <c r="U77" i="2"/>
  <c r="G77" i="2"/>
  <c r="F77" i="2"/>
  <c r="E77" i="2"/>
  <c r="D77" i="2"/>
  <c r="N76" i="2"/>
  <c r="V76" i="2"/>
  <c r="U76" i="2"/>
  <c r="G76" i="2"/>
  <c r="F76" i="2"/>
  <c r="E76" i="2"/>
  <c r="D76" i="2"/>
  <c r="N75" i="2"/>
  <c r="V75" i="2"/>
  <c r="U75" i="2"/>
  <c r="G75" i="2"/>
  <c r="F75" i="2"/>
  <c r="E75" i="2"/>
  <c r="D75" i="2"/>
  <c r="N74" i="2"/>
  <c r="V74" i="2"/>
  <c r="U74" i="2"/>
  <c r="G74" i="2"/>
  <c r="F74" i="2"/>
  <c r="E74" i="2"/>
  <c r="D74" i="2"/>
  <c r="N73" i="2"/>
  <c r="V73" i="2"/>
  <c r="U73" i="2"/>
  <c r="G73" i="2"/>
  <c r="F73" i="2"/>
  <c r="E73" i="2"/>
  <c r="D73" i="2"/>
  <c r="N72" i="2"/>
  <c r="V72" i="2"/>
  <c r="U72" i="2"/>
  <c r="G72" i="2"/>
  <c r="F72" i="2"/>
  <c r="E72" i="2"/>
  <c r="D72" i="2"/>
  <c r="N71" i="2"/>
  <c r="V71" i="2"/>
  <c r="U71" i="2"/>
  <c r="G71" i="2"/>
  <c r="F71" i="2"/>
  <c r="E71" i="2"/>
  <c r="D71" i="2"/>
  <c r="N70" i="2"/>
  <c r="V70" i="2"/>
  <c r="U70" i="2"/>
  <c r="G70" i="2"/>
  <c r="F70" i="2"/>
  <c r="E70" i="2"/>
  <c r="D70" i="2"/>
  <c r="N69" i="2"/>
  <c r="V69" i="2"/>
  <c r="U69" i="2"/>
  <c r="G69" i="2"/>
  <c r="F69" i="2"/>
  <c r="E69" i="2"/>
  <c r="D69" i="2"/>
  <c r="N68" i="2"/>
  <c r="V68" i="2"/>
  <c r="U68" i="2"/>
  <c r="G68" i="2"/>
  <c r="F68" i="2"/>
  <c r="E68" i="2"/>
  <c r="D68" i="2"/>
  <c r="N67" i="2"/>
  <c r="V67" i="2"/>
  <c r="U67" i="2"/>
  <c r="G67" i="2"/>
  <c r="F67" i="2"/>
  <c r="E67" i="2"/>
  <c r="D67" i="2"/>
  <c r="N66" i="2"/>
  <c r="V66" i="2"/>
  <c r="U66" i="2"/>
  <c r="G66" i="2"/>
  <c r="F66" i="2"/>
  <c r="E66" i="2"/>
  <c r="D66" i="2"/>
  <c r="N65" i="2"/>
  <c r="V65" i="2"/>
  <c r="U65" i="2"/>
  <c r="G65" i="2"/>
  <c r="F65" i="2"/>
  <c r="E65" i="2"/>
  <c r="D65" i="2"/>
  <c r="N64" i="2"/>
  <c r="V64" i="2"/>
  <c r="U64" i="2"/>
  <c r="G64" i="2"/>
  <c r="F64" i="2"/>
  <c r="E64" i="2"/>
  <c r="D64" i="2"/>
  <c r="N63" i="2"/>
  <c r="V63" i="2"/>
  <c r="U63" i="2"/>
  <c r="G63" i="2"/>
  <c r="F63" i="2"/>
  <c r="E63" i="2"/>
  <c r="D63" i="2"/>
  <c r="N62" i="2"/>
  <c r="V62" i="2"/>
  <c r="U62" i="2"/>
  <c r="G62" i="2"/>
  <c r="F62" i="2"/>
  <c r="E62" i="2"/>
  <c r="D62" i="2"/>
  <c r="N61" i="2"/>
  <c r="V61" i="2"/>
  <c r="U61" i="2"/>
  <c r="G61" i="2"/>
  <c r="F61" i="2"/>
  <c r="E61" i="2"/>
  <c r="D61" i="2"/>
  <c r="N60" i="2"/>
  <c r="V60" i="2"/>
  <c r="U60" i="2"/>
  <c r="G60" i="2"/>
  <c r="F60" i="2"/>
  <c r="E60" i="2"/>
  <c r="D60" i="2"/>
  <c r="N59" i="2"/>
  <c r="V59" i="2"/>
  <c r="U59" i="2"/>
  <c r="G59" i="2"/>
  <c r="F59" i="2"/>
  <c r="E59" i="2"/>
  <c r="D59" i="2"/>
  <c r="N58" i="2"/>
  <c r="V58" i="2"/>
  <c r="U58" i="2"/>
  <c r="G58" i="2"/>
  <c r="F58" i="2"/>
  <c r="E58" i="2"/>
  <c r="D58" i="2"/>
  <c r="N57" i="2"/>
  <c r="V57" i="2"/>
  <c r="U57" i="2"/>
  <c r="G57" i="2"/>
  <c r="F57" i="2"/>
  <c r="E57" i="2"/>
  <c r="D57" i="2"/>
  <c r="N56" i="2"/>
  <c r="V56" i="2"/>
  <c r="U56" i="2"/>
  <c r="G56" i="2"/>
  <c r="F56" i="2"/>
  <c r="E56" i="2"/>
  <c r="D56" i="2"/>
  <c r="N55" i="2"/>
  <c r="V55" i="2"/>
  <c r="U55" i="2"/>
  <c r="G55" i="2"/>
  <c r="F55" i="2"/>
  <c r="E55" i="2"/>
  <c r="D55" i="2"/>
  <c r="N54" i="2"/>
  <c r="V54" i="2"/>
  <c r="U54" i="2"/>
  <c r="G54" i="2"/>
  <c r="F54" i="2"/>
  <c r="E54" i="2"/>
  <c r="D54" i="2"/>
  <c r="N53" i="2"/>
  <c r="V53" i="2"/>
  <c r="U53" i="2"/>
  <c r="G53" i="2"/>
  <c r="F53" i="2"/>
  <c r="E53" i="2"/>
  <c r="D53" i="2"/>
  <c r="N52" i="2"/>
  <c r="V52" i="2"/>
  <c r="U52" i="2"/>
  <c r="G52" i="2"/>
  <c r="F52" i="2"/>
  <c r="E52" i="2"/>
  <c r="D52" i="2"/>
  <c r="N51" i="2"/>
  <c r="V51" i="2"/>
  <c r="U51" i="2"/>
  <c r="G51" i="2"/>
  <c r="F51" i="2"/>
  <c r="E51" i="2"/>
  <c r="D51" i="2"/>
  <c r="N50" i="2"/>
  <c r="V50" i="2"/>
  <c r="U50" i="2"/>
  <c r="G50" i="2"/>
  <c r="F50" i="2"/>
  <c r="E50" i="2"/>
  <c r="D50" i="2"/>
  <c r="N49" i="2"/>
  <c r="V49" i="2"/>
  <c r="U49" i="2"/>
  <c r="G49" i="2"/>
  <c r="F49" i="2"/>
  <c r="E49" i="2"/>
  <c r="D49" i="2"/>
  <c r="N48" i="2"/>
  <c r="V48" i="2"/>
  <c r="U48" i="2"/>
  <c r="G48" i="2"/>
  <c r="F48" i="2"/>
  <c r="E48" i="2"/>
  <c r="D48" i="2"/>
  <c r="N47" i="2"/>
  <c r="V47" i="2"/>
  <c r="U47" i="2"/>
  <c r="G47" i="2"/>
  <c r="F47" i="2"/>
  <c r="E47" i="2"/>
  <c r="D47" i="2"/>
  <c r="N46" i="2"/>
  <c r="V46" i="2"/>
  <c r="U46" i="2"/>
  <c r="G46" i="2"/>
  <c r="F46" i="2"/>
  <c r="E46" i="2"/>
  <c r="D46" i="2"/>
  <c r="N45" i="2"/>
  <c r="V45" i="2"/>
  <c r="U45" i="2"/>
  <c r="G45" i="2"/>
  <c r="F45" i="2"/>
  <c r="E45" i="2"/>
  <c r="D45" i="2"/>
  <c r="N44" i="2"/>
  <c r="V44" i="2"/>
  <c r="U44" i="2"/>
  <c r="G44" i="2"/>
  <c r="F44" i="2"/>
  <c r="E44" i="2"/>
  <c r="D44" i="2"/>
  <c r="N43" i="2"/>
  <c r="V43" i="2"/>
  <c r="U43" i="2"/>
  <c r="G43" i="2"/>
  <c r="F43" i="2"/>
  <c r="E43" i="2"/>
  <c r="D43" i="2"/>
  <c r="N42" i="2"/>
  <c r="V42" i="2"/>
  <c r="U42" i="2"/>
  <c r="G42" i="2"/>
  <c r="F42" i="2"/>
  <c r="E42" i="2"/>
  <c r="D42" i="2"/>
  <c r="N41" i="2"/>
  <c r="V41" i="2"/>
  <c r="U41" i="2"/>
  <c r="G41" i="2"/>
  <c r="F41" i="2"/>
  <c r="E41" i="2"/>
  <c r="D41" i="2"/>
  <c r="N40" i="2"/>
  <c r="V40" i="2"/>
  <c r="U40" i="2"/>
  <c r="G40" i="2"/>
  <c r="F40" i="2"/>
  <c r="E40" i="2"/>
  <c r="D40" i="2"/>
  <c r="N39" i="2"/>
  <c r="V39" i="2"/>
  <c r="U39" i="2"/>
  <c r="G39" i="2"/>
  <c r="F39" i="2"/>
  <c r="E39" i="2"/>
  <c r="D39" i="2"/>
  <c r="N38" i="2"/>
  <c r="V38" i="2"/>
  <c r="U38" i="2"/>
  <c r="G38" i="2"/>
  <c r="F38" i="2"/>
  <c r="E38" i="2"/>
  <c r="D38" i="2"/>
  <c r="N37" i="2"/>
  <c r="V37" i="2"/>
  <c r="U37" i="2"/>
  <c r="G37" i="2"/>
  <c r="F37" i="2"/>
  <c r="E37" i="2"/>
  <c r="D37" i="2"/>
  <c r="N36" i="2"/>
  <c r="V36" i="2"/>
  <c r="U36" i="2"/>
  <c r="G36" i="2"/>
  <c r="F36" i="2"/>
  <c r="E36" i="2"/>
  <c r="D36" i="2"/>
  <c r="N35" i="2"/>
  <c r="V35" i="2"/>
  <c r="U35" i="2"/>
  <c r="G35" i="2"/>
  <c r="F35" i="2"/>
  <c r="E35" i="2"/>
  <c r="D35" i="2"/>
  <c r="N34" i="2"/>
  <c r="V34" i="2"/>
  <c r="U34" i="2"/>
  <c r="G34" i="2"/>
  <c r="F34" i="2"/>
  <c r="E34" i="2"/>
  <c r="D34" i="2"/>
  <c r="N33" i="2"/>
  <c r="V33" i="2"/>
  <c r="U33" i="2"/>
  <c r="G33" i="2"/>
  <c r="F33" i="2"/>
  <c r="E33" i="2"/>
  <c r="D33" i="2"/>
  <c r="N32" i="2"/>
  <c r="V32" i="2"/>
  <c r="U32" i="2"/>
  <c r="G32" i="2"/>
  <c r="F32" i="2"/>
  <c r="E32" i="2"/>
  <c r="D32" i="2"/>
  <c r="N31" i="2"/>
  <c r="V31" i="2"/>
  <c r="U31" i="2"/>
  <c r="G31" i="2"/>
  <c r="F31" i="2"/>
  <c r="E31" i="2"/>
  <c r="D31" i="2"/>
  <c r="N30" i="2"/>
  <c r="V30" i="2"/>
  <c r="U30" i="2"/>
  <c r="G30" i="2"/>
  <c r="F30" i="2"/>
  <c r="E30" i="2"/>
  <c r="D30" i="2"/>
  <c r="N29" i="2"/>
  <c r="V29" i="2"/>
  <c r="U29" i="2"/>
  <c r="G29" i="2"/>
  <c r="F29" i="2"/>
  <c r="E29" i="2"/>
  <c r="D29" i="2"/>
  <c r="N28" i="2"/>
  <c r="V28" i="2"/>
  <c r="U28" i="2"/>
  <c r="G28" i="2"/>
  <c r="F28" i="2"/>
  <c r="E28" i="2"/>
  <c r="D28" i="2"/>
  <c r="N27" i="2"/>
  <c r="V27" i="2"/>
  <c r="U27" i="2"/>
  <c r="G27" i="2"/>
  <c r="F27" i="2"/>
  <c r="E27" i="2"/>
  <c r="D27" i="2"/>
  <c r="N26" i="2"/>
  <c r="V26" i="2"/>
  <c r="U26" i="2"/>
  <c r="G26" i="2"/>
  <c r="F26" i="2"/>
  <c r="E26" i="2"/>
  <c r="D26" i="2"/>
  <c r="N25" i="2"/>
  <c r="V25" i="2"/>
  <c r="U25" i="2"/>
  <c r="G25" i="2"/>
  <c r="F25" i="2"/>
  <c r="E25" i="2"/>
  <c r="D25" i="2"/>
  <c r="N24" i="2"/>
  <c r="V24" i="2"/>
  <c r="U24" i="2"/>
  <c r="G24" i="2"/>
  <c r="F24" i="2"/>
  <c r="E24" i="2"/>
  <c r="D24" i="2"/>
  <c r="N23" i="2"/>
  <c r="V23" i="2"/>
  <c r="U23" i="2"/>
  <c r="G23" i="2"/>
  <c r="F23" i="2"/>
  <c r="E23" i="2"/>
  <c r="D23" i="2"/>
  <c r="N22" i="2"/>
  <c r="V22" i="2"/>
  <c r="U22" i="2"/>
  <c r="G22" i="2"/>
  <c r="F22" i="2"/>
  <c r="E22" i="2"/>
  <c r="D22" i="2"/>
  <c r="N21" i="2"/>
  <c r="V21" i="2"/>
  <c r="U21" i="2"/>
  <c r="G21" i="2"/>
  <c r="F21" i="2"/>
  <c r="E21" i="2"/>
  <c r="D21" i="2"/>
  <c r="N20" i="2"/>
  <c r="V20" i="2"/>
  <c r="U20" i="2"/>
  <c r="G20" i="2"/>
  <c r="F20" i="2"/>
  <c r="E20" i="2"/>
  <c r="D20" i="2"/>
  <c r="N19" i="2"/>
  <c r="V19" i="2"/>
  <c r="U19" i="2"/>
  <c r="G19" i="2"/>
  <c r="F19" i="2"/>
  <c r="E19" i="2"/>
  <c r="D19" i="2"/>
  <c r="N18" i="2"/>
  <c r="V18" i="2"/>
  <c r="U18" i="2"/>
  <c r="G18" i="2"/>
  <c r="F18" i="2"/>
  <c r="E18" i="2"/>
  <c r="D18" i="2"/>
  <c r="N17" i="2"/>
  <c r="V17" i="2"/>
  <c r="U17" i="2"/>
  <c r="G17" i="2"/>
  <c r="F17" i="2"/>
  <c r="E17" i="2"/>
  <c r="D17" i="2"/>
  <c r="N16" i="2"/>
  <c r="V16" i="2"/>
  <c r="U16" i="2"/>
  <c r="G16" i="2"/>
  <c r="F16" i="2"/>
  <c r="E16" i="2"/>
  <c r="D16" i="2"/>
  <c r="N15" i="2"/>
  <c r="V15" i="2"/>
  <c r="U15" i="2"/>
  <c r="G15" i="2"/>
  <c r="F15" i="2"/>
  <c r="E15" i="2"/>
  <c r="D15" i="2"/>
  <c r="N14" i="2"/>
  <c r="V14" i="2"/>
  <c r="U14" i="2"/>
  <c r="G14" i="2"/>
  <c r="F14" i="2"/>
  <c r="E14" i="2"/>
  <c r="D14" i="2"/>
  <c r="N13" i="2"/>
  <c r="V13" i="2"/>
  <c r="U13" i="2"/>
  <c r="G13" i="2"/>
  <c r="F13" i="2"/>
  <c r="E13" i="2"/>
  <c r="D13" i="2"/>
  <c r="N12" i="2"/>
  <c r="V12" i="2"/>
  <c r="U12" i="2"/>
  <c r="G12" i="2"/>
  <c r="F12" i="2"/>
  <c r="E12" i="2"/>
  <c r="D12" i="2"/>
  <c r="N11" i="2"/>
  <c r="V11" i="2"/>
  <c r="U11" i="2"/>
  <c r="G11" i="2"/>
  <c r="F11" i="2"/>
  <c r="E11" i="2"/>
  <c r="D11" i="2"/>
  <c r="N10" i="2"/>
  <c r="V10" i="2"/>
  <c r="U10" i="2"/>
  <c r="G10" i="2"/>
  <c r="F10" i="2"/>
  <c r="E10" i="2"/>
  <c r="D10" i="2"/>
  <c r="N9" i="2"/>
  <c r="V9" i="2"/>
  <c r="U9" i="2"/>
  <c r="G9" i="2"/>
  <c r="F9" i="2"/>
  <c r="E9" i="2"/>
  <c r="D9" i="2"/>
  <c r="N8" i="2"/>
  <c r="V8" i="2"/>
  <c r="U8" i="2"/>
  <c r="G8" i="2"/>
  <c r="F8" i="2"/>
  <c r="E8" i="2"/>
  <c r="D8" i="2"/>
  <c r="N7" i="2"/>
  <c r="V7" i="2"/>
  <c r="U7" i="2"/>
  <c r="G7" i="2"/>
  <c r="F7" i="2"/>
  <c r="E7" i="2"/>
  <c r="D7" i="2"/>
  <c r="N6" i="2"/>
  <c r="V6" i="2"/>
  <c r="U6" i="2"/>
  <c r="G6" i="2"/>
  <c r="F6" i="2"/>
  <c r="E6" i="2"/>
  <c r="D6" i="2"/>
  <c r="N5" i="2"/>
  <c r="V5" i="2"/>
  <c r="U5" i="2"/>
  <c r="G5" i="2"/>
  <c r="F5" i="2"/>
  <c r="E5" i="2"/>
  <c r="D5" i="2"/>
  <c r="N4" i="2"/>
  <c r="V4" i="2"/>
  <c r="U4" i="2"/>
  <c r="G4" i="2"/>
  <c r="F4" i="2"/>
  <c r="E4" i="2"/>
  <c r="D4" i="2"/>
  <c r="N3" i="2"/>
  <c r="V3" i="2"/>
  <c r="U3" i="2"/>
  <c r="G3" i="2"/>
  <c r="F3" i="2"/>
  <c r="E3" i="2"/>
  <c r="D3" i="2"/>
  <c r="N2" i="2"/>
  <c r="V2" i="2"/>
  <c r="U2" i="2"/>
  <c r="G2" i="2"/>
  <c r="F2" i="2"/>
  <c r="E2" i="2"/>
  <c r="D2" i="2"/>
</calcChain>
</file>

<file path=xl/sharedStrings.xml><?xml version="1.0" encoding="utf-8"?>
<sst xmlns="http://schemas.openxmlformats.org/spreadsheetml/2006/main" count="951" uniqueCount="271">
  <si>
    <t>C</t>
    <phoneticPr fontId="1" type="noConversion"/>
  </si>
  <si>
    <t>A</t>
    <phoneticPr fontId="1" type="noConversion"/>
  </si>
  <si>
    <t>Polyploid</t>
    <phoneticPr fontId="1" type="noConversion"/>
  </si>
  <si>
    <t>Average</t>
    <phoneticPr fontId="1" type="noConversion"/>
  </si>
  <si>
    <t>Average</t>
    <phoneticPr fontId="1" type="noConversion"/>
  </si>
  <si>
    <t>Code</t>
    <phoneticPr fontId="1" type="noConversion"/>
  </si>
  <si>
    <t>Weight</t>
    <phoneticPr fontId="1" type="noConversion"/>
  </si>
  <si>
    <t>Terminal velocity</t>
    <phoneticPr fontId="1" type="noConversion"/>
  </si>
  <si>
    <t>Number of bristles</t>
    <phoneticPr fontId="1" type="noConversion"/>
  </si>
  <si>
    <t>Weight 1</t>
    <phoneticPr fontId="1" type="noConversion"/>
  </si>
  <si>
    <t>Weight 2</t>
    <phoneticPr fontId="1" type="noConversion"/>
  </si>
  <si>
    <t>Frames</t>
    <phoneticPr fontId="1" type="noConversion"/>
  </si>
  <si>
    <t>Anlge of attack (a)</t>
    <phoneticPr fontId="1" type="noConversion"/>
  </si>
  <si>
    <t>Angle of attack (b)</t>
    <phoneticPr fontId="1" type="noConversion"/>
  </si>
  <si>
    <t>Total Bristle length</t>
    <phoneticPr fontId="1" type="noConversion"/>
  </si>
  <si>
    <t>T velocity</t>
    <phoneticPr fontId="1" type="noConversion"/>
  </si>
  <si>
    <t>Population L16</t>
    <phoneticPr fontId="1" type="noConversion"/>
  </si>
  <si>
    <t>AW0102</t>
    <phoneticPr fontId="1" type="noConversion"/>
  </si>
  <si>
    <t>AW0103</t>
    <phoneticPr fontId="1" type="noConversion"/>
  </si>
  <si>
    <t>AW0104</t>
  </si>
  <si>
    <t>AW0105</t>
  </si>
  <si>
    <t>AW0106</t>
  </si>
  <si>
    <t>AW0107</t>
  </si>
  <si>
    <t>AW0108</t>
  </si>
  <si>
    <t>AW0109</t>
  </si>
  <si>
    <t>AW0110</t>
  </si>
  <si>
    <t>AW0114</t>
    <phoneticPr fontId="1" type="noConversion"/>
  </si>
  <si>
    <t>Population L40</t>
    <phoneticPr fontId="1" type="noConversion"/>
  </si>
  <si>
    <t>?</t>
    <phoneticPr fontId="1" type="noConversion"/>
  </si>
  <si>
    <t>Population B49</t>
    <phoneticPr fontId="1" type="noConversion"/>
  </si>
  <si>
    <t>AW0032</t>
    <phoneticPr fontId="1" type="noConversion"/>
  </si>
  <si>
    <t>AW0033</t>
    <phoneticPr fontId="1" type="noConversion"/>
  </si>
  <si>
    <t>AW0034</t>
    <phoneticPr fontId="1" type="noConversion"/>
  </si>
  <si>
    <t>AW0036</t>
    <phoneticPr fontId="1" type="noConversion"/>
  </si>
  <si>
    <t>AW0038</t>
    <phoneticPr fontId="1" type="noConversion"/>
  </si>
  <si>
    <t>AW0039</t>
    <phoneticPr fontId="1" type="noConversion"/>
  </si>
  <si>
    <t>Code</t>
    <phoneticPr fontId="1" type="noConversion"/>
  </si>
  <si>
    <t>Weight</t>
    <phoneticPr fontId="1" type="noConversion"/>
  </si>
  <si>
    <t>Angle of Attack</t>
    <phoneticPr fontId="1" type="noConversion"/>
  </si>
  <si>
    <t>Terminal velocity (m/s)</t>
    <phoneticPr fontId="1" type="noConversion"/>
  </si>
  <si>
    <t>Bristle length</t>
    <phoneticPr fontId="1" type="noConversion"/>
  </si>
  <si>
    <t>Number of bristles</t>
    <phoneticPr fontId="1" type="noConversion"/>
  </si>
  <si>
    <t>Weight 1</t>
    <phoneticPr fontId="1" type="noConversion"/>
  </si>
  <si>
    <t>Weight 2</t>
    <phoneticPr fontId="1" type="noConversion"/>
  </si>
  <si>
    <t>Frames</t>
    <phoneticPr fontId="1" type="noConversion"/>
  </si>
  <si>
    <t>Time to travel 1m</t>
    <phoneticPr fontId="1" type="noConversion"/>
  </si>
  <si>
    <t>Anlge of attack (a)</t>
    <phoneticPr fontId="1" type="noConversion"/>
  </si>
  <si>
    <t>Angle of attack (b)</t>
    <phoneticPr fontId="1" type="noConversion"/>
  </si>
  <si>
    <t>Bristle length (a)</t>
    <phoneticPr fontId="1" type="noConversion"/>
  </si>
  <si>
    <t>Bristle length (b)</t>
    <phoneticPr fontId="1" type="noConversion"/>
  </si>
  <si>
    <t>Total Bristle length</t>
    <phoneticPr fontId="1" type="noConversion"/>
  </si>
  <si>
    <t>T velocity</t>
    <phoneticPr fontId="1" type="noConversion"/>
  </si>
  <si>
    <t>Population B42</t>
    <phoneticPr fontId="1" type="noConversion"/>
  </si>
  <si>
    <t>diploid</t>
    <phoneticPr fontId="1" type="noConversion"/>
  </si>
  <si>
    <t>AW0155</t>
    <phoneticPr fontId="1" type="noConversion"/>
  </si>
  <si>
    <t>AW0157</t>
    <phoneticPr fontId="1" type="noConversion"/>
  </si>
  <si>
    <t>AW0158</t>
    <phoneticPr fontId="1" type="noConversion"/>
  </si>
  <si>
    <t>AW0159</t>
  </si>
  <si>
    <t>AW0160</t>
  </si>
  <si>
    <t>AW0161</t>
  </si>
  <si>
    <t>AW0162</t>
  </si>
  <si>
    <t>AW0163</t>
  </si>
  <si>
    <t>AW0164</t>
  </si>
  <si>
    <t>AW0165</t>
  </si>
  <si>
    <t>Average</t>
    <phoneticPr fontId="1" type="noConversion"/>
  </si>
  <si>
    <t>Code</t>
    <phoneticPr fontId="1" type="noConversion"/>
  </si>
  <si>
    <t>Weight</t>
    <phoneticPr fontId="1" type="noConversion"/>
  </si>
  <si>
    <t>Angle of Attack</t>
    <phoneticPr fontId="1" type="noConversion"/>
  </si>
  <si>
    <t>Terminal velocity</t>
    <phoneticPr fontId="1" type="noConversion"/>
  </si>
  <si>
    <t>Bristle length</t>
    <phoneticPr fontId="1" type="noConversion"/>
  </si>
  <si>
    <t>Number of bristles</t>
    <phoneticPr fontId="1" type="noConversion"/>
  </si>
  <si>
    <t>Weight 1</t>
    <phoneticPr fontId="1" type="noConversion"/>
  </si>
  <si>
    <t>Weight 2</t>
    <phoneticPr fontId="1" type="noConversion"/>
  </si>
  <si>
    <t>Frames</t>
    <phoneticPr fontId="1" type="noConversion"/>
  </si>
  <si>
    <t>Anlge of attack (a)</t>
    <phoneticPr fontId="1" type="noConversion"/>
  </si>
  <si>
    <t>Angle of attack (b)</t>
    <phoneticPr fontId="1" type="noConversion"/>
  </si>
  <si>
    <t>Bristle length (a)</t>
    <phoneticPr fontId="1" type="noConversion"/>
  </si>
  <si>
    <t>Bristle length (b)</t>
    <phoneticPr fontId="1" type="noConversion"/>
  </si>
  <si>
    <t>Total Bristle length</t>
    <phoneticPr fontId="1" type="noConversion"/>
  </si>
  <si>
    <t>T velocity</t>
    <phoneticPr fontId="1" type="noConversion"/>
  </si>
  <si>
    <t>Population B46</t>
    <phoneticPr fontId="1" type="noConversion"/>
  </si>
  <si>
    <t>diploid</t>
    <phoneticPr fontId="1" type="noConversion"/>
  </si>
  <si>
    <t>AW0040</t>
    <phoneticPr fontId="1" type="noConversion"/>
  </si>
  <si>
    <t>AW0041</t>
    <phoneticPr fontId="1" type="noConversion"/>
  </si>
  <si>
    <t>AW0042</t>
    <phoneticPr fontId="1" type="noConversion"/>
  </si>
  <si>
    <t>AW0043</t>
    <phoneticPr fontId="1" type="noConversion"/>
  </si>
  <si>
    <t>Population 2047</t>
    <phoneticPr fontId="1" type="noConversion"/>
  </si>
  <si>
    <t>A</t>
    <phoneticPr fontId="1" type="noConversion"/>
  </si>
  <si>
    <t>B</t>
    <phoneticPr fontId="1" type="noConversion"/>
  </si>
  <si>
    <t>Code</t>
  </si>
  <si>
    <t>Weight</t>
  </si>
  <si>
    <t>Angle of Attack</t>
  </si>
  <si>
    <t>Terminal velocity</t>
  </si>
  <si>
    <t>Bristle length</t>
  </si>
  <si>
    <t>Number of bristles</t>
  </si>
  <si>
    <t>Weight 1</t>
  </si>
  <si>
    <t>Weight 2</t>
  </si>
  <si>
    <t>Frames</t>
  </si>
  <si>
    <t>Anlge of attack (a)</t>
  </si>
  <si>
    <t>Angle of attack (b)</t>
  </si>
  <si>
    <t>Bristle length (a)</t>
  </si>
  <si>
    <t>Bristle length (b)</t>
  </si>
  <si>
    <t>Total Bristle length</t>
  </si>
  <si>
    <t>T velocity</t>
  </si>
  <si>
    <t>Average</t>
  </si>
  <si>
    <t>Population 2012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</si>
  <si>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</si>
  <si>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</si>
  <si>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</si>
  <si>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</si>
  <si>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 (bad sample pappuss did not open well)</t>
    <phoneticPr fontId="1" type="noConversion"/>
  </si>
  <si>
    <t>Population 2054</t>
    <phoneticPr fontId="1" type="noConversion"/>
  </si>
  <si>
    <t>Bulk</t>
    <phoneticPr fontId="1" type="noConversion"/>
  </si>
  <si>
    <t>Population 2053</t>
    <phoneticPr fontId="1" type="noConversion"/>
  </si>
  <si>
    <t>Bulk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</si>
  <si>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</si>
  <si>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</si>
  <si>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</si>
  <si>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Population 2012-1</t>
    <phoneticPr fontId="1" type="noConversion"/>
  </si>
  <si>
    <t>A (bad sample unviable)</t>
    <phoneticPr fontId="1" type="noConversion"/>
  </si>
  <si>
    <t>Population 2012-2</t>
    <phoneticPr fontId="1" type="noConversion"/>
  </si>
  <si>
    <t xml:space="preserve">B </t>
    <phoneticPr fontId="1" type="noConversion"/>
  </si>
  <si>
    <t>B (bad sample, under developed)</t>
    <phoneticPr fontId="1" type="noConversion"/>
  </si>
  <si>
    <t>D (bad sample, under developed)</t>
    <phoneticPr fontId="1" type="noConversion"/>
  </si>
  <si>
    <t>E (bad sample, under developed)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</si>
  <si>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</si>
  <si>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</si>
  <si>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</si>
  <si>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F</t>
    <phoneticPr fontId="1" type="noConversion"/>
  </si>
  <si>
    <t>Population 2012-7</t>
    <phoneticPr fontId="1" type="noConversion"/>
  </si>
  <si>
    <t>Population 2012-4</t>
    <phoneticPr fontId="1" type="noConversion"/>
  </si>
  <si>
    <t>B</t>
    <phoneticPr fontId="1" type="noConversion"/>
  </si>
  <si>
    <t>G</t>
    <phoneticPr fontId="1" type="noConversion"/>
  </si>
  <si>
    <t>H</t>
    <phoneticPr fontId="1" type="noConversion"/>
  </si>
  <si>
    <t>AW0005</t>
    <phoneticPr fontId="1" type="noConversion"/>
  </si>
  <si>
    <t>above 180</t>
  </si>
  <si>
    <t>AW0006</t>
    <phoneticPr fontId="1" type="noConversion"/>
  </si>
  <si>
    <t>AW0007</t>
  </si>
  <si>
    <t>AW0008</t>
  </si>
  <si>
    <t>AW0009</t>
  </si>
  <si>
    <t>above 180</t>
    <phoneticPr fontId="1" type="noConversion"/>
  </si>
  <si>
    <t>AW0010</t>
  </si>
  <si>
    <t>AW0011</t>
  </si>
  <si>
    <t>AW0012</t>
  </si>
  <si>
    <t>AW0013</t>
  </si>
  <si>
    <t>AW0014</t>
  </si>
  <si>
    <t>Average</t>
    <phoneticPr fontId="1" type="noConversion"/>
  </si>
  <si>
    <t>Code</t>
    <phoneticPr fontId="1" type="noConversion"/>
  </si>
  <si>
    <t>Weight</t>
    <phoneticPr fontId="1" type="noConversion"/>
  </si>
  <si>
    <t>Angle of Attack</t>
    <phoneticPr fontId="1" type="noConversion"/>
  </si>
  <si>
    <t>Terminal velocity</t>
    <phoneticPr fontId="1" type="noConversion"/>
  </si>
  <si>
    <t>Bristle length</t>
    <phoneticPr fontId="1" type="noConversion"/>
  </si>
  <si>
    <t>Number of bristles</t>
    <phoneticPr fontId="1" type="noConversion"/>
  </si>
  <si>
    <t>Weight 1</t>
    <phoneticPr fontId="1" type="noConversion"/>
  </si>
  <si>
    <t>Weight 2</t>
    <phoneticPr fontId="1" type="noConversion"/>
  </si>
  <si>
    <t>Frames</t>
    <phoneticPr fontId="1" type="noConversion"/>
  </si>
  <si>
    <t>Anlge of attack (a)</t>
    <phoneticPr fontId="1" type="noConversion"/>
  </si>
  <si>
    <t>Angle of attack (b)</t>
    <phoneticPr fontId="1" type="noConversion"/>
  </si>
  <si>
    <t>Bristle length (a)</t>
    <phoneticPr fontId="1" type="noConversion"/>
  </si>
  <si>
    <t>Bristle length (b)</t>
    <phoneticPr fontId="1" type="noConversion"/>
  </si>
  <si>
    <t>Total Bristle length</t>
    <phoneticPr fontId="1" type="noConversion"/>
  </si>
  <si>
    <t>T velocity</t>
    <phoneticPr fontId="1" type="noConversion"/>
  </si>
  <si>
    <t>Population B52</t>
    <phoneticPr fontId="1" type="noConversion"/>
  </si>
  <si>
    <t>polyploid</t>
    <phoneticPr fontId="1" type="noConversion"/>
  </si>
  <si>
    <t>AW0119</t>
    <phoneticPr fontId="1" type="noConversion"/>
  </si>
  <si>
    <t>AW0120</t>
    <phoneticPr fontId="1" type="noConversion"/>
  </si>
  <si>
    <t>AW0121</t>
  </si>
  <si>
    <t>AW0122</t>
  </si>
  <si>
    <t>AW0123</t>
  </si>
  <si>
    <t>AW0125</t>
  </si>
  <si>
    <t>AW0126</t>
  </si>
  <si>
    <t>AW0127</t>
  </si>
  <si>
    <t>AW0128</t>
  </si>
  <si>
    <t>AW0129</t>
  </si>
  <si>
    <t>Polyploid</t>
  </si>
  <si>
    <t>Diploid</t>
  </si>
  <si>
    <t>diploid</t>
  </si>
  <si>
    <t>AW0155</t>
    <phoneticPr fontId="2" type="noConversion"/>
  </si>
  <si>
    <t>AW0157</t>
    <phoneticPr fontId="2" type="noConversion"/>
  </si>
  <si>
    <t>AW0158</t>
    <phoneticPr fontId="2" type="noConversion"/>
  </si>
  <si>
    <t>AW0005</t>
    <phoneticPr fontId="2" type="noConversion"/>
  </si>
  <si>
    <t>AW0006</t>
    <phoneticPr fontId="2" type="noConversion"/>
  </si>
  <si>
    <t>41.53914 2012-2 P</t>
    <phoneticPr fontId="1" type="noConversion"/>
  </si>
  <si>
    <t>41.25287 2012-4 D</t>
    <phoneticPr fontId="1" type="noConversion"/>
  </si>
  <si>
    <t>40.10700 2012-7 D</t>
    <phoneticPr fontId="1" type="noConversion"/>
  </si>
  <si>
    <t>40.53841 B46 D</t>
    <phoneticPr fontId="1" type="noConversion"/>
  </si>
  <si>
    <t>40.84031 B49 D</t>
    <phoneticPr fontId="1" type="noConversion"/>
  </si>
  <si>
    <t>40.107 B42 D</t>
    <phoneticPr fontId="1" type="noConversion"/>
  </si>
  <si>
    <t>40.94106 B52 P</t>
    <phoneticPr fontId="1" type="noConversion"/>
  </si>
  <si>
    <t>46.33291 3015 P</t>
    <phoneticPr fontId="1" type="noConversion"/>
  </si>
  <si>
    <t>50.60573 2047 P</t>
    <phoneticPr fontId="1" type="noConversion"/>
  </si>
  <si>
    <t>62.1235 2053 D</t>
    <phoneticPr fontId="1" type="noConversion"/>
  </si>
  <si>
    <t>60.83603 2054 P</t>
    <phoneticPr fontId="1" type="noConversion"/>
  </si>
  <si>
    <t>41.30645 L16 P</t>
    <phoneticPr fontId="1" type="noConversion"/>
  </si>
  <si>
    <t>42.79738 L40 P</t>
    <phoneticPr fontId="1" type="noConversion"/>
  </si>
  <si>
    <t>42.80874 2012 P</t>
    <phoneticPr fontId="1" type="noConversion"/>
  </si>
  <si>
    <t>above 180</t>
    <phoneticPr fontId="2" type="noConversion"/>
  </si>
  <si>
    <t>AW0119</t>
    <phoneticPr fontId="2" type="noConversion"/>
  </si>
  <si>
    <t>AW0120</t>
    <phoneticPr fontId="2" type="noConversion"/>
  </si>
  <si>
    <t>AW0102</t>
    <phoneticPr fontId="2" type="noConversion"/>
  </si>
  <si>
    <t>AW0103</t>
    <phoneticPr fontId="2" type="noConversion"/>
  </si>
  <si>
    <t>AW0114</t>
    <phoneticPr fontId="2" type="noConversion"/>
  </si>
  <si>
    <t>Code</t>
    <phoneticPr fontId="2" type="noConversion"/>
  </si>
  <si>
    <t>Weight</t>
    <phoneticPr fontId="2" type="noConversion"/>
  </si>
  <si>
    <t>Angle of Attack</t>
    <phoneticPr fontId="2" type="noConversion"/>
  </si>
  <si>
    <t>Terminal velocity (m/s)</t>
    <phoneticPr fontId="2" type="noConversion"/>
  </si>
  <si>
    <t>Bristle length</t>
    <phoneticPr fontId="2" type="noConversion"/>
  </si>
  <si>
    <t>Number of bristles</t>
    <phoneticPr fontId="2" type="noConversion"/>
  </si>
  <si>
    <t>Weight 1</t>
    <phoneticPr fontId="2" type="noConversion"/>
  </si>
  <si>
    <t>Weight 2</t>
    <phoneticPr fontId="2" type="noConversion"/>
  </si>
  <si>
    <t>Frames</t>
    <phoneticPr fontId="2" type="noConversion"/>
  </si>
  <si>
    <t>Time to travel 1m</t>
    <phoneticPr fontId="2" type="noConversion"/>
  </si>
  <si>
    <t>Anlge of attack (a)</t>
    <phoneticPr fontId="2" type="noConversion"/>
  </si>
  <si>
    <t>Angle of attack (b)</t>
    <phoneticPr fontId="2" type="noConversion"/>
  </si>
  <si>
    <t>Bristle length (a)</t>
    <phoneticPr fontId="2" type="noConversion"/>
  </si>
  <si>
    <t>Bristle length (b)</t>
    <phoneticPr fontId="2" type="noConversion"/>
  </si>
  <si>
    <t>Total Bristle length</t>
    <phoneticPr fontId="2" type="noConversion"/>
  </si>
  <si>
    <t>T velocity</t>
    <phoneticPr fontId="2" type="noConversion"/>
  </si>
  <si>
    <t>Population</t>
  </si>
  <si>
    <t>B42</t>
  </si>
  <si>
    <t>B46</t>
  </si>
  <si>
    <t>AW0155</t>
  </si>
  <si>
    <t>AW0157</t>
  </si>
  <si>
    <t>Ploidy</t>
  </si>
  <si>
    <t>B52</t>
  </si>
  <si>
    <t>L16</t>
  </si>
  <si>
    <t>L40</t>
  </si>
  <si>
    <t>B49</t>
  </si>
  <si>
    <t>A</t>
  </si>
  <si>
    <t>B</t>
  </si>
  <si>
    <t xml:space="preserve">C </t>
  </si>
  <si>
    <t>C</t>
  </si>
  <si>
    <t>D</t>
  </si>
  <si>
    <t>E</t>
  </si>
  <si>
    <t>2012-1</t>
  </si>
  <si>
    <t>2012-2</t>
  </si>
  <si>
    <t xml:space="preserve">A </t>
  </si>
  <si>
    <t xml:space="preserve">B </t>
  </si>
  <si>
    <t xml:space="preserve">D </t>
  </si>
  <si>
    <t xml:space="preserve">E </t>
  </si>
  <si>
    <t>2012-7</t>
  </si>
  <si>
    <t>2012-4</t>
  </si>
  <si>
    <t>Diploid</t>
    <phoneticPr fontId="1" type="noConversion"/>
  </si>
  <si>
    <t>Population</t>
    <phoneticPr fontId="1" type="noConversion"/>
  </si>
  <si>
    <t>Coordinates</t>
    <phoneticPr fontId="1" type="noConversion"/>
  </si>
  <si>
    <t>2012-1</t>
    <phoneticPr fontId="1" type="noConversion"/>
  </si>
  <si>
    <t>41.68102 -110.61176</t>
  </si>
  <si>
    <t>2012-2</t>
    <phoneticPr fontId="1" type="noConversion"/>
  </si>
  <si>
    <t>41.53914 -110.54940</t>
  </si>
  <si>
    <t>2012-4</t>
    <phoneticPr fontId="1" type="noConversion"/>
  </si>
  <si>
    <t>41.25287 -105.40622</t>
  </si>
  <si>
    <t>2012-7</t>
    <phoneticPr fontId="1" type="noConversion"/>
  </si>
  <si>
    <t>40.10700 -105.28355</t>
  </si>
  <si>
    <t>B42</t>
    <phoneticPr fontId="1" type="noConversion"/>
  </si>
  <si>
    <t>B46</t>
    <phoneticPr fontId="1" type="noConversion"/>
  </si>
  <si>
    <t>B49</t>
    <phoneticPr fontId="1" type="noConversion"/>
  </si>
  <si>
    <t>L16</t>
    <phoneticPr fontId="1" type="noConversion"/>
  </si>
  <si>
    <t>L40</t>
    <phoneticPr fontId="1" type="noConversion"/>
  </si>
  <si>
    <t>40.107 -105.2916667</t>
    <phoneticPr fontId="1" type="noConversion"/>
  </si>
  <si>
    <t>40.53841 -10513346</t>
    <phoneticPr fontId="1" type="noConversion"/>
  </si>
  <si>
    <t>40.84031 -105.32137</t>
    <phoneticPr fontId="1" type="noConversion"/>
  </si>
  <si>
    <t>46.33291 -111.55634</t>
    <phoneticPr fontId="1" type="noConversion"/>
  </si>
  <si>
    <t>41.30645 -105.52158</t>
    <phoneticPr fontId="1" type="noConversion"/>
  </si>
  <si>
    <t>42.79738 -105.8814</t>
    <phoneticPr fontId="1" type="noConversion"/>
  </si>
  <si>
    <t>B52</t>
    <phoneticPr fontId="1" type="noConversion"/>
  </si>
  <si>
    <t>40.94106 -106.04996</t>
    <phoneticPr fontId="1" type="noConversion"/>
  </si>
  <si>
    <t>42.80874 -105.37783</t>
    <phoneticPr fontId="1" type="noConversion"/>
  </si>
  <si>
    <t>50.60573 -116.05952</t>
    <phoneticPr fontId="1" type="noConversion"/>
  </si>
  <si>
    <t>62.1235 -136.2575</t>
    <phoneticPr fontId="1" type="noConversion"/>
  </si>
  <si>
    <t>60.83603 -135.91429</t>
    <phoneticPr fontId="1" type="noConversion"/>
  </si>
  <si>
    <t>41.68102 2012-1 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</si>
</sst>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b/>
      <sz val="18"/>
      <color theme="3"/>
      <name val="Cambria"/>
      <family val="2"/>
      <scheme val="major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79" workbookViewId="0">
      <selection activeCell="I104" sqref="I104"/>
    </sheetView>
  </sheetViews>
  <sheetFormatPr baseColWidth="10" defaultRowHeight="13" x14ac:dyDescent="0"/>
  <sheetData>
    <row r="1" spans="1:20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H1" t="s">
        <v>42</v>
      </c>
      <c r="I1" t="s">
        <v>43</v>
      </c>
      <c r="K1" t="s">
        <v>44</v>
      </c>
      <c r="L1" t="s">
        <v>45</v>
      </c>
      <c r="M1" t="s">
        <v>46</v>
      </c>
      <c r="N1" t="s">
        <v>47</v>
      </c>
      <c r="Q1" t="s">
        <v>48</v>
      </c>
      <c r="R1" t="s">
        <v>49</v>
      </c>
      <c r="S1" t="s">
        <v>50</v>
      </c>
      <c r="T1" t="s">
        <v>51</v>
      </c>
    </row>
    <row r="2" spans="1:20">
      <c r="A2" t="s">
        <v>52</v>
      </c>
      <c r="B2" t="s">
        <v>53</v>
      </c>
    </row>
    <row r="3" spans="1:20">
      <c r="A3" t="s">
        <v>54</v>
      </c>
      <c r="B3">
        <f>(H3+I3)/2</f>
        <v>1.0500000000000002E-3</v>
      </c>
      <c r="C3">
        <f>(90-M3)+(90-N3)</f>
        <v>68</v>
      </c>
      <c r="D3">
        <f>1/L3</f>
        <v>1.8939393939393938</v>
      </c>
      <c r="E3">
        <f>(Q3+R3)/2</f>
        <v>4.55</v>
      </c>
      <c r="F3">
        <v>31</v>
      </c>
      <c r="H3">
        <v>1.1000000000000001E-3</v>
      </c>
      <c r="I3">
        <v>1E-3</v>
      </c>
      <c r="K3">
        <v>8</v>
      </c>
      <c r="L3">
        <f>(0.033*K3)*2</f>
        <v>0.52800000000000002</v>
      </c>
      <c r="M3">
        <v>44</v>
      </c>
      <c r="N3">
        <v>68</v>
      </c>
      <c r="Q3">
        <v>4.5</v>
      </c>
      <c r="R3">
        <v>4.5999999999999996</v>
      </c>
      <c r="S3">
        <f>Q3+R3</f>
        <v>9.1</v>
      </c>
      <c r="T3">
        <f>1/L3</f>
        <v>1.8939393939393938</v>
      </c>
    </row>
    <row r="4" spans="1:20">
      <c r="B4">
        <f t="shared" ref="B4:B22" si="0">(H4+I4)/2</f>
        <v>8.5000000000000006E-4</v>
      </c>
      <c r="C4">
        <f t="shared" ref="C4:C71" si="1">(90-M4)+(90-N4)</f>
        <v>78</v>
      </c>
      <c r="D4">
        <f t="shared" ref="D4:D71" si="2">1/L4</f>
        <v>1.5151515151515151</v>
      </c>
      <c r="E4">
        <f t="shared" ref="E4:E71" si="3">(Q4+R4)/2</f>
        <v>4.8499999999999996</v>
      </c>
      <c r="F4">
        <v>33</v>
      </c>
      <c r="H4">
        <v>8.0000000000000004E-4</v>
      </c>
      <c r="I4">
        <v>8.9999999999999998E-4</v>
      </c>
      <c r="K4">
        <v>10</v>
      </c>
      <c r="L4">
        <f t="shared" ref="L4:L71" si="4">(0.033*K4)*2</f>
        <v>0.66</v>
      </c>
      <c r="M4">
        <v>40</v>
      </c>
      <c r="N4">
        <v>62</v>
      </c>
      <c r="Q4">
        <v>5.0999999999999996</v>
      </c>
      <c r="R4">
        <v>4.5999999999999996</v>
      </c>
      <c r="S4">
        <f t="shared" ref="S4:S67" si="5">Q4+R4</f>
        <v>9.6999999999999993</v>
      </c>
      <c r="T4">
        <f t="shared" ref="T4:T67" si="6">1/L4</f>
        <v>1.5151515151515151</v>
      </c>
    </row>
    <row r="5" spans="1:20">
      <c r="A5" t="s">
        <v>55</v>
      </c>
      <c r="B5">
        <f t="shared" si="0"/>
        <v>5.4999999999999992E-4</v>
      </c>
      <c r="C5">
        <f t="shared" si="1"/>
        <v>91</v>
      </c>
      <c r="D5">
        <f t="shared" si="2"/>
        <v>0.72150072150072142</v>
      </c>
      <c r="E5">
        <f t="shared" si="3"/>
        <v>6.5</v>
      </c>
      <c r="F5">
        <v>28</v>
      </c>
      <c r="H5">
        <v>5.9999999999999995E-4</v>
      </c>
      <c r="I5">
        <v>5.0000000000000001E-4</v>
      </c>
      <c r="K5">
        <v>21</v>
      </c>
      <c r="L5">
        <f t="shared" si="4"/>
        <v>1.3860000000000001</v>
      </c>
      <c r="M5">
        <v>35</v>
      </c>
      <c r="N5">
        <v>54</v>
      </c>
      <c r="Q5">
        <v>6.4</v>
      </c>
      <c r="R5">
        <v>6.6</v>
      </c>
      <c r="S5">
        <f t="shared" si="5"/>
        <v>13</v>
      </c>
      <c r="T5">
        <f t="shared" si="6"/>
        <v>0.72150072150072142</v>
      </c>
    </row>
    <row r="6" spans="1:20">
      <c r="B6">
        <f t="shared" si="0"/>
        <v>5.0000000000000001E-4</v>
      </c>
      <c r="C6">
        <f t="shared" si="1"/>
        <v>81</v>
      </c>
      <c r="D6">
        <f t="shared" si="2"/>
        <v>0.75757575757575757</v>
      </c>
      <c r="E6">
        <f t="shared" si="3"/>
        <v>6.4499999999999993</v>
      </c>
      <c r="F6">
        <v>32</v>
      </c>
      <c r="H6">
        <v>5.0000000000000001E-4</v>
      </c>
      <c r="I6">
        <v>5.0000000000000001E-4</v>
      </c>
      <c r="K6">
        <v>20</v>
      </c>
      <c r="L6">
        <f t="shared" si="4"/>
        <v>1.32</v>
      </c>
      <c r="M6">
        <v>36</v>
      </c>
      <c r="N6">
        <v>63</v>
      </c>
      <c r="Q6">
        <v>6.6</v>
      </c>
      <c r="R6">
        <v>6.3</v>
      </c>
      <c r="S6">
        <f t="shared" si="5"/>
        <v>12.899999999999999</v>
      </c>
      <c r="T6">
        <f t="shared" si="6"/>
        <v>0.75757575757575757</v>
      </c>
    </row>
    <row r="7" spans="1:20">
      <c r="A7" t="s">
        <v>56</v>
      </c>
      <c r="B7">
        <f t="shared" si="0"/>
        <v>1.1999999999999999E-3</v>
      </c>
      <c r="C7">
        <f t="shared" si="1"/>
        <v>110</v>
      </c>
      <c r="D7">
        <f t="shared" si="2"/>
        <v>1.1655011655011653</v>
      </c>
      <c r="E7">
        <f t="shared" si="3"/>
        <v>5.3</v>
      </c>
      <c r="F7">
        <v>29</v>
      </c>
      <c r="H7">
        <v>1.1999999999999999E-3</v>
      </c>
      <c r="I7">
        <v>1.1999999999999999E-3</v>
      </c>
      <c r="K7">
        <v>13</v>
      </c>
      <c r="L7">
        <f t="shared" si="4"/>
        <v>0.8580000000000001</v>
      </c>
      <c r="M7">
        <v>25</v>
      </c>
      <c r="N7">
        <v>45</v>
      </c>
      <c r="Q7">
        <v>5.0999999999999996</v>
      </c>
      <c r="R7">
        <v>5.5</v>
      </c>
      <c r="S7">
        <f t="shared" si="5"/>
        <v>10.6</v>
      </c>
      <c r="T7">
        <f t="shared" si="6"/>
        <v>1.1655011655011653</v>
      </c>
    </row>
    <row r="8" spans="1:20">
      <c r="B8">
        <f t="shared" si="0"/>
        <v>1.2499999999999998E-3</v>
      </c>
      <c r="C8">
        <f t="shared" si="1"/>
        <v>98</v>
      </c>
      <c r="D8">
        <f t="shared" si="2"/>
        <v>1.3774104683195594</v>
      </c>
      <c r="E8">
        <f t="shared" si="3"/>
        <v>5.4</v>
      </c>
      <c r="F8">
        <v>29</v>
      </c>
      <c r="H8">
        <v>1.1999999999999999E-3</v>
      </c>
      <c r="I8">
        <v>1.2999999999999999E-3</v>
      </c>
      <c r="K8">
        <v>11</v>
      </c>
      <c r="L8">
        <f t="shared" si="4"/>
        <v>0.72599999999999998</v>
      </c>
      <c r="M8">
        <v>64</v>
      </c>
      <c r="N8">
        <v>18</v>
      </c>
      <c r="Q8">
        <v>5.6</v>
      </c>
      <c r="R8">
        <v>5.2</v>
      </c>
      <c r="S8">
        <f t="shared" si="5"/>
        <v>10.8</v>
      </c>
      <c r="T8">
        <f t="shared" si="6"/>
        <v>1.3774104683195594</v>
      </c>
    </row>
    <row r="9" spans="1:20">
      <c r="A9" t="s">
        <v>57</v>
      </c>
      <c r="B9">
        <f t="shared" si="0"/>
        <v>1.2999999999999999E-3</v>
      </c>
      <c r="C9">
        <f t="shared" si="1"/>
        <v>100</v>
      </c>
      <c r="D9">
        <f t="shared" si="2"/>
        <v>1.0101010101010102</v>
      </c>
      <c r="E9">
        <f t="shared" si="3"/>
        <v>5.5</v>
      </c>
      <c r="F9">
        <v>39</v>
      </c>
      <c r="H9">
        <v>1.2999999999999999E-3</v>
      </c>
      <c r="I9">
        <v>1.2999999999999999E-3</v>
      </c>
      <c r="K9">
        <v>15</v>
      </c>
      <c r="L9">
        <f t="shared" si="4"/>
        <v>0.99</v>
      </c>
      <c r="M9">
        <v>30</v>
      </c>
      <c r="N9">
        <v>50</v>
      </c>
      <c r="Q9">
        <v>5.9</v>
      </c>
      <c r="R9">
        <v>5.0999999999999996</v>
      </c>
      <c r="S9">
        <f t="shared" si="5"/>
        <v>11</v>
      </c>
      <c r="T9">
        <f t="shared" si="6"/>
        <v>1.0101010101010102</v>
      </c>
    </row>
    <row r="10" spans="1:20">
      <c r="B10">
        <f t="shared" si="0"/>
        <v>1.1000000000000001E-3</v>
      </c>
      <c r="C10">
        <f t="shared" si="1"/>
        <v>96</v>
      </c>
      <c r="D10">
        <f t="shared" si="2"/>
        <v>1.0101010101010102</v>
      </c>
      <c r="E10">
        <f t="shared" si="3"/>
        <v>5.65</v>
      </c>
      <c r="F10">
        <v>33</v>
      </c>
      <c r="H10">
        <v>1.1000000000000001E-3</v>
      </c>
      <c r="I10">
        <v>1.1000000000000001E-3</v>
      </c>
      <c r="K10">
        <v>15</v>
      </c>
      <c r="L10">
        <f t="shared" si="4"/>
        <v>0.99</v>
      </c>
      <c r="M10">
        <v>32</v>
      </c>
      <c r="N10">
        <v>52</v>
      </c>
      <c r="Q10">
        <v>5.6</v>
      </c>
      <c r="R10">
        <v>5.7</v>
      </c>
      <c r="S10">
        <f t="shared" si="5"/>
        <v>11.3</v>
      </c>
      <c r="T10">
        <f t="shared" si="6"/>
        <v>1.0101010101010102</v>
      </c>
    </row>
    <row r="11" spans="1:20">
      <c r="A11" t="s">
        <v>58</v>
      </c>
      <c r="B11">
        <f t="shared" si="0"/>
        <v>1E-3</v>
      </c>
      <c r="C11">
        <f t="shared" si="1"/>
        <v>93</v>
      </c>
      <c r="D11">
        <f t="shared" si="2"/>
        <v>1.5151515151515151</v>
      </c>
      <c r="E11">
        <f t="shared" si="3"/>
        <v>4.55</v>
      </c>
      <c r="F11">
        <v>32</v>
      </c>
      <c r="H11">
        <v>1E-3</v>
      </c>
      <c r="I11">
        <v>1E-3</v>
      </c>
      <c r="K11">
        <v>10</v>
      </c>
      <c r="L11">
        <f t="shared" si="4"/>
        <v>0.66</v>
      </c>
      <c r="M11">
        <v>64</v>
      </c>
      <c r="N11">
        <v>23</v>
      </c>
      <c r="Q11">
        <v>4.5999999999999996</v>
      </c>
      <c r="R11">
        <v>4.5</v>
      </c>
      <c r="S11">
        <f t="shared" si="5"/>
        <v>9.1</v>
      </c>
      <c r="T11">
        <f t="shared" si="6"/>
        <v>1.5151515151515151</v>
      </c>
    </row>
    <row r="12" spans="1:20">
      <c r="B12">
        <f t="shared" si="0"/>
        <v>8.0000000000000004E-4</v>
      </c>
      <c r="C12">
        <f t="shared" si="1"/>
        <v>91</v>
      </c>
      <c r="D12">
        <f t="shared" si="2"/>
        <v>1.6835016835016832</v>
      </c>
      <c r="E12">
        <f t="shared" si="3"/>
        <v>4.6500000000000004</v>
      </c>
      <c r="F12">
        <v>24</v>
      </c>
      <c r="H12">
        <v>8.0000000000000004E-4</v>
      </c>
      <c r="I12">
        <v>8.0000000000000004E-4</v>
      </c>
      <c r="K12">
        <v>9</v>
      </c>
      <c r="L12">
        <f t="shared" si="4"/>
        <v>0.59400000000000008</v>
      </c>
      <c r="M12">
        <v>29</v>
      </c>
      <c r="N12">
        <v>60</v>
      </c>
      <c r="Q12">
        <v>4.5</v>
      </c>
      <c r="R12">
        <v>4.8</v>
      </c>
      <c r="S12">
        <f t="shared" si="5"/>
        <v>9.3000000000000007</v>
      </c>
      <c r="T12">
        <f t="shared" si="6"/>
        <v>1.6835016835016832</v>
      </c>
    </row>
    <row r="13" spans="1:20">
      <c r="A13" t="s">
        <v>59</v>
      </c>
      <c r="B13">
        <f t="shared" si="0"/>
        <v>1.2499999999999998E-3</v>
      </c>
      <c r="C13">
        <f t="shared" si="1"/>
        <v>116</v>
      </c>
      <c r="D13">
        <f t="shared" si="2"/>
        <v>1.1655011655011653</v>
      </c>
      <c r="E13">
        <f t="shared" si="3"/>
        <v>5.75</v>
      </c>
      <c r="F13">
        <v>30</v>
      </c>
      <c r="H13">
        <v>1.2999999999999999E-3</v>
      </c>
      <c r="I13">
        <v>1.1999999999999999E-3</v>
      </c>
      <c r="K13">
        <v>13</v>
      </c>
      <c r="L13">
        <f t="shared" si="4"/>
        <v>0.8580000000000001</v>
      </c>
      <c r="M13">
        <v>18</v>
      </c>
      <c r="N13">
        <v>46</v>
      </c>
      <c r="Q13">
        <v>5.8</v>
      </c>
      <c r="R13">
        <v>5.7</v>
      </c>
      <c r="S13">
        <f t="shared" si="5"/>
        <v>11.5</v>
      </c>
      <c r="T13">
        <f t="shared" si="6"/>
        <v>1.1655011655011653</v>
      </c>
    </row>
    <row r="14" spans="1:20">
      <c r="B14">
        <f t="shared" si="0"/>
        <v>1.2499999999999998E-3</v>
      </c>
      <c r="C14">
        <f t="shared" si="1"/>
        <v>119</v>
      </c>
      <c r="D14">
        <f t="shared" si="2"/>
        <v>1.2626262626262625</v>
      </c>
      <c r="E14">
        <f t="shared" si="3"/>
        <v>6</v>
      </c>
      <c r="F14">
        <v>25</v>
      </c>
      <c r="H14">
        <v>1.1999999999999999E-3</v>
      </c>
      <c r="I14">
        <v>1.2999999999999999E-3</v>
      </c>
      <c r="K14">
        <v>12</v>
      </c>
      <c r="L14">
        <f t="shared" si="4"/>
        <v>0.79200000000000004</v>
      </c>
      <c r="M14">
        <v>39</v>
      </c>
      <c r="N14">
        <v>22</v>
      </c>
      <c r="Q14">
        <v>6.1</v>
      </c>
      <c r="R14">
        <v>5.9</v>
      </c>
      <c r="S14">
        <f t="shared" si="5"/>
        <v>12</v>
      </c>
      <c r="T14">
        <f t="shared" si="6"/>
        <v>1.2626262626262625</v>
      </c>
    </row>
    <row r="15" spans="1:20">
      <c r="A15" t="s">
        <v>60</v>
      </c>
      <c r="B15">
        <f t="shared" si="0"/>
        <v>1E-3</v>
      </c>
      <c r="C15">
        <f t="shared" si="1"/>
        <v>101</v>
      </c>
      <c r="D15">
        <f t="shared" si="2"/>
        <v>1.1655011655011653</v>
      </c>
      <c r="E15">
        <f t="shared" si="3"/>
        <v>6</v>
      </c>
      <c r="F15">
        <v>28</v>
      </c>
      <c r="H15">
        <v>1E-3</v>
      </c>
      <c r="I15">
        <v>1E-3</v>
      </c>
      <c r="K15">
        <v>13</v>
      </c>
      <c r="L15">
        <f t="shared" si="4"/>
        <v>0.8580000000000001</v>
      </c>
      <c r="M15">
        <v>56</v>
      </c>
      <c r="N15">
        <v>23</v>
      </c>
      <c r="Q15">
        <v>5.9</v>
      </c>
      <c r="R15">
        <v>6.1</v>
      </c>
      <c r="S15">
        <f t="shared" si="5"/>
        <v>12</v>
      </c>
      <c r="T15">
        <f t="shared" si="6"/>
        <v>1.1655011655011653</v>
      </c>
    </row>
    <row r="16" spans="1:20">
      <c r="B16">
        <f t="shared" si="0"/>
        <v>1.3500000000000001E-3</v>
      </c>
      <c r="C16">
        <f t="shared" si="1"/>
        <v>56</v>
      </c>
      <c r="D16">
        <f t="shared" si="2"/>
        <v>1.6835016835016832</v>
      </c>
      <c r="E16">
        <f t="shared" si="3"/>
        <v>6.15</v>
      </c>
      <c r="F16">
        <v>26</v>
      </c>
      <c r="H16">
        <v>1.2999999999999999E-3</v>
      </c>
      <c r="I16">
        <v>1.4E-3</v>
      </c>
      <c r="K16">
        <v>9</v>
      </c>
      <c r="L16">
        <f t="shared" si="4"/>
        <v>0.59400000000000008</v>
      </c>
      <c r="M16">
        <v>50</v>
      </c>
      <c r="N16">
        <v>74</v>
      </c>
      <c r="Q16">
        <v>6</v>
      </c>
      <c r="R16">
        <v>6.3</v>
      </c>
      <c r="S16">
        <f t="shared" si="5"/>
        <v>12.3</v>
      </c>
      <c r="T16">
        <f t="shared" si="6"/>
        <v>1.6835016835016832</v>
      </c>
    </row>
    <row r="17" spans="1:20">
      <c r="A17" t="s">
        <v>61</v>
      </c>
      <c r="B17">
        <f t="shared" si="0"/>
        <v>8.5000000000000006E-4</v>
      </c>
      <c r="C17">
        <f t="shared" si="1"/>
        <v>105</v>
      </c>
      <c r="D17">
        <f t="shared" si="2"/>
        <v>2.5252525252525251</v>
      </c>
      <c r="E17">
        <f t="shared" si="3"/>
        <v>5.4</v>
      </c>
      <c r="F17">
        <v>18</v>
      </c>
      <c r="H17">
        <v>8.0000000000000004E-4</v>
      </c>
      <c r="I17">
        <v>8.9999999999999998E-4</v>
      </c>
      <c r="K17">
        <v>6</v>
      </c>
      <c r="L17">
        <f t="shared" si="4"/>
        <v>0.39600000000000002</v>
      </c>
      <c r="M17">
        <v>71</v>
      </c>
      <c r="N17">
        <v>4</v>
      </c>
      <c r="Q17">
        <v>5.6</v>
      </c>
      <c r="R17">
        <v>5.2</v>
      </c>
      <c r="S17">
        <f t="shared" si="5"/>
        <v>10.8</v>
      </c>
      <c r="T17">
        <f t="shared" si="6"/>
        <v>2.5252525252525251</v>
      </c>
    </row>
    <row r="18" spans="1:20">
      <c r="B18">
        <f t="shared" si="0"/>
        <v>1.15E-3</v>
      </c>
      <c r="C18">
        <f t="shared" si="1"/>
        <v>113</v>
      </c>
      <c r="D18">
        <f t="shared" si="2"/>
        <v>1.6835016835016832</v>
      </c>
      <c r="E18">
        <f t="shared" si="3"/>
        <v>5.6</v>
      </c>
      <c r="F18">
        <v>32</v>
      </c>
      <c r="H18">
        <v>1.1000000000000001E-3</v>
      </c>
      <c r="I18">
        <v>1.1999999999999999E-3</v>
      </c>
      <c r="K18">
        <v>9</v>
      </c>
      <c r="L18">
        <f t="shared" si="4"/>
        <v>0.59400000000000008</v>
      </c>
      <c r="M18">
        <v>13</v>
      </c>
      <c r="N18">
        <v>54</v>
      </c>
      <c r="Q18">
        <v>5.8</v>
      </c>
      <c r="R18">
        <v>5.4</v>
      </c>
      <c r="S18">
        <f t="shared" si="5"/>
        <v>11.2</v>
      </c>
      <c r="T18">
        <f t="shared" si="6"/>
        <v>1.6835016835016832</v>
      </c>
    </row>
    <row r="19" spans="1:20">
      <c r="A19" t="s">
        <v>62</v>
      </c>
      <c r="B19">
        <f t="shared" si="0"/>
        <v>1.4E-3</v>
      </c>
      <c r="C19">
        <f t="shared" si="1"/>
        <v>80</v>
      </c>
      <c r="D19">
        <f t="shared" si="2"/>
        <v>1.2626262626262625</v>
      </c>
      <c r="E19">
        <f t="shared" si="3"/>
        <v>6.15</v>
      </c>
      <c r="F19">
        <v>28</v>
      </c>
      <c r="H19">
        <v>1.4E-3</v>
      </c>
      <c r="I19">
        <v>1.4E-3</v>
      </c>
      <c r="K19">
        <v>12</v>
      </c>
      <c r="L19">
        <f t="shared" si="4"/>
        <v>0.79200000000000004</v>
      </c>
      <c r="M19">
        <v>75</v>
      </c>
      <c r="N19">
        <v>25</v>
      </c>
      <c r="Q19">
        <v>6.6</v>
      </c>
      <c r="R19">
        <v>5.7</v>
      </c>
      <c r="S19">
        <f t="shared" si="5"/>
        <v>12.3</v>
      </c>
      <c r="T19">
        <f t="shared" si="6"/>
        <v>1.2626262626262625</v>
      </c>
    </row>
    <row r="20" spans="1:20">
      <c r="B20">
        <f t="shared" si="0"/>
        <v>1.5E-3</v>
      </c>
      <c r="C20">
        <f t="shared" si="1"/>
        <v>102</v>
      </c>
      <c r="D20">
        <f t="shared" si="2"/>
        <v>1.3774104683195594</v>
      </c>
      <c r="E20">
        <f t="shared" si="3"/>
        <v>5.65</v>
      </c>
      <c r="F20">
        <v>24</v>
      </c>
      <c r="H20">
        <v>1.5E-3</v>
      </c>
      <c r="I20">
        <v>1.5E-3</v>
      </c>
      <c r="K20">
        <v>11</v>
      </c>
      <c r="L20">
        <f t="shared" si="4"/>
        <v>0.72599999999999998</v>
      </c>
      <c r="M20">
        <v>20</v>
      </c>
      <c r="N20">
        <v>58</v>
      </c>
      <c r="Q20">
        <v>5.5</v>
      </c>
      <c r="R20">
        <v>5.8</v>
      </c>
      <c r="S20">
        <f t="shared" si="5"/>
        <v>11.3</v>
      </c>
      <c r="T20">
        <f t="shared" si="6"/>
        <v>1.3774104683195594</v>
      </c>
    </row>
    <row r="21" spans="1:20">
      <c r="A21" t="s">
        <v>63</v>
      </c>
      <c r="B21">
        <f t="shared" si="0"/>
        <v>1.4E-3</v>
      </c>
      <c r="C21">
        <f t="shared" si="1"/>
        <v>43</v>
      </c>
      <c r="D21">
        <f t="shared" si="2"/>
        <v>2.5252525252525251</v>
      </c>
      <c r="E21">
        <f t="shared" si="3"/>
        <v>4.7</v>
      </c>
      <c r="F21">
        <v>28</v>
      </c>
      <c r="H21">
        <v>1.4E-3</v>
      </c>
      <c r="I21">
        <v>1.4E-3</v>
      </c>
      <c r="K21">
        <v>6</v>
      </c>
      <c r="L21">
        <f t="shared" si="4"/>
        <v>0.39600000000000002</v>
      </c>
      <c r="M21">
        <v>84</v>
      </c>
      <c r="N21">
        <v>53</v>
      </c>
      <c r="Q21">
        <v>4.7</v>
      </c>
      <c r="R21">
        <v>4.7</v>
      </c>
      <c r="S21">
        <f t="shared" si="5"/>
        <v>9.4</v>
      </c>
      <c r="T21">
        <f t="shared" si="6"/>
        <v>2.5252525252525251</v>
      </c>
    </row>
    <row r="22" spans="1:20">
      <c r="B22">
        <f t="shared" si="0"/>
        <v>1.4499999999999999E-3</v>
      </c>
      <c r="C22">
        <f t="shared" si="1"/>
        <v>57</v>
      </c>
      <c r="D22">
        <f t="shared" si="2"/>
        <v>2.1645021645021645</v>
      </c>
      <c r="E22">
        <f t="shared" si="3"/>
        <v>4.5999999999999996</v>
      </c>
      <c r="F22">
        <v>29</v>
      </c>
      <c r="H22">
        <v>1.4E-3</v>
      </c>
      <c r="I22">
        <v>1.5E-3</v>
      </c>
      <c r="K22">
        <v>7</v>
      </c>
      <c r="L22">
        <f t="shared" si="4"/>
        <v>0.46200000000000002</v>
      </c>
      <c r="M22">
        <v>37</v>
      </c>
      <c r="N22">
        <v>86</v>
      </c>
      <c r="Q22">
        <v>4.2</v>
      </c>
      <c r="R22">
        <v>5</v>
      </c>
      <c r="S22">
        <f t="shared" si="5"/>
        <v>9.1999999999999993</v>
      </c>
      <c r="T22">
        <f t="shared" si="6"/>
        <v>2.1645021645021645</v>
      </c>
    </row>
    <row r="24" spans="1:20">
      <c r="A24" t="s">
        <v>64</v>
      </c>
      <c r="B24">
        <f>(SUM(B3:B22))/20</f>
        <v>1.1099999999999999E-3</v>
      </c>
      <c r="C24">
        <f>(SUM(C3:C22))/20</f>
        <v>89.9</v>
      </c>
      <c r="D24">
        <f t="shared" ref="D24:R24" si="7">(SUM(D3:D22))/20</f>
        <v>1.4732805073714164</v>
      </c>
      <c r="E24">
        <f t="shared" si="7"/>
        <v>5.4700000000000006</v>
      </c>
      <c r="F24">
        <f t="shared" si="7"/>
        <v>28.9</v>
      </c>
      <c r="H24">
        <f t="shared" si="7"/>
        <v>1.0999999999999998E-3</v>
      </c>
      <c r="I24">
        <f t="shared" si="7"/>
        <v>1.1199999999999999E-3</v>
      </c>
      <c r="K24">
        <f t="shared" si="7"/>
        <v>11.5</v>
      </c>
      <c r="L24">
        <f t="shared" si="7"/>
        <v>0.75900000000000001</v>
      </c>
      <c r="M24">
        <f t="shared" si="7"/>
        <v>43.1</v>
      </c>
      <c r="N24">
        <f t="shared" si="7"/>
        <v>47</v>
      </c>
      <c r="Q24">
        <f t="shared" si="7"/>
        <v>5.5049999999999999</v>
      </c>
      <c r="R24">
        <f t="shared" si="7"/>
        <v>5.4350000000000005</v>
      </c>
    </row>
    <row r="26" spans="1:20">
      <c r="A26" t="s">
        <v>65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H26" t="s">
        <v>71</v>
      </c>
      <c r="I26" t="s">
        <v>72</v>
      </c>
      <c r="K26" t="s">
        <v>73</v>
      </c>
      <c r="M26" t="s">
        <v>74</v>
      </c>
      <c r="N26" t="s">
        <v>75</v>
      </c>
      <c r="Q26" t="s">
        <v>76</v>
      </c>
      <c r="R26" t="s">
        <v>77</v>
      </c>
      <c r="S26" t="s">
        <v>78</v>
      </c>
      <c r="T26" t="s">
        <v>79</v>
      </c>
    </row>
    <row r="27" spans="1:20">
      <c r="A27" t="s">
        <v>80</v>
      </c>
      <c r="B27" t="s">
        <v>81</v>
      </c>
    </row>
    <row r="28" spans="1:20">
      <c r="A28" t="s">
        <v>134</v>
      </c>
      <c r="B28">
        <f>(H28+I28)/2</f>
        <v>6.9999999999999999E-4</v>
      </c>
      <c r="C28">
        <f t="shared" si="1"/>
        <v>140</v>
      </c>
      <c r="D28">
        <f t="shared" si="2"/>
        <v>0.75757575757575757</v>
      </c>
      <c r="E28">
        <f t="shared" si="3"/>
        <v>4.8000000000000007</v>
      </c>
      <c r="F28">
        <v>26</v>
      </c>
      <c r="H28">
        <v>6.9999999999999999E-4</v>
      </c>
      <c r="I28">
        <v>6.9999999999999999E-4</v>
      </c>
      <c r="K28">
        <v>20</v>
      </c>
      <c r="L28">
        <f t="shared" si="4"/>
        <v>1.32</v>
      </c>
      <c r="M28">
        <v>20</v>
      </c>
      <c r="N28">
        <v>20</v>
      </c>
      <c r="O28" t="s">
        <v>135</v>
      </c>
      <c r="Q28">
        <v>4.7</v>
      </c>
      <c r="R28">
        <v>4.9000000000000004</v>
      </c>
      <c r="S28">
        <f t="shared" si="5"/>
        <v>9.6000000000000014</v>
      </c>
      <c r="T28">
        <f t="shared" si="6"/>
        <v>0.75757575757575757</v>
      </c>
    </row>
    <row r="29" spans="1:20">
      <c r="B29">
        <f t="shared" ref="B29:B96" si="8">(H29+I29)/2</f>
        <v>8.5000000000000006E-4</v>
      </c>
      <c r="C29">
        <f t="shared" si="1"/>
        <v>132</v>
      </c>
      <c r="D29">
        <f t="shared" si="2"/>
        <v>0.89126559714794995</v>
      </c>
      <c r="E29">
        <f t="shared" si="3"/>
        <v>5.2</v>
      </c>
      <c r="F29">
        <v>35</v>
      </c>
      <c r="H29">
        <v>8.9999999999999998E-4</v>
      </c>
      <c r="I29">
        <v>8.0000000000000004E-4</v>
      </c>
      <c r="K29">
        <v>17</v>
      </c>
      <c r="L29">
        <f t="shared" si="4"/>
        <v>1.1220000000000001</v>
      </c>
      <c r="M29">
        <v>18</v>
      </c>
      <c r="N29">
        <v>30</v>
      </c>
      <c r="O29" t="s">
        <v>135</v>
      </c>
      <c r="Q29">
        <v>5</v>
      </c>
      <c r="R29">
        <v>5.4</v>
      </c>
      <c r="S29">
        <f t="shared" si="5"/>
        <v>10.4</v>
      </c>
      <c r="T29">
        <f t="shared" si="6"/>
        <v>0.89126559714794995</v>
      </c>
    </row>
    <row r="30" spans="1:20">
      <c r="A30" t="s">
        <v>136</v>
      </c>
      <c r="B30">
        <f t="shared" si="8"/>
        <v>5.0000000000000001E-4</v>
      </c>
      <c r="C30">
        <f t="shared" si="1"/>
        <v>112</v>
      </c>
      <c r="D30">
        <f t="shared" si="2"/>
        <v>0.72150072150072142</v>
      </c>
      <c r="E30">
        <f t="shared" si="3"/>
        <v>5.0500000000000007</v>
      </c>
      <c r="F30">
        <v>34</v>
      </c>
      <c r="H30">
        <v>5.0000000000000001E-4</v>
      </c>
      <c r="I30">
        <v>5.0000000000000001E-4</v>
      </c>
      <c r="K30">
        <v>21</v>
      </c>
      <c r="L30">
        <f t="shared" si="4"/>
        <v>1.3860000000000001</v>
      </c>
      <c r="M30">
        <v>43</v>
      </c>
      <c r="N30">
        <v>25</v>
      </c>
      <c r="Q30">
        <v>4.9000000000000004</v>
      </c>
      <c r="R30">
        <v>5.2</v>
      </c>
      <c r="S30">
        <f t="shared" si="5"/>
        <v>10.100000000000001</v>
      </c>
      <c r="T30">
        <f t="shared" si="6"/>
        <v>0.72150072150072142</v>
      </c>
    </row>
    <row r="31" spans="1:20">
      <c r="B31">
        <f t="shared" si="8"/>
        <v>1.0500000000000002E-3</v>
      </c>
      <c r="C31">
        <f t="shared" si="1"/>
        <v>133</v>
      </c>
      <c r="D31">
        <f t="shared" si="2"/>
        <v>0.94696969696969691</v>
      </c>
      <c r="E31">
        <f t="shared" si="3"/>
        <v>5.05</v>
      </c>
      <c r="F31">
        <v>33</v>
      </c>
      <c r="H31">
        <v>1E-3</v>
      </c>
      <c r="I31">
        <v>1.1000000000000001E-3</v>
      </c>
      <c r="K31">
        <v>16</v>
      </c>
      <c r="L31">
        <f t="shared" si="4"/>
        <v>1.056</v>
      </c>
      <c r="M31">
        <v>23</v>
      </c>
      <c r="N31">
        <v>24</v>
      </c>
      <c r="Q31">
        <v>6</v>
      </c>
      <c r="R31">
        <v>4.0999999999999996</v>
      </c>
      <c r="S31">
        <f t="shared" si="5"/>
        <v>10.1</v>
      </c>
      <c r="T31">
        <f t="shared" si="6"/>
        <v>0.94696969696969691</v>
      </c>
    </row>
    <row r="32" spans="1:20">
      <c r="A32" t="s">
        <v>137</v>
      </c>
      <c r="B32">
        <f t="shared" si="8"/>
        <v>1.0500000000000002E-3</v>
      </c>
      <c r="C32">
        <f t="shared" si="1"/>
        <v>114</v>
      </c>
      <c r="D32">
        <f t="shared" si="2"/>
        <v>1.6835016835016832</v>
      </c>
      <c r="E32">
        <f t="shared" si="3"/>
        <v>4.8499999999999996</v>
      </c>
      <c r="F32">
        <v>31</v>
      </c>
      <c r="H32">
        <v>1.1000000000000001E-3</v>
      </c>
      <c r="I32">
        <v>1E-3</v>
      </c>
      <c r="K32">
        <v>9</v>
      </c>
      <c r="L32">
        <f t="shared" si="4"/>
        <v>0.59400000000000008</v>
      </c>
      <c r="M32">
        <v>20</v>
      </c>
      <c r="N32">
        <v>46</v>
      </c>
      <c r="Q32">
        <v>5.0999999999999996</v>
      </c>
      <c r="R32">
        <v>4.5999999999999996</v>
      </c>
      <c r="S32">
        <f t="shared" si="5"/>
        <v>9.6999999999999993</v>
      </c>
      <c r="T32">
        <f t="shared" si="6"/>
        <v>1.6835016835016832</v>
      </c>
    </row>
    <row r="33" spans="1:20">
      <c r="B33">
        <f t="shared" si="8"/>
        <v>9.5E-4</v>
      </c>
      <c r="C33">
        <f t="shared" si="1"/>
        <v>111</v>
      </c>
      <c r="D33">
        <f t="shared" si="2"/>
        <v>1.5151515151515151</v>
      </c>
      <c r="E33">
        <f t="shared" si="3"/>
        <v>5.15</v>
      </c>
      <c r="F33">
        <v>34</v>
      </c>
      <c r="H33">
        <v>8.9999999999999998E-4</v>
      </c>
      <c r="I33">
        <v>1E-3</v>
      </c>
      <c r="K33">
        <v>10</v>
      </c>
      <c r="L33">
        <f t="shared" si="4"/>
        <v>0.66</v>
      </c>
      <c r="M33">
        <v>30</v>
      </c>
      <c r="N33">
        <v>39</v>
      </c>
      <c r="Q33">
        <v>5.0999999999999996</v>
      </c>
      <c r="R33">
        <v>5.2</v>
      </c>
      <c r="S33">
        <f t="shared" si="5"/>
        <v>10.3</v>
      </c>
      <c r="T33">
        <f t="shared" si="6"/>
        <v>1.5151515151515151</v>
      </c>
    </row>
    <row r="34" spans="1:20">
      <c r="A34" t="s">
        <v>138</v>
      </c>
      <c r="B34">
        <f t="shared" si="8"/>
        <v>8.9999999999999998E-4</v>
      </c>
      <c r="C34">
        <f t="shared" si="1"/>
        <v>92</v>
      </c>
      <c r="D34">
        <f t="shared" si="2"/>
        <v>1.5151515151515151</v>
      </c>
      <c r="E34">
        <f t="shared" si="3"/>
        <v>4.6500000000000004</v>
      </c>
      <c r="F34">
        <v>34</v>
      </c>
      <c r="H34">
        <v>8.9999999999999998E-4</v>
      </c>
      <c r="I34">
        <v>8.9999999999999998E-4</v>
      </c>
      <c r="K34">
        <v>10</v>
      </c>
      <c r="L34">
        <f t="shared" si="4"/>
        <v>0.66</v>
      </c>
      <c r="M34">
        <v>18</v>
      </c>
      <c r="N34">
        <v>70</v>
      </c>
      <c r="Q34">
        <v>4.7</v>
      </c>
      <c r="R34">
        <v>4.5999999999999996</v>
      </c>
      <c r="S34">
        <f t="shared" si="5"/>
        <v>9.3000000000000007</v>
      </c>
      <c r="T34">
        <f t="shared" si="6"/>
        <v>1.5151515151515151</v>
      </c>
    </row>
    <row r="35" spans="1:20">
      <c r="B35">
        <f t="shared" si="8"/>
        <v>1.0500000000000002E-3</v>
      </c>
      <c r="C35">
        <f t="shared" si="1"/>
        <v>84</v>
      </c>
      <c r="D35">
        <f t="shared" si="2"/>
        <v>1.3774104683195594</v>
      </c>
      <c r="E35">
        <f t="shared" si="3"/>
        <v>4.9499999999999993</v>
      </c>
      <c r="F35">
        <v>35</v>
      </c>
      <c r="H35">
        <v>1.1000000000000001E-3</v>
      </c>
      <c r="I35">
        <v>1E-3</v>
      </c>
      <c r="K35">
        <v>11</v>
      </c>
      <c r="L35">
        <f t="shared" si="4"/>
        <v>0.72599999999999998</v>
      </c>
      <c r="M35">
        <v>32</v>
      </c>
      <c r="N35">
        <v>64</v>
      </c>
      <c r="Q35">
        <v>5.0999999999999996</v>
      </c>
      <c r="R35">
        <v>4.8</v>
      </c>
      <c r="S35">
        <f t="shared" si="5"/>
        <v>9.8999999999999986</v>
      </c>
      <c r="T35">
        <f t="shared" si="6"/>
        <v>1.3774104683195594</v>
      </c>
    </row>
    <row r="36" spans="1:20">
      <c r="A36" t="s">
        <v>139</v>
      </c>
      <c r="B36">
        <f t="shared" si="8"/>
        <v>1.4499999999999999E-3</v>
      </c>
      <c r="C36">
        <f t="shared" si="1"/>
        <v>113</v>
      </c>
      <c r="D36">
        <f t="shared" si="2"/>
        <v>1.3774104683195594</v>
      </c>
      <c r="E36">
        <f t="shared" si="3"/>
        <v>3.7</v>
      </c>
      <c r="F36">
        <v>23</v>
      </c>
      <c r="H36">
        <v>1.5E-3</v>
      </c>
      <c r="I36">
        <v>1.4E-3</v>
      </c>
      <c r="K36">
        <v>11</v>
      </c>
      <c r="L36">
        <f t="shared" si="4"/>
        <v>0.72599999999999998</v>
      </c>
      <c r="M36">
        <v>38</v>
      </c>
      <c r="N36">
        <v>29</v>
      </c>
      <c r="Q36">
        <v>3.5</v>
      </c>
      <c r="R36">
        <v>3.9</v>
      </c>
      <c r="S36">
        <f t="shared" si="5"/>
        <v>7.4</v>
      </c>
      <c r="T36">
        <f t="shared" si="6"/>
        <v>1.3774104683195594</v>
      </c>
    </row>
    <row r="37" spans="1:20">
      <c r="B37">
        <f t="shared" si="8"/>
        <v>1.1999999999999999E-3</v>
      </c>
      <c r="C37">
        <f t="shared" si="1"/>
        <v>133</v>
      </c>
      <c r="D37">
        <f t="shared" si="2"/>
        <v>1.0822510822510822</v>
      </c>
      <c r="E37">
        <f t="shared" si="3"/>
        <v>4.2</v>
      </c>
      <c r="F37">
        <v>29</v>
      </c>
      <c r="H37">
        <v>1.1999999999999999E-3</v>
      </c>
      <c r="I37">
        <v>1.1999999999999999E-3</v>
      </c>
      <c r="K37">
        <v>14</v>
      </c>
      <c r="L37">
        <f t="shared" si="4"/>
        <v>0.92400000000000004</v>
      </c>
      <c r="M37">
        <v>27</v>
      </c>
      <c r="N37">
        <v>20</v>
      </c>
      <c r="O37" t="s">
        <v>140</v>
      </c>
      <c r="Q37">
        <v>4.2</v>
      </c>
      <c r="R37">
        <v>4.2</v>
      </c>
      <c r="S37">
        <f t="shared" si="5"/>
        <v>8.4</v>
      </c>
      <c r="T37">
        <f t="shared" si="6"/>
        <v>1.0822510822510822</v>
      </c>
    </row>
    <row r="38" spans="1:20">
      <c r="A38" t="s">
        <v>141</v>
      </c>
      <c r="B38">
        <f t="shared" si="8"/>
        <v>1.1999999999999999E-3</v>
      </c>
      <c r="C38">
        <f t="shared" si="1"/>
        <v>160</v>
      </c>
      <c r="D38">
        <f t="shared" si="2"/>
        <v>1.1655011655011653</v>
      </c>
      <c r="E38">
        <f t="shared" si="3"/>
        <v>4.9000000000000004</v>
      </c>
      <c r="F38">
        <v>26</v>
      </c>
      <c r="H38">
        <v>1.1999999999999999E-3</v>
      </c>
      <c r="I38">
        <v>1.1999999999999999E-3</v>
      </c>
      <c r="K38">
        <v>13</v>
      </c>
      <c r="L38">
        <f t="shared" si="4"/>
        <v>0.8580000000000001</v>
      </c>
      <c r="M38">
        <v>20</v>
      </c>
      <c r="N38">
        <v>0</v>
      </c>
      <c r="Q38">
        <v>4.9000000000000004</v>
      </c>
      <c r="R38">
        <v>4.9000000000000004</v>
      </c>
      <c r="S38">
        <f t="shared" si="5"/>
        <v>9.8000000000000007</v>
      </c>
      <c r="T38">
        <f t="shared" si="6"/>
        <v>1.1655011655011653</v>
      </c>
    </row>
    <row r="39" spans="1:20">
      <c r="B39">
        <f t="shared" si="8"/>
        <v>1.1000000000000001E-3</v>
      </c>
      <c r="C39">
        <f t="shared" si="1"/>
        <v>122</v>
      </c>
      <c r="D39">
        <f t="shared" si="2"/>
        <v>1.0101010101010102</v>
      </c>
      <c r="E39">
        <f t="shared" si="3"/>
        <v>4.75</v>
      </c>
      <c r="F39">
        <v>27</v>
      </c>
      <c r="H39">
        <v>1.1000000000000001E-3</v>
      </c>
      <c r="I39">
        <v>1.1000000000000001E-3</v>
      </c>
      <c r="K39">
        <v>15</v>
      </c>
      <c r="L39">
        <f t="shared" si="4"/>
        <v>0.99</v>
      </c>
      <c r="M39">
        <v>18</v>
      </c>
      <c r="N39">
        <v>40</v>
      </c>
      <c r="Q39">
        <v>5</v>
      </c>
      <c r="R39">
        <v>4.5</v>
      </c>
      <c r="S39">
        <f t="shared" si="5"/>
        <v>9.5</v>
      </c>
      <c r="T39">
        <f t="shared" si="6"/>
        <v>1.0101010101010102</v>
      </c>
    </row>
    <row r="40" spans="1:20">
      <c r="A40" t="s">
        <v>142</v>
      </c>
      <c r="B40">
        <f t="shared" si="8"/>
        <v>4.4999999999999999E-4</v>
      </c>
      <c r="C40">
        <f t="shared" si="1"/>
        <v>87</v>
      </c>
      <c r="D40">
        <f t="shared" si="2"/>
        <v>0.94696969696969691</v>
      </c>
      <c r="E40">
        <f t="shared" si="3"/>
        <v>3.5</v>
      </c>
      <c r="F40">
        <v>34</v>
      </c>
      <c r="H40">
        <v>5.0000000000000001E-4</v>
      </c>
      <c r="I40">
        <v>4.0000000000000002E-4</v>
      </c>
      <c r="K40">
        <v>16</v>
      </c>
      <c r="L40">
        <f t="shared" si="4"/>
        <v>1.056</v>
      </c>
      <c r="M40">
        <v>60</v>
      </c>
      <c r="N40">
        <v>33</v>
      </c>
      <c r="Q40">
        <v>3.3</v>
      </c>
      <c r="R40">
        <v>3.7</v>
      </c>
      <c r="S40">
        <f t="shared" si="5"/>
        <v>7</v>
      </c>
      <c r="T40">
        <f t="shared" si="6"/>
        <v>0.94696969696969691</v>
      </c>
    </row>
    <row r="41" spans="1:20">
      <c r="B41">
        <f t="shared" si="8"/>
        <v>8.9999999999999998E-4</v>
      </c>
      <c r="C41">
        <f t="shared" si="1"/>
        <v>111</v>
      </c>
      <c r="D41">
        <f t="shared" si="2"/>
        <v>1.2626262626262625</v>
      </c>
      <c r="E41">
        <f t="shared" si="3"/>
        <v>4.1500000000000004</v>
      </c>
      <c r="F41">
        <v>29</v>
      </c>
      <c r="H41">
        <v>8.9999999999999998E-4</v>
      </c>
      <c r="I41">
        <v>8.9999999999999998E-4</v>
      </c>
      <c r="K41">
        <v>12</v>
      </c>
      <c r="L41">
        <f t="shared" si="4"/>
        <v>0.79200000000000004</v>
      </c>
      <c r="M41">
        <v>46</v>
      </c>
      <c r="N41">
        <v>23</v>
      </c>
      <c r="Q41">
        <v>4.5999999999999996</v>
      </c>
      <c r="R41">
        <v>3.7</v>
      </c>
      <c r="S41">
        <f t="shared" si="5"/>
        <v>8.3000000000000007</v>
      </c>
      <c r="T41">
        <f t="shared" si="6"/>
        <v>1.2626262626262625</v>
      </c>
    </row>
    <row r="42" spans="1:20">
      <c r="A42" t="s">
        <v>143</v>
      </c>
      <c r="B42">
        <f t="shared" si="8"/>
        <v>1.0500000000000002E-3</v>
      </c>
      <c r="C42">
        <f t="shared" si="1"/>
        <v>77</v>
      </c>
      <c r="D42">
        <f t="shared" si="2"/>
        <v>1.3774104683195594</v>
      </c>
      <c r="E42">
        <f t="shared" si="3"/>
        <v>4.4000000000000004</v>
      </c>
      <c r="F42">
        <v>37</v>
      </c>
      <c r="H42">
        <v>1.1000000000000001E-3</v>
      </c>
      <c r="I42">
        <v>1E-3</v>
      </c>
      <c r="K42">
        <v>11</v>
      </c>
      <c r="L42">
        <f t="shared" si="4"/>
        <v>0.72599999999999998</v>
      </c>
      <c r="M42">
        <v>70</v>
      </c>
      <c r="N42">
        <v>33</v>
      </c>
      <c r="Q42">
        <v>4</v>
      </c>
      <c r="R42">
        <v>4.8</v>
      </c>
      <c r="S42">
        <f t="shared" si="5"/>
        <v>8.8000000000000007</v>
      </c>
      <c r="T42">
        <f t="shared" si="6"/>
        <v>1.3774104683195594</v>
      </c>
    </row>
    <row r="43" spans="1:20">
      <c r="B43">
        <f t="shared" si="8"/>
        <v>1E-3</v>
      </c>
      <c r="C43">
        <f t="shared" si="1"/>
        <v>92</v>
      </c>
      <c r="D43">
        <f t="shared" si="2"/>
        <v>1.3774104683195594</v>
      </c>
      <c r="E43">
        <f t="shared" si="3"/>
        <v>4.2</v>
      </c>
      <c r="F43">
        <v>35</v>
      </c>
      <c r="H43">
        <v>8.9999999999999998E-4</v>
      </c>
      <c r="I43">
        <v>1.1000000000000001E-3</v>
      </c>
      <c r="K43">
        <v>11</v>
      </c>
      <c r="L43">
        <f t="shared" si="4"/>
        <v>0.72599999999999998</v>
      </c>
      <c r="M43">
        <v>62</v>
      </c>
      <c r="N43">
        <v>26</v>
      </c>
      <c r="Q43">
        <v>4.9000000000000004</v>
      </c>
      <c r="R43">
        <v>3.5</v>
      </c>
      <c r="S43">
        <f t="shared" si="5"/>
        <v>8.4</v>
      </c>
      <c r="T43">
        <f t="shared" si="6"/>
        <v>1.3774104683195594</v>
      </c>
    </row>
    <row r="44" spans="1:20">
      <c r="A44" t="s">
        <v>144</v>
      </c>
      <c r="B44">
        <f t="shared" si="8"/>
        <v>1.1999999999999999E-3</v>
      </c>
      <c r="C44">
        <f t="shared" si="1"/>
        <v>144</v>
      </c>
      <c r="D44">
        <f t="shared" si="2"/>
        <v>1.1655011655011653</v>
      </c>
      <c r="E44">
        <f t="shared" si="3"/>
        <v>3.45</v>
      </c>
      <c r="F44">
        <v>29</v>
      </c>
      <c r="H44">
        <v>1.1999999999999999E-3</v>
      </c>
      <c r="I44">
        <v>1.1999999999999999E-3</v>
      </c>
      <c r="K44">
        <v>13</v>
      </c>
      <c r="L44">
        <f t="shared" si="4"/>
        <v>0.8580000000000001</v>
      </c>
      <c r="M44">
        <v>36</v>
      </c>
      <c r="N44">
        <v>0</v>
      </c>
      <c r="O44" t="s">
        <v>135</v>
      </c>
      <c r="Q44">
        <v>3.5</v>
      </c>
      <c r="R44">
        <v>3.4</v>
      </c>
      <c r="S44">
        <f t="shared" si="5"/>
        <v>6.9</v>
      </c>
      <c r="T44">
        <f t="shared" si="6"/>
        <v>1.1655011655011653</v>
      </c>
    </row>
    <row r="45" spans="1:20">
      <c r="B45">
        <f t="shared" si="8"/>
        <v>1.0500000000000002E-3</v>
      </c>
      <c r="C45">
        <f t="shared" si="1"/>
        <v>123</v>
      </c>
      <c r="D45">
        <f t="shared" si="2"/>
        <v>1.0822510822510822</v>
      </c>
      <c r="E45">
        <f t="shared" si="3"/>
        <v>4.4499999999999993</v>
      </c>
      <c r="F45">
        <v>32</v>
      </c>
      <c r="H45">
        <v>1E-3</v>
      </c>
      <c r="I45">
        <v>1.1000000000000001E-3</v>
      </c>
      <c r="K45">
        <v>14</v>
      </c>
      <c r="L45">
        <f t="shared" si="4"/>
        <v>0.92400000000000004</v>
      </c>
      <c r="M45">
        <v>22</v>
      </c>
      <c r="N45">
        <v>35</v>
      </c>
      <c r="O45" t="s">
        <v>135</v>
      </c>
      <c r="Q45">
        <v>4.5999999999999996</v>
      </c>
      <c r="R45">
        <v>4.3</v>
      </c>
      <c r="S45">
        <f t="shared" si="5"/>
        <v>8.8999999999999986</v>
      </c>
      <c r="T45">
        <f t="shared" si="6"/>
        <v>1.0822510822510822</v>
      </c>
    </row>
    <row r="46" spans="1:20">
      <c r="A46" t="s">
        <v>145</v>
      </c>
      <c r="B46">
        <f t="shared" si="8"/>
        <v>9.5E-4</v>
      </c>
      <c r="C46">
        <f t="shared" si="1"/>
        <v>98</v>
      </c>
      <c r="D46">
        <f t="shared" si="2"/>
        <v>1.1655011655011653</v>
      </c>
      <c r="E46">
        <f t="shared" si="3"/>
        <v>5.15</v>
      </c>
      <c r="F46">
        <v>39</v>
      </c>
      <c r="H46">
        <v>8.9999999999999998E-4</v>
      </c>
      <c r="I46">
        <v>1E-3</v>
      </c>
      <c r="K46">
        <v>13</v>
      </c>
      <c r="L46">
        <f t="shared" si="4"/>
        <v>0.8580000000000001</v>
      </c>
      <c r="M46">
        <v>40</v>
      </c>
      <c r="N46">
        <v>42</v>
      </c>
      <c r="Q46">
        <v>5</v>
      </c>
      <c r="R46">
        <v>5.3</v>
      </c>
      <c r="S46">
        <f t="shared" si="5"/>
        <v>10.3</v>
      </c>
      <c r="T46">
        <f t="shared" si="6"/>
        <v>1.1655011655011653</v>
      </c>
    </row>
    <row r="47" spans="1:20">
      <c r="B47">
        <f t="shared" si="8"/>
        <v>6.9999999999999999E-4</v>
      </c>
      <c r="C47">
        <f t="shared" si="1"/>
        <v>61</v>
      </c>
      <c r="D47">
        <f t="shared" si="2"/>
        <v>1.5151515151515151</v>
      </c>
      <c r="E47">
        <f t="shared" si="3"/>
        <v>4.25</v>
      </c>
      <c r="F47">
        <v>38</v>
      </c>
      <c r="H47">
        <v>6.9999999999999999E-4</v>
      </c>
      <c r="I47">
        <v>6.9999999999999999E-4</v>
      </c>
      <c r="K47">
        <v>10</v>
      </c>
      <c r="L47">
        <f t="shared" si="4"/>
        <v>0.66</v>
      </c>
      <c r="M47">
        <v>45</v>
      </c>
      <c r="N47">
        <v>74</v>
      </c>
      <c r="Q47">
        <v>4.4000000000000004</v>
      </c>
      <c r="R47">
        <v>4.0999999999999996</v>
      </c>
      <c r="S47">
        <f t="shared" si="5"/>
        <v>8.5</v>
      </c>
      <c r="T47">
        <f t="shared" si="6"/>
        <v>1.5151515151515151</v>
      </c>
    </row>
    <row r="49" spans="1:20">
      <c r="A49" t="s">
        <v>146</v>
      </c>
      <c r="B49">
        <f>(SUM(B28:B47))/20</f>
        <v>9.6499999999999993E-4</v>
      </c>
      <c r="C49">
        <f t="shared" ref="C49:R49" si="9">(SUM(C28:C47))/20</f>
        <v>111.95</v>
      </c>
      <c r="D49">
        <f t="shared" si="9"/>
        <v>1.1968306253065615</v>
      </c>
      <c r="E49">
        <f t="shared" si="9"/>
        <v>4.5400000000000009</v>
      </c>
      <c r="F49">
        <f t="shared" si="9"/>
        <v>32</v>
      </c>
      <c r="H49">
        <f t="shared" si="9"/>
        <v>9.6500000000000004E-4</v>
      </c>
      <c r="I49">
        <f t="shared" si="9"/>
        <v>9.6499999999999993E-4</v>
      </c>
      <c r="K49">
        <f t="shared" si="9"/>
        <v>13.35</v>
      </c>
      <c r="L49">
        <f t="shared" si="9"/>
        <v>0.88109999999999999</v>
      </c>
      <c r="M49">
        <f t="shared" si="9"/>
        <v>34.4</v>
      </c>
      <c r="N49">
        <f t="shared" si="9"/>
        <v>33.65</v>
      </c>
      <c r="Q49">
        <f t="shared" si="9"/>
        <v>4.6250000000000009</v>
      </c>
      <c r="R49">
        <f t="shared" si="9"/>
        <v>4.4550000000000001</v>
      </c>
    </row>
    <row r="51" spans="1:20">
      <c r="A51" t="s">
        <v>147</v>
      </c>
      <c r="B51" t="s">
        <v>148</v>
      </c>
      <c r="C51" t="s">
        <v>149</v>
      </c>
      <c r="D51" t="s">
        <v>150</v>
      </c>
      <c r="E51" t="s">
        <v>151</v>
      </c>
      <c r="F51" t="s">
        <v>152</v>
      </c>
      <c r="H51" t="s">
        <v>153</v>
      </c>
      <c r="I51" t="s">
        <v>154</v>
      </c>
      <c r="K51" t="s">
        <v>155</v>
      </c>
      <c r="M51" t="s">
        <v>156</v>
      </c>
      <c r="N51" t="s">
        <v>157</v>
      </c>
      <c r="Q51" t="s">
        <v>158</v>
      </c>
      <c r="R51" t="s">
        <v>159</v>
      </c>
      <c r="S51" t="s">
        <v>160</v>
      </c>
      <c r="T51" t="s">
        <v>161</v>
      </c>
    </row>
    <row r="52" spans="1:20">
      <c r="A52" t="s">
        <v>162</v>
      </c>
      <c r="B52" t="s">
        <v>163</v>
      </c>
    </row>
    <row r="53" spans="1:20">
      <c r="A53" t="s">
        <v>164</v>
      </c>
      <c r="B53">
        <f t="shared" si="8"/>
        <v>1E-3</v>
      </c>
      <c r="C53">
        <f t="shared" si="1"/>
        <v>63</v>
      </c>
      <c r="D53">
        <f t="shared" si="2"/>
        <v>1.3774104683195594</v>
      </c>
      <c r="E53">
        <f t="shared" si="3"/>
        <v>4.5999999999999996</v>
      </c>
      <c r="F53">
        <v>28</v>
      </c>
      <c r="H53">
        <v>1E-3</v>
      </c>
      <c r="I53">
        <v>1E-3</v>
      </c>
      <c r="K53">
        <v>11</v>
      </c>
      <c r="L53">
        <f t="shared" si="4"/>
        <v>0.72599999999999998</v>
      </c>
      <c r="M53">
        <v>74</v>
      </c>
      <c r="N53">
        <v>43</v>
      </c>
      <c r="Q53">
        <v>4.9000000000000004</v>
      </c>
      <c r="R53">
        <v>4.3</v>
      </c>
      <c r="S53">
        <f t="shared" si="5"/>
        <v>9.1999999999999993</v>
      </c>
      <c r="T53">
        <f t="shared" si="6"/>
        <v>1.3774104683195594</v>
      </c>
    </row>
    <row r="54" spans="1:20">
      <c r="B54">
        <f t="shared" si="8"/>
        <v>1E-3</v>
      </c>
      <c r="C54">
        <f t="shared" si="1"/>
        <v>74</v>
      </c>
      <c r="D54">
        <f t="shared" si="2"/>
        <v>1.5151515151515151</v>
      </c>
      <c r="E54">
        <f t="shared" si="3"/>
        <v>4.5999999999999996</v>
      </c>
      <c r="F54">
        <v>24</v>
      </c>
      <c r="H54">
        <v>1E-3</v>
      </c>
      <c r="I54">
        <v>1E-3</v>
      </c>
      <c r="K54">
        <v>10</v>
      </c>
      <c r="L54">
        <f t="shared" si="4"/>
        <v>0.66</v>
      </c>
      <c r="M54">
        <v>48</v>
      </c>
      <c r="N54">
        <v>58</v>
      </c>
      <c r="Q54">
        <v>4.5999999999999996</v>
      </c>
      <c r="R54">
        <v>4.5999999999999996</v>
      </c>
      <c r="S54">
        <f t="shared" si="5"/>
        <v>9.1999999999999993</v>
      </c>
      <c r="T54">
        <f t="shared" si="6"/>
        <v>1.5151515151515151</v>
      </c>
    </row>
    <row r="55" spans="1:20">
      <c r="A55" t="s">
        <v>165</v>
      </c>
      <c r="B55">
        <f t="shared" si="8"/>
        <v>9.5E-4</v>
      </c>
      <c r="C55">
        <f t="shared" si="1"/>
        <v>136</v>
      </c>
      <c r="D55">
        <f t="shared" si="2"/>
        <v>0.75757575757575757</v>
      </c>
      <c r="E55">
        <f t="shared" si="3"/>
        <v>5.55</v>
      </c>
      <c r="F55">
        <v>29</v>
      </c>
      <c r="H55">
        <v>1E-3</v>
      </c>
      <c r="I55">
        <v>8.9999999999999998E-4</v>
      </c>
      <c r="K55">
        <v>20</v>
      </c>
      <c r="L55">
        <f t="shared" si="4"/>
        <v>1.32</v>
      </c>
      <c r="M55">
        <v>26</v>
      </c>
      <c r="N55">
        <v>18</v>
      </c>
      <c r="Q55">
        <v>5.6</v>
      </c>
      <c r="R55">
        <v>5.5</v>
      </c>
      <c r="S55">
        <f t="shared" si="5"/>
        <v>11.1</v>
      </c>
      <c r="T55">
        <f t="shared" si="6"/>
        <v>0.75757575757575757</v>
      </c>
    </row>
    <row r="56" spans="1:20">
      <c r="B56">
        <f t="shared" si="8"/>
        <v>1.0500000000000002E-3</v>
      </c>
      <c r="C56">
        <f t="shared" si="1"/>
        <v>145</v>
      </c>
      <c r="D56">
        <f t="shared" si="2"/>
        <v>1.1655011655011653</v>
      </c>
      <c r="E56">
        <f t="shared" si="3"/>
        <v>5.85</v>
      </c>
      <c r="F56">
        <v>27</v>
      </c>
      <c r="H56">
        <v>1E-3</v>
      </c>
      <c r="I56">
        <v>1.1000000000000001E-3</v>
      </c>
      <c r="K56">
        <v>13</v>
      </c>
      <c r="L56">
        <f t="shared" si="4"/>
        <v>0.8580000000000001</v>
      </c>
      <c r="M56">
        <v>23</v>
      </c>
      <c r="N56">
        <v>12</v>
      </c>
      <c r="Q56">
        <v>6</v>
      </c>
      <c r="R56">
        <v>5.7</v>
      </c>
      <c r="S56">
        <f t="shared" si="5"/>
        <v>11.7</v>
      </c>
      <c r="T56">
        <f t="shared" si="6"/>
        <v>1.1655011655011653</v>
      </c>
    </row>
    <row r="57" spans="1:20">
      <c r="A57" t="s">
        <v>166</v>
      </c>
      <c r="B57">
        <f t="shared" si="8"/>
        <v>9.5E-4</v>
      </c>
      <c r="C57">
        <f t="shared" si="1"/>
        <v>126</v>
      </c>
      <c r="D57">
        <f t="shared" si="2"/>
        <v>0.79744816586921852</v>
      </c>
      <c r="E57">
        <f t="shared" si="3"/>
        <v>5.1999999999999993</v>
      </c>
      <c r="F57">
        <v>29</v>
      </c>
      <c r="H57">
        <v>1E-3</v>
      </c>
      <c r="I57">
        <v>8.9999999999999998E-4</v>
      </c>
      <c r="K57">
        <v>19</v>
      </c>
      <c r="L57">
        <f t="shared" si="4"/>
        <v>1.254</v>
      </c>
      <c r="M57">
        <v>22</v>
      </c>
      <c r="N57">
        <v>32</v>
      </c>
      <c r="Q57">
        <v>5.0999999999999996</v>
      </c>
      <c r="R57">
        <v>5.3</v>
      </c>
      <c r="S57">
        <f t="shared" si="5"/>
        <v>10.399999999999999</v>
      </c>
      <c r="T57">
        <f t="shared" si="6"/>
        <v>0.79744816586921852</v>
      </c>
    </row>
    <row r="58" spans="1:20">
      <c r="B58">
        <f t="shared" si="8"/>
        <v>8.5000000000000006E-4</v>
      </c>
      <c r="C58">
        <f t="shared" si="1"/>
        <v>117</v>
      </c>
      <c r="D58">
        <f t="shared" si="2"/>
        <v>1.1655011655011653</v>
      </c>
      <c r="E58">
        <f t="shared" si="3"/>
        <v>4.3499999999999996</v>
      </c>
      <c r="F58">
        <v>26</v>
      </c>
      <c r="H58">
        <v>8.9999999999999998E-4</v>
      </c>
      <c r="I58">
        <v>8.0000000000000004E-4</v>
      </c>
      <c r="K58">
        <v>13</v>
      </c>
      <c r="L58">
        <f t="shared" si="4"/>
        <v>0.8580000000000001</v>
      </c>
      <c r="M58">
        <v>49</v>
      </c>
      <c r="N58">
        <v>14</v>
      </c>
      <c r="Q58">
        <v>4.5999999999999996</v>
      </c>
      <c r="R58">
        <v>4.0999999999999996</v>
      </c>
      <c r="S58">
        <f t="shared" si="5"/>
        <v>8.6999999999999993</v>
      </c>
      <c r="T58">
        <f t="shared" si="6"/>
        <v>1.1655011655011653</v>
      </c>
    </row>
    <row r="59" spans="1:20">
      <c r="A59" t="s">
        <v>167</v>
      </c>
      <c r="B59">
        <f t="shared" si="8"/>
        <v>1.0999999999999998E-3</v>
      </c>
      <c r="C59">
        <f t="shared" si="1"/>
        <v>119</v>
      </c>
      <c r="D59">
        <f t="shared" si="2"/>
        <v>1.0101010101010102</v>
      </c>
      <c r="E59">
        <f t="shared" si="3"/>
        <v>5.95</v>
      </c>
      <c r="F59">
        <v>32</v>
      </c>
      <c r="H59">
        <v>1E-3</v>
      </c>
      <c r="I59">
        <v>1.1999999999999999E-3</v>
      </c>
      <c r="K59">
        <v>15</v>
      </c>
      <c r="L59">
        <f t="shared" si="4"/>
        <v>0.99</v>
      </c>
      <c r="M59">
        <v>49</v>
      </c>
      <c r="N59">
        <v>12</v>
      </c>
      <c r="Q59">
        <v>6</v>
      </c>
      <c r="R59">
        <v>5.9</v>
      </c>
      <c r="S59">
        <f t="shared" si="5"/>
        <v>11.9</v>
      </c>
      <c r="T59">
        <f t="shared" si="6"/>
        <v>1.0101010101010102</v>
      </c>
    </row>
    <row r="60" spans="1:20">
      <c r="B60">
        <f t="shared" si="8"/>
        <v>9.5E-4</v>
      </c>
      <c r="C60">
        <f t="shared" si="1"/>
        <v>96</v>
      </c>
      <c r="D60">
        <f t="shared" si="2"/>
        <v>0.94696969696969691</v>
      </c>
      <c r="E60">
        <f t="shared" si="3"/>
        <v>5.65</v>
      </c>
      <c r="F60">
        <v>30</v>
      </c>
      <c r="H60">
        <v>8.9999999999999998E-4</v>
      </c>
      <c r="I60">
        <v>1E-3</v>
      </c>
      <c r="K60">
        <v>16</v>
      </c>
      <c r="L60">
        <f t="shared" si="4"/>
        <v>1.056</v>
      </c>
      <c r="M60">
        <v>21</v>
      </c>
      <c r="N60">
        <v>63</v>
      </c>
      <c r="Q60">
        <v>5.6</v>
      </c>
      <c r="R60">
        <v>5.7</v>
      </c>
      <c r="S60">
        <f t="shared" si="5"/>
        <v>11.3</v>
      </c>
      <c r="T60">
        <f t="shared" si="6"/>
        <v>0.94696969696969691</v>
      </c>
    </row>
    <row r="61" spans="1:20">
      <c r="A61" t="s">
        <v>168</v>
      </c>
      <c r="B61">
        <f t="shared" si="8"/>
        <v>1.1999999999999999E-3</v>
      </c>
      <c r="C61">
        <f t="shared" si="1"/>
        <v>157</v>
      </c>
      <c r="D61">
        <f t="shared" si="2"/>
        <v>0.75757575757575757</v>
      </c>
      <c r="E61">
        <f t="shared" si="3"/>
        <v>5.4</v>
      </c>
      <c r="F61">
        <v>30</v>
      </c>
      <c r="H61">
        <v>1.1999999999999999E-3</v>
      </c>
      <c r="I61">
        <v>1.1999999999999999E-3</v>
      </c>
      <c r="K61">
        <v>20</v>
      </c>
      <c r="L61">
        <f t="shared" si="4"/>
        <v>1.32</v>
      </c>
      <c r="M61">
        <v>4</v>
      </c>
      <c r="N61">
        <v>19</v>
      </c>
      <c r="Q61">
        <v>5.0999999999999996</v>
      </c>
      <c r="R61">
        <v>5.7</v>
      </c>
      <c r="S61">
        <f t="shared" si="5"/>
        <v>10.8</v>
      </c>
      <c r="T61">
        <f t="shared" si="6"/>
        <v>0.75757575757575757</v>
      </c>
    </row>
    <row r="62" spans="1:20">
      <c r="B62">
        <f t="shared" si="8"/>
        <v>1.15E-3</v>
      </c>
      <c r="C62">
        <f t="shared" si="1"/>
        <v>180</v>
      </c>
      <c r="D62">
        <f t="shared" si="2"/>
        <v>0.68870523415977969</v>
      </c>
      <c r="E62">
        <f t="shared" si="3"/>
        <v>5.8000000000000007</v>
      </c>
      <c r="F62">
        <v>37</v>
      </c>
      <c r="H62">
        <v>1.1999999999999999E-3</v>
      </c>
      <c r="I62">
        <v>1.1000000000000001E-3</v>
      </c>
      <c r="K62">
        <v>22</v>
      </c>
      <c r="L62">
        <f t="shared" si="4"/>
        <v>1.452</v>
      </c>
      <c r="M62">
        <v>0</v>
      </c>
      <c r="N62">
        <v>0</v>
      </c>
      <c r="O62" t="s">
        <v>135</v>
      </c>
      <c r="Q62">
        <v>5.9</v>
      </c>
      <c r="R62">
        <v>5.7</v>
      </c>
      <c r="S62">
        <f t="shared" si="5"/>
        <v>11.600000000000001</v>
      </c>
      <c r="T62">
        <f t="shared" si="6"/>
        <v>0.68870523415977969</v>
      </c>
    </row>
    <row r="63" spans="1:20">
      <c r="A63" t="s">
        <v>169</v>
      </c>
      <c r="B63">
        <f t="shared" si="8"/>
        <v>8.5000000000000006E-4</v>
      </c>
      <c r="C63">
        <f t="shared" si="1"/>
        <v>122</v>
      </c>
      <c r="D63">
        <f t="shared" si="2"/>
        <v>0.89126559714794995</v>
      </c>
      <c r="E63">
        <f t="shared" si="3"/>
        <v>6.35</v>
      </c>
      <c r="F63">
        <v>29</v>
      </c>
      <c r="H63">
        <v>8.9999999999999998E-4</v>
      </c>
      <c r="I63">
        <v>8.0000000000000004E-4</v>
      </c>
      <c r="K63">
        <v>17</v>
      </c>
      <c r="L63">
        <f t="shared" si="4"/>
        <v>1.1220000000000001</v>
      </c>
      <c r="M63">
        <v>20</v>
      </c>
      <c r="N63">
        <v>38</v>
      </c>
      <c r="Q63">
        <v>6.1</v>
      </c>
      <c r="R63">
        <v>6.6</v>
      </c>
      <c r="S63">
        <f t="shared" si="5"/>
        <v>12.7</v>
      </c>
      <c r="T63">
        <f t="shared" si="6"/>
        <v>0.89126559714794995</v>
      </c>
    </row>
    <row r="64" spans="1:20">
      <c r="B64">
        <f t="shared" si="8"/>
        <v>8.9999999999999998E-4</v>
      </c>
      <c r="C64">
        <f t="shared" si="1"/>
        <v>124</v>
      </c>
      <c r="D64">
        <f t="shared" si="2"/>
        <v>0.84175084175084158</v>
      </c>
      <c r="E64">
        <f t="shared" si="3"/>
        <v>5.65</v>
      </c>
      <c r="F64">
        <v>28</v>
      </c>
      <c r="H64">
        <v>8.9999999999999998E-4</v>
      </c>
      <c r="I64">
        <v>8.9999999999999998E-4</v>
      </c>
      <c r="K64">
        <v>18</v>
      </c>
      <c r="L64">
        <f t="shared" si="4"/>
        <v>1.1880000000000002</v>
      </c>
      <c r="M64">
        <v>52</v>
      </c>
      <c r="N64">
        <v>4</v>
      </c>
      <c r="Q64">
        <v>5.4</v>
      </c>
      <c r="R64">
        <v>5.9</v>
      </c>
      <c r="S64">
        <f t="shared" si="5"/>
        <v>11.3</v>
      </c>
      <c r="T64">
        <f t="shared" si="6"/>
        <v>0.84175084175084158</v>
      </c>
    </row>
    <row r="65" spans="1:20">
      <c r="A65" t="s">
        <v>170</v>
      </c>
      <c r="B65">
        <f t="shared" si="8"/>
        <v>8.0000000000000004E-4</v>
      </c>
      <c r="C65">
        <f t="shared" si="1"/>
        <v>97</v>
      </c>
      <c r="D65">
        <f t="shared" si="2"/>
        <v>0.89126559714794995</v>
      </c>
      <c r="E65">
        <f t="shared" si="3"/>
        <v>6.35</v>
      </c>
      <c r="F65">
        <v>31</v>
      </c>
      <c r="H65">
        <v>8.0000000000000004E-4</v>
      </c>
      <c r="I65">
        <v>8.0000000000000004E-4</v>
      </c>
      <c r="K65">
        <v>17</v>
      </c>
      <c r="L65">
        <f t="shared" si="4"/>
        <v>1.1220000000000001</v>
      </c>
      <c r="M65">
        <v>43</v>
      </c>
      <c r="N65">
        <v>40</v>
      </c>
      <c r="Q65">
        <v>6.1</v>
      </c>
      <c r="R65">
        <v>6.6</v>
      </c>
      <c r="S65">
        <f t="shared" si="5"/>
        <v>12.7</v>
      </c>
      <c r="T65">
        <f t="shared" si="6"/>
        <v>0.89126559714794995</v>
      </c>
    </row>
    <row r="66" spans="1:20">
      <c r="B66">
        <f t="shared" si="8"/>
        <v>8.0000000000000004E-4</v>
      </c>
      <c r="C66">
        <f t="shared" si="1"/>
        <v>134</v>
      </c>
      <c r="D66">
        <f t="shared" si="2"/>
        <v>0.75757575757575757</v>
      </c>
      <c r="E66">
        <f t="shared" si="3"/>
        <v>6.25</v>
      </c>
      <c r="F66">
        <v>35</v>
      </c>
      <c r="H66">
        <v>8.0000000000000004E-4</v>
      </c>
      <c r="I66">
        <v>8.0000000000000004E-4</v>
      </c>
      <c r="K66">
        <v>20</v>
      </c>
      <c r="L66">
        <f t="shared" si="4"/>
        <v>1.32</v>
      </c>
      <c r="M66">
        <v>11</v>
      </c>
      <c r="N66">
        <v>35</v>
      </c>
      <c r="Q66">
        <v>6.2</v>
      </c>
      <c r="R66">
        <v>6.3</v>
      </c>
      <c r="S66">
        <f t="shared" si="5"/>
        <v>12.5</v>
      </c>
      <c r="T66">
        <f t="shared" si="6"/>
        <v>0.75757575757575757</v>
      </c>
    </row>
    <row r="67" spans="1:20">
      <c r="A67" t="s">
        <v>171</v>
      </c>
      <c r="B67">
        <f t="shared" si="8"/>
        <v>1.2499999999999998E-3</v>
      </c>
      <c r="C67">
        <f t="shared" si="1"/>
        <v>115</v>
      </c>
      <c r="D67">
        <f t="shared" si="2"/>
        <v>1.0822510822510822</v>
      </c>
      <c r="E67">
        <f t="shared" si="3"/>
        <v>5.8</v>
      </c>
      <c r="F67">
        <v>33</v>
      </c>
      <c r="H67">
        <v>1.2999999999999999E-3</v>
      </c>
      <c r="I67">
        <v>1.1999999999999999E-3</v>
      </c>
      <c r="K67">
        <v>14</v>
      </c>
      <c r="L67">
        <f t="shared" si="4"/>
        <v>0.92400000000000004</v>
      </c>
      <c r="M67">
        <v>25</v>
      </c>
      <c r="N67">
        <v>40</v>
      </c>
      <c r="Q67">
        <v>5.5</v>
      </c>
      <c r="R67">
        <v>6.1</v>
      </c>
      <c r="S67">
        <f t="shared" si="5"/>
        <v>11.6</v>
      </c>
      <c r="T67">
        <f t="shared" si="6"/>
        <v>1.0822510822510822</v>
      </c>
    </row>
    <row r="68" spans="1:20">
      <c r="B68">
        <f t="shared" si="8"/>
        <v>1.0999999999999998E-3</v>
      </c>
      <c r="C68">
        <f t="shared" si="1"/>
        <v>141</v>
      </c>
      <c r="D68">
        <f t="shared" si="2"/>
        <v>0.94696969696969691</v>
      </c>
      <c r="E68">
        <f t="shared" si="3"/>
        <v>6.1999999999999993</v>
      </c>
      <c r="F68">
        <v>34</v>
      </c>
      <c r="H68">
        <v>1.1999999999999999E-3</v>
      </c>
      <c r="I68">
        <v>1E-3</v>
      </c>
      <c r="K68">
        <v>16</v>
      </c>
      <c r="L68">
        <f t="shared" si="4"/>
        <v>1.056</v>
      </c>
      <c r="M68">
        <v>15</v>
      </c>
      <c r="N68">
        <v>24</v>
      </c>
      <c r="Q68">
        <v>6.3</v>
      </c>
      <c r="R68">
        <v>6.1</v>
      </c>
      <c r="S68">
        <f t="shared" ref="S68:S97" si="10">Q68+R68</f>
        <v>12.399999999999999</v>
      </c>
      <c r="T68">
        <f t="shared" ref="T68:T97" si="11">1/L68</f>
        <v>0.94696969696969691</v>
      </c>
    </row>
    <row r="69" spans="1:20">
      <c r="A69" t="s">
        <v>172</v>
      </c>
      <c r="B69">
        <f t="shared" si="8"/>
        <v>8.0000000000000004E-4</v>
      </c>
      <c r="C69">
        <f t="shared" si="1"/>
        <v>125</v>
      </c>
      <c r="D69">
        <f t="shared" si="2"/>
        <v>0.72150072150072142</v>
      </c>
      <c r="E69">
        <f t="shared" si="3"/>
        <v>6</v>
      </c>
      <c r="F69">
        <v>34</v>
      </c>
      <c r="H69">
        <v>8.0000000000000004E-4</v>
      </c>
      <c r="I69">
        <v>8.0000000000000004E-4</v>
      </c>
      <c r="K69">
        <v>21</v>
      </c>
      <c r="L69">
        <f t="shared" si="4"/>
        <v>1.3860000000000001</v>
      </c>
      <c r="M69">
        <v>45</v>
      </c>
      <c r="N69">
        <v>10</v>
      </c>
      <c r="Q69">
        <v>6.2</v>
      </c>
      <c r="R69">
        <v>5.8</v>
      </c>
      <c r="S69">
        <f t="shared" si="10"/>
        <v>12</v>
      </c>
      <c r="T69">
        <f t="shared" si="11"/>
        <v>0.72150072150072142</v>
      </c>
    </row>
    <row r="70" spans="1:20">
      <c r="B70">
        <f t="shared" si="8"/>
        <v>9.5E-4</v>
      </c>
      <c r="C70">
        <f t="shared" si="1"/>
        <v>109</v>
      </c>
      <c r="D70">
        <f t="shared" si="2"/>
        <v>0.94696969696969691</v>
      </c>
      <c r="E70">
        <f t="shared" si="3"/>
        <v>5.05</v>
      </c>
      <c r="F70">
        <v>32</v>
      </c>
      <c r="H70">
        <v>8.9999999999999998E-4</v>
      </c>
      <c r="I70">
        <v>1E-3</v>
      </c>
      <c r="K70">
        <v>16</v>
      </c>
      <c r="L70">
        <f t="shared" si="4"/>
        <v>1.056</v>
      </c>
      <c r="M70">
        <v>18</v>
      </c>
      <c r="N70">
        <v>53</v>
      </c>
      <c r="Q70">
        <v>4.5999999999999996</v>
      </c>
      <c r="R70">
        <v>5.5</v>
      </c>
      <c r="S70">
        <f t="shared" si="10"/>
        <v>10.1</v>
      </c>
      <c r="T70">
        <f t="shared" si="11"/>
        <v>0.94696969696969691</v>
      </c>
    </row>
    <row r="71" spans="1:20">
      <c r="A71" t="s">
        <v>173</v>
      </c>
      <c r="B71">
        <f t="shared" si="8"/>
        <v>8.5000000000000006E-4</v>
      </c>
      <c r="C71">
        <f t="shared" si="1"/>
        <v>107</v>
      </c>
      <c r="D71">
        <f t="shared" si="2"/>
        <v>0.94696969696969691</v>
      </c>
      <c r="E71">
        <f t="shared" si="3"/>
        <v>6.75</v>
      </c>
      <c r="F71">
        <v>31</v>
      </c>
      <c r="H71">
        <v>8.9999999999999998E-4</v>
      </c>
      <c r="I71">
        <v>8.0000000000000004E-4</v>
      </c>
      <c r="K71">
        <v>16</v>
      </c>
      <c r="L71">
        <f t="shared" si="4"/>
        <v>1.056</v>
      </c>
      <c r="M71">
        <v>38</v>
      </c>
      <c r="N71">
        <v>35</v>
      </c>
      <c r="Q71">
        <v>6.7</v>
      </c>
      <c r="R71">
        <v>6.8</v>
      </c>
      <c r="S71">
        <f t="shared" si="10"/>
        <v>13.5</v>
      </c>
      <c r="T71">
        <f t="shared" si="11"/>
        <v>0.94696969696969691</v>
      </c>
    </row>
    <row r="72" spans="1:20">
      <c r="B72">
        <f t="shared" si="8"/>
        <v>5.0000000000000001E-4</v>
      </c>
      <c r="C72">
        <f t="shared" ref="C72:C97" si="12">(90-M72)+(90-N72)</f>
        <v>77</v>
      </c>
      <c r="D72">
        <f t="shared" ref="D72:D97" si="13">1/L72</f>
        <v>0.89126559714794995</v>
      </c>
      <c r="E72">
        <f t="shared" ref="E72:E97" si="14">(Q72+R72)/2</f>
        <v>5.25</v>
      </c>
      <c r="F72">
        <v>28</v>
      </c>
      <c r="H72">
        <v>5.0000000000000001E-4</v>
      </c>
      <c r="I72">
        <v>5.0000000000000001E-4</v>
      </c>
      <c r="K72">
        <v>17</v>
      </c>
      <c r="L72">
        <f t="shared" ref="L72:L97" si="15">(0.033*K72)*2</f>
        <v>1.1220000000000001</v>
      </c>
      <c r="M72">
        <v>55</v>
      </c>
      <c r="N72">
        <v>48</v>
      </c>
      <c r="Q72">
        <v>5.0999999999999996</v>
      </c>
      <c r="R72">
        <v>5.4</v>
      </c>
      <c r="S72">
        <f t="shared" si="10"/>
        <v>10.5</v>
      </c>
      <c r="T72">
        <f t="shared" si="11"/>
        <v>0.89126559714794995</v>
      </c>
    </row>
    <row r="74" spans="1:20">
      <c r="A74" t="s">
        <v>4</v>
      </c>
      <c r="B74">
        <f>(SUM(B53:B72))/20</f>
        <v>9.4999999999999978E-4</v>
      </c>
      <c r="C74">
        <f t="shared" ref="C74:R74" si="16">(SUM(C53:C72))/20</f>
        <v>118.2</v>
      </c>
      <c r="D74">
        <f t="shared" si="16"/>
        <v>0.95498621110779836</v>
      </c>
      <c r="E74">
        <f t="shared" si="16"/>
        <v>5.63</v>
      </c>
      <c r="F74">
        <f t="shared" si="16"/>
        <v>30.35</v>
      </c>
      <c r="H74">
        <f t="shared" si="16"/>
        <v>9.6000000000000013E-4</v>
      </c>
      <c r="I74">
        <f t="shared" si="16"/>
        <v>9.4000000000000008E-4</v>
      </c>
      <c r="K74">
        <f t="shared" si="16"/>
        <v>16.55</v>
      </c>
      <c r="L74">
        <f t="shared" si="16"/>
        <v>1.0923000000000003</v>
      </c>
      <c r="M74">
        <f t="shared" si="16"/>
        <v>31.9</v>
      </c>
      <c r="N74">
        <f t="shared" si="16"/>
        <v>29.9</v>
      </c>
      <c r="Q74">
        <f t="shared" si="16"/>
        <v>5.58</v>
      </c>
      <c r="R74">
        <f t="shared" si="16"/>
        <v>5.68</v>
      </c>
    </row>
    <row r="76" spans="1:20">
      <c r="A76" t="s">
        <v>5</v>
      </c>
      <c r="B76" t="s">
        <v>6</v>
      </c>
      <c r="C76" t="s">
        <v>38</v>
      </c>
      <c r="D76" t="s">
        <v>7</v>
      </c>
      <c r="E76" t="s">
        <v>40</v>
      </c>
      <c r="F76" t="s">
        <v>8</v>
      </c>
      <c r="H76" t="s">
        <v>9</v>
      </c>
      <c r="I76" t="s">
        <v>10</v>
      </c>
      <c r="K76" t="s">
        <v>11</v>
      </c>
      <c r="M76" t="s">
        <v>12</v>
      </c>
      <c r="N76" t="s">
        <v>13</v>
      </c>
      <c r="Q76" t="s">
        <v>48</v>
      </c>
      <c r="R76" t="s">
        <v>49</v>
      </c>
      <c r="S76" t="s">
        <v>14</v>
      </c>
      <c r="T76" t="s">
        <v>15</v>
      </c>
    </row>
    <row r="77" spans="1:20">
      <c r="A77" t="s">
        <v>16</v>
      </c>
      <c r="B77" t="s">
        <v>163</v>
      </c>
    </row>
    <row r="78" spans="1:20">
      <c r="A78" t="s">
        <v>17</v>
      </c>
      <c r="B78">
        <f t="shared" si="8"/>
        <v>8.9999999999999998E-4</v>
      </c>
      <c r="C78">
        <f t="shared" si="12"/>
        <v>118</v>
      </c>
      <c r="D78">
        <f t="shared" si="13"/>
        <v>0.94696969696969691</v>
      </c>
      <c r="E78">
        <f t="shared" si="14"/>
        <v>5.35</v>
      </c>
      <c r="F78">
        <v>27</v>
      </c>
      <c r="H78">
        <v>8.9999999999999998E-4</v>
      </c>
      <c r="I78">
        <v>8.9999999999999998E-4</v>
      </c>
      <c r="K78">
        <v>16</v>
      </c>
      <c r="L78">
        <f t="shared" si="15"/>
        <v>1.056</v>
      </c>
      <c r="M78">
        <v>38</v>
      </c>
      <c r="N78">
        <v>24</v>
      </c>
      <c r="Q78">
        <v>5.3</v>
      </c>
      <c r="R78">
        <v>5.4</v>
      </c>
      <c r="S78">
        <f t="shared" si="10"/>
        <v>10.7</v>
      </c>
      <c r="T78">
        <f t="shared" si="11"/>
        <v>0.94696969696969691</v>
      </c>
    </row>
    <row r="79" spans="1:20">
      <c r="B79">
        <f t="shared" si="8"/>
        <v>8.5000000000000006E-4</v>
      </c>
      <c r="C79">
        <f t="shared" si="12"/>
        <v>125</v>
      </c>
      <c r="D79">
        <f t="shared" si="13"/>
        <v>1.0101010101010102</v>
      </c>
      <c r="E79">
        <f t="shared" si="14"/>
        <v>4.55</v>
      </c>
      <c r="F79">
        <v>25</v>
      </c>
      <c r="H79">
        <v>8.0000000000000004E-4</v>
      </c>
      <c r="I79">
        <v>8.9999999999999998E-4</v>
      </c>
      <c r="K79">
        <v>15</v>
      </c>
      <c r="L79">
        <f t="shared" si="15"/>
        <v>0.99</v>
      </c>
      <c r="M79">
        <v>41</v>
      </c>
      <c r="N79">
        <v>14</v>
      </c>
      <c r="Q79">
        <v>4.3</v>
      </c>
      <c r="R79">
        <v>4.8</v>
      </c>
      <c r="S79">
        <f t="shared" si="10"/>
        <v>9.1</v>
      </c>
      <c r="T79">
        <f t="shared" si="11"/>
        <v>1.0101010101010102</v>
      </c>
    </row>
    <row r="80" spans="1:20">
      <c r="A80" t="s">
        <v>18</v>
      </c>
      <c r="B80">
        <f t="shared" si="8"/>
        <v>8.9999999999999998E-4</v>
      </c>
      <c r="C80">
        <f t="shared" si="12"/>
        <v>108</v>
      </c>
      <c r="D80">
        <f t="shared" si="13"/>
        <v>1.2626262626262625</v>
      </c>
      <c r="E80">
        <f t="shared" si="14"/>
        <v>3.6500000000000004</v>
      </c>
      <c r="F80">
        <v>24</v>
      </c>
      <c r="H80">
        <v>8.9999999999999998E-4</v>
      </c>
      <c r="I80">
        <v>8.9999999999999998E-4</v>
      </c>
      <c r="K80">
        <v>12</v>
      </c>
      <c r="L80">
        <f t="shared" si="15"/>
        <v>0.79200000000000004</v>
      </c>
      <c r="M80">
        <v>25</v>
      </c>
      <c r="N80">
        <v>47</v>
      </c>
      <c r="Q80">
        <v>3.6</v>
      </c>
      <c r="R80">
        <v>3.7</v>
      </c>
      <c r="S80">
        <f t="shared" si="10"/>
        <v>7.3000000000000007</v>
      </c>
      <c r="T80">
        <f t="shared" si="11"/>
        <v>1.2626262626262625</v>
      </c>
    </row>
    <row r="81" spans="1:20">
      <c r="B81">
        <f t="shared" si="8"/>
        <v>8.9999999999999998E-4</v>
      </c>
      <c r="C81">
        <f t="shared" si="12"/>
        <v>99</v>
      </c>
      <c r="D81">
        <f t="shared" si="13"/>
        <v>1.0101010101010102</v>
      </c>
      <c r="E81">
        <f t="shared" si="14"/>
        <v>5.4</v>
      </c>
      <c r="F81">
        <v>29</v>
      </c>
      <c r="H81">
        <v>8.0000000000000004E-4</v>
      </c>
      <c r="I81">
        <v>1E-3</v>
      </c>
      <c r="K81">
        <v>15</v>
      </c>
      <c r="L81">
        <f t="shared" si="15"/>
        <v>0.99</v>
      </c>
      <c r="M81">
        <v>41</v>
      </c>
      <c r="N81">
        <v>40</v>
      </c>
      <c r="Q81">
        <v>5.5</v>
      </c>
      <c r="R81">
        <v>5.3</v>
      </c>
      <c r="S81">
        <f t="shared" si="10"/>
        <v>10.8</v>
      </c>
      <c r="T81">
        <f t="shared" si="11"/>
        <v>1.0101010101010102</v>
      </c>
    </row>
    <row r="82" spans="1:20">
      <c r="A82" t="s">
        <v>19</v>
      </c>
      <c r="B82">
        <f t="shared" si="8"/>
        <v>8.0000000000000004E-4</v>
      </c>
      <c r="C82">
        <f t="shared" si="12"/>
        <v>142</v>
      </c>
      <c r="D82">
        <f t="shared" si="13"/>
        <v>0.72150072150072142</v>
      </c>
      <c r="E82">
        <f t="shared" si="14"/>
        <v>4.5</v>
      </c>
      <c r="F82">
        <v>29</v>
      </c>
      <c r="H82">
        <v>8.0000000000000004E-4</v>
      </c>
      <c r="I82">
        <v>8.0000000000000004E-4</v>
      </c>
      <c r="K82">
        <v>21</v>
      </c>
      <c r="L82">
        <f t="shared" si="15"/>
        <v>1.3860000000000001</v>
      </c>
      <c r="M82">
        <v>14</v>
      </c>
      <c r="N82">
        <v>24</v>
      </c>
      <c r="Q82">
        <v>4.3</v>
      </c>
      <c r="R82">
        <v>4.7</v>
      </c>
      <c r="S82">
        <f t="shared" si="10"/>
        <v>9</v>
      </c>
      <c r="T82">
        <f t="shared" si="11"/>
        <v>0.72150072150072142</v>
      </c>
    </row>
    <row r="83" spans="1:20">
      <c r="B83">
        <f t="shared" si="8"/>
        <v>5.0000000000000001E-4</v>
      </c>
      <c r="C83">
        <f t="shared" si="12"/>
        <v>91</v>
      </c>
      <c r="D83">
        <f t="shared" si="13"/>
        <v>0.84175084175084158</v>
      </c>
      <c r="E83">
        <f t="shared" si="14"/>
        <v>4.95</v>
      </c>
      <c r="F83">
        <v>28</v>
      </c>
      <c r="H83">
        <v>5.0000000000000001E-4</v>
      </c>
      <c r="I83">
        <v>5.0000000000000001E-4</v>
      </c>
      <c r="K83">
        <v>18</v>
      </c>
      <c r="L83">
        <f t="shared" si="15"/>
        <v>1.1880000000000002</v>
      </c>
      <c r="M83">
        <v>30</v>
      </c>
      <c r="N83">
        <v>59</v>
      </c>
      <c r="Q83">
        <v>5</v>
      </c>
      <c r="R83">
        <v>4.9000000000000004</v>
      </c>
      <c r="S83">
        <f t="shared" si="10"/>
        <v>9.9</v>
      </c>
      <c r="T83">
        <f t="shared" si="11"/>
        <v>0.84175084175084158</v>
      </c>
    </row>
    <row r="84" spans="1:20">
      <c r="A84" t="s">
        <v>20</v>
      </c>
      <c r="B84">
        <f t="shared" si="8"/>
        <v>1.4499999999999999E-3</v>
      </c>
      <c r="C84">
        <f t="shared" si="12"/>
        <v>80</v>
      </c>
      <c r="D84">
        <f t="shared" si="13"/>
        <v>1.5151515151515151</v>
      </c>
      <c r="E84">
        <f t="shared" si="14"/>
        <v>5.0999999999999996</v>
      </c>
      <c r="F84">
        <v>28</v>
      </c>
      <c r="H84">
        <v>1.4E-3</v>
      </c>
      <c r="I84">
        <v>1.5E-3</v>
      </c>
      <c r="K84">
        <v>10</v>
      </c>
      <c r="L84">
        <f t="shared" si="15"/>
        <v>0.66</v>
      </c>
      <c r="M84">
        <v>59</v>
      </c>
      <c r="N84">
        <v>41</v>
      </c>
      <c r="Q84">
        <v>4.5999999999999996</v>
      </c>
      <c r="R84">
        <v>5.6</v>
      </c>
      <c r="S84">
        <f t="shared" si="10"/>
        <v>10.199999999999999</v>
      </c>
      <c r="T84">
        <f t="shared" si="11"/>
        <v>1.5151515151515151</v>
      </c>
    </row>
    <row r="85" spans="1:20">
      <c r="B85">
        <f t="shared" si="8"/>
        <v>1.3500000000000001E-3</v>
      </c>
      <c r="C85">
        <f t="shared" si="12"/>
        <v>50</v>
      </c>
      <c r="D85">
        <f t="shared" si="13"/>
        <v>1.5151515151515151</v>
      </c>
      <c r="E85">
        <f t="shared" si="14"/>
        <v>5.8</v>
      </c>
      <c r="F85">
        <v>29</v>
      </c>
      <c r="H85">
        <v>1.4E-3</v>
      </c>
      <c r="I85">
        <v>1.2999999999999999E-3</v>
      </c>
      <c r="K85">
        <v>10</v>
      </c>
      <c r="L85">
        <f t="shared" si="15"/>
        <v>0.66</v>
      </c>
      <c r="M85">
        <v>65</v>
      </c>
      <c r="N85">
        <v>65</v>
      </c>
      <c r="Q85">
        <v>6</v>
      </c>
      <c r="R85">
        <v>5.6</v>
      </c>
      <c r="S85">
        <f t="shared" si="10"/>
        <v>11.6</v>
      </c>
      <c r="T85">
        <f t="shared" si="11"/>
        <v>1.5151515151515151</v>
      </c>
    </row>
    <row r="86" spans="1:20">
      <c r="A86" t="s">
        <v>21</v>
      </c>
      <c r="B86">
        <f t="shared" si="8"/>
        <v>8.5000000000000006E-4</v>
      </c>
      <c r="C86">
        <f t="shared" si="12"/>
        <v>69</v>
      </c>
      <c r="D86">
        <f t="shared" si="13"/>
        <v>1.5151515151515151</v>
      </c>
      <c r="E86">
        <f t="shared" si="14"/>
        <v>4.5</v>
      </c>
      <c r="F86">
        <v>17</v>
      </c>
      <c r="H86">
        <v>8.0000000000000004E-4</v>
      </c>
      <c r="I86">
        <v>8.9999999999999998E-4</v>
      </c>
      <c r="K86">
        <v>10</v>
      </c>
      <c r="L86">
        <f t="shared" si="15"/>
        <v>0.66</v>
      </c>
      <c r="M86">
        <v>60</v>
      </c>
      <c r="N86">
        <v>51</v>
      </c>
      <c r="Q86">
        <v>4.2</v>
      </c>
      <c r="R86">
        <v>4.8</v>
      </c>
      <c r="S86">
        <f t="shared" si="10"/>
        <v>9</v>
      </c>
      <c r="T86">
        <f t="shared" si="11"/>
        <v>1.5151515151515151</v>
      </c>
    </row>
    <row r="87" spans="1:20">
      <c r="B87">
        <f t="shared" si="8"/>
        <v>8.9999999999999998E-4</v>
      </c>
      <c r="C87">
        <f t="shared" si="12"/>
        <v>73</v>
      </c>
      <c r="D87">
        <f t="shared" si="13"/>
        <v>1.6835016835016832</v>
      </c>
      <c r="E87">
        <f t="shared" si="14"/>
        <v>3.8</v>
      </c>
      <c r="F87">
        <v>20</v>
      </c>
      <c r="H87">
        <v>8.9999999999999998E-4</v>
      </c>
      <c r="I87">
        <v>8.9999999999999998E-4</v>
      </c>
      <c r="K87">
        <v>9</v>
      </c>
      <c r="L87">
        <f t="shared" si="15"/>
        <v>0.59400000000000008</v>
      </c>
      <c r="M87">
        <v>67</v>
      </c>
      <c r="N87">
        <v>40</v>
      </c>
      <c r="Q87">
        <v>3.6</v>
      </c>
      <c r="R87">
        <v>4</v>
      </c>
      <c r="S87">
        <f t="shared" si="10"/>
        <v>7.6</v>
      </c>
      <c r="T87">
        <f t="shared" si="11"/>
        <v>1.6835016835016832</v>
      </c>
    </row>
    <row r="88" spans="1:20">
      <c r="A88" t="s">
        <v>22</v>
      </c>
      <c r="B88">
        <f t="shared" si="8"/>
        <v>2.9999999999999997E-4</v>
      </c>
      <c r="C88">
        <f t="shared" si="12"/>
        <v>157</v>
      </c>
      <c r="D88">
        <f t="shared" si="13"/>
        <v>0.52246603970741901</v>
      </c>
      <c r="E88">
        <f t="shared" si="14"/>
        <v>4</v>
      </c>
      <c r="F88">
        <v>24</v>
      </c>
      <c r="H88">
        <v>2.9999999999999997E-4</v>
      </c>
      <c r="I88">
        <v>2.9999999999999997E-4</v>
      </c>
      <c r="K88">
        <v>29</v>
      </c>
      <c r="L88">
        <f t="shared" si="15"/>
        <v>1.9140000000000001</v>
      </c>
      <c r="M88">
        <v>19</v>
      </c>
      <c r="N88">
        <v>4</v>
      </c>
      <c r="Q88">
        <v>4.0999999999999996</v>
      </c>
      <c r="R88">
        <v>3.9</v>
      </c>
      <c r="S88">
        <f t="shared" si="10"/>
        <v>8</v>
      </c>
      <c r="T88">
        <f t="shared" si="11"/>
        <v>0.52246603970741901</v>
      </c>
    </row>
    <row r="89" spans="1:20">
      <c r="B89">
        <f t="shared" si="8"/>
        <v>8.9999999999999998E-4</v>
      </c>
      <c r="C89">
        <f t="shared" si="12"/>
        <v>130</v>
      </c>
      <c r="D89">
        <f t="shared" si="13"/>
        <v>0.89126559714794995</v>
      </c>
      <c r="E89">
        <f t="shared" si="14"/>
        <v>5</v>
      </c>
      <c r="F89">
        <v>31</v>
      </c>
      <c r="H89">
        <v>8.9999999999999998E-4</v>
      </c>
      <c r="I89">
        <v>8.9999999999999998E-4</v>
      </c>
      <c r="K89">
        <v>17</v>
      </c>
      <c r="L89">
        <f t="shared" si="15"/>
        <v>1.1220000000000001</v>
      </c>
      <c r="M89">
        <v>22</v>
      </c>
      <c r="N89">
        <v>28</v>
      </c>
      <c r="Q89">
        <v>4.8</v>
      </c>
      <c r="R89">
        <v>5.2</v>
      </c>
      <c r="S89">
        <f t="shared" si="10"/>
        <v>10</v>
      </c>
      <c r="T89">
        <f t="shared" si="11"/>
        <v>0.89126559714794995</v>
      </c>
    </row>
    <row r="90" spans="1:20">
      <c r="A90" t="s">
        <v>23</v>
      </c>
      <c r="B90">
        <f t="shared" si="8"/>
        <v>8.0000000000000004E-4</v>
      </c>
      <c r="C90">
        <f t="shared" si="12"/>
        <v>102</v>
      </c>
      <c r="D90">
        <f t="shared" si="13"/>
        <v>1.0822510822510822</v>
      </c>
      <c r="E90">
        <f t="shared" si="14"/>
        <v>3.85</v>
      </c>
      <c r="F90">
        <v>25</v>
      </c>
      <c r="H90">
        <v>8.0000000000000004E-4</v>
      </c>
      <c r="I90">
        <v>8.0000000000000004E-4</v>
      </c>
      <c r="K90">
        <v>14</v>
      </c>
      <c r="L90">
        <f t="shared" si="15"/>
        <v>0.92400000000000004</v>
      </c>
      <c r="M90">
        <v>35</v>
      </c>
      <c r="N90">
        <v>43</v>
      </c>
      <c r="Q90">
        <v>4</v>
      </c>
      <c r="R90">
        <v>3.7</v>
      </c>
      <c r="S90">
        <f t="shared" si="10"/>
        <v>7.7</v>
      </c>
      <c r="T90">
        <f t="shared" si="11"/>
        <v>1.0822510822510822</v>
      </c>
    </row>
    <row r="91" spans="1:20">
      <c r="B91">
        <f t="shared" si="8"/>
        <v>3.5E-4</v>
      </c>
      <c r="C91">
        <f t="shared" si="12"/>
        <v>115</v>
      </c>
      <c r="D91">
        <f t="shared" si="13"/>
        <v>0.52246603970741901</v>
      </c>
      <c r="E91">
        <f t="shared" si="14"/>
        <v>4.5</v>
      </c>
      <c r="F91">
        <v>34</v>
      </c>
      <c r="H91">
        <v>4.0000000000000002E-4</v>
      </c>
      <c r="I91">
        <v>2.9999999999999997E-4</v>
      </c>
      <c r="K91">
        <v>29</v>
      </c>
      <c r="L91">
        <f t="shared" si="15"/>
        <v>1.9140000000000001</v>
      </c>
      <c r="M91">
        <v>28</v>
      </c>
      <c r="N91">
        <v>37</v>
      </c>
      <c r="Q91">
        <v>4.5999999999999996</v>
      </c>
      <c r="R91">
        <v>4.4000000000000004</v>
      </c>
      <c r="S91">
        <f t="shared" si="10"/>
        <v>9</v>
      </c>
      <c r="T91">
        <f t="shared" si="11"/>
        <v>0.52246603970741901</v>
      </c>
    </row>
    <row r="92" spans="1:20">
      <c r="A92" t="s">
        <v>24</v>
      </c>
      <c r="B92">
        <f t="shared" si="8"/>
        <v>5.0000000000000001E-4</v>
      </c>
      <c r="C92">
        <f t="shared" si="12"/>
        <v>129</v>
      </c>
      <c r="D92">
        <f t="shared" si="13"/>
        <v>0.94696969696969691</v>
      </c>
      <c r="E92">
        <f t="shared" si="14"/>
        <v>5.4</v>
      </c>
      <c r="F92">
        <v>25</v>
      </c>
      <c r="H92">
        <v>5.0000000000000001E-4</v>
      </c>
      <c r="I92">
        <v>5.0000000000000001E-4</v>
      </c>
      <c r="K92">
        <v>16</v>
      </c>
      <c r="L92">
        <f t="shared" si="15"/>
        <v>1.056</v>
      </c>
      <c r="M92">
        <v>11</v>
      </c>
      <c r="N92">
        <v>40</v>
      </c>
      <c r="Q92">
        <v>4.5</v>
      </c>
      <c r="R92">
        <v>6.3</v>
      </c>
      <c r="S92">
        <f t="shared" si="10"/>
        <v>10.8</v>
      </c>
      <c r="T92">
        <f t="shared" si="11"/>
        <v>0.94696969696969691</v>
      </c>
    </row>
    <row r="93" spans="1:20">
      <c r="B93">
        <f t="shared" si="8"/>
        <v>6.4999999999999997E-4</v>
      </c>
      <c r="C93">
        <f t="shared" si="12"/>
        <v>81</v>
      </c>
      <c r="D93">
        <f t="shared" si="13"/>
        <v>1.0822510822510822</v>
      </c>
      <c r="E93">
        <f t="shared" si="14"/>
        <v>4.25</v>
      </c>
      <c r="F93">
        <v>32</v>
      </c>
      <c r="H93">
        <v>6.9999999999999999E-4</v>
      </c>
      <c r="I93">
        <v>5.9999999999999995E-4</v>
      </c>
      <c r="K93">
        <v>14</v>
      </c>
      <c r="L93">
        <f t="shared" si="15"/>
        <v>0.92400000000000004</v>
      </c>
      <c r="M93">
        <v>59</v>
      </c>
      <c r="N93">
        <v>40</v>
      </c>
      <c r="Q93">
        <v>4.3</v>
      </c>
      <c r="R93">
        <v>4.2</v>
      </c>
      <c r="S93">
        <f t="shared" si="10"/>
        <v>8.5</v>
      </c>
      <c r="T93">
        <f t="shared" si="11"/>
        <v>1.0822510822510822</v>
      </c>
    </row>
    <row r="94" spans="1:20">
      <c r="A94" t="s">
        <v>25</v>
      </c>
      <c r="B94">
        <f t="shared" si="8"/>
        <v>9.5E-4</v>
      </c>
      <c r="C94">
        <f t="shared" si="12"/>
        <v>99</v>
      </c>
      <c r="D94">
        <f t="shared" si="13"/>
        <v>1.3774104683195594</v>
      </c>
      <c r="E94">
        <f t="shared" si="14"/>
        <v>3.6500000000000004</v>
      </c>
      <c r="F94">
        <v>24</v>
      </c>
      <c r="H94">
        <v>1E-3</v>
      </c>
      <c r="I94">
        <v>8.9999999999999998E-4</v>
      </c>
      <c r="K94">
        <v>11</v>
      </c>
      <c r="L94">
        <f t="shared" si="15"/>
        <v>0.72599999999999998</v>
      </c>
      <c r="M94">
        <v>21</v>
      </c>
      <c r="N94">
        <v>60</v>
      </c>
      <c r="Q94">
        <v>3.6</v>
      </c>
      <c r="R94">
        <v>3.7</v>
      </c>
      <c r="S94">
        <f t="shared" si="10"/>
        <v>7.3000000000000007</v>
      </c>
      <c r="T94">
        <f t="shared" si="11"/>
        <v>1.3774104683195594</v>
      </c>
    </row>
    <row r="95" spans="1:20">
      <c r="B95">
        <f t="shared" si="8"/>
        <v>1E-3</v>
      </c>
      <c r="C95">
        <f t="shared" si="12"/>
        <v>103</v>
      </c>
      <c r="D95">
        <f t="shared" si="13"/>
        <v>1.1655011655011653</v>
      </c>
      <c r="E95">
        <f t="shared" si="14"/>
        <v>4.95</v>
      </c>
      <c r="F95">
        <v>30</v>
      </c>
      <c r="H95">
        <v>1E-3</v>
      </c>
      <c r="I95">
        <v>1E-3</v>
      </c>
      <c r="K95">
        <v>13</v>
      </c>
      <c r="L95">
        <f t="shared" si="15"/>
        <v>0.8580000000000001</v>
      </c>
      <c r="M95">
        <v>45</v>
      </c>
      <c r="N95">
        <v>32</v>
      </c>
      <c r="Q95">
        <v>4.9000000000000004</v>
      </c>
      <c r="R95">
        <v>5</v>
      </c>
      <c r="S95">
        <f t="shared" si="10"/>
        <v>9.9</v>
      </c>
      <c r="T95">
        <f t="shared" si="11"/>
        <v>1.1655011655011653</v>
      </c>
    </row>
    <row r="96" spans="1:20">
      <c r="A96" t="s">
        <v>26</v>
      </c>
      <c r="B96">
        <f t="shared" si="8"/>
        <v>3.5E-4</v>
      </c>
      <c r="C96">
        <f t="shared" si="12"/>
        <v>71</v>
      </c>
      <c r="D96">
        <f t="shared" si="13"/>
        <v>1.0101010101010102</v>
      </c>
      <c r="E96">
        <f t="shared" si="14"/>
        <v>3.8</v>
      </c>
      <c r="F96">
        <v>22</v>
      </c>
      <c r="H96">
        <v>2.9999999999999997E-4</v>
      </c>
      <c r="I96">
        <v>4.0000000000000002E-4</v>
      </c>
      <c r="K96">
        <v>15</v>
      </c>
      <c r="L96">
        <f t="shared" si="15"/>
        <v>0.99</v>
      </c>
      <c r="M96">
        <v>64</v>
      </c>
      <c r="N96">
        <v>45</v>
      </c>
      <c r="Q96">
        <v>3.8</v>
      </c>
      <c r="R96">
        <v>3.8</v>
      </c>
      <c r="S96">
        <f t="shared" si="10"/>
        <v>7.6</v>
      </c>
      <c r="T96">
        <f t="shared" si="11"/>
        <v>1.0101010101010102</v>
      </c>
    </row>
    <row r="97" spans="1:20">
      <c r="B97">
        <f t="shared" ref="B97" si="17">(H97+I97)/2</f>
        <v>6.4999999999999997E-4</v>
      </c>
      <c r="C97">
        <f t="shared" si="12"/>
        <v>75</v>
      </c>
      <c r="D97">
        <f t="shared" si="13"/>
        <v>1.2626262626262625</v>
      </c>
      <c r="E97">
        <f t="shared" si="14"/>
        <v>4.5999999999999996</v>
      </c>
      <c r="F97">
        <v>28</v>
      </c>
      <c r="H97">
        <v>6.9999999999999999E-4</v>
      </c>
      <c r="I97">
        <v>5.9999999999999995E-4</v>
      </c>
      <c r="K97">
        <v>12</v>
      </c>
      <c r="L97">
        <f t="shared" si="15"/>
        <v>0.79200000000000004</v>
      </c>
      <c r="M97">
        <v>62</v>
      </c>
      <c r="N97">
        <v>43</v>
      </c>
      <c r="Q97">
        <v>4.7</v>
      </c>
      <c r="R97">
        <v>4.5</v>
      </c>
      <c r="S97">
        <f t="shared" si="10"/>
        <v>9.1999999999999993</v>
      </c>
      <c r="T97">
        <f t="shared" si="11"/>
        <v>1.2626262626262625</v>
      </c>
    </row>
    <row r="99" spans="1:20">
      <c r="A99" t="s">
        <v>4</v>
      </c>
      <c r="B99">
        <f>(SUM(B78:B97))/20</f>
        <v>7.9250000000000002E-4</v>
      </c>
      <c r="C99">
        <f t="shared" ref="C99:R99" si="18">(SUM(C78:C97))/20</f>
        <v>100.85</v>
      </c>
      <c r="D99">
        <f t="shared" si="18"/>
        <v>1.0942657108294211</v>
      </c>
      <c r="E99">
        <f t="shared" si="18"/>
        <v>4.58</v>
      </c>
      <c r="F99">
        <f t="shared" si="18"/>
        <v>26.55</v>
      </c>
      <c r="H99">
        <f t="shared" si="18"/>
        <v>7.9000000000000012E-4</v>
      </c>
      <c r="I99">
        <f t="shared" si="18"/>
        <v>7.9500000000000003E-4</v>
      </c>
      <c r="K99">
        <f t="shared" si="18"/>
        <v>15.3</v>
      </c>
      <c r="L99">
        <f t="shared" si="18"/>
        <v>1.0097999999999998</v>
      </c>
      <c r="M99">
        <f t="shared" si="18"/>
        <v>40.299999999999997</v>
      </c>
      <c r="N99">
        <f t="shared" si="18"/>
        <v>38.85</v>
      </c>
      <c r="Q99">
        <f t="shared" si="18"/>
        <v>4.4850000000000003</v>
      </c>
      <c r="R99">
        <f t="shared" si="18"/>
        <v>4.6749999999999998</v>
      </c>
    </row>
    <row r="101" spans="1:20">
      <c r="A101" t="s">
        <v>5</v>
      </c>
      <c r="B101" t="s">
        <v>6</v>
      </c>
      <c r="C101" t="s">
        <v>38</v>
      </c>
      <c r="D101" t="s">
        <v>7</v>
      </c>
      <c r="E101" t="s">
        <v>40</v>
      </c>
      <c r="F101" t="s">
        <v>8</v>
      </c>
      <c r="H101" t="s">
        <v>9</v>
      </c>
      <c r="I101" t="s">
        <v>10</v>
      </c>
      <c r="K101" t="s">
        <v>11</v>
      </c>
      <c r="M101" t="s">
        <v>12</v>
      </c>
      <c r="N101" t="s">
        <v>13</v>
      </c>
      <c r="Q101" t="s">
        <v>48</v>
      </c>
      <c r="R101" t="s">
        <v>49</v>
      </c>
      <c r="S101" t="s">
        <v>14</v>
      </c>
      <c r="T101" t="s">
        <v>15</v>
      </c>
    </row>
    <row r="102" spans="1:20">
      <c r="A102" t="s">
        <v>27</v>
      </c>
      <c r="B102" t="s">
        <v>174</v>
      </c>
    </row>
    <row r="103" spans="1:20">
      <c r="A103">
        <v>8</v>
      </c>
      <c r="B103">
        <f t="shared" ref="B103:B122" si="19">(H103+I103)/2</f>
        <v>5.0000000000000001E-4</v>
      </c>
      <c r="C103">
        <f t="shared" ref="C103:C122" si="20">(90-M103)+(90-N103)</f>
        <v>143</v>
      </c>
      <c r="D103">
        <f t="shared" ref="D103:D122" si="21">1/L103</f>
        <v>0.5611672278338945</v>
      </c>
      <c r="E103">
        <f t="shared" ref="E103:E122" si="22">(Q103+R103)/2</f>
        <v>5.75</v>
      </c>
      <c r="F103">
        <v>32</v>
      </c>
      <c r="H103">
        <v>5.0000000000000001E-4</v>
      </c>
      <c r="I103">
        <v>5.0000000000000001E-4</v>
      </c>
      <c r="K103">
        <v>27</v>
      </c>
      <c r="L103">
        <f t="shared" ref="L103:L122" si="23">(0.033*K103)*2</f>
        <v>1.782</v>
      </c>
      <c r="M103">
        <v>33</v>
      </c>
      <c r="N103">
        <v>4</v>
      </c>
      <c r="Q103">
        <v>5.8</v>
      </c>
      <c r="R103">
        <v>5.7</v>
      </c>
      <c r="S103">
        <f t="shared" ref="S103:S122" si="24">Q103+R103</f>
        <v>11.5</v>
      </c>
      <c r="T103">
        <f t="shared" ref="T103:T122" si="25">1/L103</f>
        <v>0.5611672278338945</v>
      </c>
    </row>
    <row r="104" spans="1:20">
      <c r="B104">
        <f t="shared" si="19"/>
        <v>1E-3</v>
      </c>
      <c r="C104">
        <f t="shared" si="20"/>
        <v>118</v>
      </c>
      <c r="D104">
        <f t="shared" si="21"/>
        <v>0.84175084175084158</v>
      </c>
      <c r="E104">
        <f t="shared" si="22"/>
        <v>6.45</v>
      </c>
      <c r="F104">
        <v>35</v>
      </c>
      <c r="H104">
        <v>1E-3</v>
      </c>
      <c r="I104">
        <v>1E-3</v>
      </c>
      <c r="K104">
        <v>18</v>
      </c>
      <c r="L104">
        <f t="shared" si="23"/>
        <v>1.1880000000000002</v>
      </c>
      <c r="M104">
        <v>44</v>
      </c>
      <c r="N104">
        <v>18</v>
      </c>
      <c r="Q104">
        <v>6.4</v>
      </c>
      <c r="R104">
        <v>6.5</v>
      </c>
      <c r="S104">
        <f t="shared" si="24"/>
        <v>12.9</v>
      </c>
      <c r="T104">
        <f t="shared" si="25"/>
        <v>0.84175084175084158</v>
      </c>
    </row>
    <row r="105" spans="1:20">
      <c r="A105">
        <v>9</v>
      </c>
      <c r="B105">
        <f t="shared" si="19"/>
        <v>6.0000000000000006E-4</v>
      </c>
      <c r="C105">
        <f t="shared" si="20"/>
        <v>174</v>
      </c>
      <c r="D105">
        <f t="shared" si="21"/>
        <v>0.4329004329004329</v>
      </c>
      <c r="E105">
        <f t="shared" si="22"/>
        <v>7.5</v>
      </c>
      <c r="F105">
        <v>35</v>
      </c>
      <c r="H105">
        <v>5.0000000000000001E-4</v>
      </c>
      <c r="I105">
        <v>6.9999999999999999E-4</v>
      </c>
      <c r="K105">
        <v>35</v>
      </c>
      <c r="L105">
        <f t="shared" si="23"/>
        <v>2.31</v>
      </c>
      <c r="M105">
        <v>3</v>
      </c>
      <c r="N105">
        <v>3</v>
      </c>
      <c r="Q105">
        <v>7</v>
      </c>
      <c r="R105">
        <v>8</v>
      </c>
      <c r="S105">
        <f t="shared" si="24"/>
        <v>15</v>
      </c>
      <c r="T105">
        <f t="shared" si="25"/>
        <v>0.4329004329004329</v>
      </c>
    </row>
    <row r="106" spans="1:20">
      <c r="B106">
        <f t="shared" si="19"/>
        <v>1.3500000000000001E-3</v>
      </c>
      <c r="C106">
        <f t="shared" si="20"/>
        <v>134</v>
      </c>
      <c r="D106">
        <f t="shared" si="21"/>
        <v>0.79744816586921852</v>
      </c>
      <c r="E106">
        <f t="shared" si="22"/>
        <v>8.1999999999999993</v>
      </c>
      <c r="F106">
        <v>34</v>
      </c>
      <c r="H106">
        <v>1.2999999999999999E-3</v>
      </c>
      <c r="I106">
        <v>1.4E-3</v>
      </c>
      <c r="K106">
        <v>19</v>
      </c>
      <c r="L106">
        <f t="shared" si="23"/>
        <v>1.254</v>
      </c>
      <c r="M106">
        <v>23</v>
      </c>
      <c r="N106">
        <v>23</v>
      </c>
      <c r="Q106">
        <v>7.9</v>
      </c>
      <c r="R106">
        <v>8.5</v>
      </c>
      <c r="S106">
        <f t="shared" si="24"/>
        <v>16.399999999999999</v>
      </c>
      <c r="T106">
        <f t="shared" si="25"/>
        <v>0.79744816586921852</v>
      </c>
    </row>
    <row r="107" spans="1:20">
      <c r="A107">
        <v>10</v>
      </c>
      <c r="B107">
        <f t="shared" si="19"/>
        <v>1.1999999999999999E-3</v>
      </c>
      <c r="C107">
        <f t="shared" si="20"/>
        <v>171</v>
      </c>
      <c r="D107">
        <f t="shared" si="21"/>
        <v>0.79744816586921852</v>
      </c>
      <c r="E107">
        <f t="shared" si="22"/>
        <v>7</v>
      </c>
      <c r="F107">
        <v>30</v>
      </c>
      <c r="H107">
        <v>1.1999999999999999E-3</v>
      </c>
      <c r="I107">
        <v>1.1999999999999999E-3</v>
      </c>
      <c r="K107">
        <v>19</v>
      </c>
      <c r="L107">
        <f t="shared" si="23"/>
        <v>1.254</v>
      </c>
      <c r="M107">
        <v>3</v>
      </c>
      <c r="N107">
        <v>6</v>
      </c>
      <c r="Q107">
        <v>7.3</v>
      </c>
      <c r="R107">
        <v>6.7</v>
      </c>
      <c r="S107">
        <f t="shared" si="24"/>
        <v>14</v>
      </c>
      <c r="T107">
        <f t="shared" si="25"/>
        <v>0.79744816586921852</v>
      </c>
    </row>
    <row r="108" spans="1:20">
      <c r="B108">
        <f t="shared" si="19"/>
        <v>8.5000000000000006E-4</v>
      </c>
      <c r="C108">
        <f t="shared" si="20"/>
        <v>140</v>
      </c>
      <c r="D108">
        <f t="shared" si="21"/>
        <v>0.72150072150072142</v>
      </c>
      <c r="E108">
        <f t="shared" si="22"/>
        <v>7.3</v>
      </c>
      <c r="F108">
        <v>36</v>
      </c>
      <c r="H108">
        <v>8.0000000000000004E-4</v>
      </c>
      <c r="I108">
        <v>8.9999999999999998E-4</v>
      </c>
      <c r="K108">
        <v>21</v>
      </c>
      <c r="L108">
        <f t="shared" si="23"/>
        <v>1.3860000000000001</v>
      </c>
      <c r="M108">
        <v>15</v>
      </c>
      <c r="N108">
        <v>25</v>
      </c>
      <c r="Q108">
        <v>7.1</v>
      </c>
      <c r="R108">
        <v>7.5</v>
      </c>
      <c r="S108">
        <f t="shared" si="24"/>
        <v>14.6</v>
      </c>
      <c r="T108">
        <f t="shared" si="25"/>
        <v>0.72150072150072142</v>
      </c>
    </row>
    <row r="109" spans="1:20">
      <c r="A109">
        <v>11</v>
      </c>
      <c r="B109">
        <f t="shared" si="19"/>
        <v>8.0000000000000004E-4</v>
      </c>
      <c r="C109">
        <f t="shared" si="20"/>
        <v>83</v>
      </c>
      <c r="D109">
        <f t="shared" si="21"/>
        <v>1.1655011655011653</v>
      </c>
      <c r="E109">
        <f t="shared" si="22"/>
        <v>5.5</v>
      </c>
      <c r="F109">
        <v>31</v>
      </c>
      <c r="H109">
        <v>8.0000000000000004E-4</v>
      </c>
      <c r="I109">
        <v>8.0000000000000004E-4</v>
      </c>
      <c r="K109">
        <v>13</v>
      </c>
      <c r="L109">
        <f t="shared" si="23"/>
        <v>0.8580000000000001</v>
      </c>
      <c r="M109">
        <v>61</v>
      </c>
      <c r="N109">
        <v>36</v>
      </c>
      <c r="Q109">
        <v>5.2</v>
      </c>
      <c r="R109">
        <v>5.8</v>
      </c>
      <c r="S109">
        <f t="shared" si="24"/>
        <v>11</v>
      </c>
      <c r="T109">
        <f t="shared" si="25"/>
        <v>1.1655011655011653</v>
      </c>
    </row>
    <row r="110" spans="1:20">
      <c r="B110">
        <f t="shared" si="19"/>
        <v>1.0999999999999998E-3</v>
      </c>
      <c r="C110">
        <f t="shared" si="20"/>
        <v>180</v>
      </c>
      <c r="D110">
        <f t="shared" si="21"/>
        <v>0.60606060606060597</v>
      </c>
      <c r="E110">
        <f t="shared" si="22"/>
        <v>8.3500000000000014</v>
      </c>
      <c r="F110">
        <v>33</v>
      </c>
      <c r="H110">
        <v>1.1999999999999999E-3</v>
      </c>
      <c r="I110">
        <v>1E-3</v>
      </c>
      <c r="K110">
        <v>25</v>
      </c>
      <c r="L110">
        <f t="shared" si="23"/>
        <v>1.6500000000000001</v>
      </c>
      <c r="M110">
        <v>0</v>
      </c>
      <c r="N110">
        <v>0</v>
      </c>
      <c r="Q110">
        <v>8.4</v>
      </c>
      <c r="R110">
        <v>8.3000000000000007</v>
      </c>
      <c r="S110">
        <f t="shared" si="24"/>
        <v>16.700000000000003</v>
      </c>
      <c r="T110">
        <f t="shared" si="25"/>
        <v>0.60606060606060597</v>
      </c>
    </row>
    <row r="111" spans="1:20">
      <c r="A111">
        <v>12</v>
      </c>
      <c r="B111">
        <f t="shared" si="19"/>
        <v>1.3500000000000001E-3</v>
      </c>
      <c r="C111">
        <f t="shared" si="20"/>
        <v>92</v>
      </c>
      <c r="D111">
        <f t="shared" si="21"/>
        <v>1.0822510822510822</v>
      </c>
      <c r="E111">
        <f t="shared" si="22"/>
        <v>6.1</v>
      </c>
      <c r="F111">
        <v>27</v>
      </c>
      <c r="H111">
        <v>1.5E-3</v>
      </c>
      <c r="I111">
        <v>1.1999999999999999E-3</v>
      </c>
      <c r="K111">
        <v>14</v>
      </c>
      <c r="L111">
        <f t="shared" si="23"/>
        <v>0.92400000000000004</v>
      </c>
      <c r="M111">
        <v>33</v>
      </c>
      <c r="N111">
        <v>55</v>
      </c>
      <c r="Q111">
        <v>6.6</v>
      </c>
      <c r="R111">
        <v>5.6</v>
      </c>
      <c r="S111">
        <f t="shared" si="24"/>
        <v>12.2</v>
      </c>
      <c r="T111">
        <f t="shared" si="25"/>
        <v>1.0822510822510822</v>
      </c>
    </row>
    <row r="112" spans="1:20">
      <c r="B112">
        <f t="shared" si="19"/>
        <v>6.4999999999999997E-4</v>
      </c>
      <c r="C112">
        <f t="shared" si="20"/>
        <v>78</v>
      </c>
      <c r="D112">
        <f t="shared" si="21"/>
        <v>0.68870523415977969</v>
      </c>
      <c r="E112">
        <f t="shared" si="22"/>
        <v>8.5</v>
      </c>
      <c r="F112">
        <v>32</v>
      </c>
      <c r="H112">
        <v>6.9999999999999999E-4</v>
      </c>
      <c r="I112">
        <v>5.9999999999999995E-4</v>
      </c>
      <c r="K112">
        <v>22</v>
      </c>
      <c r="L112">
        <f t="shared" si="23"/>
        <v>1.452</v>
      </c>
      <c r="M112">
        <v>48</v>
      </c>
      <c r="N112">
        <v>54</v>
      </c>
      <c r="Q112">
        <v>7.9</v>
      </c>
      <c r="R112">
        <v>9.1</v>
      </c>
      <c r="S112">
        <f t="shared" si="24"/>
        <v>17</v>
      </c>
      <c r="T112">
        <f t="shared" si="25"/>
        <v>0.68870523415977969</v>
      </c>
    </row>
    <row r="113" spans="1:20">
      <c r="A113">
        <v>13</v>
      </c>
      <c r="B113">
        <f t="shared" si="19"/>
        <v>1.1999999999999999E-3</v>
      </c>
      <c r="C113">
        <f t="shared" si="20"/>
        <v>150</v>
      </c>
      <c r="D113">
        <f t="shared" si="21"/>
        <v>0.68870523415977969</v>
      </c>
      <c r="E113">
        <f t="shared" si="22"/>
        <v>6.65</v>
      </c>
      <c r="F113">
        <v>33</v>
      </c>
      <c r="H113">
        <v>1.1999999999999999E-3</v>
      </c>
      <c r="I113">
        <v>1.1999999999999999E-3</v>
      </c>
      <c r="K113">
        <v>22</v>
      </c>
      <c r="L113">
        <f t="shared" si="23"/>
        <v>1.452</v>
      </c>
      <c r="M113">
        <v>19</v>
      </c>
      <c r="N113">
        <v>11</v>
      </c>
      <c r="Q113">
        <v>7</v>
      </c>
      <c r="R113">
        <v>6.3</v>
      </c>
      <c r="S113">
        <f t="shared" si="24"/>
        <v>13.3</v>
      </c>
      <c r="T113">
        <f t="shared" si="25"/>
        <v>0.68870523415977969</v>
      </c>
    </row>
    <row r="114" spans="1:20">
      <c r="B114">
        <f t="shared" si="19"/>
        <v>4.4999999999999999E-4</v>
      </c>
      <c r="C114">
        <f t="shared" si="20"/>
        <v>152</v>
      </c>
      <c r="D114">
        <f t="shared" si="21"/>
        <v>0.4329004329004329</v>
      </c>
      <c r="E114">
        <f t="shared" si="22"/>
        <v>5.2</v>
      </c>
      <c r="F114">
        <v>37</v>
      </c>
      <c r="H114">
        <v>4.0000000000000002E-4</v>
      </c>
      <c r="I114">
        <v>5.0000000000000001E-4</v>
      </c>
      <c r="K114">
        <v>35</v>
      </c>
      <c r="L114">
        <f t="shared" si="23"/>
        <v>2.31</v>
      </c>
      <c r="M114">
        <v>13</v>
      </c>
      <c r="N114">
        <v>15</v>
      </c>
      <c r="Q114">
        <v>5</v>
      </c>
      <c r="R114">
        <v>5.4</v>
      </c>
      <c r="S114">
        <f t="shared" si="24"/>
        <v>10.4</v>
      </c>
      <c r="T114">
        <f t="shared" si="25"/>
        <v>0.4329004329004329</v>
      </c>
    </row>
    <row r="115" spans="1:20">
      <c r="A115">
        <v>14</v>
      </c>
      <c r="B115">
        <f t="shared" si="19"/>
        <v>9.5E-4</v>
      </c>
      <c r="C115">
        <f t="shared" si="20"/>
        <v>142</v>
      </c>
      <c r="D115">
        <f t="shared" si="21"/>
        <v>0.72150072150072142</v>
      </c>
      <c r="E115">
        <f t="shared" si="22"/>
        <v>6.95</v>
      </c>
      <c r="F115">
        <v>32</v>
      </c>
      <c r="H115">
        <v>8.9999999999999998E-4</v>
      </c>
      <c r="I115">
        <v>1E-3</v>
      </c>
      <c r="K115">
        <v>21</v>
      </c>
      <c r="L115">
        <f t="shared" si="23"/>
        <v>1.3860000000000001</v>
      </c>
      <c r="M115">
        <v>16</v>
      </c>
      <c r="N115">
        <v>22</v>
      </c>
      <c r="Q115">
        <v>7.5</v>
      </c>
      <c r="R115">
        <v>6.4</v>
      </c>
      <c r="S115">
        <f t="shared" si="24"/>
        <v>13.9</v>
      </c>
      <c r="T115">
        <f t="shared" si="25"/>
        <v>0.72150072150072142</v>
      </c>
    </row>
    <row r="116" spans="1:20">
      <c r="B116">
        <f t="shared" si="19"/>
        <v>4.4999999999999999E-4</v>
      </c>
      <c r="C116">
        <f t="shared" si="20"/>
        <v>128</v>
      </c>
      <c r="D116">
        <f t="shared" si="21"/>
        <v>0.50505050505050508</v>
      </c>
      <c r="E116">
        <f t="shared" si="22"/>
        <v>6.8</v>
      </c>
      <c r="F116">
        <v>36</v>
      </c>
      <c r="H116">
        <v>5.0000000000000001E-4</v>
      </c>
      <c r="I116">
        <v>4.0000000000000002E-4</v>
      </c>
      <c r="K116">
        <v>30</v>
      </c>
      <c r="L116">
        <f t="shared" si="23"/>
        <v>1.98</v>
      </c>
      <c r="M116">
        <v>20</v>
      </c>
      <c r="N116">
        <v>32</v>
      </c>
      <c r="Q116">
        <v>6.6</v>
      </c>
      <c r="R116">
        <v>7</v>
      </c>
      <c r="S116">
        <f t="shared" si="24"/>
        <v>13.6</v>
      </c>
      <c r="T116">
        <f t="shared" si="25"/>
        <v>0.50505050505050508</v>
      </c>
    </row>
    <row r="117" spans="1:20">
      <c r="A117">
        <v>15</v>
      </c>
      <c r="B117">
        <f t="shared" si="19"/>
        <v>4.0000000000000002E-4</v>
      </c>
      <c r="C117">
        <f t="shared" si="20"/>
        <v>146</v>
      </c>
      <c r="D117">
        <f t="shared" si="21"/>
        <v>0.47348484848484845</v>
      </c>
      <c r="E117">
        <f t="shared" si="22"/>
        <v>5.9</v>
      </c>
      <c r="F117">
        <v>28</v>
      </c>
      <c r="H117">
        <v>4.0000000000000002E-4</v>
      </c>
      <c r="I117">
        <v>4.0000000000000002E-4</v>
      </c>
      <c r="K117">
        <v>32</v>
      </c>
      <c r="L117">
        <f t="shared" si="23"/>
        <v>2.1120000000000001</v>
      </c>
      <c r="M117">
        <v>24</v>
      </c>
      <c r="N117">
        <v>10</v>
      </c>
      <c r="Q117">
        <v>5.8</v>
      </c>
      <c r="R117">
        <v>6</v>
      </c>
      <c r="S117">
        <f t="shared" si="24"/>
        <v>11.8</v>
      </c>
      <c r="T117">
        <f t="shared" si="25"/>
        <v>0.47348484848484845</v>
      </c>
    </row>
    <row r="118" spans="1:20">
      <c r="B118">
        <f t="shared" si="19"/>
        <v>1.1999999999999999E-3</v>
      </c>
      <c r="C118">
        <f t="shared" si="20"/>
        <v>150</v>
      </c>
      <c r="D118">
        <f t="shared" si="21"/>
        <v>0.79744816586921852</v>
      </c>
      <c r="E118">
        <f t="shared" si="22"/>
        <v>5.8</v>
      </c>
      <c r="F118">
        <v>29</v>
      </c>
      <c r="H118">
        <v>1.1999999999999999E-3</v>
      </c>
      <c r="I118">
        <v>1.1999999999999999E-3</v>
      </c>
      <c r="K118">
        <v>19</v>
      </c>
      <c r="L118">
        <f t="shared" si="23"/>
        <v>1.254</v>
      </c>
      <c r="M118">
        <v>20</v>
      </c>
      <c r="N118">
        <v>10</v>
      </c>
      <c r="Q118">
        <v>5.5</v>
      </c>
      <c r="R118">
        <v>6.1</v>
      </c>
      <c r="S118">
        <f t="shared" si="24"/>
        <v>11.6</v>
      </c>
      <c r="T118">
        <f t="shared" si="25"/>
        <v>0.79744816586921852</v>
      </c>
    </row>
    <row r="119" spans="1:20">
      <c r="A119">
        <v>16</v>
      </c>
      <c r="B119">
        <f t="shared" si="19"/>
        <v>5.9999999999999995E-4</v>
      </c>
      <c r="C119">
        <f t="shared" si="20"/>
        <v>122</v>
      </c>
      <c r="D119">
        <f t="shared" si="21"/>
        <v>0.52246603970741901</v>
      </c>
      <c r="E119">
        <f t="shared" si="22"/>
        <v>6.8</v>
      </c>
      <c r="F119">
        <v>35</v>
      </c>
      <c r="H119">
        <v>5.9999999999999995E-4</v>
      </c>
      <c r="I119">
        <v>5.9999999999999995E-4</v>
      </c>
      <c r="K119">
        <v>29</v>
      </c>
      <c r="L119">
        <f t="shared" si="23"/>
        <v>1.9140000000000001</v>
      </c>
      <c r="M119">
        <v>48</v>
      </c>
      <c r="N119">
        <v>10</v>
      </c>
      <c r="Q119">
        <v>6.6</v>
      </c>
      <c r="R119">
        <v>7</v>
      </c>
      <c r="S119">
        <f t="shared" si="24"/>
        <v>13.6</v>
      </c>
      <c r="T119">
        <f t="shared" si="25"/>
        <v>0.52246603970741901</v>
      </c>
    </row>
    <row r="120" spans="1:20">
      <c r="B120">
        <f t="shared" si="19"/>
        <v>4.4999999999999999E-4</v>
      </c>
      <c r="C120">
        <f t="shared" si="20"/>
        <v>102</v>
      </c>
      <c r="D120">
        <f t="shared" si="21"/>
        <v>0.68870523415977969</v>
      </c>
      <c r="E120">
        <f t="shared" si="22"/>
        <v>5.85</v>
      </c>
      <c r="F120">
        <v>30</v>
      </c>
      <c r="H120">
        <v>5.0000000000000001E-4</v>
      </c>
      <c r="I120">
        <v>4.0000000000000002E-4</v>
      </c>
      <c r="K120">
        <v>22</v>
      </c>
      <c r="L120">
        <f t="shared" si="23"/>
        <v>1.452</v>
      </c>
      <c r="M120">
        <v>58</v>
      </c>
      <c r="N120">
        <v>20</v>
      </c>
      <c r="Q120">
        <v>6.2</v>
      </c>
      <c r="R120">
        <v>5.5</v>
      </c>
      <c r="S120">
        <f t="shared" si="24"/>
        <v>11.7</v>
      </c>
      <c r="T120">
        <f t="shared" si="25"/>
        <v>0.68870523415977969</v>
      </c>
    </row>
    <row r="121" spans="1:20">
      <c r="A121">
        <v>17</v>
      </c>
      <c r="B121">
        <f t="shared" si="19"/>
        <v>1.1999999999999999E-3</v>
      </c>
      <c r="C121">
        <f t="shared" si="20"/>
        <v>109</v>
      </c>
      <c r="D121">
        <f t="shared" si="21"/>
        <v>1.1655011655011653</v>
      </c>
      <c r="E121">
        <f t="shared" si="22"/>
        <v>5.5</v>
      </c>
      <c r="F121">
        <v>26</v>
      </c>
      <c r="H121">
        <v>1.1999999999999999E-3</v>
      </c>
      <c r="I121">
        <v>1.1999999999999999E-3</v>
      </c>
      <c r="K121">
        <v>13</v>
      </c>
      <c r="L121">
        <f t="shared" si="23"/>
        <v>0.8580000000000001</v>
      </c>
      <c r="M121">
        <v>35</v>
      </c>
      <c r="N121">
        <v>36</v>
      </c>
      <c r="Q121">
        <v>5.3</v>
      </c>
      <c r="R121">
        <v>5.7</v>
      </c>
      <c r="S121">
        <f t="shared" si="24"/>
        <v>11</v>
      </c>
      <c r="T121">
        <f t="shared" si="25"/>
        <v>1.1655011655011653</v>
      </c>
    </row>
    <row r="122" spans="1:20">
      <c r="B122">
        <f t="shared" si="19"/>
        <v>1.1999999999999999E-3</v>
      </c>
      <c r="C122">
        <f t="shared" si="20"/>
        <v>65</v>
      </c>
      <c r="D122">
        <f t="shared" si="21"/>
        <v>1.8939393939393938</v>
      </c>
      <c r="E122">
        <f t="shared" si="22"/>
        <v>5.75</v>
      </c>
      <c r="F122">
        <v>20</v>
      </c>
      <c r="H122">
        <v>1.1999999999999999E-3</v>
      </c>
      <c r="I122">
        <v>1.1999999999999999E-3</v>
      </c>
      <c r="K122">
        <v>8</v>
      </c>
      <c r="L122">
        <f t="shared" si="23"/>
        <v>0.52800000000000002</v>
      </c>
      <c r="M122">
        <v>46</v>
      </c>
      <c r="N122">
        <v>69</v>
      </c>
      <c r="Q122">
        <v>5.5</v>
      </c>
      <c r="R122">
        <v>6</v>
      </c>
      <c r="S122">
        <f t="shared" si="24"/>
        <v>11.5</v>
      </c>
      <c r="T122">
        <f t="shared" si="25"/>
        <v>1.8939393939393938</v>
      </c>
    </row>
    <row r="124" spans="1:20">
      <c r="A124" t="s">
        <v>4</v>
      </c>
      <c r="B124">
        <f>(SUM(B103:B122))/20</f>
        <v>8.7500000000000013E-4</v>
      </c>
      <c r="C124">
        <f t="shared" ref="C124:F124" si="26">(SUM(C103:C122))/20</f>
        <v>128.94999999999999</v>
      </c>
      <c r="D124">
        <f t="shared" si="26"/>
        <v>0.77922176924851139</v>
      </c>
      <c r="E124">
        <f t="shared" si="26"/>
        <v>6.5925000000000011</v>
      </c>
      <c r="F124">
        <f t="shared" si="26"/>
        <v>31.55</v>
      </c>
      <c r="H124">
        <f t="shared" ref="H124:I124" si="27">(SUM(H103:H122))/20</f>
        <v>8.7999999999999992E-4</v>
      </c>
      <c r="I124">
        <f t="shared" si="27"/>
        <v>8.699999999999999E-4</v>
      </c>
      <c r="K124">
        <f t="shared" ref="K124:N124" si="28">(SUM(K103:K122))/20</f>
        <v>22.2</v>
      </c>
      <c r="L124">
        <f t="shared" si="28"/>
        <v>1.4652000000000003</v>
      </c>
      <c r="M124">
        <f t="shared" si="28"/>
        <v>28.1</v>
      </c>
      <c r="N124">
        <f t="shared" si="28"/>
        <v>22.95</v>
      </c>
      <c r="Q124">
        <f t="shared" ref="Q124:R124" si="29">(SUM(Q103:Q122))/20</f>
        <v>6.5299999999999994</v>
      </c>
      <c r="R124">
        <f t="shared" si="29"/>
        <v>6.6550000000000011</v>
      </c>
    </row>
    <row r="126" spans="1:20">
      <c r="A126" t="s">
        <v>5</v>
      </c>
      <c r="B126" t="s">
        <v>6</v>
      </c>
      <c r="C126" t="s">
        <v>38</v>
      </c>
      <c r="D126" t="s">
        <v>7</v>
      </c>
      <c r="E126" t="s">
        <v>40</v>
      </c>
      <c r="F126" t="s">
        <v>8</v>
      </c>
      <c r="H126" t="s">
        <v>9</v>
      </c>
      <c r="I126" t="s">
        <v>10</v>
      </c>
      <c r="K126" t="s">
        <v>11</v>
      </c>
      <c r="M126" t="s">
        <v>12</v>
      </c>
      <c r="N126" t="s">
        <v>13</v>
      </c>
      <c r="Q126" t="s">
        <v>48</v>
      </c>
      <c r="R126" t="s">
        <v>49</v>
      </c>
      <c r="S126" t="s">
        <v>14</v>
      </c>
      <c r="T126" t="s">
        <v>15</v>
      </c>
    </row>
    <row r="127" spans="1:20">
      <c r="A127" t="s">
        <v>29</v>
      </c>
      <c r="B127" t="s">
        <v>28</v>
      </c>
    </row>
    <row r="128" spans="1:20">
      <c r="A128" t="s">
        <v>30</v>
      </c>
      <c r="B128">
        <f t="shared" ref="B128:B147" si="30">(H128+I128)/2</f>
        <v>5.0000000000000001E-4</v>
      </c>
      <c r="C128">
        <f t="shared" ref="C128:C147" si="31">(90-M128)+(90-N128)</f>
        <v>74</v>
      </c>
      <c r="D128">
        <f t="shared" ref="D128:D147" si="32">1/L128</f>
        <v>1.0101010101010102</v>
      </c>
      <c r="E128">
        <f t="shared" ref="E128:E147" si="33">(Q128+R128)/2</f>
        <v>3.95</v>
      </c>
      <c r="F128">
        <v>26</v>
      </c>
      <c r="H128">
        <v>5.0000000000000001E-4</v>
      </c>
      <c r="I128">
        <v>5.0000000000000001E-4</v>
      </c>
      <c r="K128">
        <v>15</v>
      </c>
      <c r="L128">
        <f t="shared" ref="L128:L147" si="34">(0.033*K128)*2</f>
        <v>0.99</v>
      </c>
      <c r="M128">
        <v>48</v>
      </c>
      <c r="N128">
        <v>58</v>
      </c>
      <c r="Q128">
        <v>3.9</v>
      </c>
      <c r="R128">
        <v>4</v>
      </c>
      <c r="S128">
        <f t="shared" ref="S128:S147" si="35">Q128+R128</f>
        <v>7.9</v>
      </c>
      <c r="T128">
        <f t="shared" ref="T128:T147" si="36">1/L128</f>
        <v>1.0101010101010102</v>
      </c>
    </row>
    <row r="129" spans="1:20">
      <c r="B129">
        <f t="shared" si="30"/>
        <v>5.4999999999999992E-4</v>
      </c>
      <c r="C129">
        <f t="shared" si="31"/>
        <v>60</v>
      </c>
      <c r="D129">
        <f t="shared" si="32"/>
        <v>1.2626262626262625</v>
      </c>
      <c r="E129">
        <f t="shared" si="33"/>
        <v>5.25</v>
      </c>
      <c r="F129">
        <v>26</v>
      </c>
      <c r="H129">
        <v>5.9999999999999995E-4</v>
      </c>
      <c r="I129">
        <v>5.0000000000000001E-4</v>
      </c>
      <c r="K129">
        <v>12</v>
      </c>
      <c r="L129">
        <f t="shared" si="34"/>
        <v>0.79200000000000004</v>
      </c>
      <c r="M129">
        <v>82</v>
      </c>
      <c r="N129">
        <v>38</v>
      </c>
      <c r="Q129">
        <v>5.5</v>
      </c>
      <c r="R129">
        <v>5</v>
      </c>
      <c r="S129">
        <f t="shared" si="35"/>
        <v>10.5</v>
      </c>
      <c r="T129">
        <f t="shared" si="36"/>
        <v>1.2626262626262625</v>
      </c>
    </row>
    <row r="130" spans="1:20">
      <c r="A130" t="s">
        <v>31</v>
      </c>
      <c r="B130">
        <f t="shared" si="30"/>
        <v>6.0000000000000006E-4</v>
      </c>
      <c r="C130">
        <f t="shared" si="31"/>
        <v>51</v>
      </c>
      <c r="D130">
        <f t="shared" si="32"/>
        <v>1.5151515151515151</v>
      </c>
      <c r="E130">
        <f t="shared" si="33"/>
        <v>4.3000000000000007</v>
      </c>
      <c r="F130">
        <v>26</v>
      </c>
      <c r="H130">
        <v>5.0000000000000001E-4</v>
      </c>
      <c r="I130">
        <v>6.9999999999999999E-4</v>
      </c>
      <c r="K130">
        <v>10</v>
      </c>
      <c r="L130">
        <f t="shared" si="34"/>
        <v>0.66</v>
      </c>
      <c r="M130">
        <v>75</v>
      </c>
      <c r="N130">
        <v>54</v>
      </c>
      <c r="Q130">
        <v>4.4000000000000004</v>
      </c>
      <c r="R130">
        <v>4.2</v>
      </c>
      <c r="S130">
        <f t="shared" si="35"/>
        <v>8.6000000000000014</v>
      </c>
      <c r="T130">
        <f t="shared" si="36"/>
        <v>1.5151515151515151</v>
      </c>
    </row>
    <row r="131" spans="1:20">
      <c r="B131">
        <f t="shared" si="30"/>
        <v>9.5E-4</v>
      </c>
      <c r="C131">
        <f t="shared" si="31"/>
        <v>122</v>
      </c>
      <c r="D131">
        <f t="shared" si="32"/>
        <v>0.94696969696969691</v>
      </c>
      <c r="E131">
        <f t="shared" si="33"/>
        <v>5.7</v>
      </c>
      <c r="F131">
        <v>25</v>
      </c>
      <c r="H131">
        <v>8.9999999999999998E-4</v>
      </c>
      <c r="I131">
        <v>1E-3</v>
      </c>
      <c r="K131">
        <v>16</v>
      </c>
      <c r="L131">
        <f t="shared" si="34"/>
        <v>1.056</v>
      </c>
      <c r="M131">
        <v>30</v>
      </c>
      <c r="N131">
        <v>28</v>
      </c>
      <c r="Q131">
        <v>6</v>
      </c>
      <c r="R131">
        <v>5.4</v>
      </c>
      <c r="S131">
        <f t="shared" si="35"/>
        <v>11.4</v>
      </c>
      <c r="T131">
        <f t="shared" si="36"/>
        <v>0.94696969696969691</v>
      </c>
    </row>
    <row r="132" spans="1:20">
      <c r="A132" t="s">
        <v>32</v>
      </c>
      <c r="B132">
        <f t="shared" si="30"/>
        <v>4.4999999999999999E-4</v>
      </c>
      <c r="C132">
        <f t="shared" si="31"/>
        <v>79</v>
      </c>
      <c r="D132">
        <f t="shared" si="32"/>
        <v>0.75757575757575757</v>
      </c>
      <c r="E132">
        <f t="shared" si="33"/>
        <v>5.05</v>
      </c>
      <c r="F132">
        <v>29</v>
      </c>
      <c r="H132">
        <v>5.0000000000000001E-4</v>
      </c>
      <c r="I132">
        <v>4.0000000000000002E-4</v>
      </c>
      <c r="K132">
        <v>20</v>
      </c>
      <c r="L132">
        <f t="shared" si="34"/>
        <v>1.32</v>
      </c>
      <c r="M132">
        <v>70</v>
      </c>
      <c r="N132">
        <v>31</v>
      </c>
      <c r="Q132">
        <v>5.0999999999999996</v>
      </c>
      <c r="R132">
        <v>5</v>
      </c>
      <c r="S132">
        <f t="shared" si="35"/>
        <v>10.1</v>
      </c>
      <c r="T132">
        <f t="shared" si="36"/>
        <v>0.75757575757575757</v>
      </c>
    </row>
    <row r="133" spans="1:20">
      <c r="B133">
        <f t="shared" si="30"/>
        <v>8.0000000000000004E-4</v>
      </c>
      <c r="C133">
        <f t="shared" si="31"/>
        <v>82</v>
      </c>
      <c r="D133">
        <f t="shared" si="32"/>
        <v>1.5151515151515151</v>
      </c>
      <c r="E133">
        <f t="shared" si="33"/>
        <v>5.5</v>
      </c>
      <c r="F133">
        <v>30</v>
      </c>
      <c r="H133">
        <v>8.0000000000000004E-4</v>
      </c>
      <c r="I133">
        <v>8.0000000000000004E-4</v>
      </c>
      <c r="K133">
        <v>10</v>
      </c>
      <c r="L133">
        <f t="shared" si="34"/>
        <v>0.66</v>
      </c>
      <c r="M133">
        <v>77</v>
      </c>
      <c r="N133">
        <v>21</v>
      </c>
      <c r="Q133">
        <v>5.4</v>
      </c>
      <c r="R133">
        <v>5.6</v>
      </c>
      <c r="S133">
        <f t="shared" si="35"/>
        <v>11</v>
      </c>
      <c r="T133">
        <f t="shared" si="36"/>
        <v>1.5151515151515151</v>
      </c>
    </row>
    <row r="134" spans="1:20">
      <c r="A134" t="s">
        <v>33</v>
      </c>
      <c r="B134">
        <f t="shared" si="30"/>
        <v>1.1000000000000001E-3</v>
      </c>
      <c r="C134">
        <f t="shared" si="31"/>
        <v>39</v>
      </c>
      <c r="D134">
        <f t="shared" si="32"/>
        <v>1.8939393939393938</v>
      </c>
      <c r="E134">
        <f t="shared" si="33"/>
        <v>5.2</v>
      </c>
      <c r="F134">
        <v>29</v>
      </c>
      <c r="H134">
        <v>1.1000000000000001E-3</v>
      </c>
      <c r="I134">
        <v>1.1000000000000001E-3</v>
      </c>
      <c r="K134">
        <v>8</v>
      </c>
      <c r="L134">
        <f t="shared" si="34"/>
        <v>0.52800000000000002</v>
      </c>
      <c r="M134">
        <v>80</v>
      </c>
      <c r="N134">
        <v>61</v>
      </c>
      <c r="Q134">
        <v>5.2</v>
      </c>
      <c r="R134">
        <v>5.2</v>
      </c>
      <c r="S134">
        <f t="shared" si="35"/>
        <v>10.4</v>
      </c>
      <c r="T134">
        <f t="shared" si="36"/>
        <v>1.8939393939393938</v>
      </c>
    </row>
    <row r="135" spans="1:20">
      <c r="B135">
        <f t="shared" si="30"/>
        <v>1.0500000000000002E-3</v>
      </c>
      <c r="C135">
        <f t="shared" si="31"/>
        <v>47</v>
      </c>
      <c r="D135">
        <f t="shared" si="32"/>
        <v>1.2626262626262625</v>
      </c>
      <c r="E135">
        <f t="shared" si="33"/>
        <v>4.6999999999999993</v>
      </c>
      <c r="F135">
        <v>28</v>
      </c>
      <c r="H135">
        <v>1E-3</v>
      </c>
      <c r="I135">
        <v>1.1000000000000001E-3</v>
      </c>
      <c r="K135">
        <v>12</v>
      </c>
      <c r="L135">
        <f t="shared" si="34"/>
        <v>0.79200000000000004</v>
      </c>
      <c r="M135">
        <v>68</v>
      </c>
      <c r="N135">
        <v>65</v>
      </c>
      <c r="Q135">
        <v>4.8</v>
      </c>
      <c r="R135">
        <v>4.5999999999999996</v>
      </c>
      <c r="S135">
        <f t="shared" si="35"/>
        <v>9.3999999999999986</v>
      </c>
      <c r="T135">
        <f t="shared" si="36"/>
        <v>1.2626262626262625</v>
      </c>
    </row>
    <row r="136" spans="1:20">
      <c r="A136" t="s">
        <v>34</v>
      </c>
      <c r="B136">
        <f t="shared" si="30"/>
        <v>8.0000000000000004E-4</v>
      </c>
      <c r="C136">
        <f t="shared" si="31"/>
        <v>60</v>
      </c>
      <c r="D136">
        <f t="shared" si="32"/>
        <v>1.8939393939393938</v>
      </c>
      <c r="E136">
        <f t="shared" si="33"/>
        <v>3.85</v>
      </c>
      <c r="F136">
        <v>25</v>
      </c>
      <c r="H136">
        <v>8.0000000000000004E-4</v>
      </c>
      <c r="I136">
        <v>8.0000000000000004E-4</v>
      </c>
      <c r="K136">
        <v>8</v>
      </c>
      <c r="L136">
        <f t="shared" si="34"/>
        <v>0.52800000000000002</v>
      </c>
      <c r="M136">
        <v>55</v>
      </c>
      <c r="N136">
        <v>65</v>
      </c>
      <c r="Q136">
        <v>4</v>
      </c>
      <c r="R136">
        <v>3.7</v>
      </c>
      <c r="S136">
        <f t="shared" si="35"/>
        <v>7.7</v>
      </c>
      <c r="T136">
        <f t="shared" si="36"/>
        <v>1.8939393939393938</v>
      </c>
    </row>
    <row r="137" spans="1:20">
      <c r="B137">
        <f t="shared" si="30"/>
        <v>1E-3</v>
      </c>
      <c r="C137">
        <f t="shared" si="31"/>
        <v>117</v>
      </c>
      <c r="D137">
        <f t="shared" si="32"/>
        <v>1.0101010101010102</v>
      </c>
      <c r="E137">
        <f t="shared" si="33"/>
        <v>4.2</v>
      </c>
      <c r="F137">
        <v>23</v>
      </c>
      <c r="H137">
        <v>1E-3</v>
      </c>
      <c r="I137">
        <v>1E-3</v>
      </c>
      <c r="K137">
        <v>15</v>
      </c>
      <c r="L137">
        <f t="shared" si="34"/>
        <v>0.99</v>
      </c>
      <c r="M137">
        <v>26</v>
      </c>
      <c r="N137">
        <v>37</v>
      </c>
      <c r="Q137">
        <v>4.2</v>
      </c>
      <c r="R137">
        <v>4.2</v>
      </c>
      <c r="S137">
        <f t="shared" si="35"/>
        <v>8.4</v>
      </c>
      <c r="T137">
        <f t="shared" si="36"/>
        <v>1.0101010101010102</v>
      </c>
    </row>
    <row r="138" spans="1:20">
      <c r="A138" t="s">
        <v>35</v>
      </c>
      <c r="B138">
        <f t="shared" si="30"/>
        <v>8.5000000000000006E-4</v>
      </c>
      <c r="C138">
        <f t="shared" si="31"/>
        <v>69</v>
      </c>
      <c r="D138">
        <f t="shared" si="32"/>
        <v>1.6835016835016832</v>
      </c>
      <c r="E138">
        <f t="shared" si="33"/>
        <v>4.6500000000000004</v>
      </c>
      <c r="F138">
        <v>29</v>
      </c>
      <c r="H138">
        <v>8.0000000000000004E-4</v>
      </c>
      <c r="I138">
        <v>8.9999999999999998E-4</v>
      </c>
      <c r="K138">
        <v>9</v>
      </c>
      <c r="L138">
        <f t="shared" si="34"/>
        <v>0.59400000000000008</v>
      </c>
      <c r="M138">
        <v>64</v>
      </c>
      <c r="N138">
        <v>47</v>
      </c>
      <c r="Q138">
        <v>4.5999999999999996</v>
      </c>
      <c r="R138">
        <v>4.7</v>
      </c>
      <c r="S138">
        <f t="shared" si="35"/>
        <v>9.3000000000000007</v>
      </c>
      <c r="T138">
        <f t="shared" si="36"/>
        <v>1.6835016835016832</v>
      </c>
    </row>
    <row r="139" spans="1:20">
      <c r="B139">
        <f t="shared" si="30"/>
        <v>8.0000000000000004E-4</v>
      </c>
      <c r="C139">
        <f t="shared" si="31"/>
        <v>73</v>
      </c>
      <c r="D139">
        <f t="shared" si="32"/>
        <v>1.8939393939393938</v>
      </c>
      <c r="E139">
        <f t="shared" si="33"/>
        <v>5.3</v>
      </c>
      <c r="F139">
        <v>28</v>
      </c>
      <c r="H139">
        <v>8.0000000000000004E-4</v>
      </c>
      <c r="I139">
        <v>8.0000000000000004E-4</v>
      </c>
      <c r="K139">
        <v>8</v>
      </c>
      <c r="L139">
        <f t="shared" si="34"/>
        <v>0.52800000000000002</v>
      </c>
      <c r="M139">
        <v>36</v>
      </c>
      <c r="N139">
        <v>71</v>
      </c>
      <c r="Q139">
        <v>5.0999999999999996</v>
      </c>
      <c r="R139">
        <v>5.5</v>
      </c>
      <c r="S139">
        <f t="shared" si="35"/>
        <v>10.6</v>
      </c>
      <c r="T139">
        <f t="shared" si="36"/>
        <v>1.8939393939393938</v>
      </c>
    </row>
    <row r="140" spans="1:20">
      <c r="A140" t="s">
        <v>82</v>
      </c>
      <c r="B140">
        <f t="shared" si="30"/>
        <v>9.5E-4</v>
      </c>
      <c r="C140">
        <f t="shared" si="31"/>
        <v>64</v>
      </c>
      <c r="D140">
        <f t="shared" si="32"/>
        <v>2.1645021645021645</v>
      </c>
      <c r="E140">
        <f t="shared" si="33"/>
        <v>4.5</v>
      </c>
      <c r="F140">
        <v>29</v>
      </c>
      <c r="H140">
        <v>1E-3</v>
      </c>
      <c r="I140">
        <v>8.9999999999999998E-4</v>
      </c>
      <c r="K140">
        <v>7</v>
      </c>
      <c r="L140">
        <f t="shared" si="34"/>
        <v>0.46200000000000002</v>
      </c>
      <c r="M140">
        <v>82</v>
      </c>
      <c r="N140">
        <v>34</v>
      </c>
      <c r="Q140">
        <v>4.5999999999999996</v>
      </c>
      <c r="R140">
        <v>4.4000000000000004</v>
      </c>
      <c r="S140">
        <f t="shared" si="35"/>
        <v>9</v>
      </c>
      <c r="T140">
        <f t="shared" si="36"/>
        <v>2.1645021645021645</v>
      </c>
    </row>
    <row r="141" spans="1:20">
      <c r="B141">
        <f t="shared" si="30"/>
        <v>8.0000000000000004E-4</v>
      </c>
      <c r="C141">
        <f t="shared" si="31"/>
        <v>59</v>
      </c>
      <c r="D141">
        <f t="shared" si="32"/>
        <v>1.5151515151515151</v>
      </c>
      <c r="E141">
        <f t="shared" si="33"/>
        <v>3.8</v>
      </c>
      <c r="F141">
        <v>34</v>
      </c>
      <c r="H141">
        <v>8.0000000000000004E-4</v>
      </c>
      <c r="I141">
        <v>8.0000000000000004E-4</v>
      </c>
      <c r="K141">
        <v>10</v>
      </c>
      <c r="L141">
        <f t="shared" si="34"/>
        <v>0.66</v>
      </c>
      <c r="M141">
        <v>75</v>
      </c>
      <c r="N141">
        <v>46</v>
      </c>
      <c r="Q141">
        <v>3.7</v>
      </c>
      <c r="R141">
        <v>3.9</v>
      </c>
      <c r="S141">
        <f t="shared" si="35"/>
        <v>7.6</v>
      </c>
      <c r="T141">
        <f t="shared" si="36"/>
        <v>1.5151515151515151</v>
      </c>
    </row>
    <row r="142" spans="1:20">
      <c r="A142" t="s">
        <v>83</v>
      </c>
      <c r="B142">
        <f t="shared" si="30"/>
        <v>8.0000000000000004E-4</v>
      </c>
      <c r="C142">
        <f t="shared" si="31"/>
        <v>34</v>
      </c>
      <c r="D142">
        <f t="shared" si="32"/>
        <v>2.1645021645021645</v>
      </c>
      <c r="E142">
        <f t="shared" si="33"/>
        <v>4.7</v>
      </c>
      <c r="F142">
        <v>29</v>
      </c>
      <c r="H142">
        <v>8.0000000000000004E-4</v>
      </c>
      <c r="I142">
        <v>8.0000000000000004E-4</v>
      </c>
      <c r="K142">
        <v>7</v>
      </c>
      <c r="L142">
        <f t="shared" si="34"/>
        <v>0.46200000000000002</v>
      </c>
      <c r="M142">
        <v>86</v>
      </c>
      <c r="N142">
        <v>60</v>
      </c>
      <c r="Q142">
        <v>4.4000000000000004</v>
      </c>
      <c r="R142">
        <v>5</v>
      </c>
      <c r="S142">
        <f t="shared" si="35"/>
        <v>9.4</v>
      </c>
      <c r="T142">
        <f t="shared" si="36"/>
        <v>2.1645021645021645</v>
      </c>
    </row>
    <row r="143" spans="1:20">
      <c r="B143">
        <f t="shared" si="30"/>
        <v>1E-3</v>
      </c>
      <c r="C143">
        <f t="shared" si="31"/>
        <v>39</v>
      </c>
      <c r="D143">
        <f t="shared" si="32"/>
        <v>2.5252525252525251</v>
      </c>
      <c r="E143">
        <f t="shared" si="33"/>
        <v>4.1500000000000004</v>
      </c>
      <c r="F143">
        <v>22</v>
      </c>
      <c r="H143">
        <v>1E-3</v>
      </c>
      <c r="I143">
        <v>1E-3</v>
      </c>
      <c r="K143">
        <v>6</v>
      </c>
      <c r="L143">
        <f t="shared" si="34"/>
        <v>0.39600000000000002</v>
      </c>
      <c r="M143">
        <v>80</v>
      </c>
      <c r="N143">
        <v>61</v>
      </c>
      <c r="Q143">
        <v>4.0999999999999996</v>
      </c>
      <c r="R143">
        <v>4.2</v>
      </c>
      <c r="S143">
        <f t="shared" si="35"/>
        <v>8.3000000000000007</v>
      </c>
      <c r="T143">
        <f t="shared" si="36"/>
        <v>2.5252525252525251</v>
      </c>
    </row>
    <row r="144" spans="1:20">
      <c r="A144" t="s">
        <v>84</v>
      </c>
      <c r="B144">
        <f t="shared" si="30"/>
        <v>8.0000000000000004E-4</v>
      </c>
      <c r="C144">
        <f t="shared" si="31"/>
        <v>76</v>
      </c>
      <c r="D144">
        <f t="shared" si="32"/>
        <v>2.1645021645021645</v>
      </c>
      <c r="E144">
        <f t="shared" si="33"/>
        <v>5</v>
      </c>
      <c r="F144">
        <v>25</v>
      </c>
      <c r="H144">
        <v>8.0000000000000004E-4</v>
      </c>
      <c r="I144">
        <v>8.0000000000000004E-4</v>
      </c>
      <c r="K144">
        <v>7</v>
      </c>
      <c r="L144">
        <f t="shared" si="34"/>
        <v>0.46200000000000002</v>
      </c>
      <c r="M144">
        <v>57</v>
      </c>
      <c r="N144">
        <v>47</v>
      </c>
      <c r="Q144">
        <v>5.4</v>
      </c>
      <c r="R144">
        <v>4.5999999999999996</v>
      </c>
      <c r="S144">
        <f t="shared" si="35"/>
        <v>10</v>
      </c>
      <c r="T144">
        <f t="shared" si="36"/>
        <v>2.1645021645021645</v>
      </c>
    </row>
    <row r="145" spans="1:20">
      <c r="B145">
        <f t="shared" si="30"/>
        <v>6.9999999999999999E-4</v>
      </c>
      <c r="C145">
        <f t="shared" si="31"/>
        <v>67</v>
      </c>
      <c r="D145">
        <f t="shared" si="32"/>
        <v>1.5151515151515151</v>
      </c>
      <c r="E145">
        <f t="shared" si="33"/>
        <v>4.5</v>
      </c>
      <c r="F145">
        <v>25</v>
      </c>
      <c r="H145">
        <v>6.9999999999999999E-4</v>
      </c>
      <c r="I145">
        <v>6.9999999999999999E-4</v>
      </c>
      <c r="K145">
        <v>10</v>
      </c>
      <c r="L145">
        <f t="shared" si="34"/>
        <v>0.66</v>
      </c>
      <c r="M145">
        <v>65</v>
      </c>
      <c r="N145">
        <v>48</v>
      </c>
      <c r="Q145">
        <v>4.5999999999999996</v>
      </c>
      <c r="R145">
        <v>4.4000000000000004</v>
      </c>
      <c r="S145">
        <f t="shared" si="35"/>
        <v>9</v>
      </c>
      <c r="T145">
        <f t="shared" si="36"/>
        <v>1.5151515151515151</v>
      </c>
    </row>
    <row r="146" spans="1:20">
      <c r="A146" t="s">
        <v>85</v>
      </c>
      <c r="B146">
        <f t="shared" si="30"/>
        <v>8.0000000000000004E-4</v>
      </c>
      <c r="C146">
        <f t="shared" si="31"/>
        <v>48</v>
      </c>
      <c r="D146">
        <f t="shared" si="32"/>
        <v>2.5252525252525251</v>
      </c>
      <c r="E146">
        <f t="shared" si="33"/>
        <v>3.75</v>
      </c>
      <c r="F146">
        <v>28</v>
      </c>
      <c r="H146">
        <v>8.0000000000000004E-4</v>
      </c>
      <c r="I146">
        <v>8.0000000000000004E-4</v>
      </c>
      <c r="K146">
        <v>6</v>
      </c>
      <c r="L146">
        <f t="shared" si="34"/>
        <v>0.39600000000000002</v>
      </c>
      <c r="M146">
        <v>77</v>
      </c>
      <c r="N146">
        <v>55</v>
      </c>
      <c r="Q146">
        <v>3.4</v>
      </c>
      <c r="R146">
        <v>4.0999999999999996</v>
      </c>
      <c r="S146">
        <f t="shared" si="35"/>
        <v>7.5</v>
      </c>
      <c r="T146">
        <f t="shared" si="36"/>
        <v>2.5252525252525251</v>
      </c>
    </row>
    <row r="147" spans="1:20">
      <c r="B147">
        <f t="shared" si="30"/>
        <v>5.4999999999999992E-4</v>
      </c>
      <c r="C147">
        <f t="shared" si="31"/>
        <v>52</v>
      </c>
      <c r="D147">
        <f t="shared" si="32"/>
        <v>2.5252525252525251</v>
      </c>
      <c r="E147">
        <f t="shared" si="33"/>
        <v>3.35</v>
      </c>
      <c r="F147">
        <v>27</v>
      </c>
      <c r="H147">
        <v>5.0000000000000001E-4</v>
      </c>
      <c r="I147">
        <v>5.9999999999999995E-4</v>
      </c>
      <c r="K147">
        <v>6</v>
      </c>
      <c r="L147">
        <f t="shared" si="34"/>
        <v>0.39600000000000002</v>
      </c>
      <c r="M147">
        <v>75</v>
      </c>
      <c r="N147">
        <v>53</v>
      </c>
      <c r="Q147">
        <v>3.5</v>
      </c>
      <c r="R147">
        <v>3.2</v>
      </c>
      <c r="S147">
        <f t="shared" si="35"/>
        <v>6.7</v>
      </c>
      <c r="T147">
        <f t="shared" si="36"/>
        <v>2.5252525252525251</v>
      </c>
    </row>
    <row r="149" spans="1:20">
      <c r="A149" t="s">
        <v>4</v>
      </c>
      <c r="B149">
        <f>(SUM(B128:B147))/20</f>
        <v>7.9250000000000002E-4</v>
      </c>
      <c r="C149">
        <f t="shared" ref="C149:F149" si="37">(SUM(C128:C147))/20</f>
        <v>65.599999999999994</v>
      </c>
      <c r="D149">
        <f t="shared" si="37"/>
        <v>1.6872594997594998</v>
      </c>
      <c r="E149">
        <f t="shared" si="37"/>
        <v>4.57</v>
      </c>
      <c r="F149">
        <f t="shared" si="37"/>
        <v>27.15</v>
      </c>
      <c r="H149">
        <f t="shared" ref="H149:I149" si="38">(SUM(H128:H147))/20</f>
        <v>7.8500000000000011E-4</v>
      </c>
      <c r="I149">
        <f t="shared" si="38"/>
        <v>8.0000000000000004E-4</v>
      </c>
      <c r="K149">
        <f t="shared" ref="K149:N149" si="39">(SUM(K128:K147))/20</f>
        <v>10.1</v>
      </c>
      <c r="L149">
        <f t="shared" si="39"/>
        <v>0.66660000000000008</v>
      </c>
      <c r="M149">
        <f t="shared" si="39"/>
        <v>65.400000000000006</v>
      </c>
      <c r="N149">
        <f t="shared" si="39"/>
        <v>49</v>
      </c>
      <c r="Q149">
        <f>(SUM(Q128:Q147))/20</f>
        <v>4.5950000000000006</v>
      </c>
      <c r="R149">
        <f>(SUM(R128:R147))/20</f>
        <v>4.5450000000000008</v>
      </c>
    </row>
    <row r="151" spans="1:20">
      <c r="A151" t="s">
        <v>5</v>
      </c>
      <c r="B151" t="s">
        <v>6</v>
      </c>
      <c r="C151" t="s">
        <v>38</v>
      </c>
      <c r="D151" t="s">
        <v>7</v>
      </c>
      <c r="E151" t="s">
        <v>40</v>
      </c>
      <c r="F151" t="s">
        <v>8</v>
      </c>
      <c r="H151" t="s">
        <v>9</v>
      </c>
      <c r="I151" t="s">
        <v>10</v>
      </c>
      <c r="K151" t="s">
        <v>11</v>
      </c>
      <c r="M151" t="s">
        <v>12</v>
      </c>
      <c r="N151" t="s">
        <v>13</v>
      </c>
      <c r="Q151" t="s">
        <v>48</v>
      </c>
      <c r="R151" t="s">
        <v>49</v>
      </c>
      <c r="S151" t="s">
        <v>14</v>
      </c>
      <c r="T151" t="s">
        <v>15</v>
      </c>
    </row>
    <row r="152" spans="1:20">
      <c r="A152" t="s">
        <v>86</v>
      </c>
      <c r="B152" t="s">
        <v>174</v>
      </c>
    </row>
    <row r="153" spans="1:20">
      <c r="A153" t="s">
        <v>87</v>
      </c>
      <c r="B153">
        <f t="shared" ref="B153:B157" si="40">(H153+I153)/2</f>
        <v>1.15E-3</v>
      </c>
      <c r="C153">
        <f t="shared" ref="C153:C157" si="41">(90-M153)+(90-N153)</f>
        <v>119</v>
      </c>
      <c r="D153">
        <f t="shared" ref="D153:D157" si="42">1/L153</f>
        <v>0.65876152832674573</v>
      </c>
      <c r="E153">
        <f t="shared" ref="E153:E157" si="43">(Q153+R153)/2</f>
        <v>9.5</v>
      </c>
      <c r="F153">
        <v>34</v>
      </c>
      <c r="H153">
        <v>1.1999999999999999E-3</v>
      </c>
      <c r="I153">
        <v>1.1000000000000001E-3</v>
      </c>
      <c r="K153">
        <v>23</v>
      </c>
      <c r="L153">
        <f t="shared" ref="L153:L157" si="44">(0.033*K153)*2</f>
        <v>1.518</v>
      </c>
      <c r="M153">
        <v>28</v>
      </c>
      <c r="N153">
        <v>33</v>
      </c>
      <c r="Q153">
        <v>9.9</v>
      </c>
      <c r="R153">
        <v>9.1</v>
      </c>
      <c r="S153">
        <f t="shared" ref="S153:S157" si="45">Q153+R153</f>
        <v>19</v>
      </c>
      <c r="T153">
        <f t="shared" ref="T153:T157" si="46">1/L153</f>
        <v>0.65876152832674573</v>
      </c>
    </row>
    <row r="154" spans="1:20">
      <c r="B154">
        <f t="shared" si="40"/>
        <v>1.0500000000000002E-3</v>
      </c>
      <c r="C154">
        <f t="shared" si="41"/>
        <v>131</v>
      </c>
      <c r="D154">
        <f t="shared" si="42"/>
        <v>0.60606060606060597</v>
      </c>
      <c r="E154">
        <f t="shared" si="43"/>
        <v>9.8500000000000014</v>
      </c>
      <c r="F154">
        <v>29</v>
      </c>
      <c r="H154">
        <v>1E-3</v>
      </c>
      <c r="I154">
        <v>1.1000000000000001E-3</v>
      </c>
      <c r="K154">
        <v>25</v>
      </c>
      <c r="L154">
        <f t="shared" si="44"/>
        <v>1.6500000000000001</v>
      </c>
      <c r="M154">
        <v>33</v>
      </c>
      <c r="N154">
        <v>16</v>
      </c>
      <c r="Q154">
        <v>9.8000000000000007</v>
      </c>
      <c r="R154">
        <v>9.9</v>
      </c>
      <c r="S154">
        <f t="shared" si="45"/>
        <v>19.700000000000003</v>
      </c>
      <c r="T154">
        <f t="shared" si="46"/>
        <v>0.60606060606060597</v>
      </c>
    </row>
    <row r="155" spans="1:20">
      <c r="A155" t="s">
        <v>88</v>
      </c>
      <c r="B155">
        <f t="shared" si="40"/>
        <v>5.0000000000000001E-4</v>
      </c>
      <c r="C155">
        <f t="shared" si="41"/>
        <v>121</v>
      </c>
      <c r="D155">
        <f t="shared" si="42"/>
        <v>0.52246603970741901</v>
      </c>
      <c r="E155">
        <f t="shared" si="43"/>
        <v>8.6499999999999986</v>
      </c>
      <c r="F155">
        <v>18</v>
      </c>
      <c r="H155">
        <v>5.0000000000000001E-4</v>
      </c>
      <c r="I155">
        <v>5.0000000000000001E-4</v>
      </c>
      <c r="K155">
        <v>29</v>
      </c>
      <c r="L155">
        <f t="shared" si="44"/>
        <v>1.9140000000000001</v>
      </c>
      <c r="M155">
        <v>27</v>
      </c>
      <c r="N155">
        <v>32</v>
      </c>
      <c r="Q155">
        <v>8.1999999999999993</v>
      </c>
      <c r="R155">
        <v>9.1</v>
      </c>
      <c r="S155">
        <f t="shared" si="45"/>
        <v>17.299999999999997</v>
      </c>
      <c r="T155">
        <f t="shared" si="46"/>
        <v>0.52246603970741901</v>
      </c>
    </row>
    <row r="156" spans="1:20">
      <c r="B156">
        <f t="shared" si="40"/>
        <v>5.4999999999999992E-4</v>
      </c>
      <c r="C156">
        <f t="shared" si="41"/>
        <v>140</v>
      </c>
      <c r="D156">
        <f t="shared" si="42"/>
        <v>0.50505050505050508</v>
      </c>
      <c r="E156">
        <f t="shared" si="43"/>
        <v>9.3000000000000007</v>
      </c>
      <c r="F156">
        <v>20</v>
      </c>
      <c r="H156">
        <v>5.0000000000000001E-4</v>
      </c>
      <c r="I156">
        <v>5.9999999999999995E-4</v>
      </c>
      <c r="K156">
        <v>30</v>
      </c>
      <c r="L156">
        <f t="shared" si="44"/>
        <v>1.98</v>
      </c>
      <c r="M156">
        <v>27</v>
      </c>
      <c r="N156">
        <v>13</v>
      </c>
      <c r="Q156">
        <v>9.4</v>
      </c>
      <c r="R156">
        <v>9.1999999999999993</v>
      </c>
      <c r="S156">
        <f t="shared" si="45"/>
        <v>18.600000000000001</v>
      </c>
      <c r="T156">
        <f t="shared" si="46"/>
        <v>0.50505050505050508</v>
      </c>
    </row>
    <row r="157" spans="1:20">
      <c r="A157" t="s">
        <v>110</v>
      </c>
      <c r="B157">
        <f t="shared" si="40"/>
        <v>5.0000000000000001E-4</v>
      </c>
      <c r="C157">
        <f t="shared" si="41"/>
        <v>112</v>
      </c>
      <c r="D157">
        <f t="shared" si="42"/>
        <v>0.75757575757575757</v>
      </c>
      <c r="E157">
        <f t="shared" si="43"/>
        <v>6.55</v>
      </c>
      <c r="F157">
        <v>14</v>
      </c>
      <c r="H157">
        <v>5.0000000000000001E-4</v>
      </c>
      <c r="I157">
        <v>5.0000000000000001E-4</v>
      </c>
      <c r="K157">
        <v>20</v>
      </c>
      <c r="L157">
        <f t="shared" si="44"/>
        <v>1.32</v>
      </c>
      <c r="M157">
        <v>38</v>
      </c>
      <c r="N157">
        <v>30</v>
      </c>
      <c r="Q157">
        <v>6.6</v>
      </c>
      <c r="R157">
        <v>6.5</v>
      </c>
      <c r="S157">
        <f t="shared" si="45"/>
        <v>13.1</v>
      </c>
      <c r="T157">
        <f t="shared" si="46"/>
        <v>0.75757575757575757</v>
      </c>
    </row>
    <row r="159" spans="1:20">
      <c r="A159" t="s">
        <v>4</v>
      </c>
      <c r="B159">
        <f>(SUM(B153:B157))/5</f>
        <v>7.5000000000000002E-4</v>
      </c>
      <c r="C159">
        <f>(SUM(C153:C157))/5</f>
        <v>124.6</v>
      </c>
      <c r="D159">
        <f>(SUM(D153:D157))/5</f>
        <v>0.60998288734420658</v>
      </c>
      <c r="E159">
        <f>(SUM(E153:E157))/5</f>
        <v>8.77</v>
      </c>
      <c r="F159">
        <f>(SUM(F153:F157))/5</f>
        <v>23</v>
      </c>
      <c r="H159">
        <f>(SUM(H153:H157))/5</f>
        <v>7.3999999999999999E-4</v>
      </c>
      <c r="I159">
        <f>(SUM(I153:I157))/20</f>
        <v>1.9000000000000001E-4</v>
      </c>
      <c r="K159">
        <f>(SUM(K153:K157))/20</f>
        <v>6.35</v>
      </c>
      <c r="L159">
        <f>(SUM(L153:L157))/20</f>
        <v>0.41910000000000008</v>
      </c>
      <c r="M159">
        <f>(SUM(M153:M157))/20</f>
        <v>7.65</v>
      </c>
      <c r="N159">
        <f>(SUM(N153:N157))/20</f>
        <v>6.2</v>
      </c>
      <c r="Q159">
        <f>(SUM(Q153:Q157))/20</f>
        <v>2.1950000000000003</v>
      </c>
      <c r="R159">
        <f>(SUM(R153:R157))/20</f>
        <v>2.19</v>
      </c>
    </row>
    <row r="161" spans="1:20">
      <c r="A161" t="s">
        <v>89</v>
      </c>
      <c r="B161" t="s">
        <v>90</v>
      </c>
      <c r="C161" t="s">
        <v>91</v>
      </c>
      <c r="D161" t="s">
        <v>92</v>
      </c>
      <c r="E161" t="s">
        <v>93</v>
      </c>
      <c r="F161" s="5" t="s">
        <v>94</v>
      </c>
      <c r="G161" s="5"/>
      <c r="H161" t="s">
        <v>95</v>
      </c>
      <c r="I161" t="s">
        <v>96</v>
      </c>
      <c r="K161" t="s">
        <v>97</v>
      </c>
      <c r="M161" t="s">
        <v>98</v>
      </c>
      <c r="N161" s="5" t="s">
        <v>99</v>
      </c>
      <c r="O161" s="5"/>
      <c r="Q161" t="s">
        <v>100</v>
      </c>
      <c r="R161" t="s">
        <v>101</v>
      </c>
      <c r="S161" t="s">
        <v>102</v>
      </c>
      <c r="T161" t="s">
        <v>103</v>
      </c>
    </row>
    <row r="162" spans="1:20">
      <c r="A162" t="s">
        <v>105</v>
      </c>
      <c r="B162" t="s">
        <v>174</v>
      </c>
    </row>
    <row r="163" spans="1:20">
      <c r="A163" t="s">
        <v>106</v>
      </c>
      <c r="B163">
        <f t="shared" ref="B163:B170" si="47">(H163+I163)/2</f>
        <v>1.15E-3</v>
      </c>
      <c r="C163">
        <f t="shared" ref="C163:C172" si="48">(90-M163)+(90-N163)</f>
        <v>180</v>
      </c>
      <c r="D163">
        <f t="shared" ref="D163:D172" si="49">1/L163</f>
        <v>0.79744816586921852</v>
      </c>
      <c r="E163">
        <f t="shared" ref="E163:E172" si="50">(Q163+R163)/2</f>
        <v>5.25</v>
      </c>
      <c r="F163">
        <v>35</v>
      </c>
      <c r="H163">
        <v>1.1999999999999999E-3</v>
      </c>
      <c r="I163">
        <v>1.1000000000000001E-3</v>
      </c>
      <c r="K163">
        <v>19</v>
      </c>
      <c r="L163">
        <f>(0.033*K163)*2</f>
        <v>1.254</v>
      </c>
      <c r="M163">
        <v>0</v>
      </c>
      <c r="N163">
        <v>0</v>
      </c>
      <c r="Q163">
        <v>5.3</v>
      </c>
      <c r="R163">
        <v>5.2</v>
      </c>
      <c r="S163">
        <f t="shared" ref="S163:S172" si="51">Q163+R163</f>
        <v>10.5</v>
      </c>
      <c r="T163">
        <f>1/L163</f>
        <v>0.79744816586921852</v>
      </c>
    </row>
    <row r="164" spans="1:20">
      <c r="B164">
        <f t="shared" si="47"/>
        <v>1E-3</v>
      </c>
      <c r="C164">
        <f t="shared" si="48"/>
        <v>151</v>
      </c>
      <c r="D164">
        <f t="shared" si="49"/>
        <v>0.89126559714794995</v>
      </c>
      <c r="E164">
        <f t="shared" si="50"/>
        <v>5.4</v>
      </c>
      <c r="F164">
        <v>26</v>
      </c>
      <c r="H164">
        <v>1E-3</v>
      </c>
      <c r="I164">
        <v>1E-3</v>
      </c>
      <c r="K164">
        <v>17</v>
      </c>
      <c r="L164">
        <f t="shared" ref="L164:L172" si="52">(0.033*K164)*2</f>
        <v>1.1220000000000001</v>
      </c>
      <c r="M164">
        <v>29</v>
      </c>
      <c r="N164">
        <v>0</v>
      </c>
      <c r="Q164">
        <v>4.9000000000000004</v>
      </c>
      <c r="R164">
        <v>5.9</v>
      </c>
      <c r="S164">
        <f t="shared" si="51"/>
        <v>10.8</v>
      </c>
      <c r="T164">
        <f t="shared" ref="T164:T172" si="53">1/L164</f>
        <v>0.89126559714794995</v>
      </c>
    </row>
    <row r="165" spans="1:20">
      <c r="A165" t="s">
        <v>88</v>
      </c>
      <c r="B165">
        <f t="shared" si="47"/>
        <v>4.4999999999999999E-4</v>
      </c>
      <c r="C165">
        <f t="shared" si="48"/>
        <v>112</v>
      </c>
      <c r="D165">
        <f t="shared" si="49"/>
        <v>1.0822510822510822</v>
      </c>
      <c r="E165">
        <f t="shared" si="50"/>
        <v>4</v>
      </c>
      <c r="F165">
        <v>23</v>
      </c>
      <c r="H165">
        <v>4.0000000000000002E-4</v>
      </c>
      <c r="I165">
        <v>5.0000000000000001E-4</v>
      </c>
      <c r="K165">
        <v>14</v>
      </c>
      <c r="L165">
        <f t="shared" si="52"/>
        <v>0.92400000000000004</v>
      </c>
      <c r="M165">
        <v>39</v>
      </c>
      <c r="N165">
        <v>29</v>
      </c>
      <c r="Q165">
        <v>3.6</v>
      </c>
      <c r="R165">
        <v>4.4000000000000004</v>
      </c>
      <c r="S165">
        <f t="shared" si="51"/>
        <v>8</v>
      </c>
      <c r="T165">
        <f t="shared" si="53"/>
        <v>1.0822510822510822</v>
      </c>
    </row>
    <row r="166" spans="1:20">
      <c r="B166">
        <f t="shared" si="47"/>
        <v>2.5000000000000001E-4</v>
      </c>
      <c r="C166">
        <f t="shared" si="48"/>
        <v>83</v>
      </c>
      <c r="D166">
        <f t="shared" si="49"/>
        <v>0.84175084175084158</v>
      </c>
      <c r="E166">
        <f t="shared" si="50"/>
        <v>4.3499999999999996</v>
      </c>
      <c r="F166">
        <v>24</v>
      </c>
      <c r="H166">
        <v>2.9999999999999997E-4</v>
      </c>
      <c r="I166">
        <v>2.0000000000000001E-4</v>
      </c>
      <c r="K166">
        <v>18</v>
      </c>
      <c r="L166">
        <f t="shared" si="52"/>
        <v>1.1880000000000002</v>
      </c>
      <c r="M166">
        <v>48</v>
      </c>
      <c r="N166">
        <v>49</v>
      </c>
      <c r="Q166">
        <v>4.3</v>
      </c>
      <c r="R166">
        <v>4.4000000000000004</v>
      </c>
      <c r="S166">
        <f t="shared" si="51"/>
        <v>8.6999999999999993</v>
      </c>
      <c r="T166">
        <f t="shared" si="53"/>
        <v>0.84175084175084158</v>
      </c>
    </row>
    <row r="167" spans="1:20">
      <c r="A167" t="s">
        <v>107</v>
      </c>
      <c r="B167">
        <f t="shared" si="47"/>
        <v>2.0000000000000001E-4</v>
      </c>
      <c r="C167">
        <f t="shared" si="48"/>
        <v>131</v>
      </c>
      <c r="D167">
        <f t="shared" si="49"/>
        <v>0.60606060606060597</v>
      </c>
      <c r="E167">
        <f t="shared" si="50"/>
        <v>4.4000000000000004</v>
      </c>
      <c r="F167">
        <v>32</v>
      </c>
      <c r="H167">
        <v>2.0000000000000001E-4</v>
      </c>
      <c r="I167">
        <v>2.0000000000000001E-4</v>
      </c>
      <c r="K167">
        <v>25</v>
      </c>
      <c r="L167">
        <f t="shared" si="52"/>
        <v>1.6500000000000001</v>
      </c>
      <c r="M167">
        <v>26</v>
      </c>
      <c r="N167">
        <v>23</v>
      </c>
      <c r="Q167">
        <v>4</v>
      </c>
      <c r="R167">
        <v>4.8</v>
      </c>
      <c r="S167">
        <f t="shared" si="51"/>
        <v>8.8000000000000007</v>
      </c>
      <c r="T167">
        <f t="shared" si="53"/>
        <v>0.60606060606060597</v>
      </c>
    </row>
    <row r="168" spans="1:20">
      <c r="B168">
        <f t="shared" si="47"/>
        <v>5.0000000000000001E-4</v>
      </c>
      <c r="C168">
        <f t="shared" si="48"/>
        <v>165</v>
      </c>
      <c r="D168">
        <f t="shared" si="49"/>
        <v>0.48875855327468226</v>
      </c>
      <c r="E168">
        <f t="shared" si="50"/>
        <v>5.95</v>
      </c>
      <c r="F168">
        <v>29</v>
      </c>
      <c r="H168">
        <v>4.0000000000000002E-4</v>
      </c>
      <c r="I168">
        <v>5.9999999999999995E-4</v>
      </c>
      <c r="K168">
        <v>31</v>
      </c>
      <c r="L168">
        <f t="shared" si="52"/>
        <v>2.0460000000000003</v>
      </c>
      <c r="M168">
        <v>10</v>
      </c>
      <c r="N168">
        <v>5</v>
      </c>
      <c r="Q168">
        <v>6</v>
      </c>
      <c r="R168">
        <v>5.9</v>
      </c>
      <c r="S168">
        <f t="shared" si="51"/>
        <v>11.9</v>
      </c>
      <c r="T168">
        <f t="shared" si="53"/>
        <v>0.48875855327468226</v>
      </c>
    </row>
    <row r="169" spans="1:20">
      <c r="A169" t="s">
        <v>108</v>
      </c>
      <c r="B169">
        <f t="shared" si="47"/>
        <v>1E-3</v>
      </c>
      <c r="C169">
        <f t="shared" si="48"/>
        <v>118</v>
      </c>
      <c r="D169">
        <f t="shared" si="49"/>
        <v>0.79744816586921852</v>
      </c>
      <c r="E169">
        <f t="shared" si="50"/>
        <v>6.95</v>
      </c>
      <c r="F169">
        <v>37</v>
      </c>
      <c r="H169">
        <v>1E-3</v>
      </c>
      <c r="I169">
        <v>1E-3</v>
      </c>
      <c r="K169">
        <v>19</v>
      </c>
      <c r="L169">
        <f t="shared" si="52"/>
        <v>1.254</v>
      </c>
      <c r="M169">
        <v>32</v>
      </c>
      <c r="N169">
        <v>30</v>
      </c>
      <c r="Q169">
        <v>7.2</v>
      </c>
      <c r="R169">
        <v>6.7</v>
      </c>
      <c r="S169">
        <f t="shared" si="51"/>
        <v>13.9</v>
      </c>
      <c r="T169">
        <f t="shared" si="53"/>
        <v>0.79744816586921852</v>
      </c>
    </row>
    <row r="170" spans="1:20">
      <c r="B170">
        <f t="shared" si="47"/>
        <v>1E-3</v>
      </c>
      <c r="C170">
        <f t="shared" si="48"/>
        <v>119</v>
      </c>
      <c r="D170">
        <f t="shared" si="49"/>
        <v>1.0101010101010102</v>
      </c>
      <c r="E170">
        <f t="shared" si="50"/>
        <v>6.15</v>
      </c>
      <c r="F170">
        <v>25</v>
      </c>
      <c r="H170">
        <v>1E-3</v>
      </c>
      <c r="I170">
        <v>1E-3</v>
      </c>
      <c r="K170">
        <v>15</v>
      </c>
      <c r="L170">
        <f t="shared" si="52"/>
        <v>0.99</v>
      </c>
      <c r="M170">
        <v>25</v>
      </c>
      <c r="N170">
        <v>36</v>
      </c>
      <c r="Q170">
        <v>6.1</v>
      </c>
      <c r="R170">
        <v>6.2</v>
      </c>
      <c r="S170">
        <f t="shared" si="51"/>
        <v>12.3</v>
      </c>
      <c r="T170">
        <f t="shared" si="53"/>
        <v>1.0101010101010102</v>
      </c>
    </row>
    <row r="171" spans="1:20">
      <c r="A171" t="s">
        <v>109</v>
      </c>
      <c r="B171">
        <v>8.0000000000000004E-4</v>
      </c>
      <c r="C171">
        <f t="shared" si="48"/>
        <v>83</v>
      </c>
      <c r="D171">
        <f t="shared" si="49"/>
        <v>0.75757575757575757</v>
      </c>
      <c r="E171">
        <f t="shared" si="50"/>
        <v>6</v>
      </c>
      <c r="F171">
        <v>33</v>
      </c>
      <c r="H171">
        <v>5.0000000000000001E-4</v>
      </c>
      <c r="I171">
        <v>5.0000000000000001E-4</v>
      </c>
      <c r="K171">
        <v>20</v>
      </c>
      <c r="L171">
        <f t="shared" si="52"/>
        <v>1.32</v>
      </c>
      <c r="M171">
        <v>54</v>
      </c>
      <c r="N171">
        <v>43</v>
      </c>
      <c r="Q171">
        <v>6.2</v>
      </c>
      <c r="R171">
        <v>5.8</v>
      </c>
      <c r="S171">
        <f t="shared" si="51"/>
        <v>12</v>
      </c>
      <c r="T171">
        <f t="shared" si="53"/>
        <v>0.75757575757575757</v>
      </c>
    </row>
    <row r="172" spans="1:20">
      <c r="B172">
        <v>1E-3</v>
      </c>
      <c r="C172">
        <f t="shared" si="48"/>
        <v>87</v>
      </c>
      <c r="D172">
        <f t="shared" si="49"/>
        <v>1.1655011655011653</v>
      </c>
      <c r="E172">
        <f t="shared" si="50"/>
        <v>6.3</v>
      </c>
      <c r="F172">
        <v>36</v>
      </c>
      <c r="H172">
        <v>1.1000000000000001E-3</v>
      </c>
      <c r="I172">
        <v>1E-3</v>
      </c>
      <c r="K172">
        <v>13</v>
      </c>
      <c r="L172">
        <f t="shared" si="52"/>
        <v>0.8580000000000001</v>
      </c>
      <c r="M172">
        <v>64</v>
      </c>
      <c r="N172">
        <v>29</v>
      </c>
      <c r="Q172">
        <v>6.3</v>
      </c>
      <c r="R172">
        <v>6.3</v>
      </c>
      <c r="S172">
        <f t="shared" si="51"/>
        <v>12.6</v>
      </c>
      <c r="T172">
        <f t="shared" si="53"/>
        <v>1.1655011655011653</v>
      </c>
    </row>
    <row r="174" spans="1:20" s="3" customFormat="1">
      <c r="A174" s="3" t="s">
        <v>4</v>
      </c>
      <c r="B174" s="3">
        <f>(SUM(B163:B172))/10</f>
        <v>7.3500000000000008E-4</v>
      </c>
      <c r="C174" s="3">
        <f t="shared" ref="C174:T174" si="54">(SUM(C163:C172))/10</f>
        <v>122.9</v>
      </c>
      <c r="D174" s="3">
        <f t="shared" si="54"/>
        <v>0.84381609454015327</v>
      </c>
      <c r="E174" s="3">
        <f t="shared" si="54"/>
        <v>5.4749999999999996</v>
      </c>
      <c r="F174" s="3">
        <f t="shared" si="54"/>
        <v>30</v>
      </c>
      <c r="H174" s="3">
        <f t="shared" si="54"/>
        <v>7.1000000000000002E-4</v>
      </c>
      <c r="I174" s="3">
        <f t="shared" si="54"/>
        <v>7.0999999999999991E-4</v>
      </c>
      <c r="K174" s="3">
        <f t="shared" si="54"/>
        <v>19.100000000000001</v>
      </c>
      <c r="L174" s="3">
        <f t="shared" si="54"/>
        <v>1.2606000000000002</v>
      </c>
      <c r="M174" s="3">
        <f t="shared" si="54"/>
        <v>32.700000000000003</v>
      </c>
      <c r="N174" s="3">
        <f t="shared" si="54"/>
        <v>24.4</v>
      </c>
      <c r="Q174" s="3">
        <f t="shared" si="54"/>
        <v>5.39</v>
      </c>
      <c r="R174" s="3">
        <f t="shared" si="54"/>
        <v>5.5600000000000005</v>
      </c>
      <c r="S174" s="3">
        <f t="shared" si="54"/>
        <v>10.95</v>
      </c>
      <c r="T174" s="3">
        <f t="shared" si="54"/>
        <v>0.84381609454015327</v>
      </c>
    </row>
    <row r="176" spans="1:20">
      <c r="A176" t="s">
        <v>89</v>
      </c>
      <c r="B176" t="s">
        <v>90</v>
      </c>
      <c r="C176" t="s">
        <v>91</v>
      </c>
      <c r="D176" t="s">
        <v>92</v>
      </c>
      <c r="E176" t="s">
        <v>93</v>
      </c>
      <c r="F176" s="5" t="s">
        <v>94</v>
      </c>
      <c r="G176" s="5"/>
      <c r="H176" t="s">
        <v>95</v>
      </c>
      <c r="I176" t="s">
        <v>96</v>
      </c>
      <c r="K176" t="s">
        <v>97</v>
      </c>
      <c r="M176" t="s">
        <v>98</v>
      </c>
      <c r="N176" s="5" t="s">
        <v>99</v>
      </c>
      <c r="O176" s="5"/>
      <c r="Q176" t="s">
        <v>100</v>
      </c>
      <c r="R176" t="s">
        <v>101</v>
      </c>
      <c r="S176" t="s">
        <v>102</v>
      </c>
      <c r="T176" t="s">
        <v>103</v>
      </c>
    </row>
    <row r="177" spans="1:20">
      <c r="A177" t="s">
        <v>111</v>
      </c>
      <c r="B177" t="s">
        <v>174</v>
      </c>
    </row>
    <row r="178" spans="1:20">
      <c r="A178" t="s">
        <v>87</v>
      </c>
      <c r="B178">
        <v>5.0000000000000001E-4</v>
      </c>
      <c r="C178">
        <f t="shared" ref="C178:C183" si="55">(90-M178)+(90-N178)</f>
        <v>73</v>
      </c>
      <c r="D178">
        <f t="shared" ref="D178:D183" si="56">1/L178</f>
        <v>1.1655011655011653</v>
      </c>
      <c r="E178">
        <f t="shared" ref="E178:E183" si="57">(Q178+R178)/2</f>
        <v>5.9499999999999993</v>
      </c>
      <c r="F178">
        <v>20</v>
      </c>
      <c r="H178">
        <v>5.9999999999999995E-4</v>
      </c>
      <c r="I178">
        <v>8.0000000000000004E-4</v>
      </c>
      <c r="K178">
        <v>13</v>
      </c>
      <c r="L178">
        <f>(0.033*K178)*2</f>
        <v>0.8580000000000001</v>
      </c>
      <c r="M178">
        <v>60</v>
      </c>
      <c r="N178">
        <v>47</v>
      </c>
      <c r="Q178">
        <v>5.8</v>
      </c>
      <c r="R178">
        <v>6.1</v>
      </c>
      <c r="S178">
        <f t="shared" ref="S178:S183" si="58">Q178+R178</f>
        <v>11.899999999999999</v>
      </c>
      <c r="T178">
        <f t="shared" ref="T178:T183" si="59">1/L178</f>
        <v>1.1655011655011653</v>
      </c>
    </row>
    <row r="179" spans="1:20">
      <c r="B179">
        <v>5.5000000000000003E-4</v>
      </c>
      <c r="C179">
        <f t="shared" si="55"/>
        <v>81</v>
      </c>
      <c r="D179">
        <f t="shared" si="56"/>
        <v>1.0822510822510822</v>
      </c>
      <c r="E179">
        <f t="shared" si="57"/>
        <v>6.8000000000000007</v>
      </c>
      <c r="F179">
        <v>23</v>
      </c>
      <c r="H179">
        <v>8.0000000000000004E-4</v>
      </c>
      <c r="I179">
        <v>8.9999999999999998E-4</v>
      </c>
      <c r="K179">
        <v>14</v>
      </c>
      <c r="L179">
        <f t="shared" ref="L179:L183" si="60">(0.033*K179)*2</f>
        <v>0.92400000000000004</v>
      </c>
      <c r="M179">
        <v>56</v>
      </c>
      <c r="N179">
        <v>43</v>
      </c>
      <c r="Q179">
        <v>6.4</v>
      </c>
      <c r="R179">
        <v>7.2</v>
      </c>
      <c r="S179">
        <f t="shared" si="58"/>
        <v>13.600000000000001</v>
      </c>
      <c r="T179">
        <f t="shared" si="59"/>
        <v>1.0822510822510822</v>
      </c>
    </row>
    <row r="180" spans="1:20">
      <c r="A180" t="s">
        <v>88</v>
      </c>
      <c r="B180">
        <v>5.9999999999999995E-4</v>
      </c>
      <c r="C180">
        <f t="shared" si="55"/>
        <v>108</v>
      </c>
      <c r="D180">
        <f t="shared" si="56"/>
        <v>0.94696969696969691</v>
      </c>
      <c r="E180">
        <f t="shared" si="57"/>
        <v>6.6</v>
      </c>
      <c r="F180">
        <v>24</v>
      </c>
      <c r="H180">
        <v>1.1999999999999999E-3</v>
      </c>
      <c r="I180">
        <v>1.2999999999999999E-3</v>
      </c>
      <c r="K180">
        <v>16</v>
      </c>
      <c r="L180">
        <f t="shared" si="60"/>
        <v>1.056</v>
      </c>
      <c r="M180">
        <v>44</v>
      </c>
      <c r="N180">
        <v>28</v>
      </c>
      <c r="Q180">
        <v>6.8</v>
      </c>
      <c r="R180">
        <v>6.4</v>
      </c>
      <c r="S180">
        <f t="shared" si="58"/>
        <v>13.2</v>
      </c>
      <c r="T180">
        <f t="shared" si="59"/>
        <v>0.94696969696969691</v>
      </c>
    </row>
    <row r="181" spans="1:20">
      <c r="B181">
        <v>9.5E-4</v>
      </c>
      <c r="C181">
        <f t="shared" si="55"/>
        <v>125</v>
      </c>
      <c r="D181">
        <f t="shared" si="56"/>
        <v>1.0101010101010102</v>
      </c>
      <c r="E181">
        <f t="shared" si="57"/>
        <v>6.85</v>
      </c>
      <c r="F181">
        <v>23</v>
      </c>
      <c r="H181">
        <v>1.1999999999999999E-3</v>
      </c>
      <c r="I181">
        <v>1.1999999999999999E-3</v>
      </c>
      <c r="K181">
        <v>15</v>
      </c>
      <c r="L181">
        <f t="shared" si="60"/>
        <v>0.99</v>
      </c>
      <c r="M181">
        <v>28</v>
      </c>
      <c r="N181">
        <v>27</v>
      </c>
      <c r="Q181">
        <v>6.8</v>
      </c>
      <c r="R181">
        <v>6.9</v>
      </c>
      <c r="S181">
        <f t="shared" si="58"/>
        <v>13.7</v>
      </c>
      <c r="T181">
        <f t="shared" si="59"/>
        <v>1.0101010101010102</v>
      </c>
    </row>
    <row r="182" spans="1:20">
      <c r="A182" t="s">
        <v>112</v>
      </c>
      <c r="B182">
        <v>4.4999999999999999E-4</v>
      </c>
      <c r="C182">
        <f t="shared" si="55"/>
        <v>124</v>
      </c>
      <c r="D182">
        <f t="shared" si="56"/>
        <v>0.72150072150072142</v>
      </c>
      <c r="E182">
        <f t="shared" si="57"/>
        <v>8.1</v>
      </c>
      <c r="F182">
        <v>46</v>
      </c>
      <c r="H182">
        <v>8.9999999999999998E-4</v>
      </c>
      <c r="I182">
        <v>8.0000000000000004E-4</v>
      </c>
      <c r="K182">
        <v>21</v>
      </c>
      <c r="L182">
        <f t="shared" si="60"/>
        <v>1.3860000000000001</v>
      </c>
      <c r="M182">
        <v>38</v>
      </c>
      <c r="N182">
        <v>18</v>
      </c>
      <c r="Q182">
        <v>8.4</v>
      </c>
      <c r="R182">
        <v>7.8</v>
      </c>
      <c r="S182">
        <f t="shared" si="58"/>
        <v>16.2</v>
      </c>
      <c r="T182">
        <f t="shared" si="59"/>
        <v>0.72150072150072142</v>
      </c>
    </row>
    <row r="183" spans="1:20">
      <c r="B183">
        <v>8.0000000000000004E-4</v>
      </c>
      <c r="C183">
        <f t="shared" si="55"/>
        <v>97</v>
      </c>
      <c r="D183">
        <f t="shared" si="56"/>
        <v>0.84175084175084158</v>
      </c>
      <c r="E183">
        <f t="shared" si="57"/>
        <v>6.5</v>
      </c>
      <c r="F183">
        <v>22</v>
      </c>
      <c r="H183">
        <v>5.0000000000000001E-4</v>
      </c>
      <c r="I183">
        <v>5.9999999999999995E-4</v>
      </c>
      <c r="K183">
        <v>18</v>
      </c>
      <c r="L183">
        <f t="shared" si="60"/>
        <v>1.1880000000000002</v>
      </c>
      <c r="M183">
        <v>47</v>
      </c>
      <c r="N183">
        <v>36</v>
      </c>
      <c r="Q183">
        <v>6.5</v>
      </c>
      <c r="R183">
        <v>6.5</v>
      </c>
      <c r="S183">
        <f t="shared" si="58"/>
        <v>13</v>
      </c>
      <c r="T183">
        <f t="shared" si="59"/>
        <v>0.84175084175084158</v>
      </c>
    </row>
    <row r="185" spans="1:20" s="3" customFormat="1">
      <c r="A185" s="3" t="s">
        <v>4</v>
      </c>
      <c r="B185" s="3">
        <f>(SUM(B178:B183))/6</f>
        <v>6.4166666666666658E-4</v>
      </c>
      <c r="C185" s="3">
        <f t="shared" ref="C185:F185" si="61">(SUM(C178:C183))/6</f>
        <v>101.33333333333333</v>
      </c>
      <c r="D185" s="3">
        <f t="shared" si="61"/>
        <v>0.96134575301241953</v>
      </c>
      <c r="E185" s="3">
        <f t="shared" si="61"/>
        <v>6.8000000000000007</v>
      </c>
      <c r="F185" s="3">
        <f t="shared" si="61"/>
        <v>26.333333333333332</v>
      </c>
      <c r="H185" s="3">
        <f t="shared" ref="H185:T185" si="62">(SUM(H174:H183))/10</f>
        <v>5.9099999999999984E-4</v>
      </c>
      <c r="I185" s="3">
        <f t="shared" si="62"/>
        <v>6.3099999999999994E-4</v>
      </c>
      <c r="K185" s="3">
        <f t="shared" si="62"/>
        <v>11.61</v>
      </c>
      <c r="L185" s="3">
        <f t="shared" si="62"/>
        <v>0.76626000000000016</v>
      </c>
      <c r="M185" s="3">
        <f t="shared" si="62"/>
        <v>30.57</v>
      </c>
      <c r="N185" s="3">
        <f t="shared" si="62"/>
        <v>22.34</v>
      </c>
      <c r="Q185" s="3">
        <f t="shared" si="62"/>
        <v>4.609</v>
      </c>
      <c r="R185" s="3">
        <f t="shared" si="62"/>
        <v>4.645999999999999</v>
      </c>
      <c r="S185" s="3">
        <f t="shared" si="62"/>
        <v>9.2550000000000008</v>
      </c>
      <c r="T185" s="3">
        <f t="shared" si="62"/>
        <v>0.66118906126146704</v>
      </c>
    </row>
    <row r="187" spans="1:20">
      <c r="A187" t="s">
        <v>89</v>
      </c>
      <c r="B187" t="s">
        <v>90</v>
      </c>
      <c r="C187" t="s">
        <v>91</v>
      </c>
      <c r="D187" t="s">
        <v>92</v>
      </c>
      <c r="E187" t="s">
        <v>93</v>
      </c>
      <c r="F187" t="s">
        <v>94</v>
      </c>
      <c r="H187" t="s">
        <v>95</v>
      </c>
      <c r="I187" t="s">
        <v>96</v>
      </c>
      <c r="K187" t="s">
        <v>97</v>
      </c>
      <c r="M187" t="s">
        <v>98</v>
      </c>
      <c r="N187" t="s">
        <v>99</v>
      </c>
      <c r="Q187" t="s">
        <v>100</v>
      </c>
      <c r="R187" t="s">
        <v>101</v>
      </c>
      <c r="S187" t="s">
        <v>102</v>
      </c>
      <c r="T187" t="s">
        <v>103</v>
      </c>
    </row>
    <row r="188" spans="1:20">
      <c r="A188" t="s">
        <v>113</v>
      </c>
      <c r="B188" t="s">
        <v>175</v>
      </c>
    </row>
    <row r="189" spans="1:20">
      <c r="A189" t="s">
        <v>114</v>
      </c>
      <c r="B189">
        <f t="shared" ref="B189:B196" si="63">(H189+I189)/2</f>
        <v>6.4999999999999997E-4</v>
      </c>
      <c r="C189">
        <f t="shared" ref="C189:C196" si="64">(90-M189)+(90-N189)</f>
        <v>59</v>
      </c>
      <c r="D189">
        <f t="shared" ref="D189:D196" si="65">1/L189</f>
        <v>1.6835016835016832</v>
      </c>
      <c r="E189">
        <f t="shared" ref="E189:E196" si="66">(Q189+R189)/2</f>
        <v>3.3</v>
      </c>
      <c r="F189">
        <v>22</v>
      </c>
      <c r="H189">
        <v>8.0000000000000004E-4</v>
      </c>
      <c r="I189">
        <v>5.0000000000000001E-4</v>
      </c>
      <c r="K189">
        <v>9</v>
      </c>
      <c r="L189">
        <f>(0.033*K189)*2</f>
        <v>0.59400000000000008</v>
      </c>
      <c r="M189">
        <v>44</v>
      </c>
      <c r="N189">
        <v>77</v>
      </c>
      <c r="Q189">
        <v>3.2</v>
      </c>
      <c r="R189">
        <v>3.4</v>
      </c>
      <c r="S189">
        <f t="shared" ref="S189:S196" si="67">Q189+R189</f>
        <v>6.6</v>
      </c>
      <c r="T189">
        <f t="shared" ref="T189:T196" si="68">1/L189</f>
        <v>1.6835016835016832</v>
      </c>
    </row>
    <row r="190" spans="1:20">
      <c r="B190">
        <f t="shared" si="63"/>
        <v>3.5E-4</v>
      </c>
      <c r="C190">
        <f t="shared" si="64"/>
        <v>56</v>
      </c>
      <c r="D190">
        <f t="shared" si="65"/>
        <v>1.1655011655011653</v>
      </c>
      <c r="E190">
        <f t="shared" si="66"/>
        <v>3.95</v>
      </c>
      <c r="F190">
        <v>22</v>
      </c>
      <c r="H190">
        <v>4.0000000000000002E-4</v>
      </c>
      <c r="I190">
        <v>2.9999999999999997E-4</v>
      </c>
      <c r="K190">
        <v>13</v>
      </c>
      <c r="L190">
        <f t="shared" ref="L190:L196" si="69">(0.033*K190)*2</f>
        <v>0.8580000000000001</v>
      </c>
      <c r="M190">
        <v>42</v>
      </c>
      <c r="N190">
        <v>82</v>
      </c>
      <c r="Q190">
        <v>4</v>
      </c>
      <c r="R190">
        <v>3.9</v>
      </c>
      <c r="S190">
        <f t="shared" si="67"/>
        <v>7.9</v>
      </c>
      <c r="T190">
        <f t="shared" si="68"/>
        <v>1.1655011655011653</v>
      </c>
    </row>
    <row r="191" spans="1:20">
      <c r="A191" t="s">
        <v>115</v>
      </c>
      <c r="B191">
        <f t="shared" si="63"/>
        <v>9.5E-4</v>
      </c>
      <c r="C191">
        <f t="shared" si="64"/>
        <v>81</v>
      </c>
      <c r="D191">
        <f t="shared" si="65"/>
        <v>1.1655011655011653</v>
      </c>
      <c r="E191">
        <f t="shared" si="66"/>
        <v>6.25</v>
      </c>
      <c r="F191">
        <v>37</v>
      </c>
      <c r="H191">
        <v>1E-3</v>
      </c>
      <c r="I191">
        <v>8.9999999999999998E-4</v>
      </c>
      <c r="K191">
        <v>13</v>
      </c>
      <c r="L191">
        <f t="shared" si="69"/>
        <v>0.8580000000000001</v>
      </c>
      <c r="M191">
        <v>58</v>
      </c>
      <c r="N191">
        <v>41</v>
      </c>
      <c r="Q191">
        <v>6.1</v>
      </c>
      <c r="R191">
        <v>6.4</v>
      </c>
      <c r="S191">
        <f t="shared" si="67"/>
        <v>12.5</v>
      </c>
      <c r="T191">
        <f t="shared" si="68"/>
        <v>1.1655011655011653</v>
      </c>
    </row>
    <row r="192" spans="1:20">
      <c r="B192">
        <f t="shared" si="63"/>
        <v>8.0000000000000004E-4</v>
      </c>
      <c r="C192">
        <f t="shared" si="64"/>
        <v>59</v>
      </c>
      <c r="D192">
        <f t="shared" si="65"/>
        <v>1.3774104683195594</v>
      </c>
      <c r="E192">
        <f t="shared" si="66"/>
        <v>5.95</v>
      </c>
      <c r="F192">
        <v>44</v>
      </c>
      <c r="H192">
        <v>8.0000000000000004E-4</v>
      </c>
      <c r="I192">
        <v>8.0000000000000004E-4</v>
      </c>
      <c r="K192">
        <v>11</v>
      </c>
      <c r="L192">
        <f t="shared" si="69"/>
        <v>0.72599999999999998</v>
      </c>
      <c r="M192">
        <v>64</v>
      </c>
      <c r="N192">
        <v>57</v>
      </c>
      <c r="Q192">
        <v>5.4</v>
      </c>
      <c r="R192">
        <v>6.5</v>
      </c>
      <c r="S192">
        <f t="shared" si="67"/>
        <v>11.9</v>
      </c>
      <c r="T192">
        <f t="shared" si="68"/>
        <v>1.3774104683195594</v>
      </c>
    </row>
    <row r="193" spans="1:20">
      <c r="A193" t="s">
        <v>116</v>
      </c>
      <c r="B193">
        <f t="shared" si="63"/>
        <v>8.9999999999999998E-4</v>
      </c>
      <c r="C193">
        <f t="shared" si="64"/>
        <v>119</v>
      </c>
      <c r="D193">
        <f t="shared" si="65"/>
        <v>1.0822510822510822</v>
      </c>
      <c r="E193">
        <f t="shared" si="66"/>
        <v>4.75</v>
      </c>
      <c r="F193">
        <v>29</v>
      </c>
      <c r="H193">
        <v>8.9999999999999998E-4</v>
      </c>
      <c r="I193">
        <v>8.9999999999999998E-4</v>
      </c>
      <c r="K193">
        <v>14</v>
      </c>
      <c r="L193">
        <f t="shared" si="69"/>
        <v>0.92400000000000004</v>
      </c>
      <c r="M193">
        <v>38</v>
      </c>
      <c r="N193">
        <v>23</v>
      </c>
      <c r="Q193">
        <v>4.4000000000000004</v>
      </c>
      <c r="R193">
        <v>5.0999999999999996</v>
      </c>
      <c r="S193">
        <f t="shared" si="67"/>
        <v>9.5</v>
      </c>
      <c r="T193">
        <f t="shared" si="68"/>
        <v>1.0822510822510822</v>
      </c>
    </row>
    <row r="194" spans="1:20">
      <c r="B194">
        <f t="shared" si="63"/>
        <v>7.9999999999999993E-4</v>
      </c>
      <c r="C194">
        <f t="shared" si="64"/>
        <v>105</v>
      </c>
      <c r="D194">
        <f t="shared" si="65"/>
        <v>1.0822510822510822</v>
      </c>
      <c r="E194">
        <f t="shared" si="66"/>
        <v>4.8499999999999996</v>
      </c>
      <c r="F194">
        <v>27</v>
      </c>
      <c r="H194">
        <v>6.9999999999999999E-4</v>
      </c>
      <c r="I194">
        <v>8.9999999999999998E-4</v>
      </c>
      <c r="K194">
        <v>14</v>
      </c>
      <c r="L194">
        <f t="shared" si="69"/>
        <v>0.92400000000000004</v>
      </c>
      <c r="M194">
        <v>65</v>
      </c>
      <c r="N194">
        <v>10</v>
      </c>
      <c r="Q194">
        <v>4.8</v>
      </c>
      <c r="R194">
        <v>4.9000000000000004</v>
      </c>
      <c r="S194">
        <f t="shared" si="67"/>
        <v>9.6999999999999993</v>
      </c>
      <c r="T194">
        <f t="shared" si="68"/>
        <v>1.0822510822510822</v>
      </c>
    </row>
    <row r="195" spans="1:20">
      <c r="A195" t="s">
        <v>117</v>
      </c>
      <c r="B195">
        <f t="shared" si="63"/>
        <v>6.9999999999999999E-4</v>
      </c>
      <c r="C195">
        <f t="shared" si="64"/>
        <v>129</v>
      </c>
      <c r="D195">
        <f t="shared" si="65"/>
        <v>0.72150072150072142</v>
      </c>
      <c r="E195">
        <f t="shared" si="66"/>
        <v>4.8499999999999996</v>
      </c>
      <c r="F195">
        <v>46</v>
      </c>
      <c r="H195">
        <v>6.9999999999999999E-4</v>
      </c>
      <c r="I195">
        <v>6.9999999999999999E-4</v>
      </c>
      <c r="K195">
        <v>21</v>
      </c>
      <c r="L195">
        <f t="shared" si="69"/>
        <v>1.3860000000000001</v>
      </c>
      <c r="M195">
        <v>32</v>
      </c>
      <c r="N195">
        <v>19</v>
      </c>
      <c r="Q195">
        <v>5.0999999999999996</v>
      </c>
      <c r="R195">
        <v>4.5999999999999996</v>
      </c>
      <c r="S195">
        <f t="shared" si="67"/>
        <v>9.6999999999999993</v>
      </c>
      <c r="T195">
        <f t="shared" si="68"/>
        <v>0.72150072150072142</v>
      </c>
    </row>
    <row r="196" spans="1:20">
      <c r="B196">
        <f t="shared" si="63"/>
        <v>2.5000000000000001E-4</v>
      </c>
      <c r="C196">
        <f t="shared" si="64"/>
        <v>96</v>
      </c>
      <c r="D196">
        <f t="shared" si="65"/>
        <v>0.68870523415977969</v>
      </c>
      <c r="E196">
        <f t="shared" si="66"/>
        <v>4.8499999999999996</v>
      </c>
      <c r="F196">
        <v>44</v>
      </c>
      <c r="H196">
        <v>2.9999999999999997E-4</v>
      </c>
      <c r="I196">
        <v>2.0000000000000001E-4</v>
      </c>
      <c r="K196">
        <v>22</v>
      </c>
      <c r="L196">
        <f t="shared" si="69"/>
        <v>1.452</v>
      </c>
      <c r="M196">
        <v>51</v>
      </c>
      <c r="N196">
        <v>33</v>
      </c>
      <c r="Q196">
        <v>4.5999999999999996</v>
      </c>
      <c r="R196">
        <v>5.0999999999999996</v>
      </c>
      <c r="S196">
        <f t="shared" si="67"/>
        <v>9.6999999999999993</v>
      </c>
      <c r="T196">
        <f t="shared" si="68"/>
        <v>0.68870523415977969</v>
      </c>
    </row>
    <row r="198" spans="1:20" s="3" customFormat="1">
      <c r="A198" s="3" t="s">
        <v>4</v>
      </c>
      <c r="B198" s="3">
        <f>(SUM(B189:B196))/8</f>
        <v>6.7499999999999993E-4</v>
      </c>
      <c r="C198" s="3">
        <f t="shared" ref="C198:F198" si="70">(SUM(C189:C196))/8</f>
        <v>88</v>
      </c>
      <c r="D198" s="3">
        <f t="shared" si="70"/>
        <v>1.1208278253732797</v>
      </c>
      <c r="E198" s="3">
        <f t="shared" si="70"/>
        <v>4.84375</v>
      </c>
      <c r="F198" s="3">
        <f t="shared" si="70"/>
        <v>33.875</v>
      </c>
      <c r="H198" s="3">
        <f t="shared" ref="H198:T198" si="71">(SUM(H187:H196))/10</f>
        <v>5.5999999999999995E-4</v>
      </c>
      <c r="I198" s="3">
        <f t="shared" si="71"/>
        <v>5.1999999999999995E-4</v>
      </c>
      <c r="K198" s="3">
        <f t="shared" si="71"/>
        <v>11.7</v>
      </c>
      <c r="L198" s="3">
        <f t="shared" si="71"/>
        <v>0.7722</v>
      </c>
      <c r="M198" s="3">
        <f t="shared" si="71"/>
        <v>39.4</v>
      </c>
      <c r="N198" s="3">
        <f t="shared" si="71"/>
        <v>34.200000000000003</v>
      </c>
      <c r="Q198" s="3">
        <f t="shared" si="71"/>
        <v>3.7600000000000002</v>
      </c>
      <c r="R198" s="3">
        <f t="shared" si="71"/>
        <v>3.9899999999999998</v>
      </c>
      <c r="S198" s="3">
        <f t="shared" si="71"/>
        <v>7.75</v>
      </c>
      <c r="T198" s="3">
        <f t="shared" si="71"/>
        <v>0.89666226029862384</v>
      </c>
    </row>
    <row r="200" spans="1:20">
      <c r="A200" t="s">
        <v>89</v>
      </c>
      <c r="B200" t="s">
        <v>90</v>
      </c>
      <c r="C200" t="s">
        <v>91</v>
      </c>
      <c r="D200" t="s">
        <v>92</v>
      </c>
      <c r="E200" t="s">
        <v>93</v>
      </c>
      <c r="F200" s="5" t="s">
        <v>94</v>
      </c>
      <c r="G200" s="5"/>
      <c r="H200" t="s">
        <v>95</v>
      </c>
      <c r="I200" t="s">
        <v>96</v>
      </c>
      <c r="K200" t="s">
        <v>97</v>
      </c>
      <c r="M200" t="s">
        <v>98</v>
      </c>
      <c r="N200" s="5" t="s">
        <v>99</v>
      </c>
      <c r="O200" s="5"/>
      <c r="Q200" t="s">
        <v>100</v>
      </c>
      <c r="R200" t="s">
        <v>101</v>
      </c>
      <c r="S200" t="s">
        <v>102</v>
      </c>
      <c r="T200" t="s">
        <v>103</v>
      </c>
    </row>
    <row r="201" spans="1:20">
      <c r="A201" t="s">
        <v>118</v>
      </c>
      <c r="B201" t="s">
        <v>174</v>
      </c>
    </row>
    <row r="202" spans="1:20">
      <c r="A202" t="s">
        <v>106</v>
      </c>
      <c r="B202">
        <f t="shared" ref="B202:B208" si="72">(H202+I202)/2</f>
        <v>1.0999999999999998E-3</v>
      </c>
      <c r="C202">
        <f t="shared" ref="C202:C208" si="73">(90-M202)+(90-N202)</f>
        <v>78</v>
      </c>
      <c r="D202">
        <f t="shared" ref="D202:D208" si="74">1/L202</f>
        <v>1.5151515151515151</v>
      </c>
      <c r="E202">
        <f t="shared" ref="E202:E208" si="75">(Q202+R202)/2</f>
        <v>7.4499999999999993</v>
      </c>
      <c r="F202">
        <v>36</v>
      </c>
      <c r="H202">
        <v>1E-3</v>
      </c>
      <c r="I202">
        <v>1.1999999999999999E-3</v>
      </c>
      <c r="K202">
        <v>10</v>
      </c>
      <c r="L202">
        <f>(0.033*K202)*2</f>
        <v>0.66</v>
      </c>
      <c r="M202">
        <v>66</v>
      </c>
      <c r="N202">
        <v>36</v>
      </c>
      <c r="Q202">
        <v>7.6</v>
      </c>
      <c r="R202">
        <v>7.3</v>
      </c>
      <c r="S202">
        <f t="shared" ref="S202:S208" si="76">Q202+R202</f>
        <v>14.899999999999999</v>
      </c>
      <c r="T202">
        <f t="shared" ref="T202:T208" si="77">1/L202</f>
        <v>1.5151515151515151</v>
      </c>
    </row>
    <row r="203" spans="1:20">
      <c r="A203" t="s">
        <v>121</v>
      </c>
      <c r="B203">
        <f t="shared" si="72"/>
        <v>5.0000000000000001E-4</v>
      </c>
      <c r="C203">
        <f t="shared" si="73"/>
        <v>121</v>
      </c>
      <c r="D203">
        <f t="shared" si="74"/>
        <v>0.60606060606060597</v>
      </c>
      <c r="E203">
        <f t="shared" si="75"/>
        <v>7.0500000000000007</v>
      </c>
      <c r="F203">
        <v>25</v>
      </c>
      <c r="H203">
        <v>5.0000000000000001E-4</v>
      </c>
      <c r="I203">
        <v>5.0000000000000001E-4</v>
      </c>
      <c r="K203">
        <v>25</v>
      </c>
      <c r="L203">
        <f t="shared" ref="L203:L208" si="78">(0.033*K203)*2</f>
        <v>1.6500000000000001</v>
      </c>
      <c r="M203">
        <v>21</v>
      </c>
      <c r="N203">
        <v>38</v>
      </c>
      <c r="Q203">
        <v>6.9</v>
      </c>
      <c r="R203">
        <v>7.2</v>
      </c>
      <c r="S203">
        <f t="shared" si="76"/>
        <v>14.100000000000001</v>
      </c>
      <c r="T203">
        <f t="shared" si="77"/>
        <v>0.60606060606060597</v>
      </c>
    </row>
    <row r="204" spans="1:20">
      <c r="B204">
        <f t="shared" si="72"/>
        <v>5.0000000000000001E-4</v>
      </c>
      <c r="C204">
        <f t="shared" si="73"/>
        <v>35</v>
      </c>
      <c r="D204">
        <f t="shared" si="74"/>
        <v>1.0101010101010102</v>
      </c>
      <c r="E204">
        <f t="shared" si="75"/>
        <v>7.25</v>
      </c>
      <c r="F204">
        <v>15</v>
      </c>
      <c r="H204">
        <v>5.0000000000000001E-4</v>
      </c>
      <c r="I204">
        <v>5.0000000000000001E-4</v>
      </c>
      <c r="K204">
        <v>15</v>
      </c>
      <c r="L204">
        <f t="shared" si="78"/>
        <v>0.99</v>
      </c>
      <c r="M204">
        <v>66</v>
      </c>
      <c r="N204">
        <v>79</v>
      </c>
      <c r="Q204">
        <v>7.1</v>
      </c>
      <c r="R204">
        <v>7.4</v>
      </c>
      <c r="S204">
        <f t="shared" si="76"/>
        <v>14.5</v>
      </c>
      <c r="T204">
        <f t="shared" si="77"/>
        <v>1.0101010101010102</v>
      </c>
    </row>
    <row r="205" spans="1:20">
      <c r="A205" t="s">
        <v>125</v>
      </c>
      <c r="B205">
        <f t="shared" si="72"/>
        <v>4.4999999999999999E-4</v>
      </c>
      <c r="C205">
        <f t="shared" si="73"/>
        <v>87</v>
      </c>
      <c r="D205">
        <f t="shared" si="74"/>
        <v>0.68870523415977969</v>
      </c>
      <c r="E205">
        <f t="shared" si="75"/>
        <v>6.1999999999999993</v>
      </c>
      <c r="F205">
        <v>28</v>
      </c>
      <c r="H205">
        <v>5.0000000000000001E-4</v>
      </c>
      <c r="I205">
        <v>4.0000000000000002E-4</v>
      </c>
      <c r="K205">
        <v>22</v>
      </c>
      <c r="L205">
        <f t="shared" si="78"/>
        <v>1.452</v>
      </c>
      <c r="M205">
        <v>55</v>
      </c>
      <c r="N205">
        <v>38</v>
      </c>
      <c r="Q205">
        <v>6.1</v>
      </c>
      <c r="R205">
        <v>6.3</v>
      </c>
      <c r="S205">
        <f t="shared" si="76"/>
        <v>12.399999999999999</v>
      </c>
      <c r="T205">
        <f t="shared" si="77"/>
        <v>0.68870523415977969</v>
      </c>
    </row>
    <row r="206" spans="1:20">
      <c r="B206">
        <f t="shared" si="72"/>
        <v>5.4999999999999992E-4</v>
      </c>
      <c r="C206">
        <f t="shared" si="73"/>
        <v>82</v>
      </c>
      <c r="D206">
        <f t="shared" si="74"/>
        <v>0.63131313131313127</v>
      </c>
      <c r="E206">
        <f t="shared" si="75"/>
        <v>8.8000000000000007</v>
      </c>
      <c r="F206">
        <v>25</v>
      </c>
      <c r="H206">
        <v>5.9999999999999995E-4</v>
      </c>
      <c r="I206">
        <v>5.0000000000000001E-4</v>
      </c>
      <c r="K206">
        <v>24</v>
      </c>
      <c r="L206">
        <f t="shared" si="78"/>
        <v>1.5840000000000001</v>
      </c>
      <c r="M206">
        <v>69</v>
      </c>
      <c r="N206">
        <v>29</v>
      </c>
      <c r="Q206">
        <v>9.1999999999999993</v>
      </c>
      <c r="R206">
        <v>8.4</v>
      </c>
      <c r="S206">
        <f t="shared" si="76"/>
        <v>17.600000000000001</v>
      </c>
      <c r="T206">
        <f t="shared" si="77"/>
        <v>0.63131313131313127</v>
      </c>
    </row>
    <row r="207" spans="1:20">
      <c r="A207" t="s">
        <v>126</v>
      </c>
      <c r="B207">
        <f t="shared" si="72"/>
        <v>8.9999999999999998E-4</v>
      </c>
      <c r="C207">
        <f t="shared" si="73"/>
        <v>55</v>
      </c>
      <c r="D207">
        <f t="shared" si="74"/>
        <v>1.5151515151515151</v>
      </c>
      <c r="E207">
        <f t="shared" si="75"/>
        <v>7.5</v>
      </c>
      <c r="F207">
        <v>27</v>
      </c>
      <c r="H207">
        <v>8.0000000000000004E-4</v>
      </c>
      <c r="I207">
        <v>1E-3</v>
      </c>
      <c r="K207">
        <v>10</v>
      </c>
      <c r="L207">
        <f t="shared" si="78"/>
        <v>0.66</v>
      </c>
      <c r="M207">
        <v>84</v>
      </c>
      <c r="N207">
        <v>41</v>
      </c>
      <c r="Q207">
        <v>7.1</v>
      </c>
      <c r="R207">
        <v>7.9</v>
      </c>
      <c r="S207">
        <f t="shared" si="76"/>
        <v>15</v>
      </c>
      <c r="T207">
        <f t="shared" si="77"/>
        <v>1.5151515151515151</v>
      </c>
    </row>
    <row r="208" spans="1:20">
      <c r="B208">
        <f t="shared" si="72"/>
        <v>1.15E-3</v>
      </c>
      <c r="C208">
        <f t="shared" si="73"/>
        <v>55</v>
      </c>
      <c r="D208">
        <f t="shared" si="74"/>
        <v>1.3774104683195594</v>
      </c>
      <c r="E208">
        <f t="shared" si="75"/>
        <v>4.5</v>
      </c>
      <c r="F208">
        <v>24</v>
      </c>
      <c r="H208">
        <v>1.1999999999999999E-3</v>
      </c>
      <c r="I208">
        <v>1.1000000000000001E-3</v>
      </c>
      <c r="K208">
        <v>11</v>
      </c>
      <c r="L208">
        <f t="shared" si="78"/>
        <v>0.72599999999999998</v>
      </c>
      <c r="M208">
        <v>72</v>
      </c>
      <c r="N208">
        <v>53</v>
      </c>
      <c r="Q208">
        <v>4.5999999999999996</v>
      </c>
      <c r="R208">
        <v>4.4000000000000004</v>
      </c>
      <c r="S208">
        <f t="shared" si="76"/>
        <v>9</v>
      </c>
      <c r="T208">
        <f t="shared" si="77"/>
        <v>1.3774104683195594</v>
      </c>
    </row>
    <row r="210" spans="1:20" s="3" customFormat="1">
      <c r="A210" s="3" t="s">
        <v>4</v>
      </c>
      <c r="B210" s="3">
        <f>(SUM(B202:B208))/7</f>
        <v>7.3571428571428561E-4</v>
      </c>
      <c r="C210" s="3">
        <f t="shared" ref="C210:F210" si="79">(SUM(C202:C208))/7</f>
        <v>73.285714285714292</v>
      </c>
      <c r="D210" s="3">
        <f t="shared" si="79"/>
        <v>1.0491276400367309</v>
      </c>
      <c r="E210" s="3">
        <f t="shared" si="79"/>
        <v>6.9642857142857144</v>
      </c>
      <c r="F210" s="3">
        <f t="shared" si="79"/>
        <v>25.714285714285715</v>
      </c>
      <c r="H210" s="3">
        <f t="shared" ref="H210:T210" si="80">(SUM(H199:H208))/10</f>
        <v>5.0999999999999993E-4</v>
      </c>
      <c r="I210" s="3">
        <f t="shared" si="80"/>
        <v>5.1999999999999995E-4</v>
      </c>
      <c r="K210" s="3">
        <f t="shared" si="80"/>
        <v>11.7</v>
      </c>
      <c r="L210" s="3">
        <f t="shared" si="80"/>
        <v>0.7722</v>
      </c>
      <c r="M210" s="3">
        <f t="shared" si="80"/>
        <v>43.3</v>
      </c>
      <c r="N210" s="3">
        <f t="shared" si="80"/>
        <v>31.4</v>
      </c>
      <c r="Q210" s="3">
        <f t="shared" si="80"/>
        <v>4.8600000000000012</v>
      </c>
      <c r="R210" s="3">
        <f t="shared" si="80"/>
        <v>4.8899999999999997</v>
      </c>
      <c r="S210" s="3">
        <f t="shared" si="80"/>
        <v>9.75</v>
      </c>
      <c r="T210" s="3">
        <f t="shared" si="80"/>
        <v>0.73438934802571165</v>
      </c>
    </row>
    <row r="212" spans="1:20">
      <c r="A212" t="s">
        <v>89</v>
      </c>
      <c r="B212" t="s">
        <v>90</v>
      </c>
      <c r="C212" t="s">
        <v>91</v>
      </c>
      <c r="D212" t="s">
        <v>92</v>
      </c>
      <c r="E212" t="s">
        <v>93</v>
      </c>
      <c r="F212" t="s">
        <v>94</v>
      </c>
      <c r="H212" t="s">
        <v>95</v>
      </c>
      <c r="I212" t="s">
        <v>96</v>
      </c>
      <c r="K212" t="s">
        <v>97</v>
      </c>
      <c r="M212" t="s">
        <v>98</v>
      </c>
      <c r="N212" t="s">
        <v>99</v>
      </c>
      <c r="Q212" t="s">
        <v>100</v>
      </c>
      <c r="R212" t="s">
        <v>101</v>
      </c>
      <c r="S212" t="s">
        <v>102</v>
      </c>
      <c r="T212" t="s">
        <v>103</v>
      </c>
    </row>
    <row r="213" spans="1:20">
      <c r="A213" t="s">
        <v>120</v>
      </c>
      <c r="B213" t="s">
        <v>174</v>
      </c>
    </row>
    <row r="214" spans="1:20">
      <c r="A214" t="s">
        <v>119</v>
      </c>
      <c r="B214">
        <f t="shared" ref="B214:B221" si="81">(H214+I214)/2</f>
        <v>5.0000000000000001E-4</v>
      </c>
      <c r="C214">
        <f t="shared" ref="C214:C221" si="82">(90-M214)+(90-N214)</f>
        <v>99</v>
      </c>
      <c r="D214">
        <f t="shared" ref="D214:D221" si="83">1/L214</f>
        <v>1.0101010101010102</v>
      </c>
      <c r="E214">
        <f t="shared" ref="E214:E221" si="84">(Q214+R214)/2</f>
        <v>5.9</v>
      </c>
      <c r="F214">
        <v>13</v>
      </c>
      <c r="H214">
        <v>5.0000000000000001E-4</v>
      </c>
      <c r="I214">
        <v>5.0000000000000001E-4</v>
      </c>
      <c r="K214">
        <v>15</v>
      </c>
      <c r="L214">
        <f>(0.033*K214)*2</f>
        <v>0.99</v>
      </c>
      <c r="M214">
        <v>42</v>
      </c>
      <c r="N214">
        <v>39</v>
      </c>
      <c r="Q214">
        <v>6.1</v>
      </c>
      <c r="R214">
        <v>5.7</v>
      </c>
      <c r="S214">
        <f t="shared" ref="S214:S221" si="85">Q214+R214</f>
        <v>11.8</v>
      </c>
      <c r="T214">
        <f>1/L214</f>
        <v>1.0101010101010102</v>
      </c>
    </row>
    <row r="215" spans="1:20">
      <c r="B215">
        <f t="shared" si="81"/>
        <v>5.4999999999999992E-4</v>
      </c>
      <c r="C215">
        <f t="shared" si="82"/>
        <v>64</v>
      </c>
      <c r="D215">
        <f t="shared" si="83"/>
        <v>1.8939393939393938</v>
      </c>
      <c r="E215">
        <f t="shared" si="84"/>
        <v>4.95</v>
      </c>
      <c r="F215">
        <v>6</v>
      </c>
      <c r="H215">
        <v>5.9999999999999995E-4</v>
      </c>
      <c r="I215">
        <v>5.0000000000000001E-4</v>
      </c>
      <c r="K215">
        <v>8</v>
      </c>
      <c r="L215">
        <f t="shared" ref="L215:L221" si="86">(0.033*K215)*2</f>
        <v>0.52800000000000002</v>
      </c>
      <c r="M215">
        <v>75</v>
      </c>
      <c r="N215">
        <v>41</v>
      </c>
      <c r="Q215">
        <v>4.9000000000000004</v>
      </c>
      <c r="R215">
        <v>5</v>
      </c>
      <c r="S215">
        <f t="shared" si="85"/>
        <v>9.9</v>
      </c>
      <c r="T215">
        <f t="shared" ref="T215:T221" si="87">1/L215</f>
        <v>1.8939393939393938</v>
      </c>
    </row>
    <row r="216" spans="1:20">
      <c r="A216" t="s">
        <v>122</v>
      </c>
      <c r="B216">
        <f t="shared" si="81"/>
        <v>5.0000000000000001E-4</v>
      </c>
      <c r="C216">
        <f t="shared" si="82"/>
        <v>91</v>
      </c>
      <c r="D216">
        <f t="shared" si="83"/>
        <v>0.63131313131313127</v>
      </c>
      <c r="E216">
        <f t="shared" si="84"/>
        <v>6</v>
      </c>
      <c r="F216">
        <v>15</v>
      </c>
      <c r="H216">
        <v>5.0000000000000001E-4</v>
      </c>
      <c r="I216">
        <v>5.0000000000000001E-4</v>
      </c>
      <c r="K216">
        <v>24</v>
      </c>
      <c r="L216">
        <f t="shared" si="86"/>
        <v>1.5840000000000001</v>
      </c>
      <c r="M216">
        <v>61</v>
      </c>
      <c r="N216">
        <v>28</v>
      </c>
      <c r="Q216">
        <v>6</v>
      </c>
      <c r="R216">
        <v>6</v>
      </c>
      <c r="S216">
        <f t="shared" si="85"/>
        <v>12</v>
      </c>
      <c r="T216">
        <f t="shared" si="87"/>
        <v>0.63131313131313127</v>
      </c>
    </row>
    <row r="217" spans="1:20">
      <c r="B217">
        <f t="shared" si="81"/>
        <v>6.4999999999999997E-4</v>
      </c>
      <c r="C217">
        <f t="shared" si="82"/>
        <v>148</v>
      </c>
      <c r="D217">
        <f t="shared" si="83"/>
        <v>0.65876152832674573</v>
      </c>
      <c r="E217">
        <f t="shared" si="84"/>
        <v>6.3</v>
      </c>
      <c r="F217">
        <v>20</v>
      </c>
      <c r="H217">
        <v>5.9999999999999995E-4</v>
      </c>
      <c r="I217">
        <v>6.9999999999999999E-4</v>
      </c>
      <c r="K217">
        <v>23</v>
      </c>
      <c r="L217">
        <f t="shared" si="86"/>
        <v>1.518</v>
      </c>
      <c r="M217">
        <v>4</v>
      </c>
      <c r="N217">
        <v>28</v>
      </c>
      <c r="Q217">
        <v>6.5</v>
      </c>
      <c r="R217">
        <v>6.1</v>
      </c>
      <c r="S217">
        <f t="shared" si="85"/>
        <v>12.6</v>
      </c>
      <c r="T217">
        <f t="shared" si="87"/>
        <v>0.65876152832674573</v>
      </c>
    </row>
    <row r="218" spans="1:20">
      <c r="A218" t="s">
        <v>123</v>
      </c>
      <c r="B218">
        <f t="shared" si="81"/>
        <v>5.4999999999999992E-4</v>
      </c>
      <c r="C218">
        <f t="shared" si="82"/>
        <v>155</v>
      </c>
      <c r="D218">
        <f t="shared" si="83"/>
        <v>0.48875855327468226</v>
      </c>
      <c r="E218">
        <f t="shared" si="84"/>
        <v>6.35</v>
      </c>
      <c r="F218">
        <v>23</v>
      </c>
      <c r="H218">
        <v>5.9999999999999995E-4</v>
      </c>
      <c r="I218">
        <v>5.0000000000000001E-4</v>
      </c>
      <c r="K218">
        <v>31</v>
      </c>
      <c r="L218">
        <f t="shared" si="86"/>
        <v>2.0460000000000003</v>
      </c>
      <c r="M218">
        <v>20</v>
      </c>
      <c r="N218">
        <v>5</v>
      </c>
      <c r="Q218">
        <v>6.3</v>
      </c>
      <c r="R218">
        <v>6.4</v>
      </c>
      <c r="S218">
        <f t="shared" si="85"/>
        <v>12.7</v>
      </c>
      <c r="T218">
        <f t="shared" si="87"/>
        <v>0.48875855327468226</v>
      </c>
    </row>
    <row r="219" spans="1:20">
      <c r="B219">
        <f t="shared" si="81"/>
        <v>5.4999999999999992E-4</v>
      </c>
      <c r="C219">
        <f t="shared" si="82"/>
        <v>168</v>
      </c>
      <c r="D219">
        <f t="shared" si="83"/>
        <v>0.47348484848484845</v>
      </c>
      <c r="E219">
        <f t="shared" si="84"/>
        <v>6.3000000000000007</v>
      </c>
      <c r="F219">
        <v>25</v>
      </c>
      <c r="H219">
        <v>5.9999999999999995E-4</v>
      </c>
      <c r="I219">
        <v>5.0000000000000001E-4</v>
      </c>
      <c r="K219">
        <v>32</v>
      </c>
      <c r="L219">
        <f t="shared" si="86"/>
        <v>2.1120000000000001</v>
      </c>
      <c r="M219">
        <v>7</v>
      </c>
      <c r="N219">
        <v>5</v>
      </c>
      <c r="Q219">
        <v>6.4</v>
      </c>
      <c r="R219">
        <v>6.2</v>
      </c>
      <c r="S219">
        <f t="shared" si="85"/>
        <v>12.600000000000001</v>
      </c>
      <c r="T219">
        <f t="shared" si="87"/>
        <v>0.47348484848484845</v>
      </c>
    </row>
    <row r="220" spans="1:20">
      <c r="A220" t="s">
        <v>124</v>
      </c>
      <c r="B220">
        <f t="shared" si="81"/>
        <v>7.5000000000000002E-4</v>
      </c>
      <c r="C220">
        <f t="shared" si="82"/>
        <v>142</v>
      </c>
      <c r="D220">
        <f t="shared" si="83"/>
        <v>0.65876152832674573</v>
      </c>
      <c r="E220">
        <f t="shared" si="84"/>
        <v>7.05</v>
      </c>
      <c r="F220">
        <v>20</v>
      </c>
      <c r="H220">
        <v>6.9999999999999999E-4</v>
      </c>
      <c r="I220">
        <v>8.0000000000000004E-4</v>
      </c>
      <c r="K220">
        <v>23</v>
      </c>
      <c r="L220">
        <f t="shared" si="86"/>
        <v>1.518</v>
      </c>
      <c r="M220">
        <v>30</v>
      </c>
      <c r="N220">
        <v>8</v>
      </c>
      <c r="Q220">
        <v>7</v>
      </c>
      <c r="R220">
        <v>7.1</v>
      </c>
      <c r="S220">
        <f t="shared" si="85"/>
        <v>14.1</v>
      </c>
      <c r="T220">
        <f t="shared" si="87"/>
        <v>0.65876152832674573</v>
      </c>
    </row>
    <row r="221" spans="1:20">
      <c r="B221">
        <f t="shared" si="81"/>
        <v>6.0000000000000006E-4</v>
      </c>
      <c r="C221">
        <f t="shared" si="82"/>
        <v>141</v>
      </c>
      <c r="D221">
        <f t="shared" si="83"/>
        <v>0.65876152832674573</v>
      </c>
      <c r="E221">
        <f t="shared" si="84"/>
        <v>7</v>
      </c>
      <c r="F221">
        <v>16</v>
      </c>
      <c r="H221">
        <v>5.0000000000000001E-4</v>
      </c>
      <c r="I221">
        <v>6.9999999999999999E-4</v>
      </c>
      <c r="K221">
        <v>23</v>
      </c>
      <c r="L221">
        <f t="shared" si="86"/>
        <v>1.518</v>
      </c>
      <c r="M221">
        <v>14</v>
      </c>
      <c r="N221">
        <v>25</v>
      </c>
      <c r="Q221">
        <v>6.9</v>
      </c>
      <c r="R221">
        <v>7.1</v>
      </c>
      <c r="S221">
        <f t="shared" si="85"/>
        <v>14</v>
      </c>
      <c r="T221">
        <f t="shared" si="87"/>
        <v>0.65876152832674573</v>
      </c>
    </row>
    <row r="223" spans="1:20" s="3" customFormat="1">
      <c r="A223" s="3" t="s">
        <v>3</v>
      </c>
      <c r="B223" s="3">
        <f>(SUM(B214:B221))/8</f>
        <v>5.8124999999999995E-4</v>
      </c>
      <c r="C223" s="3">
        <f t="shared" ref="C223:F223" si="88">(SUM(C214:C221))/8</f>
        <v>126</v>
      </c>
      <c r="D223" s="3">
        <f t="shared" si="88"/>
        <v>0.80923519026166302</v>
      </c>
      <c r="E223" s="3">
        <f t="shared" si="88"/>
        <v>6.2312499999999993</v>
      </c>
      <c r="F223" s="3">
        <f t="shared" si="88"/>
        <v>17.25</v>
      </c>
      <c r="H223" s="3">
        <f t="shared" ref="H223:T223" si="89">(SUM(H212:H221))/10</f>
        <v>4.6000000000000001E-4</v>
      </c>
      <c r="I223" s="3">
        <f t="shared" si="89"/>
        <v>4.7000000000000004E-4</v>
      </c>
      <c r="K223" s="3">
        <f t="shared" si="89"/>
        <v>17.899999999999999</v>
      </c>
      <c r="L223" s="3">
        <f t="shared" si="89"/>
        <v>1.1814000000000002</v>
      </c>
      <c r="M223" s="3">
        <f t="shared" si="89"/>
        <v>25.3</v>
      </c>
      <c r="N223" s="3">
        <f t="shared" si="89"/>
        <v>17.899999999999999</v>
      </c>
      <c r="Q223" s="3">
        <f t="shared" si="89"/>
        <v>5.01</v>
      </c>
      <c r="R223" s="3">
        <f t="shared" si="89"/>
        <v>4.96</v>
      </c>
      <c r="S223" s="3">
        <f t="shared" si="89"/>
        <v>9.9699999999999989</v>
      </c>
      <c r="T223" s="3">
        <f t="shared" si="89"/>
        <v>0.64738815220933044</v>
      </c>
    </row>
    <row r="225" spans="1:20">
      <c r="A225" t="s">
        <v>89</v>
      </c>
      <c r="B225" t="s">
        <v>90</v>
      </c>
      <c r="C225" t="s">
        <v>91</v>
      </c>
      <c r="D225" t="s">
        <v>92</v>
      </c>
      <c r="E225" t="s">
        <v>93</v>
      </c>
      <c r="F225" t="s">
        <v>94</v>
      </c>
      <c r="H225" t="s">
        <v>95</v>
      </c>
      <c r="I225" t="s">
        <v>96</v>
      </c>
      <c r="K225" t="s">
        <v>97</v>
      </c>
      <c r="M225" t="s">
        <v>98</v>
      </c>
      <c r="N225" t="s">
        <v>99</v>
      </c>
      <c r="Q225" t="s">
        <v>100</v>
      </c>
      <c r="R225" t="s">
        <v>101</v>
      </c>
      <c r="S225" t="s">
        <v>102</v>
      </c>
      <c r="T225" t="s">
        <v>103</v>
      </c>
    </row>
    <row r="226" spans="1:20">
      <c r="A226" t="s">
        <v>129</v>
      </c>
      <c r="B226" t="s">
        <v>176</v>
      </c>
    </row>
    <row r="227" spans="1:20">
      <c r="A227" t="s">
        <v>127</v>
      </c>
      <c r="B227">
        <f t="shared" ref="B227:B234" si="90">(H227+I227)/2</f>
        <v>1E-3</v>
      </c>
      <c r="C227">
        <f t="shared" ref="C227:C234" si="91">(90-M227)+(90-N227)</f>
        <v>78</v>
      </c>
      <c r="D227">
        <f t="shared" ref="D227:D234" si="92">1/L227</f>
        <v>1.0822510822510822</v>
      </c>
      <c r="E227">
        <f t="shared" ref="E227:E234" si="93">(Q227+R227)/2</f>
        <v>4.8499999999999996</v>
      </c>
      <c r="F227">
        <v>32</v>
      </c>
      <c r="H227">
        <v>1E-3</v>
      </c>
      <c r="I227">
        <v>1E-3</v>
      </c>
      <c r="K227">
        <v>14</v>
      </c>
      <c r="L227">
        <f>(0.033*K227)*2</f>
        <v>0.92400000000000004</v>
      </c>
      <c r="M227">
        <v>62</v>
      </c>
      <c r="N227">
        <v>40</v>
      </c>
      <c r="Q227">
        <v>4.9000000000000004</v>
      </c>
      <c r="R227">
        <v>4.8</v>
      </c>
      <c r="S227">
        <f t="shared" ref="S227:S234" si="94">Q227+R227</f>
        <v>9.6999999999999993</v>
      </c>
      <c r="T227">
        <f>1/L227</f>
        <v>1.0822510822510822</v>
      </c>
    </row>
    <row r="228" spans="1:20">
      <c r="B228">
        <f t="shared" si="90"/>
        <v>1E-3</v>
      </c>
      <c r="C228">
        <f t="shared" si="91"/>
        <v>39</v>
      </c>
      <c r="D228">
        <f t="shared" si="92"/>
        <v>1.5151515151515151</v>
      </c>
      <c r="E228">
        <f t="shared" si="93"/>
        <v>5.5</v>
      </c>
      <c r="F228">
        <v>43</v>
      </c>
      <c r="H228">
        <v>1E-3</v>
      </c>
      <c r="I228">
        <v>1E-3</v>
      </c>
      <c r="K228">
        <v>10</v>
      </c>
      <c r="L228">
        <f t="shared" ref="L228:L234" si="95">(0.033*K228)*2</f>
        <v>0.66</v>
      </c>
      <c r="M228">
        <v>75</v>
      </c>
      <c r="N228">
        <v>66</v>
      </c>
      <c r="Q228">
        <v>5.4</v>
      </c>
      <c r="R228">
        <v>5.6</v>
      </c>
      <c r="S228">
        <f t="shared" si="94"/>
        <v>11</v>
      </c>
      <c r="T228">
        <f t="shared" ref="T228:T234" si="96">1/L228</f>
        <v>1.5151515151515151</v>
      </c>
    </row>
    <row r="229" spans="1:20">
      <c r="A229" t="s">
        <v>107</v>
      </c>
      <c r="B229">
        <f t="shared" si="90"/>
        <v>4.4999999999999999E-4</v>
      </c>
      <c r="C229">
        <f t="shared" si="91"/>
        <v>99</v>
      </c>
      <c r="D229">
        <f t="shared" si="92"/>
        <v>0.89126559714794995</v>
      </c>
      <c r="E229">
        <f t="shared" si="93"/>
        <v>3.95</v>
      </c>
      <c r="F229">
        <v>37</v>
      </c>
      <c r="H229">
        <v>5.0000000000000001E-4</v>
      </c>
      <c r="I229">
        <v>4.0000000000000002E-4</v>
      </c>
      <c r="K229">
        <v>17</v>
      </c>
      <c r="L229">
        <f t="shared" si="95"/>
        <v>1.1220000000000001</v>
      </c>
      <c r="M229">
        <v>77</v>
      </c>
      <c r="N229">
        <v>4</v>
      </c>
      <c r="Q229">
        <v>3.9</v>
      </c>
      <c r="R229">
        <v>4</v>
      </c>
      <c r="S229">
        <f t="shared" si="94"/>
        <v>7.9</v>
      </c>
      <c r="T229">
        <f t="shared" si="96"/>
        <v>0.89126559714794995</v>
      </c>
    </row>
    <row r="230" spans="1:20">
      <c r="B230">
        <f t="shared" si="90"/>
        <v>7.5000000000000002E-4</v>
      </c>
      <c r="C230">
        <f t="shared" si="91"/>
        <v>104</v>
      </c>
      <c r="D230">
        <f t="shared" si="92"/>
        <v>1.5151515151515151</v>
      </c>
      <c r="E230">
        <f t="shared" si="93"/>
        <v>3.45</v>
      </c>
      <c r="F230">
        <v>38</v>
      </c>
      <c r="H230">
        <v>6.9999999999999999E-4</v>
      </c>
      <c r="I230">
        <v>8.0000000000000004E-4</v>
      </c>
      <c r="K230">
        <v>10</v>
      </c>
      <c r="L230">
        <f t="shared" si="95"/>
        <v>0.66</v>
      </c>
      <c r="M230">
        <v>62</v>
      </c>
      <c r="N230">
        <v>14</v>
      </c>
      <c r="Q230">
        <v>3.3</v>
      </c>
      <c r="R230">
        <v>3.6</v>
      </c>
      <c r="S230">
        <f t="shared" si="94"/>
        <v>6.9</v>
      </c>
      <c r="T230">
        <f t="shared" si="96"/>
        <v>1.5151515151515151</v>
      </c>
    </row>
    <row r="231" spans="1:20">
      <c r="A231" t="s">
        <v>126</v>
      </c>
      <c r="B231">
        <f t="shared" si="90"/>
        <v>1E-3</v>
      </c>
      <c r="C231">
        <f t="shared" si="91"/>
        <v>94</v>
      </c>
      <c r="D231">
        <f t="shared" si="92"/>
        <v>1.5151515151515151</v>
      </c>
      <c r="E231">
        <f t="shared" si="93"/>
        <v>4.6500000000000004</v>
      </c>
      <c r="F231">
        <v>28</v>
      </c>
      <c r="H231">
        <v>1E-3</v>
      </c>
      <c r="I231">
        <v>1E-3</v>
      </c>
      <c r="K231">
        <v>10</v>
      </c>
      <c r="L231">
        <f t="shared" si="95"/>
        <v>0.66</v>
      </c>
      <c r="M231">
        <v>54</v>
      </c>
      <c r="N231">
        <v>32</v>
      </c>
      <c r="Q231">
        <v>4.5999999999999996</v>
      </c>
      <c r="R231">
        <v>4.7</v>
      </c>
      <c r="S231">
        <f t="shared" si="94"/>
        <v>9.3000000000000007</v>
      </c>
      <c r="T231">
        <f t="shared" si="96"/>
        <v>1.5151515151515151</v>
      </c>
    </row>
    <row r="232" spans="1:20">
      <c r="B232">
        <f t="shared" si="90"/>
        <v>3.0000000000000003E-4</v>
      </c>
      <c r="C232">
        <f t="shared" si="91"/>
        <v>75</v>
      </c>
      <c r="D232">
        <f t="shared" si="92"/>
        <v>0.79744816586921852</v>
      </c>
      <c r="E232">
        <f t="shared" si="93"/>
        <v>4.45</v>
      </c>
      <c r="F232">
        <v>21</v>
      </c>
      <c r="H232">
        <v>4.0000000000000002E-4</v>
      </c>
      <c r="I232">
        <v>2.0000000000000001E-4</v>
      </c>
      <c r="K232">
        <v>19</v>
      </c>
      <c r="L232">
        <f t="shared" si="95"/>
        <v>1.254</v>
      </c>
      <c r="M232">
        <v>72</v>
      </c>
      <c r="N232">
        <v>33</v>
      </c>
      <c r="Q232">
        <v>4.2</v>
      </c>
      <c r="R232">
        <v>4.7</v>
      </c>
      <c r="S232">
        <f t="shared" si="94"/>
        <v>8.9</v>
      </c>
      <c r="T232">
        <f t="shared" si="96"/>
        <v>0.79744816586921852</v>
      </c>
    </row>
    <row r="233" spans="1:20">
      <c r="A233" t="s">
        <v>128</v>
      </c>
      <c r="B233">
        <f t="shared" si="90"/>
        <v>5.4999999999999992E-4</v>
      </c>
      <c r="C233">
        <f t="shared" si="91"/>
        <v>43</v>
      </c>
      <c r="D233">
        <f t="shared" si="92"/>
        <v>1.0822510822510822</v>
      </c>
      <c r="E233">
        <f t="shared" si="93"/>
        <v>5.0999999999999996</v>
      </c>
      <c r="F233">
        <v>37</v>
      </c>
      <c r="H233">
        <v>5.0000000000000001E-4</v>
      </c>
      <c r="I233">
        <v>5.9999999999999995E-4</v>
      </c>
      <c r="K233">
        <v>14</v>
      </c>
      <c r="L233">
        <f t="shared" si="95"/>
        <v>0.92400000000000004</v>
      </c>
      <c r="M233">
        <v>73</v>
      </c>
      <c r="N233">
        <v>64</v>
      </c>
      <c r="Q233">
        <v>5.2</v>
      </c>
      <c r="R233">
        <v>5</v>
      </c>
      <c r="S233">
        <f t="shared" si="94"/>
        <v>10.199999999999999</v>
      </c>
      <c r="T233">
        <f t="shared" si="96"/>
        <v>1.0822510822510822</v>
      </c>
    </row>
    <row r="234" spans="1:20">
      <c r="B234">
        <f t="shared" si="90"/>
        <v>4.4999999999999999E-4</v>
      </c>
      <c r="C234">
        <f t="shared" si="91"/>
        <v>33</v>
      </c>
      <c r="D234">
        <f t="shared" si="92"/>
        <v>1.2626262626262625</v>
      </c>
      <c r="E234">
        <f t="shared" si="93"/>
        <v>5.6999999999999993</v>
      </c>
      <c r="F234">
        <v>42</v>
      </c>
      <c r="H234">
        <v>5.0000000000000001E-4</v>
      </c>
      <c r="I234">
        <v>4.0000000000000002E-4</v>
      </c>
      <c r="K234">
        <v>12</v>
      </c>
      <c r="L234">
        <f t="shared" si="95"/>
        <v>0.79200000000000004</v>
      </c>
      <c r="M234">
        <v>73</v>
      </c>
      <c r="N234">
        <v>74</v>
      </c>
      <c r="Q234">
        <v>5.6</v>
      </c>
      <c r="R234">
        <v>5.8</v>
      </c>
      <c r="S234">
        <f t="shared" si="94"/>
        <v>11.399999999999999</v>
      </c>
      <c r="T234">
        <f t="shared" si="96"/>
        <v>1.2626262626262625</v>
      </c>
    </row>
    <row r="236" spans="1:20" s="3" customFormat="1">
      <c r="A236" s="3" t="s">
        <v>3</v>
      </c>
      <c r="B236" s="3">
        <f>(SUM(B227:B234))/8</f>
        <v>6.8749999999999996E-4</v>
      </c>
      <c r="C236" s="3">
        <f t="shared" ref="C236:F236" si="97">(SUM(C227:C234))/8</f>
        <v>70.625</v>
      </c>
      <c r="D236" s="3">
        <f t="shared" si="97"/>
        <v>1.2076620919500176</v>
      </c>
      <c r="E236" s="3">
        <f t="shared" si="97"/>
        <v>4.7062499999999989</v>
      </c>
      <c r="F236" s="3">
        <f t="shared" si="97"/>
        <v>34.75</v>
      </c>
      <c r="H236" s="3">
        <f t="shared" ref="H236:T236" si="98">(SUM(H225:H234))/10</f>
        <v>5.6000000000000006E-4</v>
      </c>
      <c r="I236" s="3">
        <f t="shared" si="98"/>
        <v>5.4000000000000001E-4</v>
      </c>
      <c r="K236" s="3">
        <f t="shared" si="98"/>
        <v>10.6</v>
      </c>
      <c r="L236" s="3">
        <f t="shared" si="98"/>
        <v>0.69960000000000011</v>
      </c>
      <c r="M236" s="3">
        <f t="shared" si="98"/>
        <v>54.8</v>
      </c>
      <c r="N236" s="3">
        <f t="shared" si="98"/>
        <v>32.700000000000003</v>
      </c>
      <c r="Q236" s="3">
        <f t="shared" si="98"/>
        <v>3.71</v>
      </c>
      <c r="R236" s="3">
        <f t="shared" si="98"/>
        <v>3.8199999999999994</v>
      </c>
      <c r="S236" s="3">
        <f t="shared" si="98"/>
        <v>7.5299999999999985</v>
      </c>
      <c r="T236" s="3">
        <f t="shared" si="98"/>
        <v>0.96612967356001411</v>
      </c>
    </row>
    <row r="238" spans="1:20">
      <c r="A238" t="s">
        <v>5</v>
      </c>
      <c r="B238" t="s">
        <v>6</v>
      </c>
      <c r="C238" t="s">
        <v>38</v>
      </c>
      <c r="D238" t="s">
        <v>7</v>
      </c>
      <c r="E238" t="s">
        <v>40</v>
      </c>
      <c r="F238" t="s">
        <v>8</v>
      </c>
      <c r="H238" t="s">
        <v>9</v>
      </c>
      <c r="I238" t="s">
        <v>10</v>
      </c>
      <c r="K238" t="s">
        <v>11</v>
      </c>
      <c r="M238" t="s">
        <v>12</v>
      </c>
      <c r="N238" t="s">
        <v>13</v>
      </c>
      <c r="Q238" t="s">
        <v>48</v>
      </c>
      <c r="R238" t="s">
        <v>49</v>
      </c>
      <c r="S238" t="s">
        <v>14</v>
      </c>
      <c r="T238" t="s">
        <v>15</v>
      </c>
    </row>
    <row r="239" spans="1:20">
      <c r="A239" t="s">
        <v>130</v>
      </c>
      <c r="B239" t="s">
        <v>175</v>
      </c>
    </row>
    <row r="240" spans="1:20">
      <c r="A240" t="s">
        <v>87</v>
      </c>
      <c r="B240">
        <f t="shared" ref="B240:B250" si="99">(H240+I240)/2</f>
        <v>4.4999999999999999E-4</v>
      </c>
      <c r="C240">
        <f t="shared" ref="C240:C253" si="100">(90-M240)+(90-N240)</f>
        <v>85</v>
      </c>
      <c r="D240">
        <f t="shared" ref="D240:D253" si="101">1/L240</f>
        <v>0.75757575757575757</v>
      </c>
      <c r="E240">
        <f t="shared" ref="E240:E253" si="102">(Q240+R240)/2</f>
        <v>4.9499999999999993</v>
      </c>
      <c r="F240">
        <v>28</v>
      </c>
      <c r="H240">
        <v>4.0000000000000002E-4</v>
      </c>
      <c r="I240">
        <v>5.0000000000000001E-4</v>
      </c>
      <c r="K240">
        <v>20</v>
      </c>
      <c r="L240">
        <f t="shared" ref="L240:L253" si="103">(0.033*K240)*2</f>
        <v>1.32</v>
      </c>
      <c r="M240">
        <v>89</v>
      </c>
      <c r="N240">
        <v>6</v>
      </c>
      <c r="Q240">
        <v>4.8</v>
      </c>
      <c r="R240">
        <v>5.0999999999999996</v>
      </c>
      <c r="S240">
        <f t="shared" ref="S240:S253" si="104">Q240+R240</f>
        <v>9.8999999999999986</v>
      </c>
      <c r="T240">
        <f t="shared" ref="T240:T253" si="105">1/L240</f>
        <v>0.75757575757575757</v>
      </c>
    </row>
    <row r="241" spans="1:20">
      <c r="B241">
        <f t="shared" si="99"/>
        <v>5.9999999999999995E-4</v>
      </c>
      <c r="C241">
        <f t="shared" si="100"/>
        <v>61</v>
      </c>
      <c r="D241">
        <f t="shared" si="101"/>
        <v>0.94696969696969691</v>
      </c>
      <c r="E241">
        <f t="shared" si="102"/>
        <v>5</v>
      </c>
      <c r="F241">
        <v>37</v>
      </c>
      <c r="H241">
        <v>5.9999999999999995E-4</v>
      </c>
      <c r="I241">
        <v>5.9999999999999995E-4</v>
      </c>
      <c r="K241">
        <v>16</v>
      </c>
      <c r="L241">
        <f t="shared" si="103"/>
        <v>1.056</v>
      </c>
      <c r="M241">
        <v>73</v>
      </c>
      <c r="N241">
        <v>46</v>
      </c>
      <c r="Q241">
        <v>4.5</v>
      </c>
      <c r="R241">
        <v>5.5</v>
      </c>
      <c r="S241">
        <f t="shared" si="104"/>
        <v>10</v>
      </c>
      <c r="T241">
        <f t="shared" si="105"/>
        <v>0.94696969696969691</v>
      </c>
    </row>
    <row r="242" spans="1:20">
      <c r="A242" t="s">
        <v>131</v>
      </c>
      <c r="B242">
        <f t="shared" si="99"/>
        <v>9.5E-4</v>
      </c>
      <c r="C242">
        <f t="shared" si="100"/>
        <v>64</v>
      </c>
      <c r="D242">
        <f t="shared" si="101"/>
        <v>1.5151515151515151</v>
      </c>
      <c r="E242">
        <f t="shared" si="102"/>
        <v>4.05</v>
      </c>
      <c r="F242">
        <v>29</v>
      </c>
      <c r="H242">
        <v>1E-3</v>
      </c>
      <c r="I242">
        <v>8.9999999999999998E-4</v>
      </c>
      <c r="K242">
        <v>10</v>
      </c>
      <c r="L242">
        <f t="shared" si="103"/>
        <v>0.66</v>
      </c>
      <c r="M242">
        <v>64</v>
      </c>
      <c r="N242">
        <v>52</v>
      </c>
      <c r="Q242">
        <v>4.0999999999999996</v>
      </c>
      <c r="R242">
        <v>4</v>
      </c>
      <c r="S242">
        <f t="shared" si="104"/>
        <v>8.1</v>
      </c>
      <c r="T242">
        <f t="shared" si="105"/>
        <v>1.5151515151515151</v>
      </c>
    </row>
    <row r="243" spans="1:20">
      <c r="B243">
        <f t="shared" si="99"/>
        <v>4.4999999999999999E-4</v>
      </c>
      <c r="C243">
        <f t="shared" si="100"/>
        <v>70</v>
      </c>
      <c r="D243">
        <f t="shared" si="101"/>
        <v>1.0822510822510822</v>
      </c>
      <c r="E243">
        <f t="shared" si="102"/>
        <v>2.6500000000000004</v>
      </c>
      <c r="F243">
        <v>31</v>
      </c>
      <c r="H243">
        <v>5.0000000000000001E-4</v>
      </c>
      <c r="I243">
        <v>4.0000000000000002E-4</v>
      </c>
      <c r="K243">
        <v>14</v>
      </c>
      <c r="L243">
        <f t="shared" si="103"/>
        <v>0.92400000000000004</v>
      </c>
      <c r="M243">
        <v>73</v>
      </c>
      <c r="N243">
        <v>37</v>
      </c>
      <c r="Q243">
        <v>2.1</v>
      </c>
      <c r="R243">
        <v>3.2</v>
      </c>
      <c r="S243">
        <f t="shared" si="104"/>
        <v>5.3000000000000007</v>
      </c>
      <c r="T243">
        <f t="shared" si="105"/>
        <v>1.0822510822510822</v>
      </c>
    </row>
    <row r="244" spans="1:20">
      <c r="A244" t="s">
        <v>117</v>
      </c>
      <c r="B244">
        <f t="shared" si="99"/>
        <v>6.9999999999999999E-4</v>
      </c>
      <c r="C244">
        <f t="shared" si="100"/>
        <v>94</v>
      </c>
      <c r="D244">
        <f t="shared" si="101"/>
        <v>0.89126559714794995</v>
      </c>
      <c r="E244">
        <f t="shared" si="102"/>
        <v>4.4499999999999993</v>
      </c>
      <c r="F244">
        <v>33</v>
      </c>
      <c r="H244">
        <v>6.9999999999999999E-4</v>
      </c>
      <c r="I244">
        <v>6.9999999999999999E-4</v>
      </c>
      <c r="K244">
        <v>17</v>
      </c>
      <c r="L244">
        <f t="shared" si="103"/>
        <v>1.1220000000000001</v>
      </c>
      <c r="M244">
        <v>59</v>
      </c>
      <c r="N244">
        <v>27</v>
      </c>
      <c r="Q244">
        <v>4.5999999999999996</v>
      </c>
      <c r="R244">
        <v>4.3</v>
      </c>
      <c r="S244">
        <f t="shared" si="104"/>
        <v>8.8999999999999986</v>
      </c>
      <c r="T244">
        <f t="shared" si="105"/>
        <v>0.89126559714794995</v>
      </c>
    </row>
    <row r="245" spans="1:20">
      <c r="B245">
        <f t="shared" si="99"/>
        <v>6.4999999999999997E-4</v>
      </c>
      <c r="C245">
        <f t="shared" si="100"/>
        <v>109</v>
      </c>
      <c r="D245">
        <f t="shared" si="101"/>
        <v>0.89126559714794995</v>
      </c>
      <c r="E245">
        <f t="shared" si="102"/>
        <v>5.0999999999999996</v>
      </c>
      <c r="F245">
        <v>29</v>
      </c>
      <c r="H245">
        <v>6.9999999999999999E-4</v>
      </c>
      <c r="I245">
        <v>5.9999999999999995E-4</v>
      </c>
      <c r="K245">
        <v>17</v>
      </c>
      <c r="L245">
        <f t="shared" si="103"/>
        <v>1.1220000000000001</v>
      </c>
      <c r="M245">
        <v>42</v>
      </c>
      <c r="N245">
        <v>29</v>
      </c>
      <c r="Q245">
        <v>5.5</v>
      </c>
      <c r="R245">
        <v>4.7</v>
      </c>
      <c r="S245">
        <f t="shared" si="104"/>
        <v>10.199999999999999</v>
      </c>
      <c r="T245">
        <f t="shared" si="105"/>
        <v>0.89126559714794995</v>
      </c>
    </row>
    <row r="246" spans="1:20">
      <c r="A246" t="s">
        <v>109</v>
      </c>
      <c r="B246">
        <f t="shared" si="99"/>
        <v>7.5000000000000002E-4</v>
      </c>
      <c r="C246">
        <f t="shared" si="100"/>
        <v>87</v>
      </c>
      <c r="D246">
        <f t="shared" si="101"/>
        <v>1.2626262626262625</v>
      </c>
      <c r="E246">
        <f t="shared" si="102"/>
        <v>5.1999999999999993</v>
      </c>
      <c r="F246">
        <v>37</v>
      </c>
      <c r="H246">
        <v>8.0000000000000004E-4</v>
      </c>
      <c r="I246">
        <v>6.9999999999999999E-4</v>
      </c>
      <c r="K246">
        <v>12</v>
      </c>
      <c r="L246">
        <f t="shared" si="103"/>
        <v>0.79200000000000004</v>
      </c>
      <c r="M246">
        <v>64</v>
      </c>
      <c r="N246">
        <v>29</v>
      </c>
      <c r="Q246">
        <v>5.0999999999999996</v>
      </c>
      <c r="R246">
        <v>5.3</v>
      </c>
      <c r="S246">
        <f t="shared" si="104"/>
        <v>10.399999999999999</v>
      </c>
      <c r="T246">
        <f t="shared" si="105"/>
        <v>1.2626262626262625</v>
      </c>
    </row>
    <row r="247" spans="1:20">
      <c r="B247">
        <f t="shared" si="99"/>
        <v>6.9999999999999999E-4</v>
      </c>
      <c r="C247">
        <f t="shared" si="100"/>
        <v>65</v>
      </c>
      <c r="D247">
        <f t="shared" si="101"/>
        <v>2.5252525252525251</v>
      </c>
      <c r="E247">
        <f t="shared" si="102"/>
        <v>4.8499999999999996</v>
      </c>
      <c r="F247">
        <v>31</v>
      </c>
      <c r="H247">
        <v>6.9999999999999999E-4</v>
      </c>
      <c r="I247">
        <v>6.9999999999999999E-4</v>
      </c>
      <c r="K247">
        <v>6</v>
      </c>
      <c r="L247">
        <f t="shared" si="103"/>
        <v>0.39600000000000002</v>
      </c>
      <c r="M247">
        <v>60</v>
      </c>
      <c r="N247">
        <v>55</v>
      </c>
      <c r="Q247">
        <v>4.7</v>
      </c>
      <c r="R247">
        <v>5</v>
      </c>
      <c r="S247">
        <f t="shared" si="104"/>
        <v>9.6999999999999993</v>
      </c>
      <c r="T247">
        <f t="shared" si="105"/>
        <v>2.5252525252525251</v>
      </c>
    </row>
    <row r="248" spans="1:20">
      <c r="A248" t="s">
        <v>128</v>
      </c>
      <c r="B248">
        <f t="shared" si="99"/>
        <v>4.4999999999999999E-4</v>
      </c>
      <c r="C248">
        <f t="shared" si="100"/>
        <v>82</v>
      </c>
      <c r="D248">
        <f t="shared" si="101"/>
        <v>0.84175084175084158</v>
      </c>
      <c r="E248">
        <f t="shared" si="102"/>
        <v>5.6</v>
      </c>
      <c r="F248">
        <v>29</v>
      </c>
      <c r="H248">
        <v>4.0000000000000002E-4</v>
      </c>
      <c r="I248">
        <v>5.0000000000000001E-4</v>
      </c>
      <c r="K248">
        <v>18</v>
      </c>
      <c r="L248">
        <f t="shared" si="103"/>
        <v>1.1880000000000002</v>
      </c>
      <c r="M248">
        <v>43</v>
      </c>
      <c r="N248">
        <v>55</v>
      </c>
      <c r="Q248">
        <v>5.5</v>
      </c>
      <c r="R248">
        <v>5.7</v>
      </c>
      <c r="S248">
        <f t="shared" si="104"/>
        <v>11.2</v>
      </c>
      <c r="T248">
        <f t="shared" si="105"/>
        <v>0.84175084175084158</v>
      </c>
    </row>
    <row r="249" spans="1:20">
      <c r="B249">
        <f t="shared" si="99"/>
        <v>5.0000000000000001E-4</v>
      </c>
      <c r="C249">
        <f t="shared" si="100"/>
        <v>76</v>
      </c>
      <c r="D249">
        <f t="shared" si="101"/>
        <v>1.1655011655011653</v>
      </c>
      <c r="E249">
        <f t="shared" si="102"/>
        <v>5.65</v>
      </c>
      <c r="F249">
        <v>38</v>
      </c>
      <c r="H249">
        <v>4.0000000000000002E-4</v>
      </c>
      <c r="I249">
        <v>5.9999999999999995E-4</v>
      </c>
      <c r="K249">
        <v>13</v>
      </c>
      <c r="L249">
        <f t="shared" si="103"/>
        <v>0.8580000000000001</v>
      </c>
      <c r="M249">
        <v>54</v>
      </c>
      <c r="N249">
        <v>50</v>
      </c>
      <c r="Q249">
        <v>5.6</v>
      </c>
      <c r="R249">
        <v>5.7</v>
      </c>
      <c r="S249">
        <f t="shared" si="104"/>
        <v>11.3</v>
      </c>
      <c r="T249">
        <f t="shared" si="105"/>
        <v>1.1655011655011653</v>
      </c>
    </row>
    <row r="250" spans="1:20">
      <c r="A250" t="s">
        <v>132</v>
      </c>
      <c r="B250">
        <f t="shared" si="99"/>
        <v>1.0500000000000002E-3</v>
      </c>
      <c r="C250">
        <f t="shared" si="100"/>
        <v>57</v>
      </c>
      <c r="D250">
        <f t="shared" si="101"/>
        <v>2.1645021645021645</v>
      </c>
      <c r="E250">
        <f t="shared" si="102"/>
        <v>5.45</v>
      </c>
      <c r="F250">
        <v>32</v>
      </c>
      <c r="H250">
        <v>1.1000000000000001E-3</v>
      </c>
      <c r="I250">
        <v>1E-3</v>
      </c>
      <c r="K250">
        <v>7</v>
      </c>
      <c r="L250">
        <f t="shared" si="103"/>
        <v>0.46200000000000002</v>
      </c>
      <c r="M250">
        <v>73</v>
      </c>
      <c r="N250">
        <v>50</v>
      </c>
      <c r="Q250">
        <v>5.2</v>
      </c>
      <c r="R250">
        <v>5.7</v>
      </c>
      <c r="S250">
        <f t="shared" si="104"/>
        <v>10.9</v>
      </c>
      <c r="T250">
        <f t="shared" si="105"/>
        <v>2.1645021645021645</v>
      </c>
    </row>
    <row r="251" spans="1:20">
      <c r="B251">
        <f>(H249+I249)/2</f>
        <v>5.0000000000000001E-4</v>
      </c>
      <c r="C251">
        <f t="shared" si="100"/>
        <v>64</v>
      </c>
      <c r="D251">
        <f t="shared" si="101"/>
        <v>1.3774104683195594</v>
      </c>
      <c r="E251">
        <f t="shared" si="102"/>
        <v>5.8</v>
      </c>
      <c r="F251">
        <v>31</v>
      </c>
      <c r="H251">
        <v>1E-3</v>
      </c>
      <c r="I251">
        <v>1E-3</v>
      </c>
      <c r="K251">
        <v>11</v>
      </c>
      <c r="L251">
        <f t="shared" si="103"/>
        <v>0.72599999999999998</v>
      </c>
      <c r="M251">
        <v>73</v>
      </c>
      <c r="N251">
        <v>43</v>
      </c>
      <c r="Q251">
        <v>5.6</v>
      </c>
      <c r="R251">
        <v>6</v>
      </c>
      <c r="S251">
        <f t="shared" si="104"/>
        <v>11.6</v>
      </c>
      <c r="T251">
        <f t="shared" si="105"/>
        <v>1.3774104683195594</v>
      </c>
    </row>
    <row r="252" spans="1:20">
      <c r="A252" t="s">
        <v>133</v>
      </c>
      <c r="B252">
        <f>(H250+I250)/2</f>
        <v>1.0500000000000002E-3</v>
      </c>
      <c r="C252">
        <f t="shared" si="100"/>
        <v>29</v>
      </c>
      <c r="D252">
        <f t="shared" si="101"/>
        <v>1.3774104683195594</v>
      </c>
      <c r="E252">
        <f t="shared" si="102"/>
        <v>3.75</v>
      </c>
      <c r="F252">
        <v>19</v>
      </c>
      <c r="H252">
        <v>2.9999999999999997E-4</v>
      </c>
      <c r="I252">
        <v>2.0000000000000001E-4</v>
      </c>
      <c r="K252">
        <v>11</v>
      </c>
      <c r="L252">
        <f t="shared" si="103"/>
        <v>0.72599999999999998</v>
      </c>
      <c r="M252">
        <v>70</v>
      </c>
      <c r="N252">
        <v>81</v>
      </c>
      <c r="Q252">
        <v>4.3</v>
      </c>
      <c r="R252">
        <v>3.2</v>
      </c>
      <c r="S252">
        <f t="shared" si="104"/>
        <v>7.5</v>
      </c>
      <c r="T252">
        <f t="shared" si="105"/>
        <v>1.3774104683195594</v>
      </c>
    </row>
    <row r="253" spans="1:20">
      <c r="B253">
        <f>(H251+I251)/2</f>
        <v>1E-3</v>
      </c>
      <c r="C253">
        <f t="shared" si="100"/>
        <v>16</v>
      </c>
      <c r="D253">
        <f t="shared" si="101"/>
        <v>1.2626262626262625</v>
      </c>
      <c r="E253">
        <f t="shared" si="102"/>
        <v>4.8000000000000007</v>
      </c>
      <c r="F253">
        <v>19</v>
      </c>
      <c r="H253">
        <v>4.0000000000000002E-4</v>
      </c>
      <c r="I253">
        <v>4.0000000000000002E-4</v>
      </c>
      <c r="K253">
        <v>12</v>
      </c>
      <c r="L253">
        <f t="shared" si="103"/>
        <v>0.79200000000000004</v>
      </c>
      <c r="M253">
        <v>76</v>
      </c>
      <c r="N253">
        <v>88</v>
      </c>
      <c r="Q253">
        <v>4.9000000000000004</v>
      </c>
      <c r="R253">
        <v>4.7</v>
      </c>
      <c r="S253">
        <f t="shared" si="104"/>
        <v>9.6000000000000014</v>
      </c>
      <c r="T253">
        <f t="shared" si="105"/>
        <v>1.2626262626262625</v>
      </c>
    </row>
    <row r="255" spans="1:20">
      <c r="A255" t="s">
        <v>4</v>
      </c>
      <c r="B255">
        <f>(SUM(B240:B253))/20</f>
        <v>4.900000000000002E-4</v>
      </c>
      <c r="C255">
        <f>(SUM(C240:C253))/14</f>
        <v>68.5</v>
      </c>
      <c r="D255">
        <f>(SUM(D240:D253))/20</f>
        <v>0.90307797025711467</v>
      </c>
      <c r="E255">
        <f>(SUM(E240:E253))/14</f>
        <v>4.8071428571428569</v>
      </c>
      <c r="F255">
        <f>(SUM(F240:F253))/14</f>
        <v>30.214285714285715</v>
      </c>
      <c r="H255">
        <f>(SUM(H240:H253))/20</f>
        <v>4.5000000000000004E-4</v>
      </c>
      <c r="I255">
        <f>(SUM(I240:I253))/20</f>
        <v>4.4000000000000002E-4</v>
      </c>
      <c r="K255">
        <f>(SUM(K240:K253))/20</f>
        <v>9.1999999999999993</v>
      </c>
      <c r="L255">
        <f>(SUM(L240:L253))/20</f>
        <v>0.60719999999999996</v>
      </c>
      <c r="M255">
        <f>(SUM(M240:M253))/20</f>
        <v>45.65</v>
      </c>
      <c r="N255">
        <f>(SUM(N240:N253))/20</f>
        <v>32.4</v>
      </c>
      <c r="Q255">
        <f>(SUM(Q240:Q253))/20</f>
        <v>3.3250000000000006</v>
      </c>
      <c r="R255">
        <f>(SUM(R240:R253))/20</f>
        <v>3.4050000000000002</v>
      </c>
    </row>
    <row r="257" spans="1:20" s="3" customFormat="1">
      <c r="A257" s="3" t="s">
        <v>89</v>
      </c>
      <c r="B257" s="3" t="s">
        <v>90</v>
      </c>
      <c r="C257" s="3" t="s">
        <v>91</v>
      </c>
      <c r="D257" s="3" t="s">
        <v>92</v>
      </c>
      <c r="E257" s="3" t="s">
        <v>93</v>
      </c>
      <c r="F257" s="5" t="s">
        <v>94</v>
      </c>
      <c r="G257" s="5"/>
      <c r="H257" s="3" t="s">
        <v>95</v>
      </c>
      <c r="I257" s="3" t="s">
        <v>96</v>
      </c>
      <c r="K257" s="3" t="s">
        <v>97</v>
      </c>
      <c r="M257" s="3" t="s">
        <v>98</v>
      </c>
      <c r="N257" s="5" t="s">
        <v>99</v>
      </c>
      <c r="O257" s="5"/>
      <c r="Q257" s="3" t="s">
        <v>100</v>
      </c>
      <c r="R257" s="3" t="s">
        <v>101</v>
      </c>
      <c r="S257" s="3" t="s">
        <v>102</v>
      </c>
      <c r="T257" s="3" t="s">
        <v>103</v>
      </c>
    </row>
    <row r="258" spans="1:20" s="3" customFormat="1">
      <c r="A258" s="3" t="s">
        <v>111</v>
      </c>
      <c r="B258" s="3" t="s">
        <v>174</v>
      </c>
    </row>
    <row r="259" spans="1:20" s="3" customFormat="1">
      <c r="A259" s="3" t="s">
        <v>87</v>
      </c>
      <c r="B259" s="3">
        <f t="shared" ref="B259:B264" si="106">(H259+I259)/2</f>
        <v>9.5E-4</v>
      </c>
      <c r="C259" s="3">
        <f t="shared" ref="C259:C264" si="107">(90-M259)+(90-N259)</f>
        <v>101</v>
      </c>
      <c r="D259" s="3">
        <f t="shared" ref="D259:D264" si="108">1/L259</f>
        <v>1.0101010101010102</v>
      </c>
      <c r="E259" s="3">
        <f t="shared" ref="E259:E264" si="109">(Q259+R259)/2</f>
        <v>5.65</v>
      </c>
      <c r="F259" s="3">
        <v>27</v>
      </c>
      <c r="H259" s="3">
        <v>8.9999999999999998E-4</v>
      </c>
      <c r="I259" s="3">
        <v>1E-3</v>
      </c>
      <c r="K259" s="3">
        <v>15</v>
      </c>
      <c r="L259" s="3">
        <f>(0.033*K259)*2</f>
        <v>0.99</v>
      </c>
      <c r="M259" s="3">
        <v>55</v>
      </c>
      <c r="N259" s="3">
        <v>24</v>
      </c>
      <c r="Q259" s="3">
        <v>5.6</v>
      </c>
      <c r="R259" s="3">
        <v>5.7</v>
      </c>
      <c r="S259" s="3">
        <f t="shared" ref="S259:S264" si="110">Q259+R259</f>
        <v>11.3</v>
      </c>
      <c r="T259" s="3">
        <f t="shared" ref="T259:T264" si="111">1/L259</f>
        <v>1.0101010101010102</v>
      </c>
    </row>
    <row r="260" spans="1:20" s="3" customFormat="1">
      <c r="B260" s="3">
        <f t="shared" si="106"/>
        <v>9.5E-4</v>
      </c>
      <c r="C260" s="3">
        <f t="shared" si="107"/>
        <v>98</v>
      </c>
      <c r="D260" s="3">
        <f t="shared" si="108"/>
        <v>0.84175084175084158</v>
      </c>
      <c r="E260" s="3">
        <f t="shared" si="109"/>
        <v>6.6</v>
      </c>
      <c r="F260" s="3">
        <v>28</v>
      </c>
      <c r="H260" s="3">
        <v>8.9999999999999998E-4</v>
      </c>
      <c r="I260" s="3">
        <v>1E-3</v>
      </c>
      <c r="K260" s="3">
        <v>18</v>
      </c>
      <c r="L260" s="3">
        <f t="shared" ref="L260:L264" si="112">(0.033*K260)*2</f>
        <v>1.1880000000000002</v>
      </c>
      <c r="M260" s="3">
        <v>58</v>
      </c>
      <c r="N260" s="3">
        <v>24</v>
      </c>
      <c r="Q260" s="3">
        <v>6.7</v>
      </c>
      <c r="R260" s="3">
        <v>6.5</v>
      </c>
      <c r="S260" s="3">
        <f t="shared" si="110"/>
        <v>13.2</v>
      </c>
      <c r="T260" s="3">
        <f t="shared" si="111"/>
        <v>0.84175084175084158</v>
      </c>
    </row>
    <row r="261" spans="1:20" s="3" customFormat="1">
      <c r="A261" s="3" t="s">
        <v>127</v>
      </c>
      <c r="B261" s="3">
        <f t="shared" si="106"/>
        <v>9.5E-4</v>
      </c>
      <c r="C261" s="3">
        <f t="shared" si="107"/>
        <v>113</v>
      </c>
      <c r="D261" s="3">
        <f t="shared" si="108"/>
        <v>0.89126559714794995</v>
      </c>
      <c r="E261" s="3">
        <f t="shared" si="109"/>
        <v>6.15</v>
      </c>
      <c r="F261" s="3">
        <v>27</v>
      </c>
      <c r="H261" s="3">
        <v>1E-3</v>
      </c>
      <c r="I261" s="3">
        <v>8.9999999999999998E-4</v>
      </c>
      <c r="K261" s="3">
        <v>17</v>
      </c>
      <c r="L261" s="3">
        <f t="shared" si="112"/>
        <v>1.1220000000000001</v>
      </c>
      <c r="M261" s="3">
        <v>52</v>
      </c>
      <c r="N261" s="3">
        <v>15</v>
      </c>
      <c r="Q261" s="3">
        <v>6.1</v>
      </c>
      <c r="R261" s="3">
        <v>6.2</v>
      </c>
      <c r="S261" s="3">
        <f t="shared" si="110"/>
        <v>12.3</v>
      </c>
      <c r="T261" s="3">
        <f t="shared" si="111"/>
        <v>0.89126559714794995</v>
      </c>
    </row>
    <row r="262" spans="1:20" s="3" customFormat="1">
      <c r="B262" s="3">
        <f t="shared" si="106"/>
        <v>1.15E-3</v>
      </c>
      <c r="C262" s="3">
        <f t="shared" si="107"/>
        <v>87</v>
      </c>
      <c r="D262" s="3">
        <f t="shared" si="108"/>
        <v>0.94696969696969691</v>
      </c>
      <c r="E262" s="3">
        <f t="shared" si="109"/>
        <v>7.45</v>
      </c>
      <c r="F262" s="3">
        <v>36</v>
      </c>
      <c r="H262" s="3">
        <v>1.1999999999999999E-3</v>
      </c>
      <c r="I262" s="3">
        <v>1.1000000000000001E-3</v>
      </c>
      <c r="K262" s="3">
        <v>16</v>
      </c>
      <c r="L262" s="3">
        <f t="shared" si="112"/>
        <v>1.056</v>
      </c>
      <c r="M262" s="3">
        <v>56</v>
      </c>
      <c r="N262" s="3">
        <v>37</v>
      </c>
      <c r="Q262" s="3">
        <v>7.5</v>
      </c>
      <c r="R262" s="3">
        <v>7.4</v>
      </c>
      <c r="S262" s="3">
        <f t="shared" si="110"/>
        <v>14.9</v>
      </c>
      <c r="T262" s="3">
        <f t="shared" si="111"/>
        <v>0.94696969696969691</v>
      </c>
    </row>
    <row r="263" spans="1:20" s="3" customFormat="1">
      <c r="A263" s="3" t="s">
        <v>0</v>
      </c>
      <c r="B263" s="3">
        <f t="shared" si="106"/>
        <v>1.1000000000000001E-3</v>
      </c>
      <c r="C263" s="3">
        <f t="shared" si="107"/>
        <v>113</v>
      </c>
      <c r="D263" s="3">
        <f t="shared" si="108"/>
        <v>0.84175084175084158</v>
      </c>
      <c r="E263" s="3">
        <f t="shared" si="109"/>
        <v>7.25</v>
      </c>
      <c r="F263" s="3">
        <v>22</v>
      </c>
      <c r="H263" s="3">
        <v>1.1000000000000001E-3</v>
      </c>
      <c r="I263" s="3">
        <v>1.1000000000000001E-3</v>
      </c>
      <c r="K263" s="3">
        <v>18</v>
      </c>
      <c r="L263" s="3">
        <f t="shared" si="112"/>
        <v>1.1880000000000002</v>
      </c>
      <c r="M263" s="3">
        <v>39</v>
      </c>
      <c r="N263" s="3">
        <v>28</v>
      </c>
      <c r="Q263" s="3">
        <v>7.1</v>
      </c>
      <c r="R263" s="3">
        <v>7.4</v>
      </c>
      <c r="S263" s="3">
        <f t="shared" si="110"/>
        <v>14.5</v>
      </c>
      <c r="T263" s="3">
        <f t="shared" si="111"/>
        <v>0.84175084175084158</v>
      </c>
    </row>
    <row r="264" spans="1:20" s="3" customFormat="1">
      <c r="B264" s="3">
        <f t="shared" si="106"/>
        <v>1.2499999999999998E-3</v>
      </c>
      <c r="C264" s="3">
        <f t="shared" si="107"/>
        <v>99</v>
      </c>
      <c r="D264" s="3">
        <f t="shared" si="108"/>
        <v>0.94696969696969691</v>
      </c>
      <c r="E264" s="3">
        <f t="shared" si="109"/>
        <v>7.55</v>
      </c>
      <c r="F264" s="3">
        <v>25</v>
      </c>
      <c r="H264" s="3">
        <v>1.1999999999999999E-3</v>
      </c>
      <c r="I264" s="3">
        <v>1.2999999999999999E-3</v>
      </c>
      <c r="K264" s="3">
        <v>16</v>
      </c>
      <c r="L264" s="3">
        <f t="shared" si="112"/>
        <v>1.056</v>
      </c>
      <c r="M264" s="3">
        <v>30</v>
      </c>
      <c r="N264" s="3">
        <v>51</v>
      </c>
      <c r="Q264" s="3">
        <v>7.5</v>
      </c>
      <c r="R264" s="3">
        <v>7.6</v>
      </c>
      <c r="S264" s="3">
        <f t="shared" si="110"/>
        <v>15.1</v>
      </c>
      <c r="T264" s="3">
        <f t="shared" si="111"/>
        <v>0.94696969696969691</v>
      </c>
    </row>
    <row r="265" spans="1:20" s="3" customFormat="1"/>
    <row r="266" spans="1:20" s="3" customFormat="1">
      <c r="A266" s="3" t="s">
        <v>104</v>
      </c>
      <c r="B266" s="3">
        <f>(SUM(B259:B264))/6</f>
        <v>1.0583333333333332E-3</v>
      </c>
      <c r="C266" s="3">
        <f>(SUM(C259:C264))/6</f>
        <v>101.83333333333333</v>
      </c>
      <c r="D266" s="3">
        <f>(SUM(D259:D264))/6</f>
        <v>0.91313461411500618</v>
      </c>
      <c r="E266" s="3">
        <f>(SUM(E259:E264))/6</f>
        <v>6.7749999999999986</v>
      </c>
      <c r="F266" s="3">
        <f>(SUM(F259:F264))/6</f>
        <v>27.5</v>
      </c>
      <c r="H266" s="3">
        <f>(SUM(H259:H264))/6</f>
        <v>1.0499999999999999E-3</v>
      </c>
      <c r="I266" s="3">
        <f>(SUM(I259:I264))/6</f>
        <v>1.0666666666666667E-3</v>
      </c>
      <c r="K266" s="3">
        <f>(SUM(K259:K264))/6</f>
        <v>16.666666666666668</v>
      </c>
      <c r="L266" s="3">
        <f>(SUM(L259:L264))/6</f>
        <v>1.1000000000000001</v>
      </c>
      <c r="M266" s="3">
        <f>(SUM(M259:M264))/6</f>
        <v>48.333333333333336</v>
      </c>
      <c r="N266" s="3">
        <f>(SUM(N259:N264))/6</f>
        <v>29.833333333333332</v>
      </c>
      <c r="Q266" s="3">
        <f>(SUM(Q259:Q264))/6</f>
        <v>6.75</v>
      </c>
      <c r="R266" s="3">
        <f>(SUM(R259:R264))/6</f>
        <v>6.8</v>
      </c>
    </row>
    <row r="269" spans="1:20">
      <c r="A269" s="3" t="s">
        <v>243</v>
      </c>
      <c r="B269" s="3" t="s">
        <v>244</v>
      </c>
    </row>
    <row r="270" spans="1:20">
      <c r="A270" s="3" t="s">
        <v>245</v>
      </c>
      <c r="B270" s="3" t="s">
        <v>246</v>
      </c>
      <c r="C270" s="3" t="s">
        <v>270</v>
      </c>
    </row>
    <row r="271" spans="1:20">
      <c r="A271" s="3" t="s">
        <v>247</v>
      </c>
      <c r="B271" s="3" t="s">
        <v>248</v>
      </c>
      <c r="C271" s="3" t="s">
        <v>182</v>
      </c>
    </row>
    <row r="272" spans="1:20">
      <c r="A272" s="3" t="s">
        <v>249</v>
      </c>
      <c r="B272" s="3" t="s">
        <v>250</v>
      </c>
      <c r="C272" s="3" t="s">
        <v>183</v>
      </c>
    </row>
    <row r="273" spans="1:3">
      <c r="A273" s="3" t="s">
        <v>251</v>
      </c>
      <c r="B273" s="3" t="s">
        <v>252</v>
      </c>
      <c r="C273" s="3" t="s">
        <v>184</v>
      </c>
    </row>
    <row r="274" spans="1:3">
      <c r="A274" s="3" t="s">
        <v>253</v>
      </c>
      <c r="B274" s="3" t="s">
        <v>258</v>
      </c>
      <c r="C274" s="3" t="s">
        <v>187</v>
      </c>
    </row>
    <row r="275" spans="1:3">
      <c r="A275" s="3" t="s">
        <v>254</v>
      </c>
      <c r="B275" s="3" t="s">
        <v>259</v>
      </c>
      <c r="C275" s="3" t="s">
        <v>185</v>
      </c>
    </row>
    <row r="276" spans="1:3">
      <c r="A276" s="3" t="s">
        <v>255</v>
      </c>
      <c r="B276" s="3" t="s">
        <v>260</v>
      </c>
      <c r="C276" s="3" t="s">
        <v>186</v>
      </c>
    </row>
    <row r="277" spans="1:3">
      <c r="A277" s="3" t="s">
        <v>264</v>
      </c>
      <c r="B277" s="3" t="s">
        <v>265</v>
      </c>
      <c r="C277" s="3" t="s">
        <v>188</v>
      </c>
    </row>
    <row r="278" spans="1:3">
      <c r="A278" s="3" t="s">
        <v>256</v>
      </c>
      <c r="B278" s="3" t="s">
        <v>262</v>
      </c>
      <c r="C278" s="3" t="s">
        <v>193</v>
      </c>
    </row>
    <row r="279" spans="1:3">
      <c r="A279" s="3" t="s">
        <v>257</v>
      </c>
      <c r="B279" s="3" t="s">
        <v>263</v>
      </c>
      <c r="C279" s="3" t="s">
        <v>194</v>
      </c>
    </row>
    <row r="280" spans="1:3">
      <c r="A280">
        <v>3015</v>
      </c>
      <c r="B280" s="3" t="s">
        <v>261</v>
      </c>
      <c r="C280" s="3" t="s">
        <v>189</v>
      </c>
    </row>
    <row r="281" spans="1:3">
      <c r="A281">
        <v>2047</v>
      </c>
      <c r="B281" s="1" t="s">
        <v>267</v>
      </c>
      <c r="C281" s="1" t="s">
        <v>190</v>
      </c>
    </row>
    <row r="282" spans="1:3">
      <c r="A282" s="3">
        <v>2012</v>
      </c>
      <c r="B282" s="1" t="s">
        <v>266</v>
      </c>
      <c r="C282" s="1" t="s">
        <v>195</v>
      </c>
    </row>
    <row r="283" spans="1:3">
      <c r="A283">
        <v>2053</v>
      </c>
      <c r="B283" s="1" t="s">
        <v>268</v>
      </c>
      <c r="C283" s="1" t="s">
        <v>191</v>
      </c>
    </row>
    <row r="284" spans="1:3">
      <c r="A284">
        <v>2054</v>
      </c>
      <c r="B284" s="1" t="s">
        <v>269</v>
      </c>
      <c r="C284" s="1" t="s">
        <v>192</v>
      </c>
    </row>
  </sheetData>
  <mergeCells count="8">
    <mergeCell ref="F257:G257"/>
    <mergeCell ref="N257:O257"/>
    <mergeCell ref="F200:G200"/>
    <mergeCell ref="N200:O200"/>
    <mergeCell ref="F161:G161"/>
    <mergeCell ref="N161:O161"/>
    <mergeCell ref="F176:G176"/>
    <mergeCell ref="N176:O176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tabSelected="1" topLeftCell="E1" workbookViewId="0">
      <selection activeCell="U1" sqref="U1:U1048576"/>
    </sheetView>
  </sheetViews>
  <sheetFormatPr baseColWidth="10" defaultRowHeight="13" x14ac:dyDescent="0"/>
  <cols>
    <col min="2" max="2" width="10.7109375" style="2"/>
    <col min="14" max="14" width="15.5703125" customWidth="1"/>
    <col min="15" max="15" width="14.5703125" customWidth="1"/>
  </cols>
  <sheetData>
    <row r="1" spans="1:22">
      <c r="A1" t="s">
        <v>218</v>
      </c>
      <c r="B1" s="2" t="s">
        <v>223</v>
      </c>
      <c r="C1" s="2" t="s">
        <v>202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/>
      <c r="J1" s="2" t="s">
        <v>208</v>
      </c>
      <c r="K1" s="2" t="s">
        <v>209</v>
      </c>
      <c r="L1" s="2"/>
      <c r="M1" s="2" t="s">
        <v>210</v>
      </c>
      <c r="N1" s="2" t="s">
        <v>211</v>
      </c>
      <c r="O1" s="2" t="s">
        <v>212</v>
      </c>
      <c r="P1" s="2" t="s">
        <v>213</v>
      </c>
      <c r="Q1" s="2"/>
      <c r="R1" s="2"/>
      <c r="S1" s="2" t="s">
        <v>214</v>
      </c>
      <c r="T1" s="2" t="s">
        <v>215</v>
      </c>
      <c r="U1" s="2" t="s">
        <v>216</v>
      </c>
      <c r="V1" s="2" t="s">
        <v>217</v>
      </c>
    </row>
    <row r="2" spans="1:22">
      <c r="A2" t="s">
        <v>219</v>
      </c>
      <c r="B2" s="2" t="s">
        <v>175</v>
      </c>
      <c r="C2" s="2" t="s">
        <v>177</v>
      </c>
      <c r="D2" s="2">
        <f t="shared" ref="D2:D65" si="0">(J2+K2)/2</f>
        <v>1.0500000000000002E-3</v>
      </c>
      <c r="E2" s="2">
        <f t="shared" ref="E2:E65" si="1">(90-O2)+(90-P2)</f>
        <v>68</v>
      </c>
      <c r="F2" s="2">
        <f t="shared" ref="F2:F65" si="2">1/N2</f>
        <v>1.8939393939393938</v>
      </c>
      <c r="G2" s="2">
        <f t="shared" ref="G2:G65" si="3">(S2+T2)/2</f>
        <v>4.55</v>
      </c>
      <c r="H2" s="2">
        <v>31</v>
      </c>
      <c r="I2" s="2"/>
      <c r="J2" s="2">
        <v>1.1000000000000001E-3</v>
      </c>
      <c r="K2" s="2">
        <v>1E-3</v>
      </c>
      <c r="L2" s="2"/>
      <c r="M2" s="2">
        <v>8</v>
      </c>
      <c r="N2" s="2">
        <f t="shared" ref="N2:N65" si="4">(0.033*M2)*2</f>
        <v>0.52800000000000002</v>
      </c>
      <c r="O2" s="2">
        <v>44</v>
      </c>
      <c r="P2" s="2">
        <v>68</v>
      </c>
      <c r="Q2" s="2"/>
      <c r="R2" s="2"/>
      <c r="S2" s="2">
        <v>4.5</v>
      </c>
      <c r="T2" s="2">
        <v>4.5999999999999996</v>
      </c>
      <c r="U2" s="2">
        <f t="shared" ref="U2:U65" si="5">S2+T2</f>
        <v>9.1</v>
      </c>
      <c r="V2" s="2">
        <f t="shared" ref="V2:V65" si="6">1/N2</f>
        <v>1.8939393939393938</v>
      </c>
    </row>
    <row r="3" spans="1:22">
      <c r="A3" t="s">
        <v>219</v>
      </c>
      <c r="B3" s="2" t="s">
        <v>175</v>
      </c>
      <c r="C3" s="2" t="s">
        <v>221</v>
      </c>
      <c r="D3" s="2">
        <f t="shared" si="0"/>
        <v>8.5000000000000006E-4</v>
      </c>
      <c r="E3" s="2">
        <f t="shared" si="1"/>
        <v>78</v>
      </c>
      <c r="F3" s="2">
        <f t="shared" si="2"/>
        <v>1.5151515151515151</v>
      </c>
      <c r="G3" s="2">
        <f t="shared" si="3"/>
        <v>4.8499999999999996</v>
      </c>
      <c r="H3" s="2">
        <v>33</v>
      </c>
      <c r="I3" s="2"/>
      <c r="J3" s="2">
        <v>8.0000000000000004E-4</v>
      </c>
      <c r="K3" s="2">
        <v>8.9999999999999998E-4</v>
      </c>
      <c r="L3" s="2"/>
      <c r="M3" s="2">
        <v>10</v>
      </c>
      <c r="N3" s="2">
        <f t="shared" si="4"/>
        <v>0.66</v>
      </c>
      <c r="O3" s="2">
        <v>40</v>
      </c>
      <c r="P3" s="2">
        <v>62</v>
      </c>
      <c r="Q3" s="2"/>
      <c r="R3" s="2"/>
      <c r="S3" s="2">
        <v>5.0999999999999996</v>
      </c>
      <c r="T3" s="2">
        <v>4.5999999999999996</v>
      </c>
      <c r="U3" s="2">
        <f t="shared" si="5"/>
        <v>9.6999999999999993</v>
      </c>
      <c r="V3" s="2">
        <f t="shared" si="6"/>
        <v>1.5151515151515151</v>
      </c>
    </row>
    <row r="4" spans="1:22">
      <c r="A4" s="2" t="s">
        <v>219</v>
      </c>
      <c r="B4" s="2" t="s">
        <v>175</v>
      </c>
      <c r="C4" s="2" t="s">
        <v>178</v>
      </c>
      <c r="D4" s="2">
        <f t="shared" si="0"/>
        <v>5.4999999999999992E-4</v>
      </c>
      <c r="E4" s="2">
        <f t="shared" si="1"/>
        <v>91</v>
      </c>
      <c r="F4" s="2">
        <f t="shared" si="2"/>
        <v>0.72150072150072142</v>
      </c>
      <c r="G4" s="2">
        <f t="shared" si="3"/>
        <v>6.5</v>
      </c>
      <c r="H4" s="2">
        <v>28</v>
      </c>
      <c r="I4" s="2"/>
      <c r="J4" s="2">
        <v>5.9999999999999995E-4</v>
      </c>
      <c r="K4" s="2">
        <v>5.0000000000000001E-4</v>
      </c>
      <c r="L4" s="2"/>
      <c r="M4" s="2">
        <v>21</v>
      </c>
      <c r="N4" s="2">
        <f t="shared" si="4"/>
        <v>1.3860000000000001</v>
      </c>
      <c r="O4" s="2">
        <v>35</v>
      </c>
      <c r="P4" s="2">
        <v>54</v>
      </c>
      <c r="Q4" s="2"/>
      <c r="R4" s="2"/>
      <c r="S4" s="2">
        <v>6.4</v>
      </c>
      <c r="T4" s="2">
        <v>6.6</v>
      </c>
      <c r="U4" s="2">
        <f t="shared" si="5"/>
        <v>13</v>
      </c>
      <c r="V4" s="2">
        <f t="shared" si="6"/>
        <v>0.72150072150072142</v>
      </c>
    </row>
    <row r="5" spans="1:22">
      <c r="A5" s="2" t="s">
        <v>219</v>
      </c>
      <c r="B5" s="2" t="s">
        <v>175</v>
      </c>
      <c r="C5" s="2" t="s">
        <v>222</v>
      </c>
      <c r="D5" s="2">
        <f t="shared" si="0"/>
        <v>5.0000000000000001E-4</v>
      </c>
      <c r="E5" s="2">
        <f t="shared" si="1"/>
        <v>81</v>
      </c>
      <c r="F5" s="2">
        <f t="shared" si="2"/>
        <v>0.75757575757575757</v>
      </c>
      <c r="G5" s="2">
        <f t="shared" si="3"/>
        <v>6.4499999999999993</v>
      </c>
      <c r="H5" s="2">
        <v>32</v>
      </c>
      <c r="I5" s="2"/>
      <c r="J5" s="2">
        <v>5.0000000000000001E-4</v>
      </c>
      <c r="K5" s="2">
        <v>5.0000000000000001E-4</v>
      </c>
      <c r="L5" s="2"/>
      <c r="M5" s="2">
        <v>20</v>
      </c>
      <c r="N5" s="2">
        <f t="shared" si="4"/>
        <v>1.32</v>
      </c>
      <c r="O5" s="2">
        <v>36</v>
      </c>
      <c r="P5" s="2">
        <v>63</v>
      </c>
      <c r="Q5" s="2"/>
      <c r="R5" s="2"/>
      <c r="S5" s="2">
        <v>6.6</v>
      </c>
      <c r="T5" s="2">
        <v>6.3</v>
      </c>
      <c r="U5" s="2">
        <f t="shared" si="5"/>
        <v>12.899999999999999</v>
      </c>
      <c r="V5" s="2">
        <f t="shared" si="6"/>
        <v>0.75757575757575757</v>
      </c>
    </row>
    <row r="6" spans="1:22">
      <c r="A6" s="2" t="s">
        <v>219</v>
      </c>
      <c r="B6" s="2" t="s">
        <v>175</v>
      </c>
      <c r="C6" s="2" t="s">
        <v>179</v>
      </c>
      <c r="D6" s="2">
        <f t="shared" si="0"/>
        <v>1.1999999999999999E-3</v>
      </c>
      <c r="E6" s="2">
        <f t="shared" si="1"/>
        <v>110</v>
      </c>
      <c r="F6" s="2">
        <f t="shared" si="2"/>
        <v>1.1655011655011653</v>
      </c>
      <c r="G6" s="2">
        <f t="shared" si="3"/>
        <v>5.3</v>
      </c>
      <c r="H6" s="2">
        <v>29</v>
      </c>
      <c r="I6" s="2"/>
      <c r="J6" s="2">
        <v>1.1999999999999999E-3</v>
      </c>
      <c r="K6" s="2">
        <v>1.1999999999999999E-3</v>
      </c>
      <c r="L6" s="2"/>
      <c r="M6" s="2">
        <v>13</v>
      </c>
      <c r="N6" s="2">
        <f t="shared" si="4"/>
        <v>0.8580000000000001</v>
      </c>
      <c r="O6" s="2">
        <v>25</v>
      </c>
      <c r="P6" s="2">
        <v>45</v>
      </c>
      <c r="Q6" s="2"/>
      <c r="R6" s="2"/>
      <c r="S6" s="2">
        <v>5.0999999999999996</v>
      </c>
      <c r="T6" s="2">
        <v>5.5</v>
      </c>
      <c r="U6" s="2">
        <f t="shared" si="5"/>
        <v>10.6</v>
      </c>
      <c r="V6" s="2">
        <f t="shared" si="6"/>
        <v>1.1655011655011653</v>
      </c>
    </row>
    <row r="7" spans="1:22">
      <c r="A7" s="2" t="s">
        <v>219</v>
      </c>
      <c r="B7" s="2" t="s">
        <v>175</v>
      </c>
      <c r="C7" s="2" t="s">
        <v>179</v>
      </c>
      <c r="D7" s="2">
        <f t="shared" si="0"/>
        <v>1.2499999999999998E-3</v>
      </c>
      <c r="E7" s="2">
        <f t="shared" si="1"/>
        <v>98</v>
      </c>
      <c r="F7" s="2">
        <f t="shared" si="2"/>
        <v>1.3774104683195594</v>
      </c>
      <c r="G7" s="2">
        <f t="shared" si="3"/>
        <v>5.4</v>
      </c>
      <c r="H7" s="2">
        <v>29</v>
      </c>
      <c r="I7" s="2"/>
      <c r="J7" s="2">
        <v>1.1999999999999999E-3</v>
      </c>
      <c r="K7" s="2">
        <v>1.2999999999999999E-3</v>
      </c>
      <c r="L7" s="2"/>
      <c r="M7" s="2">
        <v>11</v>
      </c>
      <c r="N7" s="2">
        <f t="shared" si="4"/>
        <v>0.72599999999999998</v>
      </c>
      <c r="O7" s="2">
        <v>64</v>
      </c>
      <c r="P7" s="2">
        <v>18</v>
      </c>
      <c r="Q7" s="2"/>
      <c r="R7" s="2"/>
      <c r="S7" s="2">
        <v>5.6</v>
      </c>
      <c r="T7" s="2">
        <v>5.2</v>
      </c>
      <c r="U7" s="2">
        <f t="shared" si="5"/>
        <v>10.8</v>
      </c>
      <c r="V7" s="2">
        <f t="shared" si="6"/>
        <v>1.3774104683195594</v>
      </c>
    </row>
    <row r="8" spans="1:22">
      <c r="A8" s="2" t="s">
        <v>219</v>
      </c>
      <c r="B8" s="2" t="s">
        <v>175</v>
      </c>
      <c r="C8" s="2" t="s">
        <v>57</v>
      </c>
      <c r="D8" s="2">
        <f t="shared" si="0"/>
        <v>1.2999999999999999E-3</v>
      </c>
      <c r="E8" s="2">
        <f t="shared" si="1"/>
        <v>100</v>
      </c>
      <c r="F8" s="2">
        <f t="shared" si="2"/>
        <v>1.0101010101010102</v>
      </c>
      <c r="G8" s="2">
        <f t="shared" si="3"/>
        <v>5.5</v>
      </c>
      <c r="H8" s="2">
        <v>39</v>
      </c>
      <c r="I8" s="2"/>
      <c r="J8" s="2">
        <v>1.2999999999999999E-3</v>
      </c>
      <c r="K8" s="2">
        <v>1.2999999999999999E-3</v>
      </c>
      <c r="L8" s="2"/>
      <c r="M8" s="2">
        <v>15</v>
      </c>
      <c r="N8" s="2">
        <f t="shared" si="4"/>
        <v>0.99</v>
      </c>
      <c r="O8" s="2">
        <v>30</v>
      </c>
      <c r="P8" s="2">
        <v>50</v>
      </c>
      <c r="Q8" s="2"/>
      <c r="R8" s="2"/>
      <c r="S8" s="2">
        <v>5.9</v>
      </c>
      <c r="T8" s="2">
        <v>5.0999999999999996</v>
      </c>
      <c r="U8" s="2">
        <f t="shared" si="5"/>
        <v>11</v>
      </c>
      <c r="V8" s="2">
        <f t="shared" si="6"/>
        <v>1.0101010101010102</v>
      </c>
    </row>
    <row r="9" spans="1:22">
      <c r="A9" s="2" t="s">
        <v>219</v>
      </c>
      <c r="B9" s="2" t="s">
        <v>175</v>
      </c>
      <c r="C9" s="2" t="s">
        <v>57</v>
      </c>
      <c r="D9" s="2">
        <f t="shared" si="0"/>
        <v>1.1000000000000001E-3</v>
      </c>
      <c r="E9" s="2">
        <f t="shared" si="1"/>
        <v>96</v>
      </c>
      <c r="F9" s="2">
        <f t="shared" si="2"/>
        <v>1.0101010101010102</v>
      </c>
      <c r="G9" s="2">
        <f t="shared" si="3"/>
        <v>5.65</v>
      </c>
      <c r="H9" s="2">
        <v>33</v>
      </c>
      <c r="I9" s="2"/>
      <c r="J9" s="2">
        <v>1.1000000000000001E-3</v>
      </c>
      <c r="K9" s="2">
        <v>1.1000000000000001E-3</v>
      </c>
      <c r="L9" s="2"/>
      <c r="M9" s="2">
        <v>15</v>
      </c>
      <c r="N9" s="2">
        <f t="shared" si="4"/>
        <v>0.99</v>
      </c>
      <c r="O9" s="2">
        <v>32</v>
      </c>
      <c r="P9" s="2">
        <v>52</v>
      </c>
      <c r="Q9" s="2"/>
      <c r="R9" s="2"/>
      <c r="S9" s="2">
        <v>5.6</v>
      </c>
      <c r="T9" s="2">
        <v>5.7</v>
      </c>
      <c r="U9" s="2">
        <f t="shared" si="5"/>
        <v>11.3</v>
      </c>
      <c r="V9" s="2">
        <f t="shared" si="6"/>
        <v>1.0101010101010102</v>
      </c>
    </row>
    <row r="10" spans="1:22">
      <c r="A10" s="2" t="s">
        <v>219</v>
      </c>
      <c r="B10" s="2" t="s">
        <v>175</v>
      </c>
      <c r="C10" s="2" t="s">
        <v>58</v>
      </c>
      <c r="D10" s="2">
        <f t="shared" si="0"/>
        <v>1E-3</v>
      </c>
      <c r="E10" s="2">
        <f t="shared" si="1"/>
        <v>93</v>
      </c>
      <c r="F10" s="2">
        <f t="shared" si="2"/>
        <v>1.5151515151515151</v>
      </c>
      <c r="G10" s="2">
        <f t="shared" si="3"/>
        <v>4.55</v>
      </c>
      <c r="H10" s="2">
        <v>32</v>
      </c>
      <c r="I10" s="2"/>
      <c r="J10" s="2">
        <v>1E-3</v>
      </c>
      <c r="K10" s="2">
        <v>1E-3</v>
      </c>
      <c r="L10" s="2"/>
      <c r="M10" s="2">
        <v>10</v>
      </c>
      <c r="N10" s="2">
        <f t="shared" si="4"/>
        <v>0.66</v>
      </c>
      <c r="O10" s="2">
        <v>64</v>
      </c>
      <c r="P10" s="2">
        <v>23</v>
      </c>
      <c r="Q10" s="2"/>
      <c r="R10" s="2"/>
      <c r="S10" s="2">
        <v>4.5999999999999996</v>
      </c>
      <c r="T10" s="2">
        <v>4.5</v>
      </c>
      <c r="U10" s="2">
        <f t="shared" si="5"/>
        <v>9.1</v>
      </c>
      <c r="V10" s="2">
        <f t="shared" si="6"/>
        <v>1.5151515151515151</v>
      </c>
    </row>
    <row r="11" spans="1:22">
      <c r="A11" s="2" t="s">
        <v>219</v>
      </c>
      <c r="B11" s="2" t="s">
        <v>175</v>
      </c>
      <c r="C11" s="2" t="s">
        <v>58</v>
      </c>
      <c r="D11" s="2">
        <f t="shared" si="0"/>
        <v>8.0000000000000004E-4</v>
      </c>
      <c r="E11" s="2">
        <f t="shared" si="1"/>
        <v>91</v>
      </c>
      <c r="F11" s="2">
        <f t="shared" si="2"/>
        <v>1.6835016835016832</v>
      </c>
      <c r="G11" s="2">
        <f t="shared" si="3"/>
        <v>4.6500000000000004</v>
      </c>
      <c r="H11" s="2">
        <v>24</v>
      </c>
      <c r="I11" s="2"/>
      <c r="J11" s="2">
        <v>8.0000000000000004E-4</v>
      </c>
      <c r="K11" s="2">
        <v>8.0000000000000004E-4</v>
      </c>
      <c r="L11" s="2"/>
      <c r="M11" s="2">
        <v>9</v>
      </c>
      <c r="N11" s="2">
        <f t="shared" si="4"/>
        <v>0.59400000000000008</v>
      </c>
      <c r="O11" s="2">
        <v>29</v>
      </c>
      <c r="P11" s="2">
        <v>60</v>
      </c>
      <c r="Q11" s="2"/>
      <c r="R11" s="2"/>
      <c r="S11" s="2">
        <v>4.5</v>
      </c>
      <c r="T11" s="2">
        <v>4.8</v>
      </c>
      <c r="U11" s="2">
        <f t="shared" si="5"/>
        <v>9.3000000000000007</v>
      </c>
      <c r="V11" s="2">
        <f t="shared" si="6"/>
        <v>1.6835016835016832</v>
      </c>
    </row>
    <row r="12" spans="1:22">
      <c r="A12" s="2" t="s">
        <v>219</v>
      </c>
      <c r="B12" s="2" t="s">
        <v>175</v>
      </c>
      <c r="C12" s="2" t="s">
        <v>59</v>
      </c>
      <c r="D12" s="2">
        <f t="shared" si="0"/>
        <v>1.2499999999999998E-3</v>
      </c>
      <c r="E12" s="2">
        <f t="shared" si="1"/>
        <v>116</v>
      </c>
      <c r="F12" s="2">
        <f t="shared" si="2"/>
        <v>1.1655011655011653</v>
      </c>
      <c r="G12" s="2">
        <f t="shared" si="3"/>
        <v>5.75</v>
      </c>
      <c r="H12" s="2">
        <v>30</v>
      </c>
      <c r="I12" s="2"/>
      <c r="J12" s="2">
        <v>1.2999999999999999E-3</v>
      </c>
      <c r="K12" s="2">
        <v>1.1999999999999999E-3</v>
      </c>
      <c r="L12" s="2"/>
      <c r="M12" s="2">
        <v>13</v>
      </c>
      <c r="N12" s="2">
        <f t="shared" si="4"/>
        <v>0.8580000000000001</v>
      </c>
      <c r="O12" s="2">
        <v>18</v>
      </c>
      <c r="P12" s="2">
        <v>46</v>
      </c>
      <c r="Q12" s="2"/>
      <c r="R12" s="2"/>
      <c r="S12" s="2">
        <v>5.8</v>
      </c>
      <c r="T12" s="2">
        <v>5.7</v>
      </c>
      <c r="U12" s="2">
        <f t="shared" si="5"/>
        <v>11.5</v>
      </c>
      <c r="V12" s="2">
        <f t="shared" si="6"/>
        <v>1.1655011655011653</v>
      </c>
    </row>
    <row r="13" spans="1:22">
      <c r="A13" s="2" t="s">
        <v>219</v>
      </c>
      <c r="B13" s="2" t="s">
        <v>175</v>
      </c>
      <c r="C13" s="2" t="s">
        <v>59</v>
      </c>
      <c r="D13" s="2">
        <f t="shared" si="0"/>
        <v>1.2499999999999998E-3</v>
      </c>
      <c r="E13" s="2">
        <f t="shared" si="1"/>
        <v>119</v>
      </c>
      <c r="F13" s="2">
        <f t="shared" si="2"/>
        <v>1.2626262626262625</v>
      </c>
      <c r="G13" s="2">
        <f t="shared" si="3"/>
        <v>6</v>
      </c>
      <c r="H13" s="2">
        <v>25</v>
      </c>
      <c r="I13" s="2"/>
      <c r="J13" s="2">
        <v>1.1999999999999999E-3</v>
      </c>
      <c r="K13" s="2">
        <v>1.2999999999999999E-3</v>
      </c>
      <c r="L13" s="2"/>
      <c r="M13" s="2">
        <v>12</v>
      </c>
      <c r="N13" s="2">
        <f t="shared" si="4"/>
        <v>0.79200000000000004</v>
      </c>
      <c r="O13" s="2">
        <v>39</v>
      </c>
      <c r="P13" s="2">
        <v>22</v>
      </c>
      <c r="Q13" s="2"/>
      <c r="R13" s="2"/>
      <c r="S13" s="2">
        <v>6.1</v>
      </c>
      <c r="T13" s="2">
        <v>5.9</v>
      </c>
      <c r="U13" s="2">
        <f t="shared" si="5"/>
        <v>12</v>
      </c>
      <c r="V13" s="2">
        <f t="shared" si="6"/>
        <v>1.2626262626262625</v>
      </c>
    </row>
    <row r="14" spans="1:22">
      <c r="A14" s="2" t="s">
        <v>219</v>
      </c>
      <c r="B14" s="2" t="s">
        <v>175</v>
      </c>
      <c r="C14" s="2" t="s">
        <v>60</v>
      </c>
      <c r="D14" s="2">
        <f t="shared" si="0"/>
        <v>1E-3</v>
      </c>
      <c r="E14" s="2">
        <f t="shared" si="1"/>
        <v>101</v>
      </c>
      <c r="F14" s="2">
        <f t="shared" si="2"/>
        <v>1.1655011655011653</v>
      </c>
      <c r="G14" s="2">
        <f t="shared" si="3"/>
        <v>6</v>
      </c>
      <c r="H14" s="2">
        <v>28</v>
      </c>
      <c r="I14" s="2"/>
      <c r="J14" s="2">
        <v>1E-3</v>
      </c>
      <c r="K14" s="2">
        <v>1E-3</v>
      </c>
      <c r="L14" s="2"/>
      <c r="M14" s="2">
        <v>13</v>
      </c>
      <c r="N14" s="2">
        <f t="shared" si="4"/>
        <v>0.8580000000000001</v>
      </c>
      <c r="O14" s="2">
        <v>56</v>
      </c>
      <c r="P14" s="2">
        <v>23</v>
      </c>
      <c r="Q14" s="2"/>
      <c r="R14" s="2"/>
      <c r="S14" s="2">
        <v>5.9</v>
      </c>
      <c r="T14" s="2">
        <v>6.1</v>
      </c>
      <c r="U14" s="2">
        <f t="shared" si="5"/>
        <v>12</v>
      </c>
      <c r="V14" s="2">
        <f t="shared" si="6"/>
        <v>1.1655011655011653</v>
      </c>
    </row>
    <row r="15" spans="1:22">
      <c r="A15" s="2" t="s">
        <v>219</v>
      </c>
      <c r="B15" s="2" t="s">
        <v>175</v>
      </c>
      <c r="C15" s="2" t="s">
        <v>60</v>
      </c>
      <c r="D15" s="2">
        <f t="shared" si="0"/>
        <v>1.3500000000000001E-3</v>
      </c>
      <c r="E15" s="2">
        <f t="shared" si="1"/>
        <v>56</v>
      </c>
      <c r="F15" s="2">
        <f t="shared" si="2"/>
        <v>1.6835016835016832</v>
      </c>
      <c r="G15" s="2">
        <f t="shared" si="3"/>
        <v>6.15</v>
      </c>
      <c r="H15" s="2">
        <v>26</v>
      </c>
      <c r="I15" s="2"/>
      <c r="J15" s="2">
        <v>1.2999999999999999E-3</v>
      </c>
      <c r="K15" s="2">
        <v>1.4E-3</v>
      </c>
      <c r="L15" s="2"/>
      <c r="M15" s="2">
        <v>9</v>
      </c>
      <c r="N15" s="2">
        <f t="shared" si="4"/>
        <v>0.59400000000000008</v>
      </c>
      <c r="O15" s="2">
        <v>50</v>
      </c>
      <c r="P15" s="2">
        <v>74</v>
      </c>
      <c r="Q15" s="2"/>
      <c r="R15" s="2"/>
      <c r="S15" s="2">
        <v>6</v>
      </c>
      <c r="T15" s="2">
        <v>6.3</v>
      </c>
      <c r="U15" s="2">
        <f t="shared" si="5"/>
        <v>12.3</v>
      </c>
      <c r="V15" s="2">
        <f t="shared" si="6"/>
        <v>1.6835016835016832</v>
      </c>
    </row>
    <row r="16" spans="1:22">
      <c r="A16" s="2" t="s">
        <v>219</v>
      </c>
      <c r="B16" s="2" t="s">
        <v>175</v>
      </c>
      <c r="C16" s="2" t="s">
        <v>61</v>
      </c>
      <c r="D16" s="2">
        <f t="shared" si="0"/>
        <v>8.5000000000000006E-4</v>
      </c>
      <c r="E16" s="2">
        <f t="shared" si="1"/>
        <v>105</v>
      </c>
      <c r="F16" s="2">
        <f t="shared" si="2"/>
        <v>2.5252525252525251</v>
      </c>
      <c r="G16" s="2">
        <f t="shared" si="3"/>
        <v>5.4</v>
      </c>
      <c r="H16" s="2">
        <v>18</v>
      </c>
      <c r="I16" s="2"/>
      <c r="J16" s="2">
        <v>8.0000000000000004E-4</v>
      </c>
      <c r="K16" s="2">
        <v>8.9999999999999998E-4</v>
      </c>
      <c r="L16" s="2"/>
      <c r="M16" s="2">
        <v>6</v>
      </c>
      <c r="N16" s="2">
        <f t="shared" si="4"/>
        <v>0.39600000000000002</v>
      </c>
      <c r="O16" s="2">
        <v>71</v>
      </c>
      <c r="P16" s="2">
        <v>4</v>
      </c>
      <c r="Q16" s="2"/>
      <c r="R16" s="2"/>
      <c r="S16" s="2">
        <v>5.6</v>
      </c>
      <c r="T16" s="2">
        <v>5.2</v>
      </c>
      <c r="U16" s="2">
        <f t="shared" si="5"/>
        <v>10.8</v>
      </c>
      <c r="V16" s="2">
        <f t="shared" si="6"/>
        <v>2.5252525252525251</v>
      </c>
    </row>
    <row r="17" spans="1:22">
      <c r="A17" s="2" t="s">
        <v>219</v>
      </c>
      <c r="B17" s="2" t="s">
        <v>175</v>
      </c>
      <c r="C17" s="2" t="s">
        <v>61</v>
      </c>
      <c r="D17" s="2">
        <f t="shared" si="0"/>
        <v>1.15E-3</v>
      </c>
      <c r="E17" s="2">
        <f t="shared" si="1"/>
        <v>113</v>
      </c>
      <c r="F17" s="2">
        <f t="shared" si="2"/>
        <v>1.6835016835016832</v>
      </c>
      <c r="G17" s="2">
        <f t="shared" si="3"/>
        <v>5.6</v>
      </c>
      <c r="H17" s="2">
        <v>32</v>
      </c>
      <c r="I17" s="2"/>
      <c r="J17" s="2">
        <v>1.1000000000000001E-3</v>
      </c>
      <c r="K17" s="2">
        <v>1.1999999999999999E-3</v>
      </c>
      <c r="L17" s="2"/>
      <c r="M17" s="2">
        <v>9</v>
      </c>
      <c r="N17" s="2">
        <f t="shared" si="4"/>
        <v>0.59400000000000008</v>
      </c>
      <c r="O17" s="2">
        <v>13</v>
      </c>
      <c r="P17" s="2">
        <v>54</v>
      </c>
      <c r="Q17" s="2"/>
      <c r="R17" s="2"/>
      <c r="S17" s="2">
        <v>5.8</v>
      </c>
      <c r="T17" s="2">
        <v>5.4</v>
      </c>
      <c r="U17" s="2">
        <f t="shared" si="5"/>
        <v>11.2</v>
      </c>
      <c r="V17" s="2">
        <f t="shared" si="6"/>
        <v>1.6835016835016832</v>
      </c>
    </row>
    <row r="18" spans="1:22">
      <c r="A18" s="2" t="s">
        <v>219</v>
      </c>
      <c r="B18" s="2" t="s">
        <v>175</v>
      </c>
      <c r="C18" s="2" t="s">
        <v>62</v>
      </c>
      <c r="D18" s="2">
        <f t="shared" si="0"/>
        <v>1.4E-3</v>
      </c>
      <c r="E18" s="2">
        <f t="shared" si="1"/>
        <v>80</v>
      </c>
      <c r="F18" s="2">
        <f t="shared" si="2"/>
        <v>1.2626262626262625</v>
      </c>
      <c r="G18" s="2">
        <f t="shared" si="3"/>
        <v>6.15</v>
      </c>
      <c r="H18" s="2">
        <v>28</v>
      </c>
      <c r="I18" s="2"/>
      <c r="J18" s="2">
        <v>1.4E-3</v>
      </c>
      <c r="K18" s="2">
        <v>1.4E-3</v>
      </c>
      <c r="L18" s="2"/>
      <c r="M18" s="2">
        <v>12</v>
      </c>
      <c r="N18" s="2">
        <f t="shared" si="4"/>
        <v>0.79200000000000004</v>
      </c>
      <c r="O18" s="2">
        <v>75</v>
      </c>
      <c r="P18" s="2">
        <v>25</v>
      </c>
      <c r="Q18" s="2"/>
      <c r="R18" s="2"/>
      <c r="S18" s="2">
        <v>6.6</v>
      </c>
      <c r="T18" s="2">
        <v>5.7</v>
      </c>
      <c r="U18" s="2">
        <f t="shared" si="5"/>
        <v>12.3</v>
      </c>
      <c r="V18" s="2">
        <f t="shared" si="6"/>
        <v>1.2626262626262625</v>
      </c>
    </row>
    <row r="19" spans="1:22">
      <c r="A19" s="2" t="s">
        <v>219</v>
      </c>
      <c r="B19" s="2" t="s">
        <v>175</v>
      </c>
      <c r="C19" s="2" t="s">
        <v>62</v>
      </c>
      <c r="D19" s="2">
        <f t="shared" si="0"/>
        <v>1.5E-3</v>
      </c>
      <c r="E19" s="2">
        <f t="shared" si="1"/>
        <v>102</v>
      </c>
      <c r="F19" s="2">
        <f t="shared" si="2"/>
        <v>1.3774104683195594</v>
      </c>
      <c r="G19" s="2">
        <f t="shared" si="3"/>
        <v>5.65</v>
      </c>
      <c r="H19" s="2">
        <v>24</v>
      </c>
      <c r="I19" s="2"/>
      <c r="J19" s="2">
        <v>1.5E-3</v>
      </c>
      <c r="K19" s="2">
        <v>1.5E-3</v>
      </c>
      <c r="L19" s="2"/>
      <c r="M19" s="2">
        <v>11</v>
      </c>
      <c r="N19" s="2">
        <f t="shared" si="4"/>
        <v>0.72599999999999998</v>
      </c>
      <c r="O19" s="2">
        <v>20</v>
      </c>
      <c r="P19" s="2">
        <v>58</v>
      </c>
      <c r="Q19" s="2"/>
      <c r="R19" s="2"/>
      <c r="S19" s="2">
        <v>5.5</v>
      </c>
      <c r="T19" s="2">
        <v>5.8</v>
      </c>
      <c r="U19" s="2">
        <f t="shared" si="5"/>
        <v>11.3</v>
      </c>
      <c r="V19" s="2">
        <f t="shared" si="6"/>
        <v>1.3774104683195594</v>
      </c>
    </row>
    <row r="20" spans="1:22">
      <c r="A20" s="2" t="s">
        <v>219</v>
      </c>
      <c r="B20" s="2" t="s">
        <v>175</v>
      </c>
      <c r="C20" s="2" t="s">
        <v>63</v>
      </c>
      <c r="D20" s="2">
        <f t="shared" si="0"/>
        <v>1.4E-3</v>
      </c>
      <c r="E20" s="2">
        <f t="shared" si="1"/>
        <v>43</v>
      </c>
      <c r="F20" s="2">
        <f t="shared" si="2"/>
        <v>2.5252525252525251</v>
      </c>
      <c r="G20" s="2">
        <f t="shared" si="3"/>
        <v>4.7</v>
      </c>
      <c r="H20" s="2">
        <v>28</v>
      </c>
      <c r="I20" s="2"/>
      <c r="J20" s="2">
        <v>1.4E-3</v>
      </c>
      <c r="K20" s="2">
        <v>1.4E-3</v>
      </c>
      <c r="L20" s="2"/>
      <c r="M20" s="2">
        <v>6</v>
      </c>
      <c r="N20" s="2">
        <f t="shared" si="4"/>
        <v>0.39600000000000002</v>
      </c>
      <c r="O20" s="2">
        <v>84</v>
      </c>
      <c r="P20" s="2">
        <v>53</v>
      </c>
      <c r="Q20" s="2"/>
      <c r="R20" s="2"/>
      <c r="S20" s="2">
        <v>4.7</v>
      </c>
      <c r="T20" s="2">
        <v>4.7</v>
      </c>
      <c r="U20" s="2">
        <f t="shared" si="5"/>
        <v>9.4</v>
      </c>
      <c r="V20" s="2">
        <f t="shared" si="6"/>
        <v>2.5252525252525251</v>
      </c>
    </row>
    <row r="21" spans="1:22">
      <c r="A21" s="2" t="s">
        <v>219</v>
      </c>
      <c r="B21" s="2" t="s">
        <v>175</v>
      </c>
      <c r="C21" s="2" t="s">
        <v>63</v>
      </c>
      <c r="D21" s="2">
        <f t="shared" si="0"/>
        <v>1.4499999999999999E-3</v>
      </c>
      <c r="E21" s="2">
        <f t="shared" si="1"/>
        <v>57</v>
      </c>
      <c r="F21" s="2">
        <f t="shared" si="2"/>
        <v>2.1645021645021645</v>
      </c>
      <c r="G21" s="2">
        <f t="shared" si="3"/>
        <v>4.5999999999999996</v>
      </c>
      <c r="H21" s="2">
        <v>29</v>
      </c>
      <c r="I21" s="2"/>
      <c r="J21" s="2">
        <v>1.4E-3</v>
      </c>
      <c r="K21" s="2">
        <v>1.5E-3</v>
      </c>
      <c r="L21" s="2"/>
      <c r="M21" s="2">
        <v>7</v>
      </c>
      <c r="N21" s="2">
        <f t="shared" si="4"/>
        <v>0.46200000000000002</v>
      </c>
      <c r="O21" s="2">
        <v>37</v>
      </c>
      <c r="P21" s="2">
        <v>86</v>
      </c>
      <c r="Q21" s="2"/>
      <c r="R21" s="2"/>
      <c r="S21" s="2">
        <v>4.2</v>
      </c>
      <c r="T21" s="2">
        <v>5</v>
      </c>
      <c r="U21" s="2">
        <f t="shared" si="5"/>
        <v>9.1999999999999993</v>
      </c>
      <c r="V21" s="2">
        <f t="shared" si="6"/>
        <v>2.1645021645021645</v>
      </c>
    </row>
    <row r="22" spans="1:22">
      <c r="A22" t="s">
        <v>220</v>
      </c>
      <c r="B22" s="2" t="s">
        <v>175</v>
      </c>
      <c r="C22" s="2" t="s">
        <v>180</v>
      </c>
      <c r="D22" s="2">
        <f t="shared" si="0"/>
        <v>6.9999999999999999E-4</v>
      </c>
      <c r="E22" s="2">
        <f t="shared" si="1"/>
        <v>140</v>
      </c>
      <c r="F22" s="2">
        <f t="shared" si="2"/>
        <v>0.75757575757575757</v>
      </c>
      <c r="G22" s="2">
        <f t="shared" si="3"/>
        <v>4.8000000000000007</v>
      </c>
      <c r="H22" s="2">
        <v>26</v>
      </c>
      <c r="I22" s="2"/>
      <c r="J22" s="2">
        <v>6.9999999999999999E-4</v>
      </c>
      <c r="K22" s="2">
        <v>6.9999999999999999E-4</v>
      </c>
      <c r="L22" s="2"/>
      <c r="M22" s="2">
        <v>20</v>
      </c>
      <c r="N22" s="2">
        <f t="shared" si="4"/>
        <v>1.32</v>
      </c>
      <c r="O22" s="2">
        <v>20</v>
      </c>
      <c r="P22" s="2">
        <v>20</v>
      </c>
      <c r="Q22" s="2" t="s">
        <v>135</v>
      </c>
      <c r="R22" s="2"/>
      <c r="S22" s="2">
        <v>4.7</v>
      </c>
      <c r="T22" s="2">
        <v>4.9000000000000004</v>
      </c>
      <c r="U22" s="2">
        <f t="shared" si="5"/>
        <v>9.6000000000000014</v>
      </c>
      <c r="V22" s="2">
        <f t="shared" si="6"/>
        <v>0.75757575757575757</v>
      </c>
    </row>
    <row r="23" spans="1:22">
      <c r="A23" t="s">
        <v>220</v>
      </c>
      <c r="B23" s="2" t="s">
        <v>175</v>
      </c>
      <c r="C23" s="2" t="s">
        <v>180</v>
      </c>
      <c r="D23" s="2">
        <f t="shared" si="0"/>
        <v>8.5000000000000006E-4</v>
      </c>
      <c r="E23" s="2">
        <f t="shared" si="1"/>
        <v>132</v>
      </c>
      <c r="F23" s="2">
        <f t="shared" si="2"/>
        <v>0.89126559714794995</v>
      </c>
      <c r="G23" s="2">
        <f t="shared" si="3"/>
        <v>5.2</v>
      </c>
      <c r="H23" s="2">
        <v>35</v>
      </c>
      <c r="I23" s="2"/>
      <c r="J23" s="2">
        <v>8.9999999999999998E-4</v>
      </c>
      <c r="K23" s="2">
        <v>8.0000000000000004E-4</v>
      </c>
      <c r="L23" s="2"/>
      <c r="M23" s="2">
        <v>17</v>
      </c>
      <c r="N23" s="2">
        <f t="shared" si="4"/>
        <v>1.1220000000000001</v>
      </c>
      <c r="O23" s="2">
        <v>18</v>
      </c>
      <c r="P23" s="2">
        <v>30</v>
      </c>
      <c r="Q23" s="2" t="s">
        <v>135</v>
      </c>
      <c r="R23" s="2"/>
      <c r="S23" s="2">
        <v>5</v>
      </c>
      <c r="T23" s="2">
        <v>5.4</v>
      </c>
      <c r="U23" s="2">
        <f t="shared" si="5"/>
        <v>10.4</v>
      </c>
      <c r="V23" s="2">
        <f t="shared" si="6"/>
        <v>0.89126559714794995</v>
      </c>
    </row>
    <row r="24" spans="1:22">
      <c r="A24" s="2" t="s">
        <v>220</v>
      </c>
      <c r="B24" s="2" t="s">
        <v>175</v>
      </c>
      <c r="C24" s="2" t="s">
        <v>181</v>
      </c>
      <c r="D24" s="2">
        <f t="shared" si="0"/>
        <v>5.0000000000000001E-4</v>
      </c>
      <c r="E24" s="2">
        <f t="shared" si="1"/>
        <v>112</v>
      </c>
      <c r="F24" s="2">
        <f t="shared" si="2"/>
        <v>0.72150072150072142</v>
      </c>
      <c r="G24" s="2">
        <f t="shared" si="3"/>
        <v>5.0500000000000007</v>
      </c>
      <c r="H24" s="2">
        <v>34</v>
      </c>
      <c r="I24" s="2"/>
      <c r="J24" s="2">
        <v>5.0000000000000001E-4</v>
      </c>
      <c r="K24" s="2">
        <v>5.0000000000000001E-4</v>
      </c>
      <c r="L24" s="2"/>
      <c r="M24" s="2">
        <v>21</v>
      </c>
      <c r="N24" s="2">
        <f t="shared" si="4"/>
        <v>1.3860000000000001</v>
      </c>
      <c r="O24" s="2">
        <v>43</v>
      </c>
      <c r="P24" s="2">
        <v>25</v>
      </c>
      <c r="Q24" s="2"/>
      <c r="R24" s="2"/>
      <c r="S24" s="2">
        <v>4.9000000000000004</v>
      </c>
      <c r="T24" s="2">
        <v>5.2</v>
      </c>
      <c r="U24" s="2">
        <f t="shared" si="5"/>
        <v>10.100000000000001</v>
      </c>
      <c r="V24" s="2">
        <f t="shared" si="6"/>
        <v>0.72150072150072142</v>
      </c>
    </row>
    <row r="25" spans="1:22">
      <c r="A25" s="2" t="s">
        <v>220</v>
      </c>
      <c r="B25" s="2" t="s">
        <v>175</v>
      </c>
      <c r="C25" s="2" t="s">
        <v>181</v>
      </c>
      <c r="D25" s="2">
        <f t="shared" si="0"/>
        <v>1.0500000000000002E-3</v>
      </c>
      <c r="E25" s="2">
        <f t="shared" si="1"/>
        <v>133</v>
      </c>
      <c r="F25" s="2">
        <f t="shared" si="2"/>
        <v>0.94696969696969691</v>
      </c>
      <c r="G25" s="2">
        <f t="shared" si="3"/>
        <v>5.05</v>
      </c>
      <c r="H25" s="2">
        <v>33</v>
      </c>
      <c r="I25" s="2"/>
      <c r="J25" s="2">
        <v>1E-3</v>
      </c>
      <c r="K25" s="2">
        <v>1.1000000000000001E-3</v>
      </c>
      <c r="L25" s="2"/>
      <c r="M25" s="2">
        <v>16</v>
      </c>
      <c r="N25" s="2">
        <f t="shared" si="4"/>
        <v>1.056</v>
      </c>
      <c r="O25" s="2">
        <v>23</v>
      </c>
      <c r="P25" s="2">
        <v>24</v>
      </c>
      <c r="Q25" s="2"/>
      <c r="R25" s="2"/>
      <c r="S25" s="2">
        <v>6</v>
      </c>
      <c r="T25" s="2">
        <v>4.0999999999999996</v>
      </c>
      <c r="U25" s="2">
        <f t="shared" si="5"/>
        <v>10.1</v>
      </c>
      <c r="V25" s="2">
        <f t="shared" si="6"/>
        <v>0.94696969696969691</v>
      </c>
    </row>
    <row r="26" spans="1:22">
      <c r="A26" s="2" t="s">
        <v>220</v>
      </c>
      <c r="B26" s="2" t="s">
        <v>175</v>
      </c>
      <c r="C26" s="2" t="s">
        <v>137</v>
      </c>
      <c r="D26" s="2">
        <f t="shared" si="0"/>
        <v>1.0500000000000002E-3</v>
      </c>
      <c r="E26" s="2">
        <f t="shared" si="1"/>
        <v>114</v>
      </c>
      <c r="F26" s="2">
        <f t="shared" si="2"/>
        <v>1.6835016835016832</v>
      </c>
      <c r="G26" s="2">
        <f t="shared" si="3"/>
        <v>4.8499999999999996</v>
      </c>
      <c r="H26" s="2">
        <v>31</v>
      </c>
      <c r="I26" s="2"/>
      <c r="J26" s="2">
        <v>1.1000000000000001E-3</v>
      </c>
      <c r="K26" s="2">
        <v>1E-3</v>
      </c>
      <c r="L26" s="2"/>
      <c r="M26" s="2">
        <v>9</v>
      </c>
      <c r="N26" s="2">
        <f t="shared" si="4"/>
        <v>0.59400000000000008</v>
      </c>
      <c r="O26" s="2">
        <v>20</v>
      </c>
      <c r="P26" s="2">
        <v>46</v>
      </c>
      <c r="Q26" s="2"/>
      <c r="R26" s="2"/>
      <c r="S26" s="2">
        <v>5.0999999999999996</v>
      </c>
      <c r="T26" s="2">
        <v>4.5999999999999996</v>
      </c>
      <c r="U26" s="2">
        <f t="shared" si="5"/>
        <v>9.6999999999999993</v>
      </c>
      <c r="V26" s="2">
        <f t="shared" si="6"/>
        <v>1.6835016835016832</v>
      </c>
    </row>
    <row r="27" spans="1:22">
      <c r="A27" s="2" t="s">
        <v>220</v>
      </c>
      <c r="B27" s="2" t="s">
        <v>175</v>
      </c>
      <c r="C27" s="2" t="s">
        <v>137</v>
      </c>
      <c r="D27" s="2">
        <f t="shared" si="0"/>
        <v>9.5E-4</v>
      </c>
      <c r="E27" s="2">
        <f t="shared" si="1"/>
        <v>111</v>
      </c>
      <c r="F27" s="2">
        <f t="shared" si="2"/>
        <v>1.5151515151515151</v>
      </c>
      <c r="G27" s="2">
        <f t="shared" si="3"/>
        <v>5.15</v>
      </c>
      <c r="H27" s="2">
        <v>34</v>
      </c>
      <c r="I27" s="2"/>
      <c r="J27" s="2">
        <v>8.9999999999999998E-4</v>
      </c>
      <c r="K27" s="2">
        <v>1E-3</v>
      </c>
      <c r="L27" s="2"/>
      <c r="M27" s="2">
        <v>10</v>
      </c>
      <c r="N27" s="2">
        <f t="shared" si="4"/>
        <v>0.66</v>
      </c>
      <c r="O27" s="2">
        <v>30</v>
      </c>
      <c r="P27" s="2">
        <v>39</v>
      </c>
      <c r="Q27" s="2"/>
      <c r="R27" s="2"/>
      <c r="S27" s="2">
        <v>5.0999999999999996</v>
      </c>
      <c r="T27" s="2">
        <v>5.2</v>
      </c>
      <c r="U27" s="2">
        <f t="shared" si="5"/>
        <v>10.3</v>
      </c>
      <c r="V27" s="2">
        <f t="shared" si="6"/>
        <v>1.5151515151515151</v>
      </c>
    </row>
    <row r="28" spans="1:22">
      <c r="A28" s="2" t="s">
        <v>220</v>
      </c>
      <c r="B28" s="2" t="s">
        <v>175</v>
      </c>
      <c r="C28" s="2" t="s">
        <v>138</v>
      </c>
      <c r="D28" s="2">
        <f t="shared" si="0"/>
        <v>8.9999999999999998E-4</v>
      </c>
      <c r="E28" s="2">
        <f t="shared" si="1"/>
        <v>92</v>
      </c>
      <c r="F28" s="2">
        <f t="shared" si="2"/>
        <v>1.5151515151515151</v>
      </c>
      <c r="G28" s="2">
        <f t="shared" si="3"/>
        <v>4.6500000000000004</v>
      </c>
      <c r="H28" s="2">
        <v>34</v>
      </c>
      <c r="I28" s="2"/>
      <c r="J28" s="2">
        <v>8.9999999999999998E-4</v>
      </c>
      <c r="K28" s="2">
        <v>8.9999999999999998E-4</v>
      </c>
      <c r="L28" s="2"/>
      <c r="M28" s="2">
        <v>10</v>
      </c>
      <c r="N28" s="2">
        <f t="shared" si="4"/>
        <v>0.66</v>
      </c>
      <c r="O28" s="2">
        <v>18</v>
      </c>
      <c r="P28" s="2">
        <v>70</v>
      </c>
      <c r="Q28" s="2"/>
      <c r="R28" s="2"/>
      <c r="S28" s="2">
        <v>4.7</v>
      </c>
      <c r="T28" s="2">
        <v>4.5999999999999996</v>
      </c>
      <c r="U28" s="2">
        <f t="shared" si="5"/>
        <v>9.3000000000000007</v>
      </c>
      <c r="V28" s="2">
        <f t="shared" si="6"/>
        <v>1.5151515151515151</v>
      </c>
    </row>
    <row r="29" spans="1:22">
      <c r="A29" s="2" t="s">
        <v>220</v>
      </c>
      <c r="B29" s="2" t="s">
        <v>175</v>
      </c>
      <c r="C29" s="2" t="s">
        <v>138</v>
      </c>
      <c r="D29" s="2">
        <f t="shared" si="0"/>
        <v>1.0500000000000002E-3</v>
      </c>
      <c r="E29" s="2">
        <f t="shared" si="1"/>
        <v>84</v>
      </c>
      <c r="F29" s="2">
        <f t="shared" si="2"/>
        <v>1.3774104683195594</v>
      </c>
      <c r="G29" s="2">
        <f t="shared" si="3"/>
        <v>4.9499999999999993</v>
      </c>
      <c r="H29" s="2">
        <v>35</v>
      </c>
      <c r="I29" s="2"/>
      <c r="J29" s="2">
        <v>1.1000000000000001E-3</v>
      </c>
      <c r="K29" s="2">
        <v>1E-3</v>
      </c>
      <c r="L29" s="2"/>
      <c r="M29" s="2">
        <v>11</v>
      </c>
      <c r="N29" s="2">
        <f t="shared" si="4"/>
        <v>0.72599999999999998</v>
      </c>
      <c r="O29" s="2">
        <v>32</v>
      </c>
      <c r="P29" s="2">
        <v>64</v>
      </c>
      <c r="Q29" s="2"/>
      <c r="R29" s="2"/>
      <c r="S29" s="2">
        <v>5.0999999999999996</v>
      </c>
      <c r="T29" s="2">
        <v>4.8</v>
      </c>
      <c r="U29" s="2">
        <f t="shared" si="5"/>
        <v>9.8999999999999986</v>
      </c>
      <c r="V29" s="2">
        <f t="shared" si="6"/>
        <v>1.3774104683195594</v>
      </c>
    </row>
    <row r="30" spans="1:22">
      <c r="A30" s="2" t="s">
        <v>220</v>
      </c>
      <c r="B30" s="2" t="s">
        <v>175</v>
      </c>
      <c r="C30" s="2" t="s">
        <v>139</v>
      </c>
      <c r="D30" s="2">
        <f t="shared" si="0"/>
        <v>1.4499999999999999E-3</v>
      </c>
      <c r="E30" s="2">
        <f t="shared" si="1"/>
        <v>113</v>
      </c>
      <c r="F30" s="2">
        <f t="shared" si="2"/>
        <v>1.3774104683195594</v>
      </c>
      <c r="G30" s="2">
        <f t="shared" si="3"/>
        <v>3.7</v>
      </c>
      <c r="H30" s="2">
        <v>23</v>
      </c>
      <c r="I30" s="2"/>
      <c r="J30" s="2">
        <v>1.5E-3</v>
      </c>
      <c r="K30" s="2">
        <v>1.4E-3</v>
      </c>
      <c r="L30" s="2"/>
      <c r="M30" s="2">
        <v>11</v>
      </c>
      <c r="N30" s="2">
        <f t="shared" si="4"/>
        <v>0.72599999999999998</v>
      </c>
      <c r="O30" s="2">
        <v>38</v>
      </c>
      <c r="P30" s="2">
        <v>29</v>
      </c>
      <c r="Q30" s="2"/>
      <c r="R30" s="2"/>
      <c r="S30" s="2">
        <v>3.5</v>
      </c>
      <c r="T30" s="2">
        <v>3.9</v>
      </c>
      <c r="U30" s="2">
        <f t="shared" si="5"/>
        <v>7.4</v>
      </c>
      <c r="V30" s="2">
        <f t="shared" si="6"/>
        <v>1.3774104683195594</v>
      </c>
    </row>
    <row r="31" spans="1:22">
      <c r="A31" s="2" t="s">
        <v>220</v>
      </c>
      <c r="B31" s="2" t="s">
        <v>175</v>
      </c>
      <c r="C31" s="2" t="s">
        <v>139</v>
      </c>
      <c r="D31" s="2">
        <f t="shared" si="0"/>
        <v>1.1999999999999999E-3</v>
      </c>
      <c r="E31" s="2">
        <f t="shared" si="1"/>
        <v>133</v>
      </c>
      <c r="F31" s="2">
        <f t="shared" si="2"/>
        <v>1.0822510822510822</v>
      </c>
      <c r="G31" s="2">
        <f t="shared" si="3"/>
        <v>4.2</v>
      </c>
      <c r="H31" s="2">
        <v>29</v>
      </c>
      <c r="I31" s="2"/>
      <c r="J31" s="2">
        <v>1.1999999999999999E-3</v>
      </c>
      <c r="K31" s="2">
        <v>1.1999999999999999E-3</v>
      </c>
      <c r="L31" s="2"/>
      <c r="M31" s="2">
        <v>14</v>
      </c>
      <c r="N31" s="2">
        <f t="shared" si="4"/>
        <v>0.92400000000000004</v>
      </c>
      <c r="O31" s="2">
        <v>27</v>
      </c>
      <c r="P31" s="2">
        <v>20</v>
      </c>
      <c r="Q31" s="2" t="s">
        <v>196</v>
      </c>
      <c r="R31" s="2"/>
      <c r="S31" s="2">
        <v>4.2</v>
      </c>
      <c r="T31" s="2">
        <v>4.2</v>
      </c>
      <c r="U31" s="2">
        <f t="shared" si="5"/>
        <v>8.4</v>
      </c>
      <c r="V31" s="2">
        <f t="shared" si="6"/>
        <v>1.0822510822510822</v>
      </c>
    </row>
    <row r="32" spans="1:22">
      <c r="A32" s="2" t="s">
        <v>220</v>
      </c>
      <c r="B32" s="2" t="s">
        <v>175</v>
      </c>
      <c r="C32" s="2" t="s">
        <v>141</v>
      </c>
      <c r="D32" s="2">
        <f t="shared" si="0"/>
        <v>1.1999999999999999E-3</v>
      </c>
      <c r="E32" s="2">
        <f t="shared" si="1"/>
        <v>160</v>
      </c>
      <c r="F32" s="2">
        <f t="shared" si="2"/>
        <v>1.1655011655011653</v>
      </c>
      <c r="G32" s="2">
        <f t="shared" si="3"/>
        <v>4.9000000000000004</v>
      </c>
      <c r="H32" s="2">
        <v>26</v>
      </c>
      <c r="I32" s="2"/>
      <c r="J32" s="2">
        <v>1.1999999999999999E-3</v>
      </c>
      <c r="K32" s="2">
        <v>1.1999999999999999E-3</v>
      </c>
      <c r="L32" s="2"/>
      <c r="M32" s="2">
        <v>13</v>
      </c>
      <c r="N32" s="2">
        <f t="shared" si="4"/>
        <v>0.8580000000000001</v>
      </c>
      <c r="O32" s="2">
        <v>20</v>
      </c>
      <c r="P32" s="2">
        <v>0</v>
      </c>
      <c r="Q32" s="2"/>
      <c r="R32" s="2"/>
      <c r="S32" s="2">
        <v>4.9000000000000004</v>
      </c>
      <c r="T32" s="2">
        <v>4.9000000000000004</v>
      </c>
      <c r="U32" s="2">
        <f t="shared" si="5"/>
        <v>9.8000000000000007</v>
      </c>
      <c r="V32" s="2">
        <f t="shared" si="6"/>
        <v>1.1655011655011653</v>
      </c>
    </row>
    <row r="33" spans="1:22">
      <c r="A33" s="2" t="s">
        <v>220</v>
      </c>
      <c r="B33" s="2" t="s">
        <v>175</v>
      </c>
      <c r="C33" s="2" t="s">
        <v>141</v>
      </c>
      <c r="D33" s="2">
        <f t="shared" si="0"/>
        <v>1.1000000000000001E-3</v>
      </c>
      <c r="E33" s="2">
        <f t="shared" si="1"/>
        <v>122</v>
      </c>
      <c r="F33" s="2">
        <f t="shared" si="2"/>
        <v>1.0101010101010102</v>
      </c>
      <c r="G33" s="2">
        <f t="shared" si="3"/>
        <v>4.75</v>
      </c>
      <c r="H33" s="2">
        <v>27</v>
      </c>
      <c r="I33" s="2"/>
      <c r="J33" s="2">
        <v>1.1000000000000001E-3</v>
      </c>
      <c r="K33" s="2">
        <v>1.1000000000000001E-3</v>
      </c>
      <c r="L33" s="2"/>
      <c r="M33" s="2">
        <v>15</v>
      </c>
      <c r="N33" s="2">
        <f t="shared" si="4"/>
        <v>0.99</v>
      </c>
      <c r="O33" s="2">
        <v>18</v>
      </c>
      <c r="P33" s="2">
        <v>40</v>
      </c>
      <c r="Q33" s="2"/>
      <c r="R33" s="2"/>
      <c r="S33" s="2">
        <v>5</v>
      </c>
      <c r="T33" s="2">
        <v>4.5</v>
      </c>
      <c r="U33" s="2">
        <f t="shared" si="5"/>
        <v>9.5</v>
      </c>
      <c r="V33" s="2">
        <f t="shared" si="6"/>
        <v>1.0101010101010102</v>
      </c>
    </row>
    <row r="34" spans="1:22">
      <c r="A34" s="2" t="s">
        <v>220</v>
      </c>
      <c r="B34" s="2" t="s">
        <v>175</v>
      </c>
      <c r="C34" s="2" t="s">
        <v>142</v>
      </c>
      <c r="D34" s="2">
        <f t="shared" si="0"/>
        <v>4.4999999999999999E-4</v>
      </c>
      <c r="E34" s="2">
        <f t="shared" si="1"/>
        <v>87</v>
      </c>
      <c r="F34" s="2">
        <f t="shared" si="2"/>
        <v>0.94696969696969691</v>
      </c>
      <c r="G34" s="2">
        <f t="shared" si="3"/>
        <v>3.5</v>
      </c>
      <c r="H34" s="2">
        <v>34</v>
      </c>
      <c r="I34" s="2"/>
      <c r="J34" s="2">
        <v>5.0000000000000001E-4</v>
      </c>
      <c r="K34" s="2">
        <v>4.0000000000000002E-4</v>
      </c>
      <c r="L34" s="2"/>
      <c r="M34" s="2">
        <v>16</v>
      </c>
      <c r="N34" s="2">
        <f t="shared" si="4"/>
        <v>1.056</v>
      </c>
      <c r="O34" s="2">
        <v>60</v>
      </c>
      <c r="P34" s="2">
        <v>33</v>
      </c>
      <c r="Q34" s="2"/>
      <c r="R34" s="2"/>
      <c r="S34" s="2">
        <v>3.3</v>
      </c>
      <c r="T34" s="2">
        <v>3.7</v>
      </c>
      <c r="U34" s="2">
        <f t="shared" si="5"/>
        <v>7</v>
      </c>
      <c r="V34" s="2">
        <f t="shared" si="6"/>
        <v>0.94696969696969691</v>
      </c>
    </row>
    <row r="35" spans="1:22">
      <c r="A35" s="2" t="s">
        <v>220</v>
      </c>
      <c r="B35" s="2" t="s">
        <v>175</v>
      </c>
      <c r="C35" s="2" t="s">
        <v>142</v>
      </c>
      <c r="D35" s="2">
        <f t="shared" si="0"/>
        <v>8.9999999999999998E-4</v>
      </c>
      <c r="E35" s="2">
        <f t="shared" si="1"/>
        <v>111</v>
      </c>
      <c r="F35" s="2">
        <f t="shared" si="2"/>
        <v>1.2626262626262625</v>
      </c>
      <c r="G35" s="2">
        <f t="shared" si="3"/>
        <v>4.1500000000000004</v>
      </c>
      <c r="H35" s="2">
        <v>29</v>
      </c>
      <c r="I35" s="2"/>
      <c r="J35" s="2">
        <v>8.9999999999999998E-4</v>
      </c>
      <c r="K35" s="2">
        <v>8.9999999999999998E-4</v>
      </c>
      <c r="L35" s="2"/>
      <c r="M35" s="2">
        <v>12</v>
      </c>
      <c r="N35" s="2">
        <f t="shared" si="4"/>
        <v>0.79200000000000004</v>
      </c>
      <c r="O35" s="2">
        <v>46</v>
      </c>
      <c r="P35" s="2">
        <v>23</v>
      </c>
      <c r="Q35" s="2"/>
      <c r="R35" s="2"/>
      <c r="S35" s="2">
        <v>4.5999999999999996</v>
      </c>
      <c r="T35" s="2">
        <v>3.7</v>
      </c>
      <c r="U35" s="2">
        <f t="shared" si="5"/>
        <v>8.3000000000000007</v>
      </c>
      <c r="V35" s="2">
        <f t="shared" si="6"/>
        <v>1.2626262626262625</v>
      </c>
    </row>
    <row r="36" spans="1:22">
      <c r="A36" s="2" t="s">
        <v>220</v>
      </c>
      <c r="B36" s="2" t="s">
        <v>175</v>
      </c>
      <c r="C36" s="2" t="s">
        <v>143</v>
      </c>
      <c r="D36" s="2">
        <f t="shared" si="0"/>
        <v>1.0500000000000002E-3</v>
      </c>
      <c r="E36" s="2">
        <f t="shared" si="1"/>
        <v>77</v>
      </c>
      <c r="F36" s="2">
        <f t="shared" si="2"/>
        <v>1.3774104683195594</v>
      </c>
      <c r="G36" s="2">
        <f t="shared" si="3"/>
        <v>4.4000000000000004</v>
      </c>
      <c r="H36" s="2">
        <v>37</v>
      </c>
      <c r="I36" s="2"/>
      <c r="J36" s="2">
        <v>1.1000000000000001E-3</v>
      </c>
      <c r="K36" s="2">
        <v>1E-3</v>
      </c>
      <c r="L36" s="2"/>
      <c r="M36" s="2">
        <v>11</v>
      </c>
      <c r="N36" s="2">
        <f t="shared" si="4"/>
        <v>0.72599999999999998</v>
      </c>
      <c r="O36" s="2">
        <v>70</v>
      </c>
      <c r="P36" s="2">
        <v>33</v>
      </c>
      <c r="Q36" s="2"/>
      <c r="R36" s="2"/>
      <c r="S36" s="2">
        <v>4</v>
      </c>
      <c r="T36" s="2">
        <v>4.8</v>
      </c>
      <c r="U36" s="2">
        <f t="shared" si="5"/>
        <v>8.8000000000000007</v>
      </c>
      <c r="V36" s="2">
        <f t="shared" si="6"/>
        <v>1.3774104683195594</v>
      </c>
    </row>
    <row r="37" spans="1:22">
      <c r="A37" s="2" t="s">
        <v>220</v>
      </c>
      <c r="B37" s="2" t="s">
        <v>175</v>
      </c>
      <c r="C37" s="2" t="s">
        <v>143</v>
      </c>
      <c r="D37" s="2">
        <f t="shared" si="0"/>
        <v>1E-3</v>
      </c>
      <c r="E37" s="2">
        <f t="shared" si="1"/>
        <v>92</v>
      </c>
      <c r="F37" s="2">
        <f t="shared" si="2"/>
        <v>1.3774104683195594</v>
      </c>
      <c r="G37" s="2">
        <f t="shared" si="3"/>
        <v>4.2</v>
      </c>
      <c r="H37" s="2">
        <v>35</v>
      </c>
      <c r="I37" s="2"/>
      <c r="J37" s="2">
        <v>8.9999999999999998E-4</v>
      </c>
      <c r="K37" s="2">
        <v>1.1000000000000001E-3</v>
      </c>
      <c r="L37" s="2"/>
      <c r="M37" s="2">
        <v>11</v>
      </c>
      <c r="N37" s="2">
        <f t="shared" si="4"/>
        <v>0.72599999999999998</v>
      </c>
      <c r="O37" s="2">
        <v>62</v>
      </c>
      <c r="P37" s="2">
        <v>26</v>
      </c>
      <c r="Q37" s="2"/>
      <c r="R37" s="2"/>
      <c r="S37" s="2">
        <v>4.9000000000000004</v>
      </c>
      <c r="T37" s="2">
        <v>3.5</v>
      </c>
      <c r="U37" s="2">
        <f t="shared" si="5"/>
        <v>8.4</v>
      </c>
      <c r="V37" s="2">
        <f t="shared" si="6"/>
        <v>1.3774104683195594</v>
      </c>
    </row>
    <row r="38" spans="1:22">
      <c r="A38" s="2" t="s">
        <v>220</v>
      </c>
      <c r="B38" s="2" t="s">
        <v>175</v>
      </c>
      <c r="C38" s="2" t="s">
        <v>144</v>
      </c>
      <c r="D38" s="2">
        <f t="shared" si="0"/>
        <v>1.1999999999999999E-3</v>
      </c>
      <c r="E38" s="2">
        <f t="shared" si="1"/>
        <v>144</v>
      </c>
      <c r="F38" s="2">
        <f t="shared" si="2"/>
        <v>1.1655011655011653</v>
      </c>
      <c r="G38" s="2">
        <f t="shared" si="3"/>
        <v>3.45</v>
      </c>
      <c r="H38" s="2">
        <v>29</v>
      </c>
      <c r="I38" s="2"/>
      <c r="J38" s="2">
        <v>1.1999999999999999E-3</v>
      </c>
      <c r="K38" s="2">
        <v>1.1999999999999999E-3</v>
      </c>
      <c r="L38" s="2"/>
      <c r="M38" s="2">
        <v>13</v>
      </c>
      <c r="N38" s="2">
        <f t="shared" si="4"/>
        <v>0.8580000000000001</v>
      </c>
      <c r="O38" s="2">
        <v>36</v>
      </c>
      <c r="P38" s="2">
        <v>0</v>
      </c>
      <c r="Q38" s="2" t="s">
        <v>135</v>
      </c>
      <c r="R38" s="2"/>
      <c r="S38" s="2">
        <v>3.5</v>
      </c>
      <c r="T38" s="2">
        <v>3.4</v>
      </c>
      <c r="U38" s="2">
        <f t="shared" si="5"/>
        <v>6.9</v>
      </c>
      <c r="V38" s="2">
        <f t="shared" si="6"/>
        <v>1.1655011655011653</v>
      </c>
    </row>
    <row r="39" spans="1:22">
      <c r="A39" s="2" t="s">
        <v>220</v>
      </c>
      <c r="B39" s="2" t="s">
        <v>175</v>
      </c>
      <c r="C39" s="2" t="s">
        <v>144</v>
      </c>
      <c r="D39" s="2">
        <f t="shared" si="0"/>
        <v>1.0500000000000002E-3</v>
      </c>
      <c r="E39" s="2">
        <f t="shared" si="1"/>
        <v>123</v>
      </c>
      <c r="F39" s="2">
        <f t="shared" si="2"/>
        <v>1.0822510822510822</v>
      </c>
      <c r="G39" s="2">
        <f t="shared" si="3"/>
        <v>4.4499999999999993</v>
      </c>
      <c r="H39" s="2">
        <v>32</v>
      </c>
      <c r="I39" s="2"/>
      <c r="J39" s="2">
        <v>1E-3</v>
      </c>
      <c r="K39" s="2">
        <v>1.1000000000000001E-3</v>
      </c>
      <c r="L39" s="2"/>
      <c r="M39" s="2">
        <v>14</v>
      </c>
      <c r="N39" s="2">
        <f t="shared" si="4"/>
        <v>0.92400000000000004</v>
      </c>
      <c r="O39" s="2">
        <v>22</v>
      </c>
      <c r="P39" s="2">
        <v>35</v>
      </c>
      <c r="Q39" s="2" t="s">
        <v>135</v>
      </c>
      <c r="R39" s="2"/>
      <c r="S39" s="2">
        <v>4.5999999999999996</v>
      </c>
      <c r="T39" s="2">
        <v>4.3</v>
      </c>
      <c r="U39" s="2">
        <f t="shared" si="5"/>
        <v>8.8999999999999986</v>
      </c>
      <c r="V39" s="2">
        <f t="shared" si="6"/>
        <v>1.0822510822510822</v>
      </c>
    </row>
    <row r="40" spans="1:22">
      <c r="A40" s="2" t="s">
        <v>220</v>
      </c>
      <c r="B40" s="2" t="s">
        <v>175</v>
      </c>
      <c r="C40" s="2" t="s">
        <v>145</v>
      </c>
      <c r="D40" s="2">
        <f t="shared" si="0"/>
        <v>9.5E-4</v>
      </c>
      <c r="E40" s="2">
        <f t="shared" si="1"/>
        <v>98</v>
      </c>
      <c r="F40" s="2">
        <f t="shared" si="2"/>
        <v>1.1655011655011653</v>
      </c>
      <c r="G40" s="2">
        <f t="shared" si="3"/>
        <v>5.15</v>
      </c>
      <c r="H40" s="2">
        <v>39</v>
      </c>
      <c r="I40" s="2"/>
      <c r="J40" s="2">
        <v>8.9999999999999998E-4</v>
      </c>
      <c r="K40" s="2">
        <v>1E-3</v>
      </c>
      <c r="L40" s="2"/>
      <c r="M40" s="2">
        <v>13</v>
      </c>
      <c r="N40" s="2">
        <f t="shared" si="4"/>
        <v>0.8580000000000001</v>
      </c>
      <c r="O40" s="2">
        <v>40</v>
      </c>
      <c r="P40" s="2">
        <v>42</v>
      </c>
      <c r="Q40" s="2"/>
      <c r="R40" s="2"/>
      <c r="S40" s="2">
        <v>5</v>
      </c>
      <c r="T40" s="2">
        <v>5.3</v>
      </c>
      <c r="U40" s="2">
        <f t="shared" si="5"/>
        <v>10.3</v>
      </c>
      <c r="V40" s="2">
        <f t="shared" si="6"/>
        <v>1.1655011655011653</v>
      </c>
    </row>
    <row r="41" spans="1:22">
      <c r="A41" s="2" t="s">
        <v>220</v>
      </c>
      <c r="B41" s="2" t="s">
        <v>175</v>
      </c>
      <c r="C41" s="2" t="s">
        <v>145</v>
      </c>
      <c r="D41" s="2">
        <f t="shared" si="0"/>
        <v>6.9999999999999999E-4</v>
      </c>
      <c r="E41" s="2">
        <f t="shared" si="1"/>
        <v>61</v>
      </c>
      <c r="F41" s="2">
        <f t="shared" si="2"/>
        <v>1.5151515151515151</v>
      </c>
      <c r="G41" s="2">
        <f t="shared" si="3"/>
        <v>4.25</v>
      </c>
      <c r="H41" s="2">
        <v>38</v>
      </c>
      <c r="I41" s="2"/>
      <c r="J41" s="2">
        <v>6.9999999999999999E-4</v>
      </c>
      <c r="K41" s="2">
        <v>6.9999999999999999E-4</v>
      </c>
      <c r="L41" s="2"/>
      <c r="M41" s="2">
        <v>10</v>
      </c>
      <c r="N41" s="2">
        <f t="shared" si="4"/>
        <v>0.66</v>
      </c>
      <c r="O41" s="2">
        <v>45</v>
      </c>
      <c r="P41" s="2">
        <v>74</v>
      </c>
      <c r="Q41" s="2"/>
      <c r="R41" s="2"/>
      <c r="S41" s="2">
        <v>4.4000000000000004</v>
      </c>
      <c r="T41" s="2">
        <v>4.0999999999999996</v>
      </c>
      <c r="U41" s="2">
        <f t="shared" si="5"/>
        <v>8.5</v>
      </c>
      <c r="V41" s="2">
        <f t="shared" si="6"/>
        <v>1.5151515151515151</v>
      </c>
    </row>
    <row r="42" spans="1:22">
      <c r="A42" t="s">
        <v>224</v>
      </c>
      <c r="B42" s="2" t="s">
        <v>174</v>
      </c>
      <c r="C42" s="2" t="s">
        <v>197</v>
      </c>
      <c r="D42" s="2">
        <f t="shared" si="0"/>
        <v>1E-3</v>
      </c>
      <c r="E42" s="2">
        <f t="shared" si="1"/>
        <v>63</v>
      </c>
      <c r="F42" s="2">
        <f t="shared" si="2"/>
        <v>1.3774104683195594</v>
      </c>
      <c r="G42" s="2">
        <f t="shared" si="3"/>
        <v>4.5999999999999996</v>
      </c>
      <c r="H42" s="2">
        <v>28</v>
      </c>
      <c r="I42" s="2"/>
      <c r="J42" s="2">
        <v>1E-3</v>
      </c>
      <c r="K42" s="2">
        <v>1E-3</v>
      </c>
      <c r="L42" s="2"/>
      <c r="M42" s="2">
        <v>11</v>
      </c>
      <c r="N42" s="2">
        <f t="shared" si="4"/>
        <v>0.72599999999999998</v>
      </c>
      <c r="O42" s="2">
        <v>74</v>
      </c>
      <c r="P42" s="2">
        <v>43</v>
      </c>
      <c r="Q42" s="2"/>
      <c r="R42" s="2"/>
      <c r="S42" s="2">
        <v>4.9000000000000004</v>
      </c>
      <c r="T42" s="2">
        <v>4.3</v>
      </c>
      <c r="U42" s="2">
        <f t="shared" si="5"/>
        <v>9.1999999999999993</v>
      </c>
      <c r="V42" s="2">
        <f t="shared" si="6"/>
        <v>1.3774104683195594</v>
      </c>
    </row>
    <row r="43" spans="1:22">
      <c r="A43" t="s">
        <v>224</v>
      </c>
      <c r="B43" s="2" t="s">
        <v>174</v>
      </c>
      <c r="C43" s="2" t="s">
        <v>197</v>
      </c>
      <c r="D43" s="2">
        <f t="shared" si="0"/>
        <v>1E-3</v>
      </c>
      <c r="E43" s="2">
        <f t="shared" si="1"/>
        <v>74</v>
      </c>
      <c r="F43" s="2">
        <f t="shared" si="2"/>
        <v>1.5151515151515151</v>
      </c>
      <c r="G43" s="2">
        <f t="shared" si="3"/>
        <v>4.5999999999999996</v>
      </c>
      <c r="H43" s="2">
        <v>24</v>
      </c>
      <c r="I43" s="2"/>
      <c r="J43" s="2">
        <v>1E-3</v>
      </c>
      <c r="K43" s="2">
        <v>1E-3</v>
      </c>
      <c r="L43" s="2"/>
      <c r="M43" s="2">
        <v>10</v>
      </c>
      <c r="N43" s="2">
        <f t="shared" si="4"/>
        <v>0.66</v>
      </c>
      <c r="O43" s="2">
        <v>48</v>
      </c>
      <c r="P43" s="2">
        <v>58</v>
      </c>
      <c r="Q43" s="2"/>
      <c r="R43" s="2"/>
      <c r="S43" s="2">
        <v>4.5999999999999996</v>
      </c>
      <c r="T43" s="2">
        <v>4.5999999999999996</v>
      </c>
      <c r="U43" s="2">
        <f t="shared" si="5"/>
        <v>9.1999999999999993</v>
      </c>
      <c r="V43" s="2">
        <f t="shared" si="6"/>
        <v>1.5151515151515151</v>
      </c>
    </row>
    <row r="44" spans="1:22">
      <c r="A44" s="2" t="s">
        <v>224</v>
      </c>
      <c r="B44" s="2" t="s">
        <v>174</v>
      </c>
      <c r="C44" s="2" t="s">
        <v>198</v>
      </c>
      <c r="D44" s="2">
        <f t="shared" si="0"/>
        <v>9.5E-4</v>
      </c>
      <c r="E44" s="2">
        <f t="shared" si="1"/>
        <v>136</v>
      </c>
      <c r="F44" s="2">
        <f t="shared" si="2"/>
        <v>0.75757575757575757</v>
      </c>
      <c r="G44" s="2">
        <f t="shared" si="3"/>
        <v>5.55</v>
      </c>
      <c r="H44" s="2">
        <v>29</v>
      </c>
      <c r="I44" s="2"/>
      <c r="J44" s="2">
        <v>1E-3</v>
      </c>
      <c r="K44" s="2">
        <v>8.9999999999999998E-4</v>
      </c>
      <c r="L44" s="2"/>
      <c r="M44" s="2">
        <v>20</v>
      </c>
      <c r="N44" s="2">
        <f t="shared" si="4"/>
        <v>1.32</v>
      </c>
      <c r="O44" s="2">
        <v>26</v>
      </c>
      <c r="P44" s="2">
        <v>18</v>
      </c>
      <c r="Q44" s="2"/>
      <c r="R44" s="2"/>
      <c r="S44" s="2">
        <v>5.6</v>
      </c>
      <c r="T44" s="2">
        <v>5.5</v>
      </c>
      <c r="U44" s="2">
        <f t="shared" si="5"/>
        <v>11.1</v>
      </c>
      <c r="V44" s="2">
        <f t="shared" si="6"/>
        <v>0.75757575757575757</v>
      </c>
    </row>
    <row r="45" spans="1:22">
      <c r="A45" s="2" t="s">
        <v>224</v>
      </c>
      <c r="B45" s="2" t="s">
        <v>174</v>
      </c>
      <c r="C45" s="2" t="s">
        <v>198</v>
      </c>
      <c r="D45" s="2">
        <f t="shared" si="0"/>
        <v>1.0500000000000002E-3</v>
      </c>
      <c r="E45" s="2">
        <f t="shared" si="1"/>
        <v>145</v>
      </c>
      <c r="F45" s="2">
        <f t="shared" si="2"/>
        <v>1.1655011655011653</v>
      </c>
      <c r="G45" s="2">
        <f t="shared" si="3"/>
        <v>5.85</v>
      </c>
      <c r="H45" s="2">
        <v>27</v>
      </c>
      <c r="I45" s="2"/>
      <c r="J45" s="2">
        <v>1E-3</v>
      </c>
      <c r="K45" s="2">
        <v>1.1000000000000001E-3</v>
      </c>
      <c r="L45" s="2"/>
      <c r="M45" s="2">
        <v>13</v>
      </c>
      <c r="N45" s="2">
        <f t="shared" si="4"/>
        <v>0.8580000000000001</v>
      </c>
      <c r="O45" s="2">
        <v>23</v>
      </c>
      <c r="P45" s="2">
        <v>12</v>
      </c>
      <c r="Q45" s="2"/>
      <c r="R45" s="2"/>
      <c r="S45" s="2">
        <v>6</v>
      </c>
      <c r="T45" s="2">
        <v>5.7</v>
      </c>
      <c r="U45" s="2">
        <f t="shared" si="5"/>
        <v>11.7</v>
      </c>
      <c r="V45" s="2">
        <f t="shared" si="6"/>
        <v>1.1655011655011653</v>
      </c>
    </row>
    <row r="46" spans="1:22">
      <c r="A46" s="2" t="s">
        <v>224</v>
      </c>
      <c r="B46" s="2" t="s">
        <v>174</v>
      </c>
      <c r="C46" s="2" t="s">
        <v>166</v>
      </c>
      <c r="D46" s="2">
        <f t="shared" si="0"/>
        <v>9.5E-4</v>
      </c>
      <c r="E46" s="2">
        <f t="shared" si="1"/>
        <v>126</v>
      </c>
      <c r="F46" s="2">
        <f t="shared" si="2"/>
        <v>0.79744816586921852</v>
      </c>
      <c r="G46" s="2">
        <f t="shared" si="3"/>
        <v>5.1999999999999993</v>
      </c>
      <c r="H46" s="2">
        <v>29</v>
      </c>
      <c r="I46" s="2"/>
      <c r="J46" s="2">
        <v>1E-3</v>
      </c>
      <c r="K46" s="2">
        <v>8.9999999999999998E-4</v>
      </c>
      <c r="L46" s="2"/>
      <c r="M46" s="2">
        <v>19</v>
      </c>
      <c r="N46" s="2">
        <f t="shared" si="4"/>
        <v>1.254</v>
      </c>
      <c r="O46" s="2">
        <v>22</v>
      </c>
      <c r="P46" s="2">
        <v>32</v>
      </c>
      <c r="Q46" s="2"/>
      <c r="R46" s="2"/>
      <c r="S46" s="2">
        <v>5.0999999999999996</v>
      </c>
      <c r="T46" s="2">
        <v>5.3</v>
      </c>
      <c r="U46" s="2">
        <f t="shared" si="5"/>
        <v>10.399999999999999</v>
      </c>
      <c r="V46" s="2">
        <f t="shared" si="6"/>
        <v>0.79744816586921852</v>
      </c>
    </row>
    <row r="47" spans="1:22">
      <c r="A47" s="2" t="s">
        <v>224</v>
      </c>
      <c r="B47" s="2" t="s">
        <v>174</v>
      </c>
      <c r="C47" s="2" t="s">
        <v>166</v>
      </c>
      <c r="D47" s="2">
        <f t="shared" si="0"/>
        <v>8.5000000000000006E-4</v>
      </c>
      <c r="E47" s="2">
        <f t="shared" si="1"/>
        <v>117</v>
      </c>
      <c r="F47" s="2">
        <f t="shared" si="2"/>
        <v>1.1655011655011653</v>
      </c>
      <c r="G47" s="2">
        <f t="shared" si="3"/>
        <v>4.3499999999999996</v>
      </c>
      <c r="H47" s="2">
        <v>26</v>
      </c>
      <c r="I47" s="2"/>
      <c r="J47" s="2">
        <v>8.9999999999999998E-4</v>
      </c>
      <c r="K47" s="2">
        <v>8.0000000000000004E-4</v>
      </c>
      <c r="L47" s="2"/>
      <c r="M47" s="2">
        <v>13</v>
      </c>
      <c r="N47" s="2">
        <f t="shared" si="4"/>
        <v>0.8580000000000001</v>
      </c>
      <c r="O47" s="2">
        <v>49</v>
      </c>
      <c r="P47" s="2">
        <v>14</v>
      </c>
      <c r="Q47" s="2"/>
      <c r="R47" s="2"/>
      <c r="S47" s="2">
        <v>4.5999999999999996</v>
      </c>
      <c r="T47" s="2">
        <v>4.0999999999999996</v>
      </c>
      <c r="U47" s="2">
        <f t="shared" si="5"/>
        <v>8.6999999999999993</v>
      </c>
      <c r="V47" s="2">
        <f t="shared" si="6"/>
        <v>1.1655011655011653</v>
      </c>
    </row>
    <row r="48" spans="1:22">
      <c r="A48" s="2" t="s">
        <v>224</v>
      </c>
      <c r="B48" s="2" t="s">
        <v>174</v>
      </c>
      <c r="C48" s="2" t="s">
        <v>167</v>
      </c>
      <c r="D48" s="2">
        <f t="shared" si="0"/>
        <v>1.0999999999999998E-3</v>
      </c>
      <c r="E48" s="2">
        <f t="shared" si="1"/>
        <v>119</v>
      </c>
      <c r="F48" s="2">
        <f t="shared" si="2"/>
        <v>1.0101010101010102</v>
      </c>
      <c r="G48" s="2">
        <f t="shared" si="3"/>
        <v>5.95</v>
      </c>
      <c r="H48" s="2">
        <v>32</v>
      </c>
      <c r="I48" s="2"/>
      <c r="J48" s="2">
        <v>1E-3</v>
      </c>
      <c r="K48" s="2">
        <v>1.1999999999999999E-3</v>
      </c>
      <c r="L48" s="2"/>
      <c r="M48" s="2">
        <v>15</v>
      </c>
      <c r="N48" s="2">
        <f t="shared" si="4"/>
        <v>0.99</v>
      </c>
      <c r="O48" s="2">
        <v>49</v>
      </c>
      <c r="P48" s="2">
        <v>12</v>
      </c>
      <c r="Q48" s="2"/>
      <c r="R48" s="2"/>
      <c r="S48" s="2">
        <v>6</v>
      </c>
      <c r="T48" s="2">
        <v>5.9</v>
      </c>
      <c r="U48" s="2">
        <f t="shared" si="5"/>
        <v>11.9</v>
      </c>
      <c r="V48" s="2">
        <f t="shared" si="6"/>
        <v>1.0101010101010102</v>
      </c>
    </row>
    <row r="49" spans="1:22">
      <c r="A49" s="2" t="s">
        <v>224</v>
      </c>
      <c r="B49" s="2" t="s">
        <v>174</v>
      </c>
      <c r="C49" s="2" t="s">
        <v>167</v>
      </c>
      <c r="D49" s="2">
        <f t="shared" si="0"/>
        <v>9.5E-4</v>
      </c>
      <c r="E49" s="2">
        <f t="shared" si="1"/>
        <v>96</v>
      </c>
      <c r="F49" s="2">
        <f t="shared" si="2"/>
        <v>0.94696969696969691</v>
      </c>
      <c r="G49" s="2">
        <f t="shared" si="3"/>
        <v>5.65</v>
      </c>
      <c r="H49" s="2">
        <v>30</v>
      </c>
      <c r="I49" s="2"/>
      <c r="J49" s="2">
        <v>8.9999999999999998E-4</v>
      </c>
      <c r="K49" s="2">
        <v>1E-3</v>
      </c>
      <c r="L49" s="2"/>
      <c r="M49" s="2">
        <v>16</v>
      </c>
      <c r="N49" s="2">
        <f t="shared" si="4"/>
        <v>1.056</v>
      </c>
      <c r="O49" s="2">
        <v>21</v>
      </c>
      <c r="P49" s="2">
        <v>63</v>
      </c>
      <c r="Q49" s="2"/>
      <c r="R49" s="2"/>
      <c r="S49" s="2">
        <v>5.6</v>
      </c>
      <c r="T49" s="2">
        <v>5.7</v>
      </c>
      <c r="U49" s="2">
        <f t="shared" si="5"/>
        <v>11.3</v>
      </c>
      <c r="V49" s="2">
        <f t="shared" si="6"/>
        <v>0.94696969696969691</v>
      </c>
    </row>
    <row r="50" spans="1:22">
      <c r="A50" s="2" t="s">
        <v>224</v>
      </c>
      <c r="B50" s="2" t="s">
        <v>174</v>
      </c>
      <c r="C50" s="2" t="s">
        <v>168</v>
      </c>
      <c r="D50" s="2">
        <f t="shared" si="0"/>
        <v>1.1999999999999999E-3</v>
      </c>
      <c r="E50" s="2">
        <f t="shared" si="1"/>
        <v>157</v>
      </c>
      <c r="F50" s="2">
        <f t="shared" si="2"/>
        <v>0.75757575757575757</v>
      </c>
      <c r="G50" s="2">
        <f t="shared" si="3"/>
        <v>5.4</v>
      </c>
      <c r="H50" s="2">
        <v>30</v>
      </c>
      <c r="I50" s="2"/>
      <c r="J50" s="2">
        <v>1.1999999999999999E-3</v>
      </c>
      <c r="K50" s="2">
        <v>1.1999999999999999E-3</v>
      </c>
      <c r="L50" s="2"/>
      <c r="M50" s="2">
        <v>20</v>
      </c>
      <c r="N50" s="2">
        <f t="shared" si="4"/>
        <v>1.32</v>
      </c>
      <c r="O50" s="2">
        <v>4</v>
      </c>
      <c r="P50" s="2">
        <v>19</v>
      </c>
      <c r="Q50" s="2"/>
      <c r="R50" s="2"/>
      <c r="S50" s="2">
        <v>5.0999999999999996</v>
      </c>
      <c r="T50" s="2">
        <v>5.7</v>
      </c>
      <c r="U50" s="2">
        <f t="shared" si="5"/>
        <v>10.8</v>
      </c>
      <c r="V50" s="2">
        <f t="shared" si="6"/>
        <v>0.75757575757575757</v>
      </c>
    </row>
    <row r="51" spans="1:22">
      <c r="A51" s="2" t="s">
        <v>224</v>
      </c>
      <c r="B51" s="2" t="s">
        <v>174</v>
      </c>
      <c r="C51" s="2" t="s">
        <v>168</v>
      </c>
      <c r="D51" s="2">
        <f t="shared" si="0"/>
        <v>1.15E-3</v>
      </c>
      <c r="E51" s="2">
        <f t="shared" si="1"/>
        <v>180</v>
      </c>
      <c r="F51" s="2">
        <f t="shared" si="2"/>
        <v>0.68870523415977969</v>
      </c>
      <c r="G51" s="2">
        <f t="shared" si="3"/>
        <v>5.8000000000000007</v>
      </c>
      <c r="H51" s="2">
        <v>37</v>
      </c>
      <c r="I51" s="2"/>
      <c r="J51" s="2">
        <v>1.1999999999999999E-3</v>
      </c>
      <c r="K51" s="2">
        <v>1.1000000000000001E-3</v>
      </c>
      <c r="L51" s="2"/>
      <c r="M51" s="2">
        <v>22</v>
      </c>
      <c r="N51" s="2">
        <f t="shared" si="4"/>
        <v>1.452</v>
      </c>
      <c r="O51" s="2">
        <v>0</v>
      </c>
      <c r="P51" s="2">
        <v>0</v>
      </c>
      <c r="Q51" s="2" t="s">
        <v>135</v>
      </c>
      <c r="R51" s="2"/>
      <c r="S51" s="2">
        <v>5.9</v>
      </c>
      <c r="T51" s="2">
        <v>5.7</v>
      </c>
      <c r="U51" s="2">
        <f t="shared" si="5"/>
        <v>11.600000000000001</v>
      </c>
      <c r="V51" s="2">
        <f t="shared" si="6"/>
        <v>0.68870523415977969</v>
      </c>
    </row>
    <row r="52" spans="1:22">
      <c r="A52" s="2" t="s">
        <v>224</v>
      </c>
      <c r="B52" s="2" t="s">
        <v>174</v>
      </c>
      <c r="C52" s="2" t="s">
        <v>169</v>
      </c>
      <c r="D52" s="2">
        <f t="shared" si="0"/>
        <v>8.5000000000000006E-4</v>
      </c>
      <c r="E52" s="2">
        <f t="shared" si="1"/>
        <v>122</v>
      </c>
      <c r="F52" s="2">
        <f t="shared" si="2"/>
        <v>0.89126559714794995</v>
      </c>
      <c r="G52" s="2">
        <f t="shared" si="3"/>
        <v>6.35</v>
      </c>
      <c r="H52" s="2">
        <v>29</v>
      </c>
      <c r="I52" s="2"/>
      <c r="J52" s="2">
        <v>8.9999999999999998E-4</v>
      </c>
      <c r="K52" s="2">
        <v>8.0000000000000004E-4</v>
      </c>
      <c r="L52" s="2"/>
      <c r="M52" s="2">
        <v>17</v>
      </c>
      <c r="N52" s="2">
        <f t="shared" si="4"/>
        <v>1.1220000000000001</v>
      </c>
      <c r="O52" s="2">
        <v>20</v>
      </c>
      <c r="P52" s="2">
        <v>38</v>
      </c>
      <c r="Q52" s="2"/>
      <c r="R52" s="2"/>
      <c r="S52" s="2">
        <v>6.1</v>
      </c>
      <c r="T52" s="2">
        <v>6.6</v>
      </c>
      <c r="U52" s="2">
        <f t="shared" si="5"/>
        <v>12.7</v>
      </c>
      <c r="V52" s="2">
        <f t="shared" si="6"/>
        <v>0.89126559714794995</v>
      </c>
    </row>
    <row r="53" spans="1:22">
      <c r="A53" s="2" t="s">
        <v>224</v>
      </c>
      <c r="B53" s="2" t="s">
        <v>174</v>
      </c>
      <c r="C53" s="2" t="s">
        <v>169</v>
      </c>
      <c r="D53" s="2">
        <f t="shared" si="0"/>
        <v>8.9999999999999998E-4</v>
      </c>
      <c r="E53" s="2">
        <f t="shared" si="1"/>
        <v>124</v>
      </c>
      <c r="F53" s="2">
        <f t="shared" si="2"/>
        <v>0.84175084175084158</v>
      </c>
      <c r="G53" s="2">
        <f t="shared" si="3"/>
        <v>5.65</v>
      </c>
      <c r="H53" s="2">
        <v>28</v>
      </c>
      <c r="I53" s="2"/>
      <c r="J53" s="2">
        <v>8.9999999999999998E-4</v>
      </c>
      <c r="K53" s="2">
        <v>8.9999999999999998E-4</v>
      </c>
      <c r="L53" s="2"/>
      <c r="M53" s="2">
        <v>18</v>
      </c>
      <c r="N53" s="2">
        <f t="shared" si="4"/>
        <v>1.1880000000000002</v>
      </c>
      <c r="O53" s="2">
        <v>52</v>
      </c>
      <c r="P53" s="2">
        <v>4</v>
      </c>
      <c r="Q53" s="2"/>
      <c r="R53" s="2"/>
      <c r="S53" s="2">
        <v>5.4</v>
      </c>
      <c r="T53" s="2">
        <v>5.9</v>
      </c>
      <c r="U53" s="2">
        <f t="shared" si="5"/>
        <v>11.3</v>
      </c>
      <c r="V53" s="2">
        <f t="shared" si="6"/>
        <v>0.84175084175084158</v>
      </c>
    </row>
    <row r="54" spans="1:22">
      <c r="A54" s="2" t="s">
        <v>224</v>
      </c>
      <c r="B54" s="2" t="s">
        <v>174</v>
      </c>
      <c r="C54" s="2" t="s">
        <v>170</v>
      </c>
      <c r="D54" s="2">
        <f t="shared" si="0"/>
        <v>8.0000000000000004E-4</v>
      </c>
      <c r="E54" s="2">
        <f t="shared" si="1"/>
        <v>97</v>
      </c>
      <c r="F54" s="2">
        <f t="shared" si="2"/>
        <v>0.89126559714794995</v>
      </c>
      <c r="G54" s="2">
        <f t="shared" si="3"/>
        <v>6.35</v>
      </c>
      <c r="H54" s="2">
        <v>31</v>
      </c>
      <c r="I54" s="2"/>
      <c r="J54" s="2">
        <v>8.0000000000000004E-4</v>
      </c>
      <c r="K54" s="2">
        <v>8.0000000000000004E-4</v>
      </c>
      <c r="L54" s="2"/>
      <c r="M54" s="2">
        <v>17</v>
      </c>
      <c r="N54" s="2">
        <f t="shared" si="4"/>
        <v>1.1220000000000001</v>
      </c>
      <c r="O54" s="2">
        <v>43</v>
      </c>
      <c r="P54" s="2">
        <v>40</v>
      </c>
      <c r="Q54" s="2"/>
      <c r="R54" s="2"/>
      <c r="S54" s="2">
        <v>6.1</v>
      </c>
      <c r="T54" s="2">
        <v>6.6</v>
      </c>
      <c r="U54" s="2">
        <f t="shared" si="5"/>
        <v>12.7</v>
      </c>
      <c r="V54" s="2">
        <f t="shared" si="6"/>
        <v>0.89126559714794995</v>
      </c>
    </row>
    <row r="55" spans="1:22">
      <c r="A55" s="2" t="s">
        <v>224</v>
      </c>
      <c r="B55" s="2" t="s">
        <v>174</v>
      </c>
      <c r="C55" s="2" t="s">
        <v>170</v>
      </c>
      <c r="D55" s="2">
        <f t="shared" si="0"/>
        <v>8.0000000000000004E-4</v>
      </c>
      <c r="E55" s="2">
        <f t="shared" si="1"/>
        <v>134</v>
      </c>
      <c r="F55" s="2">
        <f t="shared" si="2"/>
        <v>0.75757575757575757</v>
      </c>
      <c r="G55" s="2">
        <f t="shared" si="3"/>
        <v>6.25</v>
      </c>
      <c r="H55" s="2">
        <v>35</v>
      </c>
      <c r="I55" s="2"/>
      <c r="J55" s="2">
        <v>8.0000000000000004E-4</v>
      </c>
      <c r="K55" s="2">
        <v>8.0000000000000004E-4</v>
      </c>
      <c r="L55" s="2"/>
      <c r="M55" s="2">
        <v>20</v>
      </c>
      <c r="N55" s="2">
        <f t="shared" si="4"/>
        <v>1.32</v>
      </c>
      <c r="O55" s="2">
        <v>11</v>
      </c>
      <c r="P55" s="2">
        <v>35</v>
      </c>
      <c r="Q55" s="2"/>
      <c r="R55" s="2"/>
      <c r="S55" s="2">
        <v>6.2</v>
      </c>
      <c r="T55" s="2">
        <v>6.3</v>
      </c>
      <c r="U55" s="2">
        <f t="shared" si="5"/>
        <v>12.5</v>
      </c>
      <c r="V55" s="2">
        <f t="shared" si="6"/>
        <v>0.75757575757575757</v>
      </c>
    </row>
    <row r="56" spans="1:22">
      <c r="A56" s="2" t="s">
        <v>224</v>
      </c>
      <c r="B56" s="2" t="s">
        <v>174</v>
      </c>
      <c r="C56" s="2" t="s">
        <v>171</v>
      </c>
      <c r="D56" s="2">
        <f t="shared" si="0"/>
        <v>1.2499999999999998E-3</v>
      </c>
      <c r="E56" s="2">
        <f t="shared" si="1"/>
        <v>115</v>
      </c>
      <c r="F56" s="2">
        <f t="shared" si="2"/>
        <v>1.0822510822510822</v>
      </c>
      <c r="G56" s="2">
        <f t="shared" si="3"/>
        <v>5.8</v>
      </c>
      <c r="H56" s="2">
        <v>33</v>
      </c>
      <c r="I56" s="2"/>
      <c r="J56" s="2">
        <v>1.2999999999999999E-3</v>
      </c>
      <c r="K56" s="2">
        <v>1.1999999999999999E-3</v>
      </c>
      <c r="L56" s="2"/>
      <c r="M56" s="2">
        <v>14</v>
      </c>
      <c r="N56" s="2">
        <f t="shared" si="4"/>
        <v>0.92400000000000004</v>
      </c>
      <c r="O56" s="2">
        <v>25</v>
      </c>
      <c r="P56" s="2">
        <v>40</v>
      </c>
      <c r="Q56" s="2"/>
      <c r="R56" s="2"/>
      <c r="S56" s="2">
        <v>5.5</v>
      </c>
      <c r="T56" s="2">
        <v>6.1</v>
      </c>
      <c r="U56" s="2">
        <f t="shared" si="5"/>
        <v>11.6</v>
      </c>
      <c r="V56" s="2">
        <f t="shared" si="6"/>
        <v>1.0822510822510822</v>
      </c>
    </row>
    <row r="57" spans="1:22">
      <c r="A57" s="2" t="s">
        <v>224</v>
      </c>
      <c r="B57" s="2" t="s">
        <v>174</v>
      </c>
      <c r="C57" s="2" t="s">
        <v>171</v>
      </c>
      <c r="D57" s="2">
        <f t="shared" si="0"/>
        <v>1.0999999999999998E-3</v>
      </c>
      <c r="E57" s="2">
        <f t="shared" si="1"/>
        <v>141</v>
      </c>
      <c r="F57" s="2">
        <f t="shared" si="2"/>
        <v>0.94696969696969691</v>
      </c>
      <c r="G57" s="2">
        <f t="shared" si="3"/>
        <v>6.1999999999999993</v>
      </c>
      <c r="H57" s="2">
        <v>34</v>
      </c>
      <c r="I57" s="2"/>
      <c r="J57" s="2">
        <v>1.1999999999999999E-3</v>
      </c>
      <c r="K57" s="2">
        <v>1E-3</v>
      </c>
      <c r="L57" s="2"/>
      <c r="M57" s="2">
        <v>16</v>
      </c>
      <c r="N57" s="2">
        <f t="shared" si="4"/>
        <v>1.056</v>
      </c>
      <c r="O57" s="2">
        <v>15</v>
      </c>
      <c r="P57" s="2">
        <v>24</v>
      </c>
      <c r="Q57" s="2"/>
      <c r="R57" s="2"/>
      <c r="S57" s="2">
        <v>6.3</v>
      </c>
      <c r="T57" s="2">
        <v>6.1</v>
      </c>
      <c r="U57" s="2">
        <f t="shared" si="5"/>
        <v>12.399999999999999</v>
      </c>
      <c r="V57" s="2">
        <f t="shared" si="6"/>
        <v>0.94696969696969691</v>
      </c>
    </row>
    <row r="58" spans="1:22">
      <c r="A58" s="2" t="s">
        <v>224</v>
      </c>
      <c r="B58" s="2" t="s">
        <v>174</v>
      </c>
      <c r="C58" s="2" t="s">
        <v>172</v>
      </c>
      <c r="D58" s="2">
        <f t="shared" si="0"/>
        <v>8.0000000000000004E-4</v>
      </c>
      <c r="E58" s="2">
        <f t="shared" si="1"/>
        <v>125</v>
      </c>
      <c r="F58" s="2">
        <f t="shared" si="2"/>
        <v>0.72150072150072142</v>
      </c>
      <c r="G58" s="2">
        <f t="shared" si="3"/>
        <v>6</v>
      </c>
      <c r="H58" s="2">
        <v>34</v>
      </c>
      <c r="I58" s="2"/>
      <c r="J58" s="2">
        <v>8.0000000000000004E-4</v>
      </c>
      <c r="K58" s="2">
        <v>8.0000000000000004E-4</v>
      </c>
      <c r="L58" s="2"/>
      <c r="M58" s="2">
        <v>21</v>
      </c>
      <c r="N58" s="2">
        <f t="shared" si="4"/>
        <v>1.3860000000000001</v>
      </c>
      <c r="O58" s="2">
        <v>45</v>
      </c>
      <c r="P58" s="2">
        <v>10</v>
      </c>
      <c r="Q58" s="2"/>
      <c r="R58" s="2"/>
      <c r="S58" s="2">
        <v>6.2</v>
      </c>
      <c r="T58" s="2">
        <v>5.8</v>
      </c>
      <c r="U58" s="2">
        <f t="shared" si="5"/>
        <v>12</v>
      </c>
      <c r="V58" s="2">
        <f t="shared" si="6"/>
        <v>0.72150072150072142</v>
      </c>
    </row>
    <row r="59" spans="1:22">
      <c r="A59" s="2" t="s">
        <v>224</v>
      </c>
      <c r="B59" s="2" t="s">
        <v>174</v>
      </c>
      <c r="C59" s="2" t="s">
        <v>172</v>
      </c>
      <c r="D59" s="2">
        <f t="shared" si="0"/>
        <v>9.5E-4</v>
      </c>
      <c r="E59" s="2">
        <f t="shared" si="1"/>
        <v>109</v>
      </c>
      <c r="F59" s="2">
        <f t="shared" si="2"/>
        <v>0.94696969696969691</v>
      </c>
      <c r="G59" s="2">
        <f t="shared" si="3"/>
        <v>5.05</v>
      </c>
      <c r="H59" s="2">
        <v>32</v>
      </c>
      <c r="I59" s="2"/>
      <c r="J59" s="2">
        <v>8.9999999999999998E-4</v>
      </c>
      <c r="K59" s="2">
        <v>1E-3</v>
      </c>
      <c r="L59" s="2"/>
      <c r="M59" s="2">
        <v>16</v>
      </c>
      <c r="N59" s="2">
        <f t="shared" si="4"/>
        <v>1.056</v>
      </c>
      <c r="O59" s="2">
        <v>18</v>
      </c>
      <c r="P59" s="2">
        <v>53</v>
      </c>
      <c r="Q59" s="2"/>
      <c r="R59" s="2"/>
      <c r="S59" s="2">
        <v>4.5999999999999996</v>
      </c>
      <c r="T59" s="2">
        <v>5.5</v>
      </c>
      <c r="U59" s="2">
        <f t="shared" si="5"/>
        <v>10.1</v>
      </c>
      <c r="V59" s="2">
        <f t="shared" si="6"/>
        <v>0.94696969696969691</v>
      </c>
    </row>
    <row r="60" spans="1:22">
      <c r="A60" s="2" t="s">
        <v>224</v>
      </c>
      <c r="B60" s="2" t="s">
        <v>174</v>
      </c>
      <c r="C60" s="2" t="s">
        <v>173</v>
      </c>
      <c r="D60" s="2">
        <f t="shared" si="0"/>
        <v>8.5000000000000006E-4</v>
      </c>
      <c r="E60" s="2">
        <f t="shared" si="1"/>
        <v>107</v>
      </c>
      <c r="F60" s="2">
        <f t="shared" si="2"/>
        <v>0.94696969696969691</v>
      </c>
      <c r="G60" s="2">
        <f t="shared" si="3"/>
        <v>6.75</v>
      </c>
      <c r="H60" s="2">
        <v>31</v>
      </c>
      <c r="I60" s="2"/>
      <c r="J60" s="2">
        <v>8.9999999999999998E-4</v>
      </c>
      <c r="K60" s="2">
        <v>8.0000000000000004E-4</v>
      </c>
      <c r="L60" s="2"/>
      <c r="M60" s="2">
        <v>16</v>
      </c>
      <c r="N60" s="2">
        <f t="shared" si="4"/>
        <v>1.056</v>
      </c>
      <c r="O60" s="2">
        <v>38</v>
      </c>
      <c r="P60" s="2">
        <v>35</v>
      </c>
      <c r="Q60" s="2"/>
      <c r="R60" s="2"/>
      <c r="S60" s="2">
        <v>6.7</v>
      </c>
      <c r="T60" s="2">
        <v>6.8</v>
      </c>
      <c r="U60" s="2">
        <f t="shared" si="5"/>
        <v>13.5</v>
      </c>
      <c r="V60" s="2">
        <f t="shared" si="6"/>
        <v>0.94696969696969691</v>
      </c>
    </row>
    <row r="61" spans="1:22">
      <c r="A61" s="2" t="s">
        <v>224</v>
      </c>
      <c r="B61" s="2" t="s">
        <v>174</v>
      </c>
      <c r="C61" s="2" t="s">
        <v>173</v>
      </c>
      <c r="D61" s="2">
        <f t="shared" si="0"/>
        <v>5.0000000000000001E-4</v>
      </c>
      <c r="E61" s="2">
        <f t="shared" si="1"/>
        <v>77</v>
      </c>
      <c r="F61" s="2">
        <f t="shared" si="2"/>
        <v>0.89126559714794995</v>
      </c>
      <c r="G61" s="2">
        <f t="shared" si="3"/>
        <v>5.25</v>
      </c>
      <c r="H61" s="2">
        <v>28</v>
      </c>
      <c r="I61" s="2"/>
      <c r="J61" s="2">
        <v>5.0000000000000001E-4</v>
      </c>
      <c r="K61" s="2">
        <v>5.0000000000000001E-4</v>
      </c>
      <c r="L61" s="2"/>
      <c r="M61" s="2">
        <v>17</v>
      </c>
      <c r="N61" s="2">
        <f t="shared" si="4"/>
        <v>1.1220000000000001</v>
      </c>
      <c r="O61" s="2">
        <v>55</v>
      </c>
      <c r="P61" s="2">
        <v>48</v>
      </c>
      <c r="Q61" s="2"/>
      <c r="R61" s="2"/>
      <c r="S61" s="2">
        <v>5.0999999999999996</v>
      </c>
      <c r="T61" s="2">
        <v>5.4</v>
      </c>
      <c r="U61" s="2">
        <f t="shared" si="5"/>
        <v>10.5</v>
      </c>
      <c r="V61" s="2">
        <f t="shared" si="6"/>
        <v>0.89126559714794995</v>
      </c>
    </row>
    <row r="62" spans="1:22">
      <c r="A62" t="s">
        <v>225</v>
      </c>
      <c r="B62" s="2" t="s">
        <v>174</v>
      </c>
      <c r="C62" s="2" t="s">
        <v>199</v>
      </c>
      <c r="D62" s="2">
        <f t="shared" si="0"/>
        <v>8.9999999999999998E-4</v>
      </c>
      <c r="E62" s="2">
        <f t="shared" si="1"/>
        <v>118</v>
      </c>
      <c r="F62" s="2">
        <f t="shared" si="2"/>
        <v>0.94696969696969691</v>
      </c>
      <c r="G62" s="2">
        <f t="shared" si="3"/>
        <v>5.35</v>
      </c>
      <c r="H62" s="2">
        <v>27</v>
      </c>
      <c r="I62" s="2"/>
      <c r="J62" s="2">
        <v>8.9999999999999998E-4</v>
      </c>
      <c r="K62" s="2">
        <v>8.9999999999999998E-4</v>
      </c>
      <c r="L62" s="2"/>
      <c r="M62" s="2">
        <v>16</v>
      </c>
      <c r="N62" s="2">
        <f t="shared" si="4"/>
        <v>1.056</v>
      </c>
      <c r="O62" s="2">
        <v>38</v>
      </c>
      <c r="P62" s="2">
        <v>24</v>
      </c>
      <c r="Q62" s="2"/>
      <c r="R62" s="2"/>
      <c r="S62" s="2">
        <v>5.3</v>
      </c>
      <c r="T62" s="2">
        <v>5.4</v>
      </c>
      <c r="U62" s="2">
        <f t="shared" si="5"/>
        <v>10.7</v>
      </c>
      <c r="V62" s="2">
        <f t="shared" si="6"/>
        <v>0.94696969696969691</v>
      </c>
    </row>
    <row r="63" spans="1:22">
      <c r="A63" t="s">
        <v>225</v>
      </c>
      <c r="B63" s="2" t="s">
        <v>174</v>
      </c>
      <c r="C63" s="2" t="s">
        <v>199</v>
      </c>
      <c r="D63" s="2">
        <f t="shared" si="0"/>
        <v>8.5000000000000006E-4</v>
      </c>
      <c r="E63" s="2">
        <f t="shared" si="1"/>
        <v>125</v>
      </c>
      <c r="F63" s="2">
        <f t="shared" si="2"/>
        <v>1.0101010101010102</v>
      </c>
      <c r="G63" s="2">
        <f t="shared" si="3"/>
        <v>4.55</v>
      </c>
      <c r="H63" s="2">
        <v>25</v>
      </c>
      <c r="I63" s="2"/>
      <c r="J63" s="2">
        <v>8.0000000000000004E-4</v>
      </c>
      <c r="K63" s="2">
        <v>8.9999999999999998E-4</v>
      </c>
      <c r="L63" s="2"/>
      <c r="M63" s="2">
        <v>15</v>
      </c>
      <c r="N63" s="2">
        <f t="shared" si="4"/>
        <v>0.99</v>
      </c>
      <c r="O63" s="2">
        <v>41</v>
      </c>
      <c r="P63" s="2">
        <v>14</v>
      </c>
      <c r="Q63" s="2"/>
      <c r="R63" s="2"/>
      <c r="S63" s="2">
        <v>4.3</v>
      </c>
      <c r="T63" s="2">
        <v>4.8</v>
      </c>
      <c r="U63" s="2">
        <f t="shared" si="5"/>
        <v>9.1</v>
      </c>
      <c r="V63" s="2">
        <f t="shared" si="6"/>
        <v>1.0101010101010102</v>
      </c>
    </row>
    <row r="64" spans="1:22">
      <c r="A64" s="2" t="s">
        <v>225</v>
      </c>
      <c r="B64" s="2" t="s">
        <v>174</v>
      </c>
      <c r="C64" s="2" t="s">
        <v>200</v>
      </c>
      <c r="D64" s="2">
        <f t="shared" si="0"/>
        <v>8.9999999999999998E-4</v>
      </c>
      <c r="E64" s="2">
        <f t="shared" si="1"/>
        <v>108</v>
      </c>
      <c r="F64" s="2">
        <f t="shared" si="2"/>
        <v>1.2626262626262625</v>
      </c>
      <c r="G64" s="2">
        <f t="shared" si="3"/>
        <v>3.6500000000000004</v>
      </c>
      <c r="H64" s="2">
        <v>24</v>
      </c>
      <c r="I64" s="2"/>
      <c r="J64" s="2">
        <v>8.9999999999999998E-4</v>
      </c>
      <c r="K64" s="2">
        <v>8.9999999999999998E-4</v>
      </c>
      <c r="L64" s="2"/>
      <c r="M64" s="2">
        <v>12</v>
      </c>
      <c r="N64" s="2">
        <f t="shared" si="4"/>
        <v>0.79200000000000004</v>
      </c>
      <c r="O64" s="2">
        <v>25</v>
      </c>
      <c r="P64" s="2">
        <v>47</v>
      </c>
      <c r="Q64" s="2"/>
      <c r="R64" s="2"/>
      <c r="S64" s="2">
        <v>3.6</v>
      </c>
      <c r="T64" s="2">
        <v>3.7</v>
      </c>
      <c r="U64" s="2">
        <f t="shared" si="5"/>
        <v>7.3000000000000007</v>
      </c>
      <c r="V64" s="2">
        <f t="shared" si="6"/>
        <v>1.2626262626262625</v>
      </c>
    </row>
    <row r="65" spans="1:22">
      <c r="A65" s="2" t="s">
        <v>225</v>
      </c>
      <c r="B65" s="2" t="s">
        <v>174</v>
      </c>
      <c r="C65" s="2" t="s">
        <v>200</v>
      </c>
      <c r="D65" s="2">
        <f t="shared" si="0"/>
        <v>8.9999999999999998E-4</v>
      </c>
      <c r="E65" s="2">
        <f t="shared" si="1"/>
        <v>99</v>
      </c>
      <c r="F65" s="2">
        <f t="shared" si="2"/>
        <v>1.0101010101010102</v>
      </c>
      <c r="G65" s="2">
        <f t="shared" si="3"/>
        <v>5.4</v>
      </c>
      <c r="H65" s="2">
        <v>29</v>
      </c>
      <c r="I65" s="2"/>
      <c r="J65" s="2">
        <v>8.0000000000000004E-4</v>
      </c>
      <c r="K65" s="2">
        <v>1E-3</v>
      </c>
      <c r="L65" s="2"/>
      <c r="M65" s="2">
        <v>15</v>
      </c>
      <c r="N65" s="2">
        <f t="shared" si="4"/>
        <v>0.99</v>
      </c>
      <c r="O65" s="2">
        <v>41</v>
      </c>
      <c r="P65" s="2">
        <v>40</v>
      </c>
      <c r="Q65" s="2"/>
      <c r="R65" s="2"/>
      <c r="S65" s="2">
        <v>5.5</v>
      </c>
      <c r="T65" s="2">
        <v>5.3</v>
      </c>
      <c r="U65" s="2">
        <f t="shared" si="5"/>
        <v>10.8</v>
      </c>
      <c r="V65" s="2">
        <f t="shared" si="6"/>
        <v>1.0101010101010102</v>
      </c>
    </row>
    <row r="66" spans="1:22">
      <c r="A66" s="2" t="s">
        <v>225</v>
      </c>
      <c r="B66" s="2" t="s">
        <v>174</v>
      </c>
      <c r="C66" s="2" t="s">
        <v>19</v>
      </c>
      <c r="D66" s="2">
        <f t="shared" ref="D66:D126" si="7">(J66+K66)/2</f>
        <v>8.0000000000000004E-4</v>
      </c>
      <c r="E66" s="2">
        <f t="shared" ref="E66:E126" si="8">(90-O66)+(90-P66)</f>
        <v>142</v>
      </c>
      <c r="F66" s="2">
        <f t="shared" ref="F66:F126" si="9">1/N66</f>
        <v>0.72150072150072142</v>
      </c>
      <c r="G66" s="2">
        <f t="shared" ref="G66:G126" si="10">(S66+T66)/2</f>
        <v>4.5</v>
      </c>
      <c r="H66" s="2">
        <v>29</v>
      </c>
      <c r="I66" s="2"/>
      <c r="J66" s="2">
        <v>8.0000000000000004E-4</v>
      </c>
      <c r="K66" s="2">
        <v>8.0000000000000004E-4</v>
      </c>
      <c r="L66" s="2"/>
      <c r="M66" s="2">
        <v>21</v>
      </c>
      <c r="N66" s="2">
        <f t="shared" ref="N66:N126" si="11">(0.033*M66)*2</f>
        <v>1.3860000000000001</v>
      </c>
      <c r="O66" s="2">
        <v>14</v>
      </c>
      <c r="P66" s="2">
        <v>24</v>
      </c>
      <c r="Q66" s="2"/>
      <c r="R66" s="2"/>
      <c r="S66" s="2">
        <v>4.3</v>
      </c>
      <c r="T66" s="2">
        <v>4.7</v>
      </c>
      <c r="U66" s="2">
        <f t="shared" ref="U66:U126" si="12">S66+T66</f>
        <v>9</v>
      </c>
      <c r="V66" s="2">
        <f t="shared" ref="V66:V126" si="13">1/N66</f>
        <v>0.72150072150072142</v>
      </c>
    </row>
    <row r="67" spans="1:22">
      <c r="A67" s="2" t="s">
        <v>225</v>
      </c>
      <c r="B67" s="2" t="s">
        <v>174</v>
      </c>
      <c r="C67" s="2" t="s">
        <v>19</v>
      </c>
      <c r="D67" s="2">
        <f t="shared" si="7"/>
        <v>5.0000000000000001E-4</v>
      </c>
      <c r="E67" s="2">
        <f t="shared" si="8"/>
        <v>91</v>
      </c>
      <c r="F67" s="2">
        <f t="shared" si="9"/>
        <v>0.84175084175084158</v>
      </c>
      <c r="G67" s="2">
        <f t="shared" si="10"/>
        <v>4.95</v>
      </c>
      <c r="H67" s="2">
        <v>28</v>
      </c>
      <c r="I67" s="2"/>
      <c r="J67" s="2">
        <v>5.0000000000000001E-4</v>
      </c>
      <c r="K67" s="2">
        <v>5.0000000000000001E-4</v>
      </c>
      <c r="L67" s="2"/>
      <c r="M67" s="2">
        <v>18</v>
      </c>
      <c r="N67" s="2">
        <f t="shared" si="11"/>
        <v>1.1880000000000002</v>
      </c>
      <c r="O67" s="2">
        <v>30</v>
      </c>
      <c r="P67" s="2">
        <v>59</v>
      </c>
      <c r="Q67" s="2"/>
      <c r="R67" s="2"/>
      <c r="S67" s="2">
        <v>5</v>
      </c>
      <c r="T67" s="2">
        <v>4.9000000000000004</v>
      </c>
      <c r="U67" s="2">
        <f t="shared" si="12"/>
        <v>9.9</v>
      </c>
      <c r="V67" s="2">
        <f t="shared" si="13"/>
        <v>0.84175084175084158</v>
      </c>
    </row>
    <row r="68" spans="1:22">
      <c r="A68" s="2" t="s">
        <v>225</v>
      </c>
      <c r="B68" s="2" t="s">
        <v>174</v>
      </c>
      <c r="C68" s="2" t="s">
        <v>20</v>
      </c>
      <c r="D68" s="2">
        <f t="shared" si="7"/>
        <v>1.4499999999999999E-3</v>
      </c>
      <c r="E68" s="2">
        <f t="shared" si="8"/>
        <v>80</v>
      </c>
      <c r="F68" s="2">
        <f t="shared" si="9"/>
        <v>1.5151515151515151</v>
      </c>
      <c r="G68" s="2">
        <f t="shared" si="10"/>
        <v>5.0999999999999996</v>
      </c>
      <c r="H68" s="2">
        <v>28</v>
      </c>
      <c r="I68" s="2"/>
      <c r="J68" s="2">
        <v>1.4E-3</v>
      </c>
      <c r="K68" s="2">
        <v>1.5E-3</v>
      </c>
      <c r="L68" s="2"/>
      <c r="M68" s="2">
        <v>10</v>
      </c>
      <c r="N68" s="2">
        <f t="shared" si="11"/>
        <v>0.66</v>
      </c>
      <c r="O68" s="2">
        <v>59</v>
      </c>
      <c r="P68" s="2">
        <v>41</v>
      </c>
      <c r="Q68" s="2"/>
      <c r="R68" s="2"/>
      <c r="S68" s="2">
        <v>4.5999999999999996</v>
      </c>
      <c r="T68" s="2">
        <v>5.6</v>
      </c>
      <c r="U68" s="2">
        <f t="shared" si="12"/>
        <v>10.199999999999999</v>
      </c>
      <c r="V68" s="2">
        <f t="shared" si="13"/>
        <v>1.5151515151515151</v>
      </c>
    </row>
    <row r="69" spans="1:22">
      <c r="A69" s="2" t="s">
        <v>225</v>
      </c>
      <c r="B69" s="2" t="s">
        <v>174</v>
      </c>
      <c r="C69" s="2" t="s">
        <v>20</v>
      </c>
      <c r="D69" s="2">
        <f t="shared" si="7"/>
        <v>1.3500000000000001E-3</v>
      </c>
      <c r="E69" s="2">
        <f t="shared" si="8"/>
        <v>50</v>
      </c>
      <c r="F69" s="2">
        <f t="shared" si="9"/>
        <v>1.5151515151515151</v>
      </c>
      <c r="G69" s="2">
        <f t="shared" si="10"/>
        <v>5.8</v>
      </c>
      <c r="H69" s="2">
        <v>29</v>
      </c>
      <c r="I69" s="2"/>
      <c r="J69" s="2">
        <v>1.4E-3</v>
      </c>
      <c r="K69" s="2">
        <v>1.2999999999999999E-3</v>
      </c>
      <c r="L69" s="2"/>
      <c r="M69" s="2">
        <v>10</v>
      </c>
      <c r="N69" s="2">
        <f t="shared" si="11"/>
        <v>0.66</v>
      </c>
      <c r="O69" s="2">
        <v>65</v>
      </c>
      <c r="P69" s="2">
        <v>65</v>
      </c>
      <c r="Q69" s="2"/>
      <c r="R69" s="2"/>
      <c r="S69" s="2">
        <v>6</v>
      </c>
      <c r="T69" s="2">
        <v>5.6</v>
      </c>
      <c r="U69" s="2">
        <f t="shared" si="12"/>
        <v>11.6</v>
      </c>
      <c r="V69" s="2">
        <f t="shared" si="13"/>
        <v>1.5151515151515151</v>
      </c>
    </row>
    <row r="70" spans="1:22">
      <c r="A70" s="2" t="s">
        <v>225</v>
      </c>
      <c r="B70" s="2" t="s">
        <v>174</v>
      </c>
      <c r="C70" s="2" t="s">
        <v>21</v>
      </c>
      <c r="D70" s="2">
        <f t="shared" si="7"/>
        <v>8.5000000000000006E-4</v>
      </c>
      <c r="E70" s="2">
        <f t="shared" si="8"/>
        <v>69</v>
      </c>
      <c r="F70" s="2">
        <f t="shared" si="9"/>
        <v>1.5151515151515151</v>
      </c>
      <c r="G70" s="2">
        <f t="shared" si="10"/>
        <v>4.5</v>
      </c>
      <c r="H70" s="2">
        <v>17</v>
      </c>
      <c r="I70" s="2"/>
      <c r="J70" s="2">
        <v>8.0000000000000004E-4</v>
      </c>
      <c r="K70" s="2">
        <v>8.9999999999999998E-4</v>
      </c>
      <c r="L70" s="2"/>
      <c r="M70" s="2">
        <v>10</v>
      </c>
      <c r="N70" s="2">
        <f t="shared" si="11"/>
        <v>0.66</v>
      </c>
      <c r="O70" s="2">
        <v>60</v>
      </c>
      <c r="P70" s="2">
        <v>51</v>
      </c>
      <c r="Q70" s="2"/>
      <c r="R70" s="2"/>
      <c r="S70" s="2">
        <v>4.2</v>
      </c>
      <c r="T70" s="2">
        <v>4.8</v>
      </c>
      <c r="U70" s="2">
        <f t="shared" si="12"/>
        <v>9</v>
      </c>
      <c r="V70" s="2">
        <f t="shared" si="13"/>
        <v>1.5151515151515151</v>
      </c>
    </row>
    <row r="71" spans="1:22">
      <c r="A71" s="2" t="s">
        <v>225</v>
      </c>
      <c r="B71" s="2" t="s">
        <v>174</v>
      </c>
      <c r="C71" s="2" t="s">
        <v>21</v>
      </c>
      <c r="D71" s="2">
        <f t="shared" si="7"/>
        <v>8.9999999999999998E-4</v>
      </c>
      <c r="E71" s="2">
        <f t="shared" si="8"/>
        <v>73</v>
      </c>
      <c r="F71" s="2">
        <f t="shared" si="9"/>
        <v>1.6835016835016832</v>
      </c>
      <c r="G71" s="2">
        <f t="shared" si="10"/>
        <v>3.8</v>
      </c>
      <c r="H71" s="2">
        <v>20</v>
      </c>
      <c r="I71" s="2"/>
      <c r="J71" s="2">
        <v>8.9999999999999998E-4</v>
      </c>
      <c r="K71" s="2">
        <v>8.9999999999999998E-4</v>
      </c>
      <c r="L71" s="2"/>
      <c r="M71" s="2">
        <v>9</v>
      </c>
      <c r="N71" s="2">
        <f t="shared" si="11"/>
        <v>0.59400000000000008</v>
      </c>
      <c r="O71" s="2">
        <v>67</v>
      </c>
      <c r="P71" s="2">
        <v>40</v>
      </c>
      <c r="Q71" s="2"/>
      <c r="R71" s="2"/>
      <c r="S71" s="2">
        <v>3.6</v>
      </c>
      <c r="T71" s="2">
        <v>4</v>
      </c>
      <c r="U71" s="2">
        <f t="shared" si="12"/>
        <v>7.6</v>
      </c>
      <c r="V71" s="2">
        <f t="shared" si="13"/>
        <v>1.6835016835016832</v>
      </c>
    </row>
    <row r="72" spans="1:22">
      <c r="A72" s="2" t="s">
        <v>225</v>
      </c>
      <c r="B72" s="2" t="s">
        <v>174</v>
      </c>
      <c r="C72" s="2" t="s">
        <v>22</v>
      </c>
      <c r="D72" s="2">
        <f t="shared" si="7"/>
        <v>2.9999999999999997E-4</v>
      </c>
      <c r="E72" s="2">
        <f t="shared" si="8"/>
        <v>157</v>
      </c>
      <c r="F72" s="2">
        <f t="shared" si="9"/>
        <v>0.52246603970741901</v>
      </c>
      <c r="G72" s="2">
        <f t="shared" si="10"/>
        <v>4</v>
      </c>
      <c r="H72" s="2">
        <v>24</v>
      </c>
      <c r="I72" s="2"/>
      <c r="J72" s="2">
        <v>2.9999999999999997E-4</v>
      </c>
      <c r="K72" s="2">
        <v>2.9999999999999997E-4</v>
      </c>
      <c r="L72" s="2"/>
      <c r="M72" s="2">
        <v>29</v>
      </c>
      <c r="N72" s="2">
        <f t="shared" si="11"/>
        <v>1.9140000000000001</v>
      </c>
      <c r="O72" s="2">
        <v>19</v>
      </c>
      <c r="P72" s="2">
        <v>4</v>
      </c>
      <c r="Q72" s="2"/>
      <c r="R72" s="2"/>
      <c r="S72" s="2">
        <v>4.0999999999999996</v>
      </c>
      <c r="T72" s="2">
        <v>3.9</v>
      </c>
      <c r="U72" s="2">
        <f t="shared" si="12"/>
        <v>8</v>
      </c>
      <c r="V72" s="2">
        <f t="shared" si="13"/>
        <v>0.52246603970741901</v>
      </c>
    </row>
    <row r="73" spans="1:22">
      <c r="A73" s="2" t="s">
        <v>225</v>
      </c>
      <c r="B73" s="2" t="s">
        <v>174</v>
      </c>
      <c r="C73" s="2" t="s">
        <v>22</v>
      </c>
      <c r="D73" s="2">
        <f t="shared" si="7"/>
        <v>8.9999999999999998E-4</v>
      </c>
      <c r="E73" s="2">
        <f t="shared" si="8"/>
        <v>130</v>
      </c>
      <c r="F73" s="2">
        <f t="shared" si="9"/>
        <v>0.89126559714794995</v>
      </c>
      <c r="G73" s="2">
        <f t="shared" si="10"/>
        <v>5</v>
      </c>
      <c r="H73" s="2">
        <v>31</v>
      </c>
      <c r="I73" s="2"/>
      <c r="J73" s="2">
        <v>8.9999999999999998E-4</v>
      </c>
      <c r="K73" s="2">
        <v>8.9999999999999998E-4</v>
      </c>
      <c r="L73" s="2"/>
      <c r="M73" s="2">
        <v>17</v>
      </c>
      <c r="N73" s="2">
        <f t="shared" si="11"/>
        <v>1.1220000000000001</v>
      </c>
      <c r="O73" s="2">
        <v>22</v>
      </c>
      <c r="P73" s="2">
        <v>28</v>
      </c>
      <c r="Q73" s="2"/>
      <c r="R73" s="2"/>
      <c r="S73" s="2">
        <v>4.8</v>
      </c>
      <c r="T73" s="2">
        <v>5.2</v>
      </c>
      <c r="U73" s="2">
        <f t="shared" si="12"/>
        <v>10</v>
      </c>
      <c r="V73" s="2">
        <f t="shared" si="13"/>
        <v>0.89126559714794995</v>
      </c>
    </row>
    <row r="74" spans="1:22">
      <c r="A74" s="2" t="s">
        <v>225</v>
      </c>
      <c r="B74" s="2" t="s">
        <v>174</v>
      </c>
      <c r="C74" s="2" t="s">
        <v>23</v>
      </c>
      <c r="D74" s="2">
        <f t="shared" si="7"/>
        <v>8.0000000000000004E-4</v>
      </c>
      <c r="E74" s="2">
        <f t="shared" si="8"/>
        <v>102</v>
      </c>
      <c r="F74" s="2">
        <f t="shared" si="9"/>
        <v>1.0822510822510822</v>
      </c>
      <c r="G74" s="2">
        <f t="shared" si="10"/>
        <v>3.85</v>
      </c>
      <c r="H74" s="2">
        <v>25</v>
      </c>
      <c r="I74" s="2"/>
      <c r="J74" s="2">
        <v>8.0000000000000004E-4</v>
      </c>
      <c r="K74" s="2">
        <v>8.0000000000000004E-4</v>
      </c>
      <c r="L74" s="2"/>
      <c r="M74" s="2">
        <v>14</v>
      </c>
      <c r="N74" s="2">
        <f t="shared" si="11"/>
        <v>0.92400000000000004</v>
      </c>
      <c r="O74" s="2">
        <v>35</v>
      </c>
      <c r="P74" s="2">
        <v>43</v>
      </c>
      <c r="Q74" s="2"/>
      <c r="R74" s="2"/>
      <c r="S74" s="2">
        <v>4</v>
      </c>
      <c r="T74" s="2">
        <v>3.7</v>
      </c>
      <c r="U74" s="2">
        <f t="shared" si="12"/>
        <v>7.7</v>
      </c>
      <c r="V74" s="2">
        <f t="shared" si="13"/>
        <v>1.0822510822510822</v>
      </c>
    </row>
    <row r="75" spans="1:22">
      <c r="A75" s="2" t="s">
        <v>225</v>
      </c>
      <c r="B75" s="2" t="s">
        <v>174</v>
      </c>
      <c r="C75" s="2" t="s">
        <v>23</v>
      </c>
      <c r="D75" s="2">
        <f t="shared" si="7"/>
        <v>3.5E-4</v>
      </c>
      <c r="E75" s="2">
        <f t="shared" si="8"/>
        <v>115</v>
      </c>
      <c r="F75" s="2">
        <f t="shared" si="9"/>
        <v>0.52246603970741901</v>
      </c>
      <c r="G75" s="2">
        <f t="shared" si="10"/>
        <v>4.5</v>
      </c>
      <c r="H75" s="2">
        <v>34</v>
      </c>
      <c r="I75" s="2"/>
      <c r="J75" s="2">
        <v>4.0000000000000002E-4</v>
      </c>
      <c r="K75" s="2">
        <v>2.9999999999999997E-4</v>
      </c>
      <c r="L75" s="2"/>
      <c r="M75" s="2">
        <v>29</v>
      </c>
      <c r="N75" s="2">
        <f t="shared" si="11"/>
        <v>1.9140000000000001</v>
      </c>
      <c r="O75" s="2">
        <v>28</v>
      </c>
      <c r="P75" s="2">
        <v>37</v>
      </c>
      <c r="Q75" s="2"/>
      <c r="R75" s="2"/>
      <c r="S75" s="2">
        <v>4.5999999999999996</v>
      </c>
      <c r="T75" s="2">
        <v>4.4000000000000004</v>
      </c>
      <c r="U75" s="2">
        <f t="shared" si="12"/>
        <v>9</v>
      </c>
      <c r="V75" s="2">
        <f t="shared" si="13"/>
        <v>0.52246603970741901</v>
      </c>
    </row>
    <row r="76" spans="1:22">
      <c r="A76" s="2" t="s">
        <v>225</v>
      </c>
      <c r="B76" s="2" t="s">
        <v>174</v>
      </c>
      <c r="C76" s="2" t="s">
        <v>24</v>
      </c>
      <c r="D76" s="2">
        <f t="shared" si="7"/>
        <v>5.0000000000000001E-4</v>
      </c>
      <c r="E76" s="2">
        <f t="shared" si="8"/>
        <v>129</v>
      </c>
      <c r="F76" s="2">
        <f t="shared" si="9"/>
        <v>0.94696969696969691</v>
      </c>
      <c r="G76" s="2">
        <f t="shared" si="10"/>
        <v>5.4</v>
      </c>
      <c r="H76" s="2">
        <v>25</v>
      </c>
      <c r="I76" s="2"/>
      <c r="J76" s="2">
        <v>5.0000000000000001E-4</v>
      </c>
      <c r="K76" s="2">
        <v>5.0000000000000001E-4</v>
      </c>
      <c r="L76" s="2"/>
      <c r="M76" s="2">
        <v>16</v>
      </c>
      <c r="N76" s="2">
        <f t="shared" si="11"/>
        <v>1.056</v>
      </c>
      <c r="O76" s="2">
        <v>11</v>
      </c>
      <c r="P76" s="2">
        <v>40</v>
      </c>
      <c r="Q76" s="2"/>
      <c r="R76" s="2"/>
      <c r="S76" s="2">
        <v>4.5</v>
      </c>
      <c r="T76" s="2">
        <v>6.3</v>
      </c>
      <c r="U76" s="2">
        <f t="shared" si="12"/>
        <v>10.8</v>
      </c>
      <c r="V76" s="2">
        <f t="shared" si="13"/>
        <v>0.94696969696969691</v>
      </c>
    </row>
    <row r="77" spans="1:22">
      <c r="A77" s="2" t="s">
        <v>225</v>
      </c>
      <c r="B77" s="2" t="s">
        <v>174</v>
      </c>
      <c r="C77" s="2" t="s">
        <v>24</v>
      </c>
      <c r="D77" s="2">
        <f t="shared" si="7"/>
        <v>6.4999999999999997E-4</v>
      </c>
      <c r="E77" s="2">
        <f t="shared" si="8"/>
        <v>81</v>
      </c>
      <c r="F77" s="2">
        <f t="shared" si="9"/>
        <v>1.0822510822510822</v>
      </c>
      <c r="G77" s="2">
        <f t="shared" si="10"/>
        <v>4.25</v>
      </c>
      <c r="H77" s="2">
        <v>32</v>
      </c>
      <c r="I77" s="2"/>
      <c r="J77" s="2">
        <v>6.9999999999999999E-4</v>
      </c>
      <c r="K77" s="2">
        <v>5.9999999999999995E-4</v>
      </c>
      <c r="L77" s="2"/>
      <c r="M77" s="2">
        <v>14</v>
      </c>
      <c r="N77" s="2">
        <f t="shared" si="11"/>
        <v>0.92400000000000004</v>
      </c>
      <c r="O77" s="2">
        <v>59</v>
      </c>
      <c r="P77" s="2">
        <v>40</v>
      </c>
      <c r="Q77" s="2"/>
      <c r="R77" s="2"/>
      <c r="S77" s="2">
        <v>4.3</v>
      </c>
      <c r="T77" s="2">
        <v>4.2</v>
      </c>
      <c r="U77" s="2">
        <f t="shared" si="12"/>
        <v>8.5</v>
      </c>
      <c r="V77" s="2">
        <f t="shared" si="13"/>
        <v>1.0822510822510822</v>
      </c>
    </row>
    <row r="78" spans="1:22">
      <c r="A78" s="2" t="s">
        <v>225</v>
      </c>
      <c r="B78" s="2" t="s">
        <v>174</v>
      </c>
      <c r="C78" s="2" t="s">
        <v>25</v>
      </c>
      <c r="D78" s="2">
        <f t="shared" si="7"/>
        <v>9.5E-4</v>
      </c>
      <c r="E78" s="2">
        <f t="shared" si="8"/>
        <v>99</v>
      </c>
      <c r="F78" s="2">
        <f t="shared" si="9"/>
        <v>1.3774104683195594</v>
      </c>
      <c r="G78" s="2">
        <f t="shared" si="10"/>
        <v>3.6500000000000004</v>
      </c>
      <c r="H78" s="2">
        <v>24</v>
      </c>
      <c r="I78" s="2"/>
      <c r="J78" s="2">
        <v>1E-3</v>
      </c>
      <c r="K78" s="2">
        <v>8.9999999999999998E-4</v>
      </c>
      <c r="L78" s="2"/>
      <c r="M78" s="2">
        <v>11</v>
      </c>
      <c r="N78" s="2">
        <f t="shared" si="11"/>
        <v>0.72599999999999998</v>
      </c>
      <c r="O78" s="2">
        <v>21</v>
      </c>
      <c r="P78" s="2">
        <v>60</v>
      </c>
      <c r="Q78" s="2"/>
      <c r="R78" s="2"/>
      <c r="S78" s="2">
        <v>3.6</v>
      </c>
      <c r="T78" s="2">
        <v>3.7</v>
      </c>
      <c r="U78" s="2">
        <f t="shared" si="12"/>
        <v>7.3000000000000007</v>
      </c>
      <c r="V78" s="2">
        <f t="shared" si="13"/>
        <v>1.3774104683195594</v>
      </c>
    </row>
    <row r="79" spans="1:22">
      <c r="A79" s="2" t="s">
        <v>225</v>
      </c>
      <c r="B79" s="2" t="s">
        <v>174</v>
      </c>
      <c r="C79" s="2" t="s">
        <v>25</v>
      </c>
      <c r="D79" s="2">
        <f t="shared" si="7"/>
        <v>1E-3</v>
      </c>
      <c r="E79" s="2">
        <f t="shared" si="8"/>
        <v>103</v>
      </c>
      <c r="F79" s="2">
        <f t="shared" si="9"/>
        <v>1.1655011655011653</v>
      </c>
      <c r="G79" s="2">
        <f t="shared" si="10"/>
        <v>4.95</v>
      </c>
      <c r="H79" s="2">
        <v>30</v>
      </c>
      <c r="I79" s="2"/>
      <c r="J79" s="2">
        <v>1E-3</v>
      </c>
      <c r="K79" s="2">
        <v>1E-3</v>
      </c>
      <c r="L79" s="2"/>
      <c r="M79" s="2">
        <v>13</v>
      </c>
      <c r="N79" s="2">
        <f t="shared" si="11"/>
        <v>0.8580000000000001</v>
      </c>
      <c r="O79" s="2">
        <v>45</v>
      </c>
      <c r="P79" s="2">
        <v>32</v>
      </c>
      <c r="Q79" s="2"/>
      <c r="R79" s="2"/>
      <c r="S79" s="2">
        <v>4.9000000000000004</v>
      </c>
      <c r="T79" s="2">
        <v>5</v>
      </c>
      <c r="U79" s="2">
        <f t="shared" si="12"/>
        <v>9.9</v>
      </c>
      <c r="V79" s="2">
        <f t="shared" si="13"/>
        <v>1.1655011655011653</v>
      </c>
    </row>
    <row r="80" spans="1:22">
      <c r="A80" s="2" t="s">
        <v>225</v>
      </c>
      <c r="B80" s="2" t="s">
        <v>174</v>
      </c>
      <c r="C80" s="2" t="s">
        <v>201</v>
      </c>
      <c r="D80" s="2">
        <f t="shared" si="7"/>
        <v>3.5E-4</v>
      </c>
      <c r="E80" s="2">
        <f t="shared" si="8"/>
        <v>71</v>
      </c>
      <c r="F80" s="2">
        <f t="shared" si="9"/>
        <v>1.0101010101010102</v>
      </c>
      <c r="G80" s="2">
        <f t="shared" si="10"/>
        <v>3.8</v>
      </c>
      <c r="H80" s="2">
        <v>22</v>
      </c>
      <c r="I80" s="2"/>
      <c r="J80" s="2">
        <v>2.9999999999999997E-4</v>
      </c>
      <c r="K80" s="2">
        <v>4.0000000000000002E-4</v>
      </c>
      <c r="L80" s="2"/>
      <c r="M80" s="2">
        <v>15</v>
      </c>
      <c r="N80" s="2">
        <f t="shared" si="11"/>
        <v>0.99</v>
      </c>
      <c r="O80" s="2">
        <v>64</v>
      </c>
      <c r="P80" s="2">
        <v>45</v>
      </c>
      <c r="Q80" s="2"/>
      <c r="R80" s="2"/>
      <c r="S80" s="2">
        <v>3.8</v>
      </c>
      <c r="T80" s="2">
        <v>3.8</v>
      </c>
      <c r="U80" s="2">
        <f t="shared" si="12"/>
        <v>7.6</v>
      </c>
      <c r="V80" s="2">
        <f t="shared" si="13"/>
        <v>1.0101010101010102</v>
      </c>
    </row>
    <row r="81" spans="1:22">
      <c r="A81" s="2" t="s">
        <v>225</v>
      </c>
      <c r="B81" s="2" t="s">
        <v>174</v>
      </c>
      <c r="C81" s="2" t="s">
        <v>201</v>
      </c>
      <c r="D81" s="2">
        <f t="shared" si="7"/>
        <v>6.4999999999999997E-4</v>
      </c>
      <c r="E81" s="2">
        <f t="shared" si="8"/>
        <v>75</v>
      </c>
      <c r="F81" s="2">
        <f t="shared" si="9"/>
        <v>1.2626262626262625</v>
      </c>
      <c r="G81" s="2">
        <f t="shared" si="10"/>
        <v>4.5999999999999996</v>
      </c>
      <c r="H81" s="2">
        <v>28</v>
      </c>
      <c r="I81" s="2"/>
      <c r="J81" s="2">
        <v>6.9999999999999999E-4</v>
      </c>
      <c r="K81" s="2">
        <v>5.9999999999999995E-4</v>
      </c>
      <c r="L81" s="2"/>
      <c r="M81" s="2">
        <v>12</v>
      </c>
      <c r="N81" s="2">
        <f t="shared" si="11"/>
        <v>0.79200000000000004</v>
      </c>
      <c r="O81" s="2">
        <v>62</v>
      </c>
      <c r="P81" s="2">
        <v>43</v>
      </c>
      <c r="Q81" s="2"/>
      <c r="R81" s="2"/>
      <c r="S81" s="2">
        <v>4.7</v>
      </c>
      <c r="T81" s="2">
        <v>4.5</v>
      </c>
      <c r="U81" s="2">
        <f t="shared" si="12"/>
        <v>9.1999999999999993</v>
      </c>
      <c r="V81" s="2">
        <f t="shared" si="13"/>
        <v>1.2626262626262625</v>
      </c>
    </row>
    <row r="82" spans="1:22">
      <c r="A82" t="s">
        <v>226</v>
      </c>
      <c r="B82" s="2" t="s">
        <v>174</v>
      </c>
      <c r="C82" s="2">
        <v>8</v>
      </c>
      <c r="D82" s="2">
        <f t="shared" si="7"/>
        <v>5.0000000000000001E-4</v>
      </c>
      <c r="E82" s="2">
        <f t="shared" si="8"/>
        <v>143</v>
      </c>
      <c r="F82" s="2">
        <f t="shared" si="9"/>
        <v>0.5611672278338945</v>
      </c>
      <c r="G82" s="2">
        <f t="shared" si="10"/>
        <v>5.75</v>
      </c>
      <c r="H82" s="2">
        <v>32</v>
      </c>
      <c r="I82" s="2"/>
      <c r="J82" s="2">
        <v>5.0000000000000001E-4</v>
      </c>
      <c r="K82" s="2">
        <v>5.0000000000000001E-4</v>
      </c>
      <c r="L82" s="2"/>
      <c r="M82" s="2">
        <v>27</v>
      </c>
      <c r="N82" s="2">
        <f t="shared" si="11"/>
        <v>1.782</v>
      </c>
      <c r="O82" s="2">
        <v>33</v>
      </c>
      <c r="P82" s="2">
        <v>4</v>
      </c>
      <c r="Q82" s="2"/>
      <c r="R82" s="2"/>
      <c r="S82" s="2">
        <v>5.8</v>
      </c>
      <c r="T82" s="2">
        <v>5.7</v>
      </c>
      <c r="U82" s="2">
        <f t="shared" si="12"/>
        <v>11.5</v>
      </c>
      <c r="V82" s="2">
        <f t="shared" si="13"/>
        <v>0.5611672278338945</v>
      </c>
    </row>
    <row r="83" spans="1:22">
      <c r="A83" s="2" t="s">
        <v>226</v>
      </c>
      <c r="B83" s="2" t="s">
        <v>174</v>
      </c>
      <c r="C83" s="2">
        <v>8</v>
      </c>
      <c r="D83" s="2">
        <f t="shared" si="7"/>
        <v>1E-3</v>
      </c>
      <c r="E83" s="2">
        <f t="shared" si="8"/>
        <v>118</v>
      </c>
      <c r="F83" s="2">
        <f t="shared" si="9"/>
        <v>0.84175084175084158</v>
      </c>
      <c r="G83" s="2">
        <f t="shared" si="10"/>
        <v>6.45</v>
      </c>
      <c r="H83" s="2">
        <v>35</v>
      </c>
      <c r="I83" s="2"/>
      <c r="J83" s="2">
        <v>1E-3</v>
      </c>
      <c r="K83" s="2">
        <v>1E-3</v>
      </c>
      <c r="L83" s="2"/>
      <c r="M83" s="2">
        <v>18</v>
      </c>
      <c r="N83" s="2">
        <f t="shared" si="11"/>
        <v>1.1880000000000002</v>
      </c>
      <c r="O83" s="2">
        <v>44</v>
      </c>
      <c r="P83" s="2">
        <v>18</v>
      </c>
      <c r="Q83" s="2"/>
      <c r="R83" s="2"/>
      <c r="S83" s="2">
        <v>6.4</v>
      </c>
      <c r="T83" s="2">
        <v>6.5</v>
      </c>
      <c r="U83" s="2">
        <f t="shared" si="12"/>
        <v>12.9</v>
      </c>
      <c r="V83" s="2">
        <f t="shared" si="13"/>
        <v>0.84175084175084158</v>
      </c>
    </row>
    <row r="84" spans="1:22">
      <c r="A84" s="2" t="s">
        <v>226</v>
      </c>
      <c r="B84" s="2" t="s">
        <v>174</v>
      </c>
      <c r="C84" s="2">
        <v>9</v>
      </c>
      <c r="D84" s="2">
        <f t="shared" si="7"/>
        <v>6.0000000000000006E-4</v>
      </c>
      <c r="E84" s="2">
        <f t="shared" si="8"/>
        <v>174</v>
      </c>
      <c r="F84" s="2">
        <f t="shared" si="9"/>
        <v>0.4329004329004329</v>
      </c>
      <c r="G84" s="2">
        <f t="shared" si="10"/>
        <v>7.5</v>
      </c>
      <c r="H84" s="2">
        <v>35</v>
      </c>
      <c r="I84" s="2"/>
      <c r="J84" s="2">
        <v>5.0000000000000001E-4</v>
      </c>
      <c r="K84" s="2">
        <v>6.9999999999999999E-4</v>
      </c>
      <c r="L84" s="2"/>
      <c r="M84" s="2">
        <v>35</v>
      </c>
      <c r="N84" s="2">
        <f t="shared" si="11"/>
        <v>2.31</v>
      </c>
      <c r="O84" s="2">
        <v>3</v>
      </c>
      <c r="P84" s="2">
        <v>3</v>
      </c>
      <c r="Q84" s="2"/>
      <c r="R84" s="2"/>
      <c r="S84" s="2">
        <v>7</v>
      </c>
      <c r="T84" s="2">
        <v>8</v>
      </c>
      <c r="U84" s="2">
        <f t="shared" si="12"/>
        <v>15</v>
      </c>
      <c r="V84" s="2">
        <f t="shared" si="13"/>
        <v>0.4329004329004329</v>
      </c>
    </row>
    <row r="85" spans="1:22">
      <c r="A85" s="2" t="s">
        <v>226</v>
      </c>
      <c r="B85" s="2" t="s">
        <v>174</v>
      </c>
      <c r="C85" s="2">
        <v>9</v>
      </c>
      <c r="D85" s="2">
        <f t="shared" si="7"/>
        <v>1.3500000000000001E-3</v>
      </c>
      <c r="E85" s="2">
        <f t="shared" si="8"/>
        <v>134</v>
      </c>
      <c r="F85" s="2">
        <f t="shared" si="9"/>
        <v>0.79744816586921852</v>
      </c>
      <c r="G85" s="2">
        <f t="shared" si="10"/>
        <v>8.1999999999999993</v>
      </c>
      <c r="H85" s="2">
        <v>34</v>
      </c>
      <c r="I85" s="2"/>
      <c r="J85" s="2">
        <v>1.2999999999999999E-3</v>
      </c>
      <c r="K85" s="2">
        <v>1.4E-3</v>
      </c>
      <c r="L85" s="2"/>
      <c r="M85" s="2">
        <v>19</v>
      </c>
      <c r="N85" s="2">
        <f t="shared" si="11"/>
        <v>1.254</v>
      </c>
      <c r="O85" s="2">
        <v>23</v>
      </c>
      <c r="P85" s="2">
        <v>23</v>
      </c>
      <c r="Q85" s="2"/>
      <c r="R85" s="2"/>
      <c r="S85" s="2">
        <v>7.9</v>
      </c>
      <c r="T85" s="2">
        <v>8.5</v>
      </c>
      <c r="U85" s="2">
        <f t="shared" si="12"/>
        <v>16.399999999999999</v>
      </c>
      <c r="V85" s="2">
        <f t="shared" si="13"/>
        <v>0.79744816586921852</v>
      </c>
    </row>
    <row r="86" spans="1:22">
      <c r="A86" s="2" t="s">
        <v>226</v>
      </c>
      <c r="B86" s="2" t="s">
        <v>174</v>
      </c>
      <c r="C86" s="2">
        <v>10</v>
      </c>
      <c r="D86" s="2">
        <f t="shared" si="7"/>
        <v>1.1999999999999999E-3</v>
      </c>
      <c r="E86" s="2">
        <f t="shared" si="8"/>
        <v>171</v>
      </c>
      <c r="F86" s="2">
        <f t="shared" si="9"/>
        <v>0.79744816586921852</v>
      </c>
      <c r="G86" s="2">
        <f t="shared" si="10"/>
        <v>7</v>
      </c>
      <c r="H86" s="2">
        <v>30</v>
      </c>
      <c r="I86" s="2"/>
      <c r="J86" s="2">
        <v>1.1999999999999999E-3</v>
      </c>
      <c r="K86" s="2">
        <v>1.1999999999999999E-3</v>
      </c>
      <c r="L86" s="2"/>
      <c r="M86" s="2">
        <v>19</v>
      </c>
      <c r="N86" s="2">
        <f t="shared" si="11"/>
        <v>1.254</v>
      </c>
      <c r="O86" s="2">
        <v>3</v>
      </c>
      <c r="P86" s="2">
        <v>6</v>
      </c>
      <c r="Q86" s="2"/>
      <c r="R86" s="2"/>
      <c r="S86" s="2">
        <v>7.3</v>
      </c>
      <c r="T86" s="2">
        <v>6.7</v>
      </c>
      <c r="U86" s="2">
        <f t="shared" si="12"/>
        <v>14</v>
      </c>
      <c r="V86" s="2">
        <f t="shared" si="13"/>
        <v>0.79744816586921852</v>
      </c>
    </row>
    <row r="87" spans="1:22">
      <c r="A87" s="2" t="s">
        <v>226</v>
      </c>
      <c r="B87" s="2" t="s">
        <v>174</v>
      </c>
      <c r="C87" s="2">
        <v>10</v>
      </c>
      <c r="D87" s="2">
        <f t="shared" si="7"/>
        <v>8.5000000000000006E-4</v>
      </c>
      <c r="E87" s="2">
        <f t="shared" si="8"/>
        <v>140</v>
      </c>
      <c r="F87" s="2">
        <f t="shared" si="9"/>
        <v>0.72150072150072142</v>
      </c>
      <c r="G87" s="2">
        <f t="shared" si="10"/>
        <v>7.3</v>
      </c>
      <c r="H87" s="2">
        <v>36</v>
      </c>
      <c r="I87" s="2"/>
      <c r="J87" s="2">
        <v>8.0000000000000004E-4</v>
      </c>
      <c r="K87" s="2">
        <v>8.9999999999999998E-4</v>
      </c>
      <c r="L87" s="2"/>
      <c r="M87" s="2">
        <v>21</v>
      </c>
      <c r="N87" s="2">
        <f t="shared" si="11"/>
        <v>1.3860000000000001</v>
      </c>
      <c r="O87" s="2">
        <v>15</v>
      </c>
      <c r="P87" s="2">
        <v>25</v>
      </c>
      <c r="Q87" s="2"/>
      <c r="R87" s="2"/>
      <c r="S87" s="2">
        <v>7.1</v>
      </c>
      <c r="T87" s="2">
        <v>7.5</v>
      </c>
      <c r="U87" s="2">
        <f t="shared" si="12"/>
        <v>14.6</v>
      </c>
      <c r="V87" s="2">
        <f t="shared" si="13"/>
        <v>0.72150072150072142</v>
      </c>
    </row>
    <row r="88" spans="1:22">
      <c r="A88" s="2" t="s">
        <v>226</v>
      </c>
      <c r="B88" s="2" t="s">
        <v>174</v>
      </c>
      <c r="C88" s="2">
        <v>11</v>
      </c>
      <c r="D88" s="2">
        <f t="shared" si="7"/>
        <v>8.0000000000000004E-4</v>
      </c>
      <c r="E88" s="2">
        <f t="shared" si="8"/>
        <v>83</v>
      </c>
      <c r="F88" s="2">
        <f t="shared" si="9"/>
        <v>1.1655011655011653</v>
      </c>
      <c r="G88" s="2">
        <f t="shared" si="10"/>
        <v>5.5</v>
      </c>
      <c r="H88" s="2">
        <v>31</v>
      </c>
      <c r="I88" s="2"/>
      <c r="J88" s="2">
        <v>8.0000000000000004E-4</v>
      </c>
      <c r="K88" s="2">
        <v>8.0000000000000004E-4</v>
      </c>
      <c r="L88" s="2"/>
      <c r="M88" s="2">
        <v>13</v>
      </c>
      <c r="N88" s="2">
        <f t="shared" si="11"/>
        <v>0.8580000000000001</v>
      </c>
      <c r="O88" s="2">
        <v>61</v>
      </c>
      <c r="P88" s="2">
        <v>36</v>
      </c>
      <c r="Q88" s="2"/>
      <c r="R88" s="2"/>
      <c r="S88" s="2">
        <v>5.2</v>
      </c>
      <c r="T88" s="2">
        <v>5.8</v>
      </c>
      <c r="U88" s="2">
        <f t="shared" si="12"/>
        <v>11</v>
      </c>
      <c r="V88" s="2">
        <f t="shared" si="13"/>
        <v>1.1655011655011653</v>
      </c>
    </row>
    <row r="89" spans="1:22">
      <c r="A89" s="2" t="s">
        <v>226</v>
      </c>
      <c r="B89" s="2" t="s">
        <v>174</v>
      </c>
      <c r="C89" s="2">
        <v>11</v>
      </c>
      <c r="D89" s="2">
        <f t="shared" si="7"/>
        <v>1.0999999999999998E-3</v>
      </c>
      <c r="E89" s="2">
        <f t="shared" si="8"/>
        <v>180</v>
      </c>
      <c r="F89" s="2">
        <f t="shared" si="9"/>
        <v>0.60606060606060597</v>
      </c>
      <c r="G89" s="2">
        <f t="shared" si="10"/>
        <v>8.3500000000000014</v>
      </c>
      <c r="H89" s="2">
        <v>33</v>
      </c>
      <c r="I89" s="2"/>
      <c r="J89" s="2">
        <v>1.1999999999999999E-3</v>
      </c>
      <c r="K89" s="2">
        <v>1E-3</v>
      </c>
      <c r="L89" s="2"/>
      <c r="M89" s="2">
        <v>25</v>
      </c>
      <c r="N89" s="2">
        <f t="shared" si="11"/>
        <v>1.6500000000000001</v>
      </c>
      <c r="O89" s="2">
        <v>0</v>
      </c>
      <c r="P89" s="2">
        <v>0</v>
      </c>
      <c r="Q89" s="2"/>
      <c r="R89" s="2"/>
      <c r="S89" s="2">
        <v>8.4</v>
      </c>
      <c r="T89" s="2">
        <v>8.3000000000000007</v>
      </c>
      <c r="U89" s="2">
        <f t="shared" si="12"/>
        <v>16.700000000000003</v>
      </c>
      <c r="V89" s="2">
        <f t="shared" si="13"/>
        <v>0.60606060606060597</v>
      </c>
    </row>
    <row r="90" spans="1:22">
      <c r="A90" s="2" t="s">
        <v>226</v>
      </c>
      <c r="B90" s="2" t="s">
        <v>174</v>
      </c>
      <c r="C90" s="2">
        <v>12</v>
      </c>
      <c r="D90" s="2">
        <f t="shared" si="7"/>
        <v>1.3500000000000001E-3</v>
      </c>
      <c r="E90" s="2">
        <f t="shared" si="8"/>
        <v>92</v>
      </c>
      <c r="F90" s="2">
        <f t="shared" si="9"/>
        <v>1.0822510822510822</v>
      </c>
      <c r="G90" s="2">
        <f t="shared" si="10"/>
        <v>6.1</v>
      </c>
      <c r="H90" s="2">
        <v>27</v>
      </c>
      <c r="I90" s="2"/>
      <c r="J90" s="2">
        <v>1.5E-3</v>
      </c>
      <c r="K90" s="2">
        <v>1.1999999999999999E-3</v>
      </c>
      <c r="L90" s="2"/>
      <c r="M90" s="2">
        <v>14</v>
      </c>
      <c r="N90" s="2">
        <f t="shared" si="11"/>
        <v>0.92400000000000004</v>
      </c>
      <c r="O90" s="2">
        <v>33</v>
      </c>
      <c r="P90" s="2">
        <v>55</v>
      </c>
      <c r="Q90" s="2"/>
      <c r="R90" s="2"/>
      <c r="S90" s="2">
        <v>6.6</v>
      </c>
      <c r="T90" s="2">
        <v>5.6</v>
      </c>
      <c r="U90" s="2">
        <f t="shared" si="12"/>
        <v>12.2</v>
      </c>
      <c r="V90" s="2">
        <f t="shared" si="13"/>
        <v>1.0822510822510822</v>
      </c>
    </row>
    <row r="91" spans="1:22">
      <c r="A91" s="2" t="s">
        <v>226</v>
      </c>
      <c r="B91" s="2" t="s">
        <v>174</v>
      </c>
      <c r="C91" s="2">
        <v>12</v>
      </c>
      <c r="D91" s="2">
        <f t="shared" si="7"/>
        <v>6.4999999999999997E-4</v>
      </c>
      <c r="E91" s="2">
        <f t="shared" si="8"/>
        <v>78</v>
      </c>
      <c r="F91" s="2">
        <f t="shared" si="9"/>
        <v>0.68870523415977969</v>
      </c>
      <c r="G91" s="2">
        <f t="shared" si="10"/>
        <v>8.5</v>
      </c>
      <c r="H91" s="2">
        <v>32</v>
      </c>
      <c r="I91" s="2"/>
      <c r="J91" s="2">
        <v>6.9999999999999999E-4</v>
      </c>
      <c r="K91" s="2">
        <v>5.9999999999999995E-4</v>
      </c>
      <c r="L91" s="2"/>
      <c r="M91" s="2">
        <v>22</v>
      </c>
      <c r="N91" s="2">
        <f t="shared" si="11"/>
        <v>1.452</v>
      </c>
      <c r="O91" s="2">
        <v>48</v>
      </c>
      <c r="P91" s="2">
        <v>54</v>
      </c>
      <c r="Q91" s="2"/>
      <c r="R91" s="2"/>
      <c r="S91" s="2">
        <v>7.9</v>
      </c>
      <c r="T91" s="2">
        <v>9.1</v>
      </c>
      <c r="U91" s="2">
        <f t="shared" si="12"/>
        <v>17</v>
      </c>
      <c r="V91" s="2">
        <f t="shared" si="13"/>
        <v>0.68870523415977969</v>
      </c>
    </row>
    <row r="92" spans="1:22">
      <c r="A92" s="2" t="s">
        <v>226</v>
      </c>
      <c r="B92" s="2" t="s">
        <v>174</v>
      </c>
      <c r="C92" s="2">
        <v>13</v>
      </c>
      <c r="D92" s="2">
        <f t="shared" si="7"/>
        <v>1.1999999999999999E-3</v>
      </c>
      <c r="E92" s="2">
        <f t="shared" si="8"/>
        <v>150</v>
      </c>
      <c r="F92" s="2">
        <f t="shared" si="9"/>
        <v>0.68870523415977969</v>
      </c>
      <c r="G92" s="2">
        <f t="shared" si="10"/>
        <v>6.65</v>
      </c>
      <c r="H92" s="2">
        <v>33</v>
      </c>
      <c r="I92" s="2"/>
      <c r="J92" s="2">
        <v>1.1999999999999999E-3</v>
      </c>
      <c r="K92" s="2">
        <v>1.1999999999999999E-3</v>
      </c>
      <c r="L92" s="2"/>
      <c r="M92" s="2">
        <v>22</v>
      </c>
      <c r="N92" s="2">
        <f t="shared" si="11"/>
        <v>1.452</v>
      </c>
      <c r="O92" s="2">
        <v>19</v>
      </c>
      <c r="P92" s="2">
        <v>11</v>
      </c>
      <c r="Q92" s="2"/>
      <c r="R92" s="2"/>
      <c r="S92" s="2">
        <v>7</v>
      </c>
      <c r="T92" s="2">
        <v>6.3</v>
      </c>
      <c r="U92" s="2">
        <f t="shared" si="12"/>
        <v>13.3</v>
      </c>
      <c r="V92" s="2">
        <f t="shared" si="13"/>
        <v>0.68870523415977969</v>
      </c>
    </row>
    <row r="93" spans="1:22">
      <c r="A93" s="2" t="s">
        <v>226</v>
      </c>
      <c r="B93" s="2" t="s">
        <v>174</v>
      </c>
      <c r="C93" s="2">
        <v>13</v>
      </c>
      <c r="D93" s="2">
        <f t="shared" si="7"/>
        <v>4.4999999999999999E-4</v>
      </c>
      <c r="E93" s="2">
        <f t="shared" si="8"/>
        <v>152</v>
      </c>
      <c r="F93" s="2">
        <f t="shared" si="9"/>
        <v>0.4329004329004329</v>
      </c>
      <c r="G93" s="2">
        <f t="shared" si="10"/>
        <v>5.2</v>
      </c>
      <c r="H93" s="2">
        <v>37</v>
      </c>
      <c r="I93" s="2"/>
      <c r="J93" s="2">
        <v>4.0000000000000002E-4</v>
      </c>
      <c r="K93" s="2">
        <v>5.0000000000000001E-4</v>
      </c>
      <c r="L93" s="2"/>
      <c r="M93" s="2">
        <v>35</v>
      </c>
      <c r="N93" s="2">
        <f t="shared" si="11"/>
        <v>2.31</v>
      </c>
      <c r="O93" s="2">
        <v>13</v>
      </c>
      <c r="P93" s="2">
        <v>15</v>
      </c>
      <c r="Q93" s="2"/>
      <c r="R93" s="2"/>
      <c r="S93" s="2">
        <v>5</v>
      </c>
      <c r="T93" s="2">
        <v>5.4</v>
      </c>
      <c r="U93" s="2">
        <f t="shared" si="12"/>
        <v>10.4</v>
      </c>
      <c r="V93" s="2">
        <f t="shared" si="13"/>
        <v>0.4329004329004329</v>
      </c>
    </row>
    <row r="94" spans="1:22">
      <c r="A94" s="2" t="s">
        <v>226</v>
      </c>
      <c r="B94" s="2" t="s">
        <v>174</v>
      </c>
      <c r="C94" s="2">
        <v>14</v>
      </c>
      <c r="D94" s="2">
        <f t="shared" si="7"/>
        <v>9.5E-4</v>
      </c>
      <c r="E94" s="2">
        <f t="shared" si="8"/>
        <v>142</v>
      </c>
      <c r="F94" s="2">
        <f t="shared" si="9"/>
        <v>0.72150072150072142</v>
      </c>
      <c r="G94" s="2">
        <f t="shared" si="10"/>
        <v>6.95</v>
      </c>
      <c r="H94" s="2">
        <v>32</v>
      </c>
      <c r="I94" s="2"/>
      <c r="J94" s="2">
        <v>8.9999999999999998E-4</v>
      </c>
      <c r="K94" s="2">
        <v>1E-3</v>
      </c>
      <c r="L94" s="2"/>
      <c r="M94" s="2">
        <v>21</v>
      </c>
      <c r="N94" s="2">
        <f t="shared" si="11"/>
        <v>1.3860000000000001</v>
      </c>
      <c r="O94" s="2">
        <v>16</v>
      </c>
      <c r="P94" s="2">
        <v>22</v>
      </c>
      <c r="Q94" s="2"/>
      <c r="R94" s="2"/>
      <c r="S94" s="2">
        <v>7.5</v>
      </c>
      <c r="T94" s="2">
        <v>6.4</v>
      </c>
      <c r="U94" s="2">
        <f t="shared" si="12"/>
        <v>13.9</v>
      </c>
      <c r="V94" s="2">
        <f t="shared" si="13"/>
        <v>0.72150072150072142</v>
      </c>
    </row>
    <row r="95" spans="1:22">
      <c r="A95" s="2" t="s">
        <v>226</v>
      </c>
      <c r="B95" s="2" t="s">
        <v>174</v>
      </c>
      <c r="C95" s="2">
        <v>14</v>
      </c>
      <c r="D95" s="2">
        <f t="shared" si="7"/>
        <v>4.4999999999999999E-4</v>
      </c>
      <c r="E95" s="2">
        <f t="shared" si="8"/>
        <v>128</v>
      </c>
      <c r="F95" s="2">
        <f t="shared" si="9"/>
        <v>0.50505050505050508</v>
      </c>
      <c r="G95" s="2">
        <f t="shared" si="10"/>
        <v>6.8</v>
      </c>
      <c r="H95" s="2">
        <v>36</v>
      </c>
      <c r="I95" s="2"/>
      <c r="J95" s="2">
        <v>5.0000000000000001E-4</v>
      </c>
      <c r="K95" s="2">
        <v>4.0000000000000002E-4</v>
      </c>
      <c r="L95" s="2"/>
      <c r="M95" s="2">
        <v>30</v>
      </c>
      <c r="N95" s="2">
        <f t="shared" si="11"/>
        <v>1.98</v>
      </c>
      <c r="O95" s="2">
        <v>20</v>
      </c>
      <c r="P95" s="2">
        <v>32</v>
      </c>
      <c r="Q95" s="2"/>
      <c r="R95" s="2"/>
      <c r="S95" s="2">
        <v>6.6</v>
      </c>
      <c r="T95" s="2">
        <v>7</v>
      </c>
      <c r="U95" s="2">
        <f t="shared" si="12"/>
        <v>13.6</v>
      </c>
      <c r="V95" s="2">
        <f t="shared" si="13"/>
        <v>0.50505050505050508</v>
      </c>
    </row>
    <row r="96" spans="1:22">
      <c r="A96" s="2" t="s">
        <v>226</v>
      </c>
      <c r="B96" s="2" t="s">
        <v>174</v>
      </c>
      <c r="C96" s="2">
        <v>15</v>
      </c>
      <c r="D96" s="2">
        <f t="shared" si="7"/>
        <v>4.0000000000000002E-4</v>
      </c>
      <c r="E96" s="2">
        <f t="shared" si="8"/>
        <v>146</v>
      </c>
      <c r="F96" s="2">
        <f t="shared" si="9"/>
        <v>0.47348484848484845</v>
      </c>
      <c r="G96" s="2">
        <f t="shared" si="10"/>
        <v>5.9</v>
      </c>
      <c r="H96" s="2">
        <v>28</v>
      </c>
      <c r="I96" s="2"/>
      <c r="J96" s="2">
        <v>4.0000000000000002E-4</v>
      </c>
      <c r="K96" s="2">
        <v>4.0000000000000002E-4</v>
      </c>
      <c r="L96" s="2"/>
      <c r="M96" s="2">
        <v>32</v>
      </c>
      <c r="N96" s="2">
        <f t="shared" si="11"/>
        <v>2.1120000000000001</v>
      </c>
      <c r="O96" s="2">
        <v>24</v>
      </c>
      <c r="P96" s="2">
        <v>10</v>
      </c>
      <c r="Q96" s="2"/>
      <c r="R96" s="2"/>
      <c r="S96" s="2">
        <v>5.8</v>
      </c>
      <c r="T96" s="2">
        <v>6</v>
      </c>
      <c r="U96" s="2">
        <f t="shared" si="12"/>
        <v>11.8</v>
      </c>
      <c r="V96" s="2">
        <f t="shared" si="13"/>
        <v>0.47348484848484845</v>
      </c>
    </row>
    <row r="97" spans="1:22">
      <c r="A97" s="2" t="s">
        <v>226</v>
      </c>
      <c r="B97" s="2" t="s">
        <v>174</v>
      </c>
      <c r="C97" s="2">
        <v>15</v>
      </c>
      <c r="D97" s="2">
        <f t="shared" si="7"/>
        <v>1.1999999999999999E-3</v>
      </c>
      <c r="E97" s="2">
        <f t="shared" si="8"/>
        <v>150</v>
      </c>
      <c r="F97" s="2">
        <f t="shared" si="9"/>
        <v>0.79744816586921852</v>
      </c>
      <c r="G97" s="2">
        <f t="shared" si="10"/>
        <v>5.8</v>
      </c>
      <c r="H97" s="2">
        <v>29</v>
      </c>
      <c r="I97" s="2"/>
      <c r="J97" s="2">
        <v>1.1999999999999999E-3</v>
      </c>
      <c r="K97" s="2">
        <v>1.1999999999999999E-3</v>
      </c>
      <c r="L97" s="2"/>
      <c r="M97" s="2">
        <v>19</v>
      </c>
      <c r="N97" s="2">
        <f t="shared" si="11"/>
        <v>1.254</v>
      </c>
      <c r="O97" s="2">
        <v>20</v>
      </c>
      <c r="P97" s="2">
        <v>10</v>
      </c>
      <c r="Q97" s="2"/>
      <c r="R97" s="2"/>
      <c r="S97" s="2">
        <v>5.5</v>
      </c>
      <c r="T97" s="2">
        <v>6.1</v>
      </c>
      <c r="U97" s="2">
        <f t="shared" si="12"/>
        <v>11.6</v>
      </c>
      <c r="V97" s="2">
        <f t="shared" si="13"/>
        <v>0.79744816586921852</v>
      </c>
    </row>
    <row r="98" spans="1:22">
      <c r="A98" s="2" t="s">
        <v>226</v>
      </c>
      <c r="B98" s="2" t="s">
        <v>174</v>
      </c>
      <c r="C98" s="2">
        <v>16</v>
      </c>
      <c r="D98" s="2">
        <f t="shared" si="7"/>
        <v>5.9999999999999995E-4</v>
      </c>
      <c r="E98" s="2">
        <f t="shared" si="8"/>
        <v>122</v>
      </c>
      <c r="F98" s="2">
        <f t="shared" si="9"/>
        <v>0.52246603970741901</v>
      </c>
      <c r="G98" s="2">
        <f t="shared" si="10"/>
        <v>6.8</v>
      </c>
      <c r="H98" s="2">
        <v>35</v>
      </c>
      <c r="I98" s="2"/>
      <c r="J98" s="2">
        <v>5.9999999999999995E-4</v>
      </c>
      <c r="K98" s="2">
        <v>5.9999999999999995E-4</v>
      </c>
      <c r="L98" s="2"/>
      <c r="M98" s="2">
        <v>29</v>
      </c>
      <c r="N98" s="2">
        <f t="shared" si="11"/>
        <v>1.9140000000000001</v>
      </c>
      <c r="O98" s="2">
        <v>48</v>
      </c>
      <c r="P98" s="2">
        <v>10</v>
      </c>
      <c r="Q98" s="2"/>
      <c r="R98" s="2"/>
      <c r="S98" s="2">
        <v>6.6</v>
      </c>
      <c r="T98" s="2">
        <v>7</v>
      </c>
      <c r="U98" s="2">
        <f t="shared" si="12"/>
        <v>13.6</v>
      </c>
      <c r="V98" s="2">
        <f t="shared" si="13"/>
        <v>0.52246603970741901</v>
      </c>
    </row>
    <row r="99" spans="1:22">
      <c r="A99" s="2" t="s">
        <v>226</v>
      </c>
      <c r="B99" s="2" t="s">
        <v>174</v>
      </c>
      <c r="C99" s="2">
        <v>16</v>
      </c>
      <c r="D99" s="2">
        <f t="shared" si="7"/>
        <v>4.4999999999999999E-4</v>
      </c>
      <c r="E99" s="2">
        <f t="shared" si="8"/>
        <v>102</v>
      </c>
      <c r="F99" s="2">
        <f t="shared" si="9"/>
        <v>0.68870523415977969</v>
      </c>
      <c r="G99" s="2">
        <f t="shared" si="10"/>
        <v>5.85</v>
      </c>
      <c r="H99" s="2">
        <v>30</v>
      </c>
      <c r="I99" s="2"/>
      <c r="J99" s="2">
        <v>5.0000000000000001E-4</v>
      </c>
      <c r="K99" s="2">
        <v>4.0000000000000002E-4</v>
      </c>
      <c r="L99" s="2"/>
      <c r="M99" s="2">
        <v>22</v>
      </c>
      <c r="N99" s="2">
        <f t="shared" si="11"/>
        <v>1.452</v>
      </c>
      <c r="O99" s="2">
        <v>58</v>
      </c>
      <c r="P99" s="2">
        <v>20</v>
      </c>
      <c r="Q99" s="2"/>
      <c r="R99" s="2"/>
      <c r="S99" s="2">
        <v>6.2</v>
      </c>
      <c r="T99" s="2">
        <v>5.5</v>
      </c>
      <c r="U99" s="2">
        <f t="shared" si="12"/>
        <v>11.7</v>
      </c>
      <c r="V99" s="2">
        <f t="shared" si="13"/>
        <v>0.68870523415977969</v>
      </c>
    </row>
    <row r="100" spans="1:22">
      <c r="A100" s="2" t="s">
        <v>226</v>
      </c>
      <c r="B100" s="2" t="s">
        <v>174</v>
      </c>
      <c r="C100" s="2">
        <v>17</v>
      </c>
      <c r="D100" s="2">
        <f t="shared" si="7"/>
        <v>1.1999999999999999E-3</v>
      </c>
      <c r="E100" s="2">
        <f t="shared" si="8"/>
        <v>109</v>
      </c>
      <c r="F100" s="2">
        <f t="shared" si="9"/>
        <v>1.1655011655011653</v>
      </c>
      <c r="G100" s="2">
        <f t="shared" si="10"/>
        <v>5.5</v>
      </c>
      <c r="H100" s="2">
        <v>26</v>
      </c>
      <c r="I100" s="2"/>
      <c r="J100" s="2">
        <v>1.1999999999999999E-3</v>
      </c>
      <c r="K100" s="2">
        <v>1.1999999999999999E-3</v>
      </c>
      <c r="L100" s="2"/>
      <c r="M100" s="2">
        <v>13</v>
      </c>
      <c r="N100" s="2">
        <f t="shared" si="11"/>
        <v>0.8580000000000001</v>
      </c>
      <c r="O100" s="2">
        <v>35</v>
      </c>
      <c r="P100" s="2">
        <v>36</v>
      </c>
      <c r="Q100" s="2"/>
      <c r="R100" s="2"/>
      <c r="S100" s="2">
        <v>5.3</v>
      </c>
      <c r="T100" s="2">
        <v>5.7</v>
      </c>
      <c r="U100" s="2">
        <f t="shared" si="12"/>
        <v>11</v>
      </c>
      <c r="V100" s="2">
        <f t="shared" si="13"/>
        <v>1.1655011655011653</v>
      </c>
    </row>
    <row r="101" spans="1:22">
      <c r="A101" s="2" t="s">
        <v>226</v>
      </c>
      <c r="B101" s="2" t="s">
        <v>174</v>
      </c>
      <c r="C101" s="2">
        <v>17</v>
      </c>
      <c r="D101" s="2">
        <f t="shared" si="7"/>
        <v>1.1999999999999999E-3</v>
      </c>
      <c r="E101" s="2">
        <f t="shared" si="8"/>
        <v>65</v>
      </c>
      <c r="F101" s="2">
        <f t="shared" si="9"/>
        <v>1.8939393939393938</v>
      </c>
      <c r="G101" s="2">
        <f t="shared" si="10"/>
        <v>5.75</v>
      </c>
      <c r="H101" s="2">
        <v>20</v>
      </c>
      <c r="I101" s="2"/>
      <c r="J101" s="2">
        <v>1.1999999999999999E-3</v>
      </c>
      <c r="K101" s="2">
        <v>1.1999999999999999E-3</v>
      </c>
      <c r="L101" s="2"/>
      <c r="M101" s="2">
        <v>8</v>
      </c>
      <c r="N101" s="2">
        <f t="shared" si="11"/>
        <v>0.52800000000000002</v>
      </c>
      <c r="O101" s="2">
        <v>46</v>
      </c>
      <c r="P101" s="2">
        <v>69</v>
      </c>
      <c r="Q101" s="2"/>
      <c r="R101" s="2"/>
      <c r="S101" s="2">
        <v>5.5</v>
      </c>
      <c r="T101" s="2">
        <v>6</v>
      </c>
      <c r="U101" s="2">
        <f t="shared" si="12"/>
        <v>11.5</v>
      </c>
      <c r="V101" s="2">
        <f t="shared" si="13"/>
        <v>1.8939393939393938</v>
      </c>
    </row>
    <row r="102" spans="1:22">
      <c r="A102" t="s">
        <v>227</v>
      </c>
      <c r="B102" s="3" t="s">
        <v>242</v>
      </c>
      <c r="C102" s="2" t="s">
        <v>30</v>
      </c>
      <c r="D102" s="2">
        <f t="shared" si="7"/>
        <v>5.0000000000000001E-4</v>
      </c>
      <c r="E102" s="2">
        <f t="shared" si="8"/>
        <v>74</v>
      </c>
      <c r="F102" s="2">
        <f t="shared" si="9"/>
        <v>1.0101010101010102</v>
      </c>
      <c r="G102" s="2">
        <f t="shared" si="10"/>
        <v>3.95</v>
      </c>
      <c r="H102" s="2">
        <v>26</v>
      </c>
      <c r="I102" s="2"/>
      <c r="J102" s="2">
        <v>5.0000000000000001E-4</v>
      </c>
      <c r="K102" s="2">
        <v>5.0000000000000001E-4</v>
      </c>
      <c r="L102" s="2"/>
      <c r="M102" s="2">
        <v>15</v>
      </c>
      <c r="N102" s="2">
        <f t="shared" si="11"/>
        <v>0.99</v>
      </c>
      <c r="O102" s="2">
        <v>48</v>
      </c>
      <c r="P102" s="2">
        <v>58</v>
      </c>
      <c r="Q102" s="2"/>
      <c r="R102" s="2"/>
      <c r="S102" s="2">
        <v>3.9</v>
      </c>
      <c r="T102" s="2">
        <v>4</v>
      </c>
      <c r="U102" s="2">
        <f t="shared" si="12"/>
        <v>7.9</v>
      </c>
      <c r="V102" s="2">
        <f t="shared" si="13"/>
        <v>1.0101010101010102</v>
      </c>
    </row>
    <row r="103" spans="1:22">
      <c r="A103" t="s">
        <v>227</v>
      </c>
      <c r="B103" s="3" t="s">
        <v>242</v>
      </c>
      <c r="C103" s="2" t="s">
        <v>30</v>
      </c>
      <c r="D103" s="2">
        <f t="shared" si="7"/>
        <v>5.4999999999999992E-4</v>
      </c>
      <c r="E103" s="2">
        <f t="shared" si="8"/>
        <v>60</v>
      </c>
      <c r="F103" s="2">
        <f t="shared" si="9"/>
        <v>1.2626262626262625</v>
      </c>
      <c r="G103" s="2">
        <f t="shared" si="10"/>
        <v>5.25</v>
      </c>
      <c r="H103" s="2">
        <v>26</v>
      </c>
      <c r="I103" s="2"/>
      <c r="J103" s="2">
        <v>5.9999999999999995E-4</v>
      </c>
      <c r="K103" s="2">
        <v>5.0000000000000001E-4</v>
      </c>
      <c r="L103" s="2"/>
      <c r="M103" s="2">
        <v>12</v>
      </c>
      <c r="N103" s="2">
        <f t="shared" si="11"/>
        <v>0.79200000000000004</v>
      </c>
      <c r="O103" s="2">
        <v>82</v>
      </c>
      <c r="P103" s="2">
        <v>38</v>
      </c>
      <c r="Q103" s="2"/>
      <c r="R103" s="2"/>
      <c r="S103" s="2">
        <v>5.5</v>
      </c>
      <c r="T103" s="2">
        <v>5</v>
      </c>
      <c r="U103" s="2">
        <f t="shared" si="12"/>
        <v>10.5</v>
      </c>
      <c r="V103" s="2">
        <f t="shared" si="13"/>
        <v>1.2626262626262625</v>
      </c>
    </row>
    <row r="104" spans="1:22">
      <c r="A104" s="2" t="s">
        <v>227</v>
      </c>
      <c r="B104" s="3" t="s">
        <v>242</v>
      </c>
      <c r="C104" s="2" t="s">
        <v>31</v>
      </c>
      <c r="D104" s="2">
        <f t="shared" si="7"/>
        <v>6.0000000000000006E-4</v>
      </c>
      <c r="E104" s="2">
        <f t="shared" si="8"/>
        <v>51</v>
      </c>
      <c r="F104" s="2">
        <f t="shared" si="9"/>
        <v>1.5151515151515151</v>
      </c>
      <c r="G104" s="2">
        <f t="shared" si="10"/>
        <v>4.3000000000000007</v>
      </c>
      <c r="H104" s="2">
        <v>26</v>
      </c>
      <c r="I104" s="2"/>
      <c r="J104" s="2">
        <v>5.0000000000000001E-4</v>
      </c>
      <c r="K104" s="2">
        <v>6.9999999999999999E-4</v>
      </c>
      <c r="L104" s="2"/>
      <c r="M104" s="2">
        <v>10</v>
      </c>
      <c r="N104" s="2">
        <f t="shared" si="11"/>
        <v>0.66</v>
      </c>
      <c r="O104" s="2">
        <v>75</v>
      </c>
      <c r="P104" s="2">
        <v>54</v>
      </c>
      <c r="Q104" s="2"/>
      <c r="R104" s="2"/>
      <c r="S104" s="2">
        <v>4.4000000000000004</v>
      </c>
      <c r="T104" s="2">
        <v>4.2</v>
      </c>
      <c r="U104" s="2">
        <f t="shared" si="12"/>
        <v>8.6000000000000014</v>
      </c>
      <c r="V104" s="2">
        <f t="shared" si="13"/>
        <v>1.5151515151515151</v>
      </c>
    </row>
    <row r="105" spans="1:22">
      <c r="A105" s="2" t="s">
        <v>227</v>
      </c>
      <c r="B105" s="3" t="s">
        <v>242</v>
      </c>
      <c r="C105" s="2" t="s">
        <v>31</v>
      </c>
      <c r="D105" s="2">
        <f t="shared" si="7"/>
        <v>9.5E-4</v>
      </c>
      <c r="E105" s="2">
        <f t="shared" si="8"/>
        <v>122</v>
      </c>
      <c r="F105" s="2">
        <f t="shared" si="9"/>
        <v>0.94696969696969691</v>
      </c>
      <c r="G105" s="2">
        <f t="shared" si="10"/>
        <v>5.7</v>
      </c>
      <c r="H105" s="2">
        <v>25</v>
      </c>
      <c r="I105" s="2"/>
      <c r="J105" s="2">
        <v>8.9999999999999998E-4</v>
      </c>
      <c r="K105" s="2">
        <v>1E-3</v>
      </c>
      <c r="L105" s="2"/>
      <c r="M105" s="2">
        <v>16</v>
      </c>
      <c r="N105" s="2">
        <f t="shared" si="11"/>
        <v>1.056</v>
      </c>
      <c r="O105" s="2">
        <v>30</v>
      </c>
      <c r="P105" s="2">
        <v>28</v>
      </c>
      <c r="Q105" s="2"/>
      <c r="R105" s="2"/>
      <c r="S105" s="2">
        <v>6</v>
      </c>
      <c r="T105" s="2">
        <v>5.4</v>
      </c>
      <c r="U105" s="2">
        <f t="shared" si="12"/>
        <v>11.4</v>
      </c>
      <c r="V105" s="2">
        <f t="shared" si="13"/>
        <v>0.94696969696969691</v>
      </c>
    </row>
    <row r="106" spans="1:22">
      <c r="A106" s="2" t="s">
        <v>227</v>
      </c>
      <c r="B106" s="3" t="s">
        <v>242</v>
      </c>
      <c r="C106" s="2" t="s">
        <v>32</v>
      </c>
      <c r="D106" s="2">
        <f t="shared" si="7"/>
        <v>4.4999999999999999E-4</v>
      </c>
      <c r="E106" s="2">
        <f t="shared" si="8"/>
        <v>79</v>
      </c>
      <c r="F106" s="2">
        <f t="shared" si="9"/>
        <v>0.75757575757575757</v>
      </c>
      <c r="G106" s="2">
        <f t="shared" si="10"/>
        <v>5.05</v>
      </c>
      <c r="H106" s="2">
        <v>29</v>
      </c>
      <c r="I106" s="2"/>
      <c r="J106" s="2">
        <v>5.0000000000000001E-4</v>
      </c>
      <c r="K106" s="2">
        <v>4.0000000000000002E-4</v>
      </c>
      <c r="L106" s="2"/>
      <c r="M106" s="2">
        <v>20</v>
      </c>
      <c r="N106" s="2">
        <f t="shared" si="11"/>
        <v>1.32</v>
      </c>
      <c r="O106" s="2">
        <v>70</v>
      </c>
      <c r="P106" s="2">
        <v>31</v>
      </c>
      <c r="Q106" s="2"/>
      <c r="R106" s="2"/>
      <c r="S106" s="2">
        <v>5.0999999999999996</v>
      </c>
      <c r="T106" s="2">
        <v>5</v>
      </c>
      <c r="U106" s="2">
        <f t="shared" si="12"/>
        <v>10.1</v>
      </c>
      <c r="V106" s="2">
        <f t="shared" si="13"/>
        <v>0.75757575757575757</v>
      </c>
    </row>
    <row r="107" spans="1:22">
      <c r="A107" s="2" t="s">
        <v>227</v>
      </c>
      <c r="B107" s="3" t="s">
        <v>242</v>
      </c>
      <c r="C107" s="2" t="s">
        <v>32</v>
      </c>
      <c r="D107" s="2">
        <f t="shared" si="7"/>
        <v>8.0000000000000004E-4</v>
      </c>
      <c r="E107" s="2">
        <f t="shared" si="8"/>
        <v>82</v>
      </c>
      <c r="F107" s="2">
        <f t="shared" si="9"/>
        <v>1.5151515151515151</v>
      </c>
      <c r="G107" s="2">
        <f t="shared" si="10"/>
        <v>5.5</v>
      </c>
      <c r="H107" s="2">
        <v>30</v>
      </c>
      <c r="I107" s="2"/>
      <c r="J107" s="2">
        <v>8.0000000000000004E-4</v>
      </c>
      <c r="K107" s="2">
        <v>8.0000000000000004E-4</v>
      </c>
      <c r="L107" s="2"/>
      <c r="M107" s="2">
        <v>10</v>
      </c>
      <c r="N107" s="2">
        <f t="shared" si="11"/>
        <v>0.66</v>
      </c>
      <c r="O107" s="2">
        <v>77</v>
      </c>
      <c r="P107" s="2">
        <v>21</v>
      </c>
      <c r="Q107" s="2"/>
      <c r="R107" s="2"/>
      <c r="S107" s="2">
        <v>5.4</v>
      </c>
      <c r="T107" s="2">
        <v>5.6</v>
      </c>
      <c r="U107" s="2">
        <f t="shared" si="12"/>
        <v>11</v>
      </c>
      <c r="V107" s="2">
        <f t="shared" si="13"/>
        <v>1.5151515151515151</v>
      </c>
    </row>
    <row r="108" spans="1:22">
      <c r="A108" s="2" t="s">
        <v>227</v>
      </c>
      <c r="B108" s="3" t="s">
        <v>242</v>
      </c>
      <c r="C108" s="2" t="s">
        <v>33</v>
      </c>
      <c r="D108" s="2">
        <f t="shared" si="7"/>
        <v>1.1000000000000001E-3</v>
      </c>
      <c r="E108" s="2">
        <f t="shared" si="8"/>
        <v>39</v>
      </c>
      <c r="F108" s="2">
        <f t="shared" si="9"/>
        <v>1.8939393939393938</v>
      </c>
      <c r="G108" s="2">
        <f t="shared" si="10"/>
        <v>5.2</v>
      </c>
      <c r="H108" s="2">
        <v>29</v>
      </c>
      <c r="I108" s="2"/>
      <c r="J108" s="2">
        <v>1.1000000000000001E-3</v>
      </c>
      <c r="K108" s="2">
        <v>1.1000000000000001E-3</v>
      </c>
      <c r="L108" s="2"/>
      <c r="M108" s="2">
        <v>8</v>
      </c>
      <c r="N108" s="2">
        <f t="shared" si="11"/>
        <v>0.52800000000000002</v>
      </c>
      <c r="O108" s="2">
        <v>80</v>
      </c>
      <c r="P108" s="2">
        <v>61</v>
      </c>
      <c r="Q108" s="2"/>
      <c r="R108" s="2"/>
      <c r="S108" s="2">
        <v>5.2</v>
      </c>
      <c r="T108" s="2">
        <v>5.2</v>
      </c>
      <c r="U108" s="2">
        <f t="shared" si="12"/>
        <v>10.4</v>
      </c>
      <c r="V108" s="2">
        <f t="shared" si="13"/>
        <v>1.8939393939393938</v>
      </c>
    </row>
    <row r="109" spans="1:22">
      <c r="A109" s="2" t="s">
        <v>227</v>
      </c>
      <c r="B109" s="3" t="s">
        <v>242</v>
      </c>
      <c r="C109" s="2" t="s">
        <v>33</v>
      </c>
      <c r="D109" s="2">
        <f t="shared" si="7"/>
        <v>1.0500000000000002E-3</v>
      </c>
      <c r="E109" s="2">
        <f t="shared" si="8"/>
        <v>47</v>
      </c>
      <c r="F109" s="2">
        <f t="shared" si="9"/>
        <v>1.2626262626262625</v>
      </c>
      <c r="G109" s="2">
        <f t="shared" si="10"/>
        <v>4.6999999999999993</v>
      </c>
      <c r="H109" s="2">
        <v>28</v>
      </c>
      <c r="I109" s="2"/>
      <c r="J109" s="2">
        <v>1E-3</v>
      </c>
      <c r="K109" s="2">
        <v>1.1000000000000001E-3</v>
      </c>
      <c r="L109" s="2"/>
      <c r="M109" s="2">
        <v>12</v>
      </c>
      <c r="N109" s="2">
        <f t="shared" si="11"/>
        <v>0.79200000000000004</v>
      </c>
      <c r="O109" s="2">
        <v>68</v>
      </c>
      <c r="P109" s="2">
        <v>65</v>
      </c>
      <c r="Q109" s="2"/>
      <c r="R109" s="2"/>
      <c r="S109" s="2">
        <v>4.8</v>
      </c>
      <c r="T109" s="2">
        <v>4.5999999999999996</v>
      </c>
      <c r="U109" s="2">
        <f t="shared" si="12"/>
        <v>9.3999999999999986</v>
      </c>
      <c r="V109" s="2">
        <f t="shared" si="13"/>
        <v>1.2626262626262625</v>
      </c>
    </row>
    <row r="110" spans="1:22">
      <c r="A110" s="2" t="s">
        <v>227</v>
      </c>
      <c r="B110" s="3" t="s">
        <v>242</v>
      </c>
      <c r="C110" s="2" t="s">
        <v>34</v>
      </c>
      <c r="D110" s="2">
        <f t="shared" si="7"/>
        <v>8.0000000000000004E-4</v>
      </c>
      <c r="E110" s="2">
        <f t="shared" si="8"/>
        <v>60</v>
      </c>
      <c r="F110" s="2">
        <f t="shared" si="9"/>
        <v>1.8939393939393938</v>
      </c>
      <c r="G110" s="2">
        <f t="shared" si="10"/>
        <v>3.85</v>
      </c>
      <c r="H110" s="2">
        <v>25</v>
      </c>
      <c r="I110" s="2"/>
      <c r="J110" s="2">
        <v>8.0000000000000004E-4</v>
      </c>
      <c r="K110" s="2">
        <v>8.0000000000000004E-4</v>
      </c>
      <c r="L110" s="2"/>
      <c r="M110" s="2">
        <v>8</v>
      </c>
      <c r="N110" s="2">
        <f t="shared" si="11"/>
        <v>0.52800000000000002</v>
      </c>
      <c r="O110" s="2">
        <v>55</v>
      </c>
      <c r="P110" s="2">
        <v>65</v>
      </c>
      <c r="Q110" s="2"/>
      <c r="R110" s="2"/>
      <c r="S110" s="2">
        <v>4</v>
      </c>
      <c r="T110" s="2">
        <v>3.7</v>
      </c>
      <c r="U110" s="2">
        <f t="shared" si="12"/>
        <v>7.7</v>
      </c>
      <c r="V110" s="2">
        <f t="shared" si="13"/>
        <v>1.8939393939393938</v>
      </c>
    </row>
    <row r="111" spans="1:22">
      <c r="A111" s="2" t="s">
        <v>227</v>
      </c>
      <c r="B111" s="3" t="s">
        <v>242</v>
      </c>
      <c r="C111" s="2" t="s">
        <v>34</v>
      </c>
      <c r="D111" s="2">
        <f t="shared" si="7"/>
        <v>1E-3</v>
      </c>
      <c r="E111" s="2">
        <f t="shared" si="8"/>
        <v>117</v>
      </c>
      <c r="F111" s="2">
        <f t="shared" si="9"/>
        <v>1.0101010101010102</v>
      </c>
      <c r="G111" s="2">
        <f t="shared" si="10"/>
        <v>4.2</v>
      </c>
      <c r="H111" s="2">
        <v>23</v>
      </c>
      <c r="I111" s="2"/>
      <c r="J111" s="2">
        <v>1E-3</v>
      </c>
      <c r="K111" s="2">
        <v>1E-3</v>
      </c>
      <c r="L111" s="2"/>
      <c r="M111" s="2">
        <v>15</v>
      </c>
      <c r="N111" s="2">
        <f t="shared" si="11"/>
        <v>0.99</v>
      </c>
      <c r="O111" s="2">
        <v>26</v>
      </c>
      <c r="P111" s="2">
        <v>37</v>
      </c>
      <c r="Q111" s="2"/>
      <c r="R111" s="2"/>
      <c r="S111" s="2">
        <v>4.2</v>
      </c>
      <c r="T111" s="2">
        <v>4.2</v>
      </c>
      <c r="U111" s="2">
        <f t="shared" si="12"/>
        <v>8.4</v>
      </c>
      <c r="V111" s="2">
        <f t="shared" si="13"/>
        <v>1.0101010101010102</v>
      </c>
    </row>
    <row r="112" spans="1:22">
      <c r="A112" s="2" t="s">
        <v>227</v>
      </c>
      <c r="B112" s="3" t="s">
        <v>242</v>
      </c>
      <c r="C112" s="2" t="s">
        <v>35</v>
      </c>
      <c r="D112" s="2">
        <f t="shared" si="7"/>
        <v>8.5000000000000006E-4</v>
      </c>
      <c r="E112" s="2">
        <f t="shared" si="8"/>
        <v>69</v>
      </c>
      <c r="F112" s="2">
        <f t="shared" si="9"/>
        <v>1.6835016835016832</v>
      </c>
      <c r="G112" s="2">
        <f t="shared" si="10"/>
        <v>4.6500000000000004</v>
      </c>
      <c r="H112" s="2">
        <v>29</v>
      </c>
      <c r="I112" s="2"/>
      <c r="J112" s="2">
        <v>8.0000000000000004E-4</v>
      </c>
      <c r="K112" s="2">
        <v>8.9999999999999998E-4</v>
      </c>
      <c r="L112" s="2"/>
      <c r="M112" s="2">
        <v>9</v>
      </c>
      <c r="N112" s="2">
        <f t="shared" si="11"/>
        <v>0.59400000000000008</v>
      </c>
      <c r="O112" s="2">
        <v>64</v>
      </c>
      <c r="P112" s="2">
        <v>47</v>
      </c>
      <c r="Q112" s="2"/>
      <c r="R112" s="2"/>
      <c r="S112" s="2">
        <v>4.5999999999999996</v>
      </c>
      <c r="T112" s="2">
        <v>4.7</v>
      </c>
      <c r="U112" s="2">
        <f t="shared" si="12"/>
        <v>9.3000000000000007</v>
      </c>
      <c r="V112" s="2">
        <f t="shared" si="13"/>
        <v>1.6835016835016832</v>
      </c>
    </row>
    <row r="113" spans="1:22">
      <c r="A113" s="2" t="s">
        <v>227</v>
      </c>
      <c r="B113" s="3" t="s">
        <v>242</v>
      </c>
      <c r="C113" s="2" t="s">
        <v>35</v>
      </c>
      <c r="D113" s="2">
        <f t="shared" si="7"/>
        <v>8.0000000000000004E-4</v>
      </c>
      <c r="E113" s="2">
        <f t="shared" si="8"/>
        <v>73</v>
      </c>
      <c r="F113" s="2">
        <f t="shared" si="9"/>
        <v>1.8939393939393938</v>
      </c>
      <c r="G113" s="2">
        <f t="shared" si="10"/>
        <v>5.3</v>
      </c>
      <c r="H113" s="2">
        <v>28</v>
      </c>
      <c r="I113" s="2"/>
      <c r="J113" s="2">
        <v>8.0000000000000004E-4</v>
      </c>
      <c r="K113" s="2">
        <v>8.0000000000000004E-4</v>
      </c>
      <c r="L113" s="2"/>
      <c r="M113" s="2">
        <v>8</v>
      </c>
      <c r="N113" s="2">
        <f t="shared" si="11"/>
        <v>0.52800000000000002</v>
      </c>
      <c r="O113" s="2">
        <v>36</v>
      </c>
      <c r="P113" s="2">
        <v>71</v>
      </c>
      <c r="Q113" s="2"/>
      <c r="R113" s="2"/>
      <c r="S113" s="2">
        <v>5.0999999999999996</v>
      </c>
      <c r="T113" s="2">
        <v>5.5</v>
      </c>
      <c r="U113" s="2">
        <f t="shared" si="12"/>
        <v>10.6</v>
      </c>
      <c r="V113" s="2">
        <f t="shared" si="13"/>
        <v>1.8939393939393938</v>
      </c>
    </row>
    <row r="114" spans="1:22">
      <c r="A114" s="2" t="s">
        <v>227</v>
      </c>
      <c r="B114" s="3" t="s">
        <v>242</v>
      </c>
      <c r="C114" s="2" t="s">
        <v>82</v>
      </c>
      <c r="D114" s="2">
        <f t="shared" si="7"/>
        <v>9.5E-4</v>
      </c>
      <c r="E114" s="2">
        <f t="shared" si="8"/>
        <v>64</v>
      </c>
      <c r="F114" s="2">
        <f t="shared" si="9"/>
        <v>2.1645021645021645</v>
      </c>
      <c r="G114" s="2">
        <f t="shared" si="10"/>
        <v>4.5</v>
      </c>
      <c r="H114" s="2">
        <v>29</v>
      </c>
      <c r="I114" s="2"/>
      <c r="J114" s="2">
        <v>1E-3</v>
      </c>
      <c r="K114" s="2">
        <v>8.9999999999999998E-4</v>
      </c>
      <c r="L114" s="2"/>
      <c r="M114" s="2">
        <v>7</v>
      </c>
      <c r="N114" s="2">
        <f t="shared" si="11"/>
        <v>0.46200000000000002</v>
      </c>
      <c r="O114" s="2">
        <v>82</v>
      </c>
      <c r="P114" s="2">
        <v>34</v>
      </c>
      <c r="Q114" s="2"/>
      <c r="R114" s="2"/>
      <c r="S114" s="2">
        <v>4.5999999999999996</v>
      </c>
      <c r="T114" s="2">
        <v>4.4000000000000004</v>
      </c>
      <c r="U114" s="2">
        <f t="shared" si="12"/>
        <v>9</v>
      </c>
      <c r="V114" s="2">
        <f t="shared" si="13"/>
        <v>2.1645021645021645</v>
      </c>
    </row>
    <row r="115" spans="1:22">
      <c r="A115" s="2" t="s">
        <v>227</v>
      </c>
      <c r="B115" s="3" t="s">
        <v>242</v>
      </c>
      <c r="C115" s="2" t="s">
        <v>82</v>
      </c>
      <c r="D115" s="2">
        <f t="shared" si="7"/>
        <v>8.0000000000000004E-4</v>
      </c>
      <c r="E115" s="2">
        <f t="shared" si="8"/>
        <v>59</v>
      </c>
      <c r="F115" s="2">
        <f t="shared" si="9"/>
        <v>1.5151515151515151</v>
      </c>
      <c r="G115" s="2">
        <f t="shared" si="10"/>
        <v>3.8</v>
      </c>
      <c r="H115" s="2">
        <v>34</v>
      </c>
      <c r="I115" s="2"/>
      <c r="J115" s="2">
        <v>8.0000000000000004E-4</v>
      </c>
      <c r="K115" s="2">
        <v>8.0000000000000004E-4</v>
      </c>
      <c r="L115" s="2"/>
      <c r="M115" s="2">
        <v>10</v>
      </c>
      <c r="N115" s="2">
        <f t="shared" si="11"/>
        <v>0.66</v>
      </c>
      <c r="O115" s="2">
        <v>75</v>
      </c>
      <c r="P115" s="2">
        <v>46</v>
      </c>
      <c r="Q115" s="2"/>
      <c r="R115" s="2"/>
      <c r="S115" s="2">
        <v>3.7</v>
      </c>
      <c r="T115" s="2">
        <v>3.9</v>
      </c>
      <c r="U115" s="2">
        <f t="shared" si="12"/>
        <v>7.6</v>
      </c>
      <c r="V115" s="2">
        <f t="shared" si="13"/>
        <v>1.5151515151515151</v>
      </c>
    </row>
    <row r="116" spans="1:22">
      <c r="A116" s="2" t="s">
        <v>227</v>
      </c>
      <c r="B116" s="3" t="s">
        <v>242</v>
      </c>
      <c r="C116" s="2" t="s">
        <v>83</v>
      </c>
      <c r="D116" s="2">
        <f t="shared" si="7"/>
        <v>8.0000000000000004E-4</v>
      </c>
      <c r="E116" s="2">
        <f t="shared" si="8"/>
        <v>34</v>
      </c>
      <c r="F116" s="2">
        <f t="shared" si="9"/>
        <v>2.1645021645021645</v>
      </c>
      <c r="G116" s="2">
        <f t="shared" si="10"/>
        <v>4.7</v>
      </c>
      <c r="H116" s="2">
        <v>29</v>
      </c>
      <c r="I116" s="2"/>
      <c r="J116" s="2">
        <v>8.0000000000000004E-4</v>
      </c>
      <c r="K116" s="2">
        <v>8.0000000000000004E-4</v>
      </c>
      <c r="L116" s="2"/>
      <c r="M116" s="2">
        <v>7</v>
      </c>
      <c r="N116" s="2">
        <f t="shared" si="11"/>
        <v>0.46200000000000002</v>
      </c>
      <c r="O116" s="2">
        <v>86</v>
      </c>
      <c r="P116" s="2">
        <v>60</v>
      </c>
      <c r="Q116" s="2"/>
      <c r="R116" s="2"/>
      <c r="S116" s="2">
        <v>4.4000000000000004</v>
      </c>
      <c r="T116" s="2">
        <v>5</v>
      </c>
      <c r="U116" s="2">
        <f t="shared" si="12"/>
        <v>9.4</v>
      </c>
      <c r="V116" s="2">
        <f t="shared" si="13"/>
        <v>2.1645021645021645</v>
      </c>
    </row>
    <row r="117" spans="1:22">
      <c r="A117" s="2" t="s">
        <v>227</v>
      </c>
      <c r="B117" s="3" t="s">
        <v>242</v>
      </c>
      <c r="C117" s="2" t="s">
        <v>83</v>
      </c>
      <c r="D117" s="2">
        <f t="shared" si="7"/>
        <v>1E-3</v>
      </c>
      <c r="E117" s="2">
        <f t="shared" si="8"/>
        <v>39</v>
      </c>
      <c r="F117" s="2">
        <f t="shared" si="9"/>
        <v>2.5252525252525251</v>
      </c>
      <c r="G117" s="2">
        <f t="shared" si="10"/>
        <v>4.1500000000000004</v>
      </c>
      <c r="H117" s="2">
        <v>22</v>
      </c>
      <c r="I117" s="2"/>
      <c r="J117" s="2">
        <v>1E-3</v>
      </c>
      <c r="K117" s="2">
        <v>1E-3</v>
      </c>
      <c r="L117" s="2"/>
      <c r="M117" s="2">
        <v>6</v>
      </c>
      <c r="N117" s="2">
        <f t="shared" si="11"/>
        <v>0.39600000000000002</v>
      </c>
      <c r="O117" s="2">
        <v>80</v>
      </c>
      <c r="P117" s="2">
        <v>61</v>
      </c>
      <c r="Q117" s="2"/>
      <c r="R117" s="2"/>
      <c r="S117" s="2">
        <v>4.0999999999999996</v>
      </c>
      <c r="T117" s="2">
        <v>4.2</v>
      </c>
      <c r="U117" s="2">
        <f t="shared" si="12"/>
        <v>8.3000000000000007</v>
      </c>
      <c r="V117" s="2">
        <f t="shared" si="13"/>
        <v>2.5252525252525251</v>
      </c>
    </row>
    <row r="118" spans="1:22">
      <c r="A118" s="2" t="s">
        <v>227</v>
      </c>
      <c r="B118" s="3" t="s">
        <v>242</v>
      </c>
      <c r="C118" s="2" t="s">
        <v>84</v>
      </c>
      <c r="D118" s="2">
        <f t="shared" si="7"/>
        <v>8.0000000000000004E-4</v>
      </c>
      <c r="E118" s="2">
        <f t="shared" si="8"/>
        <v>76</v>
      </c>
      <c r="F118" s="2">
        <f t="shared" si="9"/>
        <v>2.1645021645021645</v>
      </c>
      <c r="G118" s="2">
        <f t="shared" si="10"/>
        <v>5</v>
      </c>
      <c r="H118" s="2">
        <v>25</v>
      </c>
      <c r="I118" s="2"/>
      <c r="J118" s="2">
        <v>8.0000000000000004E-4</v>
      </c>
      <c r="K118" s="2">
        <v>8.0000000000000004E-4</v>
      </c>
      <c r="L118" s="2"/>
      <c r="M118" s="2">
        <v>7</v>
      </c>
      <c r="N118" s="2">
        <f t="shared" si="11"/>
        <v>0.46200000000000002</v>
      </c>
      <c r="O118" s="2">
        <v>57</v>
      </c>
      <c r="P118" s="2">
        <v>47</v>
      </c>
      <c r="Q118" s="2"/>
      <c r="R118" s="2"/>
      <c r="S118" s="2">
        <v>5.4</v>
      </c>
      <c r="T118" s="2">
        <v>4.5999999999999996</v>
      </c>
      <c r="U118" s="2">
        <f t="shared" si="12"/>
        <v>10</v>
      </c>
      <c r="V118" s="2">
        <f t="shared" si="13"/>
        <v>2.1645021645021645</v>
      </c>
    </row>
    <row r="119" spans="1:22">
      <c r="A119" s="2" t="s">
        <v>227</v>
      </c>
      <c r="B119" s="3" t="s">
        <v>242</v>
      </c>
      <c r="C119" s="2" t="s">
        <v>84</v>
      </c>
      <c r="D119" s="2">
        <f t="shared" si="7"/>
        <v>6.9999999999999999E-4</v>
      </c>
      <c r="E119" s="2">
        <f t="shared" si="8"/>
        <v>67</v>
      </c>
      <c r="F119" s="2">
        <f t="shared" si="9"/>
        <v>1.5151515151515151</v>
      </c>
      <c r="G119" s="2">
        <f t="shared" si="10"/>
        <v>4.5</v>
      </c>
      <c r="H119" s="2">
        <v>25</v>
      </c>
      <c r="I119" s="2"/>
      <c r="J119" s="2">
        <v>6.9999999999999999E-4</v>
      </c>
      <c r="K119" s="2">
        <v>6.9999999999999999E-4</v>
      </c>
      <c r="L119" s="2"/>
      <c r="M119" s="2">
        <v>10</v>
      </c>
      <c r="N119" s="2">
        <f t="shared" si="11"/>
        <v>0.66</v>
      </c>
      <c r="O119" s="2">
        <v>65</v>
      </c>
      <c r="P119" s="2">
        <v>48</v>
      </c>
      <c r="Q119" s="2"/>
      <c r="R119" s="2"/>
      <c r="S119" s="2">
        <v>4.5999999999999996</v>
      </c>
      <c r="T119" s="2">
        <v>4.4000000000000004</v>
      </c>
      <c r="U119" s="2">
        <f t="shared" si="12"/>
        <v>9</v>
      </c>
      <c r="V119" s="2">
        <f t="shared" si="13"/>
        <v>1.5151515151515151</v>
      </c>
    </row>
    <row r="120" spans="1:22">
      <c r="A120" s="2" t="s">
        <v>227</v>
      </c>
      <c r="B120" s="3" t="s">
        <v>242</v>
      </c>
      <c r="C120" s="2" t="s">
        <v>85</v>
      </c>
      <c r="D120" s="2">
        <f t="shared" si="7"/>
        <v>8.0000000000000004E-4</v>
      </c>
      <c r="E120" s="2">
        <f t="shared" si="8"/>
        <v>48</v>
      </c>
      <c r="F120" s="2">
        <f t="shared" si="9"/>
        <v>2.5252525252525251</v>
      </c>
      <c r="G120" s="2">
        <f t="shared" si="10"/>
        <v>3.75</v>
      </c>
      <c r="H120" s="2">
        <v>28</v>
      </c>
      <c r="I120" s="2"/>
      <c r="J120" s="2">
        <v>8.0000000000000004E-4</v>
      </c>
      <c r="K120" s="2">
        <v>8.0000000000000004E-4</v>
      </c>
      <c r="L120" s="2"/>
      <c r="M120" s="2">
        <v>6</v>
      </c>
      <c r="N120" s="2">
        <f t="shared" si="11"/>
        <v>0.39600000000000002</v>
      </c>
      <c r="O120" s="2">
        <v>77</v>
      </c>
      <c r="P120" s="2">
        <v>55</v>
      </c>
      <c r="Q120" s="2"/>
      <c r="R120" s="2"/>
      <c r="S120" s="2">
        <v>3.4</v>
      </c>
      <c r="T120" s="2">
        <v>4.0999999999999996</v>
      </c>
      <c r="U120" s="2">
        <f t="shared" si="12"/>
        <v>7.5</v>
      </c>
      <c r="V120" s="2">
        <f t="shared" si="13"/>
        <v>2.5252525252525251</v>
      </c>
    </row>
    <row r="121" spans="1:22">
      <c r="A121" s="2" t="s">
        <v>227</v>
      </c>
      <c r="B121" s="3" t="s">
        <v>242</v>
      </c>
      <c r="C121" s="2" t="s">
        <v>85</v>
      </c>
      <c r="D121" s="2">
        <f t="shared" si="7"/>
        <v>5.4999999999999992E-4</v>
      </c>
      <c r="E121" s="2">
        <f t="shared" si="8"/>
        <v>52</v>
      </c>
      <c r="F121" s="2">
        <f t="shared" si="9"/>
        <v>2.5252525252525251</v>
      </c>
      <c r="G121" s="2">
        <f t="shared" si="10"/>
        <v>3.35</v>
      </c>
      <c r="H121" s="2">
        <v>27</v>
      </c>
      <c r="I121" s="2"/>
      <c r="J121" s="2">
        <v>5.0000000000000001E-4</v>
      </c>
      <c r="K121" s="2">
        <v>5.9999999999999995E-4</v>
      </c>
      <c r="L121" s="2"/>
      <c r="M121" s="2">
        <v>6</v>
      </c>
      <c r="N121" s="2">
        <f t="shared" si="11"/>
        <v>0.39600000000000002</v>
      </c>
      <c r="O121" s="2">
        <v>75</v>
      </c>
      <c r="P121" s="2">
        <v>53</v>
      </c>
      <c r="Q121" s="2"/>
      <c r="R121" s="2"/>
      <c r="S121" s="2">
        <v>3.5</v>
      </c>
      <c r="T121" s="2">
        <v>3.2</v>
      </c>
      <c r="U121" s="2">
        <f t="shared" si="12"/>
        <v>6.7</v>
      </c>
      <c r="V121" s="2">
        <f t="shared" si="13"/>
        <v>2.5252525252525251</v>
      </c>
    </row>
    <row r="122" spans="1:22">
      <c r="A122">
        <v>2047</v>
      </c>
      <c r="B122" s="2" t="s">
        <v>174</v>
      </c>
      <c r="C122" s="2" t="s">
        <v>87</v>
      </c>
      <c r="D122" s="2">
        <f t="shared" si="7"/>
        <v>1.15E-3</v>
      </c>
      <c r="E122" s="2">
        <f t="shared" si="8"/>
        <v>119</v>
      </c>
      <c r="F122" s="2">
        <f t="shared" si="9"/>
        <v>0.65876152832674573</v>
      </c>
      <c r="G122" s="2">
        <f t="shared" si="10"/>
        <v>9.5</v>
      </c>
      <c r="H122" s="2">
        <v>34</v>
      </c>
      <c r="I122" s="2"/>
      <c r="J122" s="2">
        <v>1.1999999999999999E-3</v>
      </c>
      <c r="K122" s="2">
        <v>1.1000000000000001E-3</v>
      </c>
      <c r="L122" s="2"/>
      <c r="M122" s="2">
        <v>23</v>
      </c>
      <c r="N122" s="2">
        <f t="shared" si="11"/>
        <v>1.518</v>
      </c>
      <c r="O122" s="2">
        <v>28</v>
      </c>
      <c r="P122" s="2">
        <v>33</v>
      </c>
      <c r="Q122" s="2"/>
      <c r="R122" s="2"/>
      <c r="S122" s="2">
        <v>9.9</v>
      </c>
      <c r="T122" s="2">
        <v>9.1</v>
      </c>
      <c r="U122" s="2">
        <f t="shared" si="12"/>
        <v>19</v>
      </c>
      <c r="V122" s="2">
        <f t="shared" si="13"/>
        <v>0.65876152832674573</v>
      </c>
    </row>
    <row r="123" spans="1:22">
      <c r="A123">
        <v>2047</v>
      </c>
      <c r="B123" s="2" t="s">
        <v>174</v>
      </c>
      <c r="C123" s="2" t="s">
        <v>87</v>
      </c>
      <c r="D123" s="2">
        <f t="shared" si="7"/>
        <v>1.0500000000000002E-3</v>
      </c>
      <c r="E123" s="2">
        <f t="shared" si="8"/>
        <v>131</v>
      </c>
      <c r="F123" s="2">
        <f t="shared" si="9"/>
        <v>0.60606060606060597</v>
      </c>
      <c r="G123" s="2">
        <f t="shared" si="10"/>
        <v>9.8500000000000014</v>
      </c>
      <c r="H123" s="2">
        <v>29</v>
      </c>
      <c r="I123" s="2"/>
      <c r="J123" s="2">
        <v>1E-3</v>
      </c>
      <c r="K123" s="2">
        <v>1.1000000000000001E-3</v>
      </c>
      <c r="L123" s="2"/>
      <c r="M123" s="2">
        <v>25</v>
      </c>
      <c r="N123" s="2">
        <f t="shared" si="11"/>
        <v>1.6500000000000001</v>
      </c>
      <c r="O123" s="2">
        <v>33</v>
      </c>
      <c r="P123" s="2">
        <v>16</v>
      </c>
      <c r="Q123" s="2"/>
      <c r="R123" s="2"/>
      <c r="S123" s="2">
        <v>9.8000000000000007</v>
      </c>
      <c r="T123" s="2">
        <v>9.9</v>
      </c>
      <c r="U123" s="2">
        <f t="shared" si="12"/>
        <v>19.700000000000003</v>
      </c>
      <c r="V123" s="2">
        <f t="shared" si="13"/>
        <v>0.60606060606060597</v>
      </c>
    </row>
    <row r="124" spans="1:22">
      <c r="A124" s="2">
        <v>2047</v>
      </c>
      <c r="B124" s="2" t="s">
        <v>174</v>
      </c>
      <c r="C124" s="2" t="s">
        <v>88</v>
      </c>
      <c r="D124" s="2">
        <f t="shared" si="7"/>
        <v>5.0000000000000001E-4</v>
      </c>
      <c r="E124" s="2">
        <f t="shared" si="8"/>
        <v>121</v>
      </c>
      <c r="F124" s="2">
        <f t="shared" si="9"/>
        <v>0.52246603970741901</v>
      </c>
      <c r="G124" s="2">
        <f t="shared" si="10"/>
        <v>8.6499999999999986</v>
      </c>
      <c r="H124" s="2">
        <v>18</v>
      </c>
      <c r="I124" s="2"/>
      <c r="J124" s="2">
        <v>5.0000000000000001E-4</v>
      </c>
      <c r="K124" s="2">
        <v>5.0000000000000001E-4</v>
      </c>
      <c r="L124" s="2"/>
      <c r="M124" s="2">
        <v>29</v>
      </c>
      <c r="N124" s="2">
        <f t="shared" si="11"/>
        <v>1.9140000000000001</v>
      </c>
      <c r="O124" s="2">
        <v>27</v>
      </c>
      <c r="P124" s="2">
        <v>32</v>
      </c>
      <c r="Q124" s="2"/>
      <c r="R124" s="2"/>
      <c r="S124" s="2">
        <v>8.1999999999999993</v>
      </c>
      <c r="T124" s="2">
        <v>9.1</v>
      </c>
      <c r="U124" s="2">
        <f t="shared" si="12"/>
        <v>17.299999999999997</v>
      </c>
      <c r="V124" s="2">
        <f t="shared" si="13"/>
        <v>0.52246603970741901</v>
      </c>
    </row>
    <row r="125" spans="1:22">
      <c r="A125" s="2">
        <v>2047</v>
      </c>
      <c r="B125" s="2" t="s">
        <v>174</v>
      </c>
      <c r="C125" s="2" t="s">
        <v>88</v>
      </c>
      <c r="D125" s="2">
        <f t="shared" si="7"/>
        <v>5.4999999999999992E-4</v>
      </c>
      <c r="E125" s="2">
        <f t="shared" si="8"/>
        <v>140</v>
      </c>
      <c r="F125" s="2">
        <f t="shared" si="9"/>
        <v>0.50505050505050508</v>
      </c>
      <c r="G125" s="2">
        <f t="shared" si="10"/>
        <v>9.3000000000000007</v>
      </c>
      <c r="H125" s="2">
        <v>20</v>
      </c>
      <c r="I125" s="2"/>
      <c r="J125" s="2">
        <v>5.0000000000000001E-4</v>
      </c>
      <c r="K125" s="2">
        <v>5.9999999999999995E-4</v>
      </c>
      <c r="L125" s="2"/>
      <c r="M125" s="2">
        <v>30</v>
      </c>
      <c r="N125" s="2">
        <f t="shared" si="11"/>
        <v>1.98</v>
      </c>
      <c r="O125" s="2">
        <v>27</v>
      </c>
      <c r="P125" s="2">
        <v>13</v>
      </c>
      <c r="Q125" s="2"/>
      <c r="R125" s="2"/>
      <c r="S125" s="2">
        <v>9.4</v>
      </c>
      <c r="T125" s="2">
        <v>9.1999999999999993</v>
      </c>
      <c r="U125" s="2">
        <f t="shared" si="12"/>
        <v>18.600000000000001</v>
      </c>
      <c r="V125" s="2">
        <f t="shared" si="13"/>
        <v>0.50505050505050508</v>
      </c>
    </row>
    <row r="126" spans="1:22">
      <c r="A126" s="2">
        <v>2047</v>
      </c>
      <c r="B126" s="2" t="s">
        <v>174</v>
      </c>
      <c r="C126" s="2" t="s">
        <v>230</v>
      </c>
      <c r="D126" s="2">
        <f t="shared" si="7"/>
        <v>5.0000000000000001E-4</v>
      </c>
      <c r="E126" s="2">
        <f t="shared" si="8"/>
        <v>112</v>
      </c>
      <c r="F126" s="2">
        <f t="shared" si="9"/>
        <v>0.75757575757575757</v>
      </c>
      <c r="G126" s="2">
        <f t="shared" si="10"/>
        <v>6.55</v>
      </c>
      <c r="H126" s="2">
        <v>14</v>
      </c>
      <c r="I126" s="2"/>
      <c r="J126" s="2">
        <v>5.0000000000000001E-4</v>
      </c>
      <c r="K126" s="2">
        <v>5.0000000000000001E-4</v>
      </c>
      <c r="L126" s="2"/>
      <c r="M126" s="2">
        <v>20</v>
      </c>
      <c r="N126" s="2">
        <f t="shared" si="11"/>
        <v>1.32</v>
      </c>
      <c r="O126" s="2">
        <v>38</v>
      </c>
      <c r="P126" s="2">
        <v>30</v>
      </c>
      <c r="Q126" s="2"/>
      <c r="R126" s="2"/>
      <c r="S126" s="2">
        <v>6.6</v>
      </c>
      <c r="T126" s="2">
        <v>6.5</v>
      </c>
      <c r="U126" s="2">
        <f t="shared" si="12"/>
        <v>13.1</v>
      </c>
      <c r="V126" s="2">
        <f t="shared" si="13"/>
        <v>0.75757575757575757</v>
      </c>
    </row>
    <row r="127" spans="1:22" s="2" customFormat="1">
      <c r="A127" s="2">
        <v>2012</v>
      </c>
      <c r="B127" s="2" t="s">
        <v>174</v>
      </c>
      <c r="C127" s="2" t="s">
        <v>106</v>
      </c>
      <c r="D127" s="2">
        <f t="shared" ref="D127:D134" si="14">(J127+K127)/2</f>
        <v>1.15E-3</v>
      </c>
      <c r="E127" s="2">
        <f t="shared" ref="E127:E190" si="15">(90-O127)+(90-P127)</f>
        <v>180</v>
      </c>
      <c r="F127" s="2">
        <f t="shared" ref="F127:F190" si="16">1/N127</f>
        <v>0.79744816586921852</v>
      </c>
      <c r="G127" s="2">
        <f t="shared" ref="G127:G190" si="17">(S127+T127)/2</f>
        <v>5.25</v>
      </c>
      <c r="H127" s="2">
        <v>35</v>
      </c>
      <c r="J127" s="2">
        <v>1.1999999999999999E-3</v>
      </c>
      <c r="K127" s="2">
        <v>1.1000000000000001E-3</v>
      </c>
      <c r="M127" s="2">
        <v>19</v>
      </c>
      <c r="N127" s="2">
        <f>(0.033*M127)*2</f>
        <v>1.254</v>
      </c>
      <c r="O127" s="2">
        <v>0</v>
      </c>
      <c r="P127" s="2">
        <v>0</v>
      </c>
      <c r="S127" s="2">
        <v>5.3</v>
      </c>
      <c r="T127" s="2">
        <v>5.2</v>
      </c>
      <c r="U127" s="2">
        <f t="shared" ref="U127:U190" si="18">S127+T127</f>
        <v>10.5</v>
      </c>
      <c r="V127" s="2">
        <f>1/N127</f>
        <v>0.79744816586921852</v>
      </c>
    </row>
    <row r="128" spans="1:22" s="2" customFormat="1">
      <c r="A128" s="2">
        <v>2012</v>
      </c>
      <c r="B128" s="2" t="s">
        <v>174</v>
      </c>
      <c r="C128" s="2" t="s">
        <v>228</v>
      </c>
      <c r="D128" s="2">
        <f t="shared" si="14"/>
        <v>1E-3</v>
      </c>
      <c r="E128" s="2">
        <f t="shared" si="15"/>
        <v>151</v>
      </c>
      <c r="F128" s="2">
        <f t="shared" si="16"/>
        <v>0.89126559714794995</v>
      </c>
      <c r="G128" s="2">
        <f t="shared" si="17"/>
        <v>5.4</v>
      </c>
      <c r="H128" s="2">
        <v>26</v>
      </c>
      <c r="J128" s="2">
        <v>1E-3</v>
      </c>
      <c r="K128" s="2">
        <v>1E-3</v>
      </c>
      <c r="M128" s="2">
        <v>17</v>
      </c>
      <c r="N128" s="2">
        <f t="shared" ref="N128:N136" si="19">(0.033*M128)*2</f>
        <v>1.1220000000000001</v>
      </c>
      <c r="O128" s="2">
        <v>29</v>
      </c>
      <c r="P128" s="2">
        <v>0</v>
      </c>
      <c r="S128" s="2">
        <v>4.9000000000000004</v>
      </c>
      <c r="T128" s="2">
        <v>5.9</v>
      </c>
      <c r="U128" s="2">
        <f t="shared" si="18"/>
        <v>10.8</v>
      </c>
      <c r="V128" s="2">
        <f t="shared" ref="V128:V157" si="20">1/N128</f>
        <v>0.89126559714794995</v>
      </c>
    </row>
    <row r="129" spans="1:23" s="2" customFormat="1">
      <c r="A129" s="2">
        <v>2012</v>
      </c>
      <c r="B129" s="2" t="s">
        <v>174</v>
      </c>
      <c r="C129" s="2" t="s">
        <v>88</v>
      </c>
      <c r="D129" s="2">
        <f t="shared" si="14"/>
        <v>4.4999999999999999E-4</v>
      </c>
      <c r="E129" s="2">
        <f t="shared" si="15"/>
        <v>112</v>
      </c>
      <c r="F129" s="2">
        <f t="shared" si="16"/>
        <v>1.0822510822510822</v>
      </c>
      <c r="G129" s="2">
        <f t="shared" si="17"/>
        <v>4</v>
      </c>
      <c r="H129" s="2">
        <v>23</v>
      </c>
      <c r="J129" s="2">
        <v>4.0000000000000002E-4</v>
      </c>
      <c r="K129" s="2">
        <v>5.0000000000000001E-4</v>
      </c>
      <c r="M129" s="2">
        <v>14</v>
      </c>
      <c r="N129" s="2">
        <f t="shared" si="19"/>
        <v>0.92400000000000004</v>
      </c>
      <c r="O129" s="2">
        <v>39</v>
      </c>
      <c r="P129" s="2">
        <v>29</v>
      </c>
      <c r="S129" s="2">
        <v>3.6</v>
      </c>
      <c r="T129" s="2">
        <v>4.4000000000000004</v>
      </c>
      <c r="U129" s="2">
        <f t="shared" si="18"/>
        <v>8</v>
      </c>
      <c r="V129" s="2">
        <f t="shared" si="20"/>
        <v>1.0822510822510822</v>
      </c>
    </row>
    <row r="130" spans="1:23" s="2" customFormat="1">
      <c r="A130" s="2">
        <v>2012</v>
      </c>
      <c r="B130" s="2" t="s">
        <v>174</v>
      </c>
      <c r="C130" s="2" t="s">
        <v>229</v>
      </c>
      <c r="D130" s="2">
        <f t="shared" si="14"/>
        <v>2.5000000000000001E-4</v>
      </c>
      <c r="E130" s="2">
        <f t="shared" si="15"/>
        <v>83</v>
      </c>
      <c r="F130" s="2">
        <f t="shared" si="16"/>
        <v>0.84175084175084158</v>
      </c>
      <c r="G130" s="2">
        <f t="shared" si="17"/>
        <v>4.3499999999999996</v>
      </c>
      <c r="H130" s="2">
        <v>24</v>
      </c>
      <c r="J130" s="2">
        <v>2.9999999999999997E-4</v>
      </c>
      <c r="K130" s="2">
        <v>2.0000000000000001E-4</v>
      </c>
      <c r="M130" s="2">
        <v>18</v>
      </c>
      <c r="N130" s="2">
        <f t="shared" si="19"/>
        <v>1.1880000000000002</v>
      </c>
      <c r="O130" s="2">
        <v>48</v>
      </c>
      <c r="P130" s="2">
        <v>49</v>
      </c>
      <c r="S130" s="2">
        <v>4.3</v>
      </c>
      <c r="T130" s="2">
        <v>4.4000000000000004</v>
      </c>
      <c r="U130" s="2">
        <f t="shared" si="18"/>
        <v>8.6999999999999993</v>
      </c>
      <c r="V130" s="2">
        <f t="shared" si="20"/>
        <v>0.84175084175084158</v>
      </c>
    </row>
    <row r="131" spans="1:23" s="2" customFormat="1">
      <c r="A131" s="2">
        <v>2012</v>
      </c>
      <c r="B131" s="2" t="s">
        <v>174</v>
      </c>
      <c r="C131" s="2" t="s">
        <v>107</v>
      </c>
      <c r="D131" s="2">
        <f t="shared" si="14"/>
        <v>2.0000000000000001E-4</v>
      </c>
      <c r="E131" s="2">
        <f t="shared" si="15"/>
        <v>131</v>
      </c>
      <c r="F131" s="2">
        <f t="shared" si="16"/>
        <v>0.60606060606060597</v>
      </c>
      <c r="G131" s="2">
        <f t="shared" si="17"/>
        <v>4.4000000000000004</v>
      </c>
      <c r="H131" s="2">
        <v>32</v>
      </c>
      <c r="J131" s="2">
        <v>2.0000000000000001E-4</v>
      </c>
      <c r="K131" s="2">
        <v>2.0000000000000001E-4</v>
      </c>
      <c r="M131" s="2">
        <v>25</v>
      </c>
      <c r="N131" s="2">
        <f t="shared" si="19"/>
        <v>1.6500000000000001</v>
      </c>
      <c r="O131" s="2">
        <v>26</v>
      </c>
      <c r="P131" s="2">
        <v>23</v>
      </c>
      <c r="S131" s="2">
        <v>4</v>
      </c>
      <c r="T131" s="2">
        <v>4.8</v>
      </c>
      <c r="U131" s="2">
        <f t="shared" si="18"/>
        <v>8.8000000000000007</v>
      </c>
      <c r="V131" s="2">
        <f t="shared" si="20"/>
        <v>0.60606060606060597</v>
      </c>
    </row>
    <row r="132" spans="1:23" s="2" customFormat="1">
      <c r="A132" s="2">
        <v>2012</v>
      </c>
      <c r="B132" s="2" t="s">
        <v>174</v>
      </c>
      <c r="C132" s="2" t="s">
        <v>231</v>
      </c>
      <c r="D132" s="2">
        <f t="shared" si="14"/>
        <v>5.0000000000000001E-4</v>
      </c>
      <c r="E132" s="2">
        <f t="shared" si="15"/>
        <v>165</v>
      </c>
      <c r="F132" s="2">
        <f t="shared" si="16"/>
        <v>0.48875855327468226</v>
      </c>
      <c r="G132" s="2">
        <f t="shared" si="17"/>
        <v>5.95</v>
      </c>
      <c r="H132" s="2">
        <v>29</v>
      </c>
      <c r="J132" s="2">
        <v>4.0000000000000002E-4</v>
      </c>
      <c r="K132" s="2">
        <v>5.9999999999999995E-4</v>
      </c>
      <c r="M132" s="2">
        <v>31</v>
      </c>
      <c r="N132" s="2">
        <f t="shared" si="19"/>
        <v>2.0460000000000003</v>
      </c>
      <c r="O132" s="2">
        <v>10</v>
      </c>
      <c r="P132" s="2">
        <v>5</v>
      </c>
      <c r="S132" s="2">
        <v>6</v>
      </c>
      <c r="T132" s="2">
        <v>5.9</v>
      </c>
      <c r="U132" s="2">
        <f t="shared" si="18"/>
        <v>11.9</v>
      </c>
      <c r="V132" s="2">
        <f t="shared" si="20"/>
        <v>0.48875855327468226</v>
      </c>
    </row>
    <row r="133" spans="1:23" s="2" customFormat="1">
      <c r="A133" s="2">
        <v>2012</v>
      </c>
      <c r="B133" s="2" t="s">
        <v>174</v>
      </c>
      <c r="C133" s="2" t="s">
        <v>108</v>
      </c>
      <c r="D133" s="2">
        <f t="shared" si="14"/>
        <v>1E-3</v>
      </c>
      <c r="E133" s="2">
        <f t="shared" si="15"/>
        <v>118</v>
      </c>
      <c r="F133" s="2">
        <f t="shared" si="16"/>
        <v>0.79744816586921852</v>
      </c>
      <c r="G133" s="2">
        <f t="shared" si="17"/>
        <v>6.95</v>
      </c>
      <c r="H133" s="2">
        <v>37</v>
      </c>
      <c r="J133" s="2">
        <v>1E-3</v>
      </c>
      <c r="K133" s="2">
        <v>1E-3</v>
      </c>
      <c r="M133" s="2">
        <v>19</v>
      </c>
      <c r="N133" s="2">
        <f t="shared" si="19"/>
        <v>1.254</v>
      </c>
      <c r="O133" s="2">
        <v>32</v>
      </c>
      <c r="P133" s="2">
        <v>30</v>
      </c>
      <c r="S133" s="2">
        <v>7.2</v>
      </c>
      <c r="T133" s="2">
        <v>6.7</v>
      </c>
      <c r="U133" s="2">
        <f t="shared" si="18"/>
        <v>13.9</v>
      </c>
      <c r="V133" s="2">
        <f t="shared" si="20"/>
        <v>0.79744816586921852</v>
      </c>
    </row>
    <row r="134" spans="1:23" s="2" customFormat="1">
      <c r="A134" s="2">
        <v>2012</v>
      </c>
      <c r="B134" s="2" t="s">
        <v>174</v>
      </c>
      <c r="C134" s="2" t="s">
        <v>232</v>
      </c>
      <c r="D134" s="2">
        <f t="shared" si="14"/>
        <v>1E-3</v>
      </c>
      <c r="E134" s="2">
        <f t="shared" si="15"/>
        <v>119</v>
      </c>
      <c r="F134" s="2">
        <f t="shared" si="16"/>
        <v>1.0101010101010102</v>
      </c>
      <c r="G134" s="2">
        <f t="shared" si="17"/>
        <v>6.15</v>
      </c>
      <c r="H134" s="2">
        <v>25</v>
      </c>
      <c r="J134" s="2">
        <v>1E-3</v>
      </c>
      <c r="K134" s="2">
        <v>1E-3</v>
      </c>
      <c r="M134" s="2">
        <v>15</v>
      </c>
      <c r="N134" s="2">
        <f t="shared" si="19"/>
        <v>0.99</v>
      </c>
      <c r="O134" s="2">
        <v>25</v>
      </c>
      <c r="P134" s="2">
        <v>36</v>
      </c>
      <c r="S134" s="2">
        <v>6.1</v>
      </c>
      <c r="T134" s="2">
        <v>6.2</v>
      </c>
      <c r="U134" s="2">
        <f t="shared" si="18"/>
        <v>12.3</v>
      </c>
      <c r="V134" s="2">
        <f t="shared" si="20"/>
        <v>1.0101010101010102</v>
      </c>
    </row>
    <row r="135" spans="1:23" s="2" customFormat="1">
      <c r="A135" s="2">
        <v>2012</v>
      </c>
      <c r="B135" s="2" t="s">
        <v>174</v>
      </c>
      <c r="C135" s="2" t="s">
        <v>109</v>
      </c>
      <c r="D135" s="2">
        <v>8.0000000000000004E-4</v>
      </c>
      <c r="E135" s="2">
        <f t="shared" si="15"/>
        <v>83</v>
      </c>
      <c r="F135" s="2">
        <f t="shared" si="16"/>
        <v>0.75757575757575757</v>
      </c>
      <c r="G135" s="2">
        <f t="shared" si="17"/>
        <v>6</v>
      </c>
      <c r="H135" s="2">
        <v>33</v>
      </c>
      <c r="J135" s="2">
        <v>5.0000000000000001E-4</v>
      </c>
      <c r="K135" s="2">
        <v>5.0000000000000001E-4</v>
      </c>
      <c r="M135" s="2">
        <v>20</v>
      </c>
      <c r="N135" s="2">
        <f t="shared" si="19"/>
        <v>1.32</v>
      </c>
      <c r="O135" s="2">
        <v>54</v>
      </c>
      <c r="P135" s="2">
        <v>43</v>
      </c>
      <c r="S135" s="2">
        <v>6.2</v>
      </c>
      <c r="T135" s="2">
        <v>5.8</v>
      </c>
      <c r="U135" s="2">
        <f t="shared" si="18"/>
        <v>12</v>
      </c>
      <c r="V135" s="2">
        <f t="shared" si="20"/>
        <v>0.75757575757575757</v>
      </c>
    </row>
    <row r="136" spans="1:23" s="2" customFormat="1">
      <c r="A136" s="2">
        <v>2012</v>
      </c>
      <c r="B136" s="2" t="s">
        <v>174</v>
      </c>
      <c r="C136" s="2" t="s">
        <v>233</v>
      </c>
      <c r="D136" s="2">
        <v>1E-3</v>
      </c>
      <c r="E136" s="2">
        <f t="shared" si="15"/>
        <v>87</v>
      </c>
      <c r="F136" s="2">
        <f t="shared" si="16"/>
        <v>1.1655011655011653</v>
      </c>
      <c r="G136" s="2">
        <f t="shared" si="17"/>
        <v>6.3</v>
      </c>
      <c r="H136" s="2">
        <v>36</v>
      </c>
      <c r="J136" s="2">
        <v>1.1000000000000001E-3</v>
      </c>
      <c r="K136" s="2">
        <v>1E-3</v>
      </c>
      <c r="M136" s="2">
        <v>13</v>
      </c>
      <c r="N136" s="2">
        <f t="shared" si="19"/>
        <v>0.8580000000000001</v>
      </c>
      <c r="O136" s="2">
        <v>64</v>
      </c>
      <c r="P136" s="2">
        <v>29</v>
      </c>
      <c r="S136" s="2">
        <v>6.3</v>
      </c>
      <c r="T136" s="2">
        <v>6.3</v>
      </c>
      <c r="U136" s="2">
        <f t="shared" si="18"/>
        <v>12.6</v>
      </c>
      <c r="V136" s="2">
        <f t="shared" si="20"/>
        <v>1.1655011655011653</v>
      </c>
    </row>
    <row r="137" spans="1:23">
      <c r="A137">
        <v>2054</v>
      </c>
      <c r="B137" s="2" t="s">
        <v>174</v>
      </c>
      <c r="C137" s="2" t="s">
        <v>87</v>
      </c>
      <c r="D137" s="2">
        <v>5.0000000000000001E-4</v>
      </c>
      <c r="E137" s="2">
        <f t="shared" si="15"/>
        <v>73</v>
      </c>
      <c r="F137" s="2">
        <f t="shared" si="16"/>
        <v>1.1655011655011653</v>
      </c>
      <c r="G137" s="2">
        <f t="shared" si="17"/>
        <v>5.9499999999999993</v>
      </c>
      <c r="H137" s="2">
        <v>20</v>
      </c>
      <c r="I137" s="2"/>
      <c r="J137" s="2">
        <v>5.9999999999999995E-4</v>
      </c>
      <c r="K137" s="2">
        <v>8.0000000000000004E-4</v>
      </c>
      <c r="L137" s="2"/>
      <c r="M137" s="2">
        <v>13</v>
      </c>
      <c r="N137" s="2">
        <f>(0.033*M137)*2</f>
        <v>0.8580000000000001</v>
      </c>
      <c r="O137" s="2">
        <v>60</v>
      </c>
      <c r="P137" s="2">
        <v>47</v>
      </c>
      <c r="Q137" s="2"/>
      <c r="R137" s="2"/>
      <c r="S137" s="2">
        <v>5.8</v>
      </c>
      <c r="T137" s="2">
        <v>6.1</v>
      </c>
      <c r="U137" s="2">
        <f t="shared" si="18"/>
        <v>11.899999999999999</v>
      </c>
      <c r="V137" s="2">
        <f t="shared" si="20"/>
        <v>1.1655011655011653</v>
      </c>
      <c r="W137" s="2"/>
    </row>
    <row r="138" spans="1:23">
      <c r="A138">
        <v>2054</v>
      </c>
      <c r="B138" s="2" t="s">
        <v>174</v>
      </c>
      <c r="C138" s="2" t="s">
        <v>87</v>
      </c>
      <c r="D138" s="2">
        <v>5.5000000000000003E-4</v>
      </c>
      <c r="E138" s="2">
        <f t="shared" si="15"/>
        <v>81</v>
      </c>
      <c r="F138" s="2">
        <f t="shared" si="16"/>
        <v>1.0822510822510822</v>
      </c>
      <c r="G138" s="2">
        <f t="shared" si="17"/>
        <v>6.8000000000000007</v>
      </c>
      <c r="H138" s="2">
        <v>23</v>
      </c>
      <c r="I138" s="2"/>
      <c r="J138" s="2">
        <v>8.0000000000000004E-4</v>
      </c>
      <c r="K138" s="2">
        <v>8.9999999999999998E-4</v>
      </c>
      <c r="L138" s="2"/>
      <c r="M138" s="2">
        <v>14</v>
      </c>
      <c r="N138" s="2">
        <f t="shared" ref="N138:N142" si="21">(0.033*M138)*2</f>
        <v>0.92400000000000004</v>
      </c>
      <c r="O138" s="2">
        <v>56</v>
      </c>
      <c r="P138" s="2">
        <v>43</v>
      </c>
      <c r="Q138" s="2"/>
      <c r="R138" s="2"/>
      <c r="S138" s="2">
        <v>6.4</v>
      </c>
      <c r="T138" s="2">
        <v>7.2</v>
      </c>
      <c r="U138" s="2">
        <f t="shared" si="18"/>
        <v>13.600000000000001</v>
      </c>
      <c r="V138" s="2">
        <f t="shared" si="20"/>
        <v>1.0822510822510822</v>
      </c>
      <c r="W138" s="2"/>
    </row>
    <row r="139" spans="1:23">
      <c r="A139" s="2">
        <v>2054</v>
      </c>
      <c r="B139" s="2" t="s">
        <v>174</v>
      </c>
      <c r="C139" s="2" t="s">
        <v>88</v>
      </c>
      <c r="D139" s="2">
        <v>5.9999999999999995E-4</v>
      </c>
      <c r="E139" s="2">
        <f t="shared" si="15"/>
        <v>108</v>
      </c>
      <c r="F139" s="2">
        <f t="shared" si="16"/>
        <v>0.94696969696969691</v>
      </c>
      <c r="G139" s="2">
        <f t="shared" si="17"/>
        <v>6.6</v>
      </c>
      <c r="H139" s="2">
        <v>24</v>
      </c>
      <c r="I139" s="2"/>
      <c r="J139" s="2">
        <v>1.1999999999999999E-3</v>
      </c>
      <c r="K139" s="2">
        <v>1.2999999999999999E-3</v>
      </c>
      <c r="L139" s="2"/>
      <c r="M139" s="2">
        <v>16</v>
      </c>
      <c r="N139" s="2">
        <f t="shared" si="21"/>
        <v>1.056</v>
      </c>
      <c r="O139" s="2">
        <v>44</v>
      </c>
      <c r="P139" s="2">
        <v>28</v>
      </c>
      <c r="Q139" s="2"/>
      <c r="R139" s="2"/>
      <c r="S139" s="2">
        <v>6.8</v>
      </c>
      <c r="T139" s="2">
        <v>6.4</v>
      </c>
      <c r="U139" s="2">
        <f t="shared" si="18"/>
        <v>13.2</v>
      </c>
      <c r="V139" s="2">
        <f t="shared" si="20"/>
        <v>0.94696969696969691</v>
      </c>
      <c r="W139" s="2"/>
    </row>
    <row r="140" spans="1:23">
      <c r="A140" s="2">
        <v>2054</v>
      </c>
      <c r="B140" s="2" t="s">
        <v>174</v>
      </c>
      <c r="C140" s="2" t="s">
        <v>88</v>
      </c>
      <c r="D140" s="2">
        <v>9.5E-4</v>
      </c>
      <c r="E140" s="2">
        <f t="shared" si="15"/>
        <v>125</v>
      </c>
      <c r="F140" s="2">
        <f t="shared" si="16"/>
        <v>1.0101010101010102</v>
      </c>
      <c r="G140" s="2">
        <f t="shared" si="17"/>
        <v>6.85</v>
      </c>
      <c r="H140" s="2">
        <v>23</v>
      </c>
      <c r="I140" s="2"/>
      <c r="J140" s="2">
        <v>1.1999999999999999E-3</v>
      </c>
      <c r="K140" s="2">
        <v>1.1999999999999999E-3</v>
      </c>
      <c r="L140" s="2"/>
      <c r="M140" s="2">
        <v>15</v>
      </c>
      <c r="N140" s="2">
        <f t="shared" si="21"/>
        <v>0.99</v>
      </c>
      <c r="O140" s="2">
        <v>28</v>
      </c>
      <c r="P140" s="2">
        <v>27</v>
      </c>
      <c r="Q140" s="2"/>
      <c r="R140" s="2"/>
      <c r="S140" s="2">
        <v>6.8</v>
      </c>
      <c r="T140" s="2">
        <v>6.9</v>
      </c>
      <c r="U140" s="2">
        <f t="shared" si="18"/>
        <v>13.7</v>
      </c>
      <c r="V140" s="2">
        <f t="shared" si="20"/>
        <v>1.0101010101010102</v>
      </c>
      <c r="W140" s="2"/>
    </row>
    <row r="141" spans="1:23">
      <c r="A141" s="2">
        <v>2054</v>
      </c>
      <c r="B141" s="2" t="s">
        <v>174</v>
      </c>
      <c r="C141" s="2" t="s">
        <v>112</v>
      </c>
      <c r="D141" s="2">
        <v>4.4999999999999999E-4</v>
      </c>
      <c r="E141" s="2">
        <f t="shared" si="15"/>
        <v>124</v>
      </c>
      <c r="F141" s="2">
        <f t="shared" si="16"/>
        <v>0.72150072150072142</v>
      </c>
      <c r="G141" s="2">
        <f t="shared" si="17"/>
        <v>8.1</v>
      </c>
      <c r="H141" s="2">
        <v>46</v>
      </c>
      <c r="I141" s="2"/>
      <c r="J141" s="2">
        <v>8.9999999999999998E-4</v>
      </c>
      <c r="K141" s="2">
        <v>8.0000000000000004E-4</v>
      </c>
      <c r="L141" s="2"/>
      <c r="M141" s="2">
        <v>21</v>
      </c>
      <c r="N141" s="2">
        <f t="shared" si="21"/>
        <v>1.3860000000000001</v>
      </c>
      <c r="O141" s="2">
        <v>38</v>
      </c>
      <c r="P141" s="2">
        <v>18</v>
      </c>
      <c r="Q141" s="2"/>
      <c r="R141" s="2"/>
      <c r="S141" s="2">
        <v>8.4</v>
      </c>
      <c r="T141" s="2">
        <v>7.8</v>
      </c>
      <c r="U141" s="2">
        <f t="shared" si="18"/>
        <v>16.2</v>
      </c>
      <c r="V141" s="2">
        <f t="shared" si="20"/>
        <v>0.72150072150072142</v>
      </c>
      <c r="W141" s="2"/>
    </row>
    <row r="142" spans="1:23">
      <c r="A142" s="2">
        <v>2054</v>
      </c>
      <c r="B142" s="2" t="s">
        <v>174</v>
      </c>
      <c r="C142" s="2" t="s">
        <v>112</v>
      </c>
      <c r="D142" s="2">
        <v>8.0000000000000004E-4</v>
      </c>
      <c r="E142" s="2">
        <f t="shared" si="15"/>
        <v>97</v>
      </c>
      <c r="F142" s="2">
        <f t="shared" si="16"/>
        <v>0.84175084175084158</v>
      </c>
      <c r="G142" s="2">
        <f t="shared" si="17"/>
        <v>6.5</v>
      </c>
      <c r="H142" s="2">
        <v>22</v>
      </c>
      <c r="I142" s="2"/>
      <c r="J142" s="2">
        <v>5.0000000000000001E-4</v>
      </c>
      <c r="K142" s="2">
        <v>5.9999999999999995E-4</v>
      </c>
      <c r="L142" s="2"/>
      <c r="M142" s="2">
        <v>18</v>
      </c>
      <c r="N142" s="2">
        <f t="shared" si="21"/>
        <v>1.1880000000000002</v>
      </c>
      <c r="O142" s="2">
        <v>47</v>
      </c>
      <c r="P142" s="2">
        <v>36</v>
      </c>
      <c r="Q142" s="2"/>
      <c r="R142" s="2"/>
      <c r="S142" s="2">
        <v>6.5</v>
      </c>
      <c r="T142" s="2">
        <v>6.5</v>
      </c>
      <c r="U142" s="2">
        <f t="shared" si="18"/>
        <v>13</v>
      </c>
      <c r="V142" s="2">
        <f t="shared" si="20"/>
        <v>0.84175084175084158</v>
      </c>
      <c r="W142" s="2"/>
    </row>
    <row r="143" spans="1:23">
      <c r="A143">
        <v>2053</v>
      </c>
      <c r="B143" s="2" t="s">
        <v>175</v>
      </c>
      <c r="C143" s="2" t="s">
        <v>114</v>
      </c>
      <c r="D143" s="2">
        <f t="shared" ref="D143:D184" si="22">(J143+K143)/2</f>
        <v>6.4999999999999997E-4</v>
      </c>
      <c r="E143" s="2">
        <f t="shared" si="15"/>
        <v>59</v>
      </c>
      <c r="F143" s="2">
        <f t="shared" si="16"/>
        <v>1.6835016835016832</v>
      </c>
      <c r="G143" s="2">
        <f t="shared" si="17"/>
        <v>3.3</v>
      </c>
      <c r="H143" s="2">
        <v>22</v>
      </c>
      <c r="I143" s="2"/>
      <c r="J143" s="2">
        <v>8.0000000000000004E-4</v>
      </c>
      <c r="K143" s="2">
        <v>5.0000000000000001E-4</v>
      </c>
      <c r="L143" s="2"/>
      <c r="M143" s="2">
        <v>9</v>
      </c>
      <c r="N143" s="2">
        <f>(0.033*M143)*2</f>
        <v>0.59400000000000008</v>
      </c>
      <c r="O143" s="2">
        <v>44</v>
      </c>
      <c r="P143" s="2">
        <v>77</v>
      </c>
      <c r="Q143" s="2"/>
      <c r="R143" s="2"/>
      <c r="S143" s="2">
        <v>3.2</v>
      </c>
      <c r="T143" s="2">
        <v>3.4</v>
      </c>
      <c r="U143" s="2">
        <f t="shared" si="18"/>
        <v>6.6</v>
      </c>
      <c r="V143" s="2">
        <f t="shared" si="20"/>
        <v>1.6835016835016832</v>
      </c>
    </row>
    <row r="144" spans="1:23">
      <c r="A144">
        <v>2053</v>
      </c>
      <c r="B144" s="2" t="s">
        <v>175</v>
      </c>
      <c r="C144" s="2" t="s">
        <v>114</v>
      </c>
      <c r="D144" s="2">
        <f t="shared" si="22"/>
        <v>3.5E-4</v>
      </c>
      <c r="E144" s="2">
        <f t="shared" si="15"/>
        <v>56</v>
      </c>
      <c r="F144" s="2">
        <f t="shared" si="16"/>
        <v>1.1655011655011653</v>
      </c>
      <c r="G144" s="2">
        <f t="shared" si="17"/>
        <v>3.95</v>
      </c>
      <c r="H144" s="2">
        <v>22</v>
      </c>
      <c r="I144" s="2"/>
      <c r="J144" s="2">
        <v>4.0000000000000002E-4</v>
      </c>
      <c r="K144" s="2">
        <v>2.9999999999999997E-4</v>
      </c>
      <c r="L144" s="2"/>
      <c r="M144" s="2">
        <v>13</v>
      </c>
      <c r="N144" s="2">
        <f t="shared" ref="N144:N150" si="23">(0.033*M144)*2</f>
        <v>0.8580000000000001</v>
      </c>
      <c r="O144" s="2">
        <v>42</v>
      </c>
      <c r="P144" s="2">
        <v>82</v>
      </c>
      <c r="Q144" s="2"/>
      <c r="R144" s="2"/>
      <c r="S144" s="2">
        <v>4</v>
      </c>
      <c r="T144" s="2">
        <v>3.9</v>
      </c>
      <c r="U144" s="2">
        <f t="shared" si="18"/>
        <v>7.9</v>
      </c>
      <c r="V144" s="2">
        <f t="shared" si="20"/>
        <v>1.1655011655011653</v>
      </c>
    </row>
    <row r="145" spans="1:23">
      <c r="A145" s="2">
        <v>2053</v>
      </c>
      <c r="B145" s="2" t="s">
        <v>175</v>
      </c>
      <c r="C145" s="2" t="s">
        <v>115</v>
      </c>
      <c r="D145" s="2">
        <f t="shared" si="22"/>
        <v>9.5E-4</v>
      </c>
      <c r="E145" s="2">
        <f t="shared" si="15"/>
        <v>81</v>
      </c>
      <c r="F145" s="2">
        <f t="shared" si="16"/>
        <v>1.1655011655011653</v>
      </c>
      <c r="G145" s="2">
        <f t="shared" si="17"/>
        <v>6.25</v>
      </c>
      <c r="H145" s="2">
        <v>37</v>
      </c>
      <c r="I145" s="2"/>
      <c r="J145" s="2">
        <v>1E-3</v>
      </c>
      <c r="K145" s="2">
        <v>8.9999999999999998E-4</v>
      </c>
      <c r="L145" s="2"/>
      <c r="M145" s="2">
        <v>13</v>
      </c>
      <c r="N145" s="2">
        <f t="shared" si="23"/>
        <v>0.8580000000000001</v>
      </c>
      <c r="O145" s="2">
        <v>58</v>
      </c>
      <c r="P145" s="2">
        <v>41</v>
      </c>
      <c r="Q145" s="2"/>
      <c r="R145" s="2"/>
      <c r="S145" s="2">
        <v>6.1</v>
      </c>
      <c r="T145" s="2">
        <v>6.4</v>
      </c>
      <c r="U145" s="2">
        <f t="shared" si="18"/>
        <v>12.5</v>
      </c>
      <c r="V145" s="2">
        <f t="shared" si="20"/>
        <v>1.1655011655011653</v>
      </c>
    </row>
    <row r="146" spans="1:23">
      <c r="A146" s="2">
        <v>2053</v>
      </c>
      <c r="B146" s="2" t="s">
        <v>175</v>
      </c>
      <c r="C146" s="2" t="s">
        <v>115</v>
      </c>
      <c r="D146" s="2">
        <f t="shared" si="22"/>
        <v>8.0000000000000004E-4</v>
      </c>
      <c r="E146" s="2">
        <f t="shared" si="15"/>
        <v>59</v>
      </c>
      <c r="F146" s="2">
        <f t="shared" si="16"/>
        <v>1.3774104683195594</v>
      </c>
      <c r="G146" s="2">
        <f t="shared" si="17"/>
        <v>5.95</v>
      </c>
      <c r="H146" s="2">
        <v>44</v>
      </c>
      <c r="I146" s="2"/>
      <c r="J146" s="2">
        <v>8.0000000000000004E-4</v>
      </c>
      <c r="K146" s="2">
        <v>8.0000000000000004E-4</v>
      </c>
      <c r="L146" s="2"/>
      <c r="M146" s="2">
        <v>11</v>
      </c>
      <c r="N146" s="2">
        <f t="shared" si="23"/>
        <v>0.72599999999999998</v>
      </c>
      <c r="O146" s="2">
        <v>64</v>
      </c>
      <c r="P146" s="2">
        <v>57</v>
      </c>
      <c r="Q146" s="2"/>
      <c r="R146" s="2"/>
      <c r="S146" s="2">
        <v>5.4</v>
      </c>
      <c r="T146" s="2">
        <v>6.5</v>
      </c>
      <c r="U146" s="2">
        <f t="shared" si="18"/>
        <v>11.9</v>
      </c>
      <c r="V146" s="2">
        <f t="shared" si="20"/>
        <v>1.3774104683195594</v>
      </c>
    </row>
    <row r="147" spans="1:23">
      <c r="A147" s="2">
        <v>2053</v>
      </c>
      <c r="B147" s="2" t="s">
        <v>175</v>
      </c>
      <c r="C147" s="2" t="s">
        <v>116</v>
      </c>
      <c r="D147" s="2">
        <f t="shared" si="22"/>
        <v>8.9999999999999998E-4</v>
      </c>
      <c r="E147" s="2">
        <f t="shared" si="15"/>
        <v>119</v>
      </c>
      <c r="F147" s="2">
        <f t="shared" si="16"/>
        <v>1.0822510822510822</v>
      </c>
      <c r="G147" s="2">
        <f t="shared" si="17"/>
        <v>4.75</v>
      </c>
      <c r="H147" s="2">
        <v>29</v>
      </c>
      <c r="I147" s="2"/>
      <c r="J147" s="2">
        <v>8.9999999999999998E-4</v>
      </c>
      <c r="K147" s="2">
        <v>8.9999999999999998E-4</v>
      </c>
      <c r="L147" s="2"/>
      <c r="M147" s="2">
        <v>14</v>
      </c>
      <c r="N147" s="2">
        <f t="shared" si="23"/>
        <v>0.92400000000000004</v>
      </c>
      <c r="O147" s="2">
        <v>38</v>
      </c>
      <c r="P147" s="2">
        <v>23</v>
      </c>
      <c r="Q147" s="2"/>
      <c r="R147" s="2"/>
      <c r="S147" s="2">
        <v>4.4000000000000004</v>
      </c>
      <c r="T147" s="2">
        <v>5.0999999999999996</v>
      </c>
      <c r="U147" s="2">
        <f t="shared" si="18"/>
        <v>9.5</v>
      </c>
      <c r="V147" s="2">
        <f t="shared" si="20"/>
        <v>1.0822510822510822</v>
      </c>
    </row>
    <row r="148" spans="1:23">
      <c r="A148" s="2">
        <v>2053</v>
      </c>
      <c r="B148" s="2" t="s">
        <v>175</v>
      </c>
      <c r="C148" s="2" t="s">
        <v>116</v>
      </c>
      <c r="D148" s="2">
        <f t="shared" si="22"/>
        <v>7.9999999999999993E-4</v>
      </c>
      <c r="E148" s="2">
        <f t="shared" si="15"/>
        <v>105</v>
      </c>
      <c r="F148" s="2">
        <f t="shared" si="16"/>
        <v>1.0822510822510822</v>
      </c>
      <c r="G148" s="2">
        <f t="shared" si="17"/>
        <v>4.8499999999999996</v>
      </c>
      <c r="H148" s="2">
        <v>27</v>
      </c>
      <c r="I148" s="2"/>
      <c r="J148" s="2">
        <v>6.9999999999999999E-4</v>
      </c>
      <c r="K148" s="2">
        <v>8.9999999999999998E-4</v>
      </c>
      <c r="L148" s="2"/>
      <c r="M148" s="2">
        <v>14</v>
      </c>
      <c r="N148" s="2">
        <f t="shared" si="23"/>
        <v>0.92400000000000004</v>
      </c>
      <c r="O148" s="2">
        <v>65</v>
      </c>
      <c r="P148" s="2">
        <v>10</v>
      </c>
      <c r="Q148" s="2"/>
      <c r="R148" s="2"/>
      <c r="S148" s="2">
        <v>4.8</v>
      </c>
      <c r="T148" s="2">
        <v>4.9000000000000004</v>
      </c>
      <c r="U148" s="2">
        <f t="shared" si="18"/>
        <v>9.6999999999999993</v>
      </c>
      <c r="V148" s="2">
        <f t="shared" si="20"/>
        <v>1.0822510822510822</v>
      </c>
    </row>
    <row r="149" spans="1:23">
      <c r="A149" s="2">
        <v>2053</v>
      </c>
      <c r="B149" s="2" t="s">
        <v>175</v>
      </c>
      <c r="C149" s="2" t="s">
        <v>117</v>
      </c>
      <c r="D149" s="2">
        <f t="shared" si="22"/>
        <v>6.9999999999999999E-4</v>
      </c>
      <c r="E149" s="2">
        <f t="shared" si="15"/>
        <v>129</v>
      </c>
      <c r="F149" s="2">
        <f t="shared" si="16"/>
        <v>0.72150072150072142</v>
      </c>
      <c r="G149" s="2">
        <f t="shared" si="17"/>
        <v>4.8499999999999996</v>
      </c>
      <c r="H149" s="2">
        <v>46</v>
      </c>
      <c r="I149" s="2"/>
      <c r="J149" s="2">
        <v>6.9999999999999999E-4</v>
      </c>
      <c r="K149" s="2">
        <v>6.9999999999999999E-4</v>
      </c>
      <c r="L149" s="2"/>
      <c r="M149" s="2">
        <v>21</v>
      </c>
      <c r="N149" s="2">
        <f t="shared" si="23"/>
        <v>1.3860000000000001</v>
      </c>
      <c r="O149" s="2">
        <v>32</v>
      </c>
      <c r="P149" s="2">
        <v>19</v>
      </c>
      <c r="Q149" s="2"/>
      <c r="R149" s="2"/>
      <c r="S149" s="2">
        <v>5.0999999999999996</v>
      </c>
      <c r="T149" s="2">
        <v>4.5999999999999996</v>
      </c>
      <c r="U149" s="2">
        <f t="shared" si="18"/>
        <v>9.6999999999999993</v>
      </c>
      <c r="V149" s="2">
        <f t="shared" si="20"/>
        <v>0.72150072150072142</v>
      </c>
    </row>
    <row r="150" spans="1:23">
      <c r="A150" s="2">
        <v>2053</v>
      </c>
      <c r="B150" s="2" t="s">
        <v>175</v>
      </c>
      <c r="C150" s="2" t="s">
        <v>117</v>
      </c>
      <c r="D150" s="2">
        <f t="shared" si="22"/>
        <v>2.5000000000000001E-4</v>
      </c>
      <c r="E150" s="2">
        <f t="shared" si="15"/>
        <v>96</v>
      </c>
      <c r="F150" s="2">
        <f t="shared" si="16"/>
        <v>0.68870523415977969</v>
      </c>
      <c r="G150" s="2">
        <f t="shared" si="17"/>
        <v>4.8499999999999996</v>
      </c>
      <c r="H150" s="2">
        <v>44</v>
      </c>
      <c r="I150" s="2"/>
      <c r="J150" s="2">
        <v>2.9999999999999997E-4</v>
      </c>
      <c r="K150" s="2">
        <v>2.0000000000000001E-4</v>
      </c>
      <c r="L150" s="2"/>
      <c r="M150" s="2">
        <v>22</v>
      </c>
      <c r="N150" s="2">
        <f t="shared" si="23"/>
        <v>1.452</v>
      </c>
      <c r="O150" s="2">
        <v>51</v>
      </c>
      <c r="P150" s="2">
        <v>33</v>
      </c>
      <c r="Q150" s="2"/>
      <c r="R150" s="2"/>
      <c r="S150" s="2">
        <v>4.5999999999999996</v>
      </c>
      <c r="T150" s="2">
        <v>5.0999999999999996</v>
      </c>
      <c r="U150" s="2">
        <f t="shared" si="18"/>
        <v>9.6999999999999993</v>
      </c>
      <c r="V150" s="2">
        <f t="shared" si="20"/>
        <v>0.68870523415977969</v>
      </c>
    </row>
    <row r="151" spans="1:23">
      <c r="A151" s="4" t="s">
        <v>234</v>
      </c>
      <c r="B151" s="2" t="s">
        <v>174</v>
      </c>
      <c r="C151" s="2" t="s">
        <v>106</v>
      </c>
      <c r="D151" s="2">
        <f t="shared" si="22"/>
        <v>1.0999999999999998E-3</v>
      </c>
      <c r="E151" s="2">
        <f t="shared" si="15"/>
        <v>78</v>
      </c>
      <c r="F151" s="2">
        <f t="shared" si="16"/>
        <v>1.5151515151515151</v>
      </c>
      <c r="G151" s="2">
        <f t="shared" si="17"/>
        <v>7.4499999999999993</v>
      </c>
      <c r="H151" s="2">
        <v>36</v>
      </c>
      <c r="I151" s="2"/>
      <c r="J151" s="2">
        <v>1E-3</v>
      </c>
      <c r="K151" s="2">
        <v>1.1999999999999999E-3</v>
      </c>
      <c r="L151" s="2"/>
      <c r="M151" s="2">
        <v>10</v>
      </c>
      <c r="N151" s="2">
        <f>(0.033*M151)*2</f>
        <v>0.66</v>
      </c>
      <c r="O151" s="2">
        <v>66</v>
      </c>
      <c r="P151" s="2">
        <v>36</v>
      </c>
      <c r="Q151" s="2"/>
      <c r="R151" s="2"/>
      <c r="S151" s="2">
        <v>7.6</v>
      </c>
      <c r="T151" s="2">
        <v>7.3</v>
      </c>
      <c r="U151" s="2">
        <f t="shared" si="18"/>
        <v>14.899999999999999</v>
      </c>
      <c r="V151" s="2">
        <f t="shared" si="20"/>
        <v>1.5151515151515151</v>
      </c>
      <c r="W151" s="2"/>
    </row>
    <row r="152" spans="1:23">
      <c r="A152" s="4" t="s">
        <v>234</v>
      </c>
      <c r="B152" s="2" t="s">
        <v>174</v>
      </c>
      <c r="C152" s="2" t="s">
        <v>121</v>
      </c>
      <c r="D152" s="2">
        <f t="shared" si="22"/>
        <v>5.0000000000000001E-4</v>
      </c>
      <c r="E152" s="2">
        <f t="shared" si="15"/>
        <v>121</v>
      </c>
      <c r="F152" s="2">
        <f t="shared" si="16"/>
        <v>0.60606060606060597</v>
      </c>
      <c r="G152" s="2">
        <f t="shared" si="17"/>
        <v>7.0500000000000007</v>
      </c>
      <c r="H152" s="2">
        <v>25</v>
      </c>
      <c r="I152" s="2"/>
      <c r="J152" s="2">
        <v>5.0000000000000001E-4</v>
      </c>
      <c r="K152" s="2">
        <v>5.0000000000000001E-4</v>
      </c>
      <c r="L152" s="2"/>
      <c r="M152" s="2">
        <v>25</v>
      </c>
      <c r="N152" s="2">
        <f t="shared" ref="N152:N157" si="24">(0.033*M152)*2</f>
        <v>1.6500000000000001</v>
      </c>
      <c r="O152" s="2">
        <v>21</v>
      </c>
      <c r="P152" s="2">
        <v>38</v>
      </c>
      <c r="Q152" s="2"/>
      <c r="R152" s="2"/>
      <c r="S152" s="2">
        <v>6.9</v>
      </c>
      <c r="T152" s="2">
        <v>7.2</v>
      </c>
      <c r="U152" s="2">
        <f t="shared" si="18"/>
        <v>14.100000000000001</v>
      </c>
      <c r="V152" s="2">
        <f t="shared" si="20"/>
        <v>0.60606060606060597</v>
      </c>
      <c r="W152" s="2"/>
    </row>
    <row r="153" spans="1:23">
      <c r="A153" s="4" t="s">
        <v>234</v>
      </c>
      <c r="B153" s="2" t="s">
        <v>174</v>
      </c>
      <c r="C153" s="2" t="s">
        <v>121</v>
      </c>
      <c r="D153" s="2">
        <f t="shared" si="22"/>
        <v>5.0000000000000001E-4</v>
      </c>
      <c r="E153" s="2">
        <f t="shared" si="15"/>
        <v>35</v>
      </c>
      <c r="F153" s="2">
        <f t="shared" si="16"/>
        <v>1.0101010101010102</v>
      </c>
      <c r="G153" s="2">
        <f t="shared" si="17"/>
        <v>7.25</v>
      </c>
      <c r="H153" s="2">
        <v>15</v>
      </c>
      <c r="I153" s="2"/>
      <c r="J153" s="2">
        <v>5.0000000000000001E-4</v>
      </c>
      <c r="K153" s="2">
        <v>5.0000000000000001E-4</v>
      </c>
      <c r="L153" s="2"/>
      <c r="M153" s="2">
        <v>15</v>
      </c>
      <c r="N153" s="2">
        <f t="shared" si="24"/>
        <v>0.99</v>
      </c>
      <c r="O153" s="2">
        <v>66</v>
      </c>
      <c r="P153" s="2">
        <v>79</v>
      </c>
      <c r="Q153" s="2"/>
      <c r="R153" s="2"/>
      <c r="S153" s="2">
        <v>7.1</v>
      </c>
      <c r="T153" s="2">
        <v>7.4</v>
      </c>
      <c r="U153" s="2">
        <f t="shared" si="18"/>
        <v>14.5</v>
      </c>
      <c r="V153" s="2">
        <f t="shared" si="20"/>
        <v>1.0101010101010102</v>
      </c>
      <c r="W153" s="2"/>
    </row>
    <row r="154" spans="1:23">
      <c r="A154" s="4" t="s">
        <v>234</v>
      </c>
      <c r="B154" s="2" t="s">
        <v>174</v>
      </c>
      <c r="C154" s="2" t="s">
        <v>125</v>
      </c>
      <c r="D154" s="2">
        <f t="shared" si="22"/>
        <v>4.4999999999999999E-4</v>
      </c>
      <c r="E154" s="2">
        <f t="shared" si="15"/>
        <v>87</v>
      </c>
      <c r="F154" s="2">
        <f t="shared" si="16"/>
        <v>0.68870523415977969</v>
      </c>
      <c r="G154" s="2">
        <f t="shared" si="17"/>
        <v>6.1999999999999993</v>
      </c>
      <c r="H154" s="2">
        <v>28</v>
      </c>
      <c r="I154" s="2"/>
      <c r="J154" s="2">
        <v>5.0000000000000001E-4</v>
      </c>
      <c r="K154" s="2">
        <v>4.0000000000000002E-4</v>
      </c>
      <c r="L154" s="2"/>
      <c r="M154" s="2">
        <v>22</v>
      </c>
      <c r="N154" s="2">
        <f t="shared" si="24"/>
        <v>1.452</v>
      </c>
      <c r="O154" s="2">
        <v>55</v>
      </c>
      <c r="P154" s="2">
        <v>38</v>
      </c>
      <c r="Q154" s="2"/>
      <c r="R154" s="2"/>
      <c r="S154" s="2">
        <v>6.1</v>
      </c>
      <c r="T154" s="2">
        <v>6.3</v>
      </c>
      <c r="U154" s="2">
        <f t="shared" si="18"/>
        <v>12.399999999999999</v>
      </c>
      <c r="V154" s="2">
        <f t="shared" si="20"/>
        <v>0.68870523415977969</v>
      </c>
      <c r="W154" s="2"/>
    </row>
    <row r="155" spans="1:23">
      <c r="A155" s="4" t="s">
        <v>234</v>
      </c>
      <c r="B155" s="2" t="s">
        <v>174</v>
      </c>
      <c r="C155" s="2" t="s">
        <v>125</v>
      </c>
      <c r="D155" s="2">
        <f t="shared" si="22"/>
        <v>5.4999999999999992E-4</v>
      </c>
      <c r="E155" s="2">
        <f t="shared" si="15"/>
        <v>82</v>
      </c>
      <c r="F155" s="2">
        <f t="shared" si="16"/>
        <v>0.63131313131313127</v>
      </c>
      <c r="G155" s="2">
        <f t="shared" si="17"/>
        <v>8.8000000000000007</v>
      </c>
      <c r="H155" s="2">
        <v>25</v>
      </c>
      <c r="I155" s="2"/>
      <c r="J155" s="2">
        <v>5.9999999999999995E-4</v>
      </c>
      <c r="K155" s="2">
        <v>5.0000000000000001E-4</v>
      </c>
      <c r="L155" s="2"/>
      <c r="M155" s="2">
        <v>24</v>
      </c>
      <c r="N155" s="2">
        <f t="shared" si="24"/>
        <v>1.5840000000000001</v>
      </c>
      <c r="O155" s="2">
        <v>69</v>
      </c>
      <c r="P155" s="2">
        <v>29</v>
      </c>
      <c r="Q155" s="2"/>
      <c r="R155" s="2"/>
      <c r="S155" s="2">
        <v>9.1999999999999993</v>
      </c>
      <c r="T155" s="2">
        <v>8.4</v>
      </c>
      <c r="U155" s="2">
        <f t="shared" si="18"/>
        <v>17.600000000000001</v>
      </c>
      <c r="V155" s="2">
        <f t="shared" si="20"/>
        <v>0.63131313131313127</v>
      </c>
      <c r="W155" s="2"/>
    </row>
    <row r="156" spans="1:23">
      <c r="A156" s="4" t="s">
        <v>234</v>
      </c>
      <c r="B156" s="2" t="s">
        <v>174</v>
      </c>
      <c r="C156" s="2" t="s">
        <v>126</v>
      </c>
      <c r="D156" s="2">
        <f t="shared" si="22"/>
        <v>8.9999999999999998E-4</v>
      </c>
      <c r="E156" s="2">
        <f t="shared" si="15"/>
        <v>55</v>
      </c>
      <c r="F156" s="2">
        <f t="shared" si="16"/>
        <v>1.5151515151515151</v>
      </c>
      <c r="G156" s="2">
        <f t="shared" si="17"/>
        <v>7.5</v>
      </c>
      <c r="H156" s="2">
        <v>27</v>
      </c>
      <c r="I156" s="2"/>
      <c r="J156" s="2">
        <v>8.0000000000000004E-4</v>
      </c>
      <c r="K156" s="2">
        <v>1E-3</v>
      </c>
      <c r="L156" s="2"/>
      <c r="M156" s="2">
        <v>10</v>
      </c>
      <c r="N156" s="2">
        <f t="shared" si="24"/>
        <v>0.66</v>
      </c>
      <c r="O156" s="2">
        <v>84</v>
      </c>
      <c r="P156" s="2">
        <v>41</v>
      </c>
      <c r="Q156" s="2"/>
      <c r="R156" s="2"/>
      <c r="S156" s="2">
        <v>7.1</v>
      </c>
      <c r="T156" s="2">
        <v>7.9</v>
      </c>
      <c r="U156" s="2">
        <f t="shared" si="18"/>
        <v>15</v>
      </c>
      <c r="V156" s="2">
        <f t="shared" si="20"/>
        <v>1.5151515151515151</v>
      </c>
      <c r="W156" s="2"/>
    </row>
    <row r="157" spans="1:23">
      <c r="A157" s="4" t="s">
        <v>234</v>
      </c>
      <c r="B157" s="2" t="s">
        <v>174</v>
      </c>
      <c r="C157" s="2" t="s">
        <v>126</v>
      </c>
      <c r="D157" s="2">
        <f t="shared" si="22"/>
        <v>1.15E-3</v>
      </c>
      <c r="E157" s="2">
        <f t="shared" si="15"/>
        <v>55</v>
      </c>
      <c r="F157" s="2">
        <f t="shared" si="16"/>
        <v>1.3774104683195594</v>
      </c>
      <c r="G157" s="2">
        <f t="shared" si="17"/>
        <v>4.5</v>
      </c>
      <c r="H157" s="2">
        <v>24</v>
      </c>
      <c r="I157" s="2"/>
      <c r="J157" s="2">
        <v>1.1999999999999999E-3</v>
      </c>
      <c r="K157" s="2">
        <v>1.1000000000000001E-3</v>
      </c>
      <c r="L157" s="2"/>
      <c r="M157" s="2">
        <v>11</v>
      </c>
      <c r="N157" s="2">
        <f t="shared" si="24"/>
        <v>0.72599999999999998</v>
      </c>
      <c r="O157" s="2">
        <v>72</v>
      </c>
      <c r="P157" s="2">
        <v>53</v>
      </c>
      <c r="Q157" s="2"/>
      <c r="R157" s="2"/>
      <c r="S157" s="2">
        <v>4.5999999999999996</v>
      </c>
      <c r="T157" s="2">
        <v>4.4000000000000004</v>
      </c>
      <c r="U157" s="2">
        <f t="shared" si="18"/>
        <v>9</v>
      </c>
      <c r="V157" s="2">
        <f t="shared" si="20"/>
        <v>1.3774104683195594</v>
      </c>
      <c r="W157" s="2"/>
    </row>
    <row r="158" spans="1:23">
      <c r="A158" s="4" t="s">
        <v>235</v>
      </c>
      <c r="B158" s="2" t="s">
        <v>174</v>
      </c>
      <c r="C158" s="2" t="s">
        <v>236</v>
      </c>
      <c r="D158" s="2">
        <f t="shared" si="22"/>
        <v>5.0000000000000001E-4</v>
      </c>
      <c r="E158" s="2">
        <f t="shared" si="15"/>
        <v>99</v>
      </c>
      <c r="F158" s="2">
        <f t="shared" si="16"/>
        <v>1.0101010101010102</v>
      </c>
      <c r="G158" s="2">
        <f t="shared" si="17"/>
        <v>5.9</v>
      </c>
      <c r="H158" s="2">
        <v>13</v>
      </c>
      <c r="I158" s="2"/>
      <c r="J158" s="2">
        <v>5.0000000000000001E-4</v>
      </c>
      <c r="K158" s="2">
        <v>5.0000000000000001E-4</v>
      </c>
      <c r="L158" s="2"/>
      <c r="M158" s="2">
        <v>15</v>
      </c>
      <c r="N158" s="2">
        <f>(0.033*M158)*2</f>
        <v>0.99</v>
      </c>
      <c r="O158" s="2">
        <v>42</v>
      </c>
      <c r="P158" s="2">
        <v>39</v>
      </c>
      <c r="Q158" s="2"/>
      <c r="R158" s="2"/>
      <c r="S158" s="2">
        <v>6.1</v>
      </c>
      <c r="T158" s="2">
        <v>5.7</v>
      </c>
      <c r="U158" s="2">
        <f t="shared" si="18"/>
        <v>11.8</v>
      </c>
      <c r="V158" s="2">
        <f>1/N158</f>
        <v>1.0101010101010102</v>
      </c>
    </row>
    <row r="159" spans="1:23">
      <c r="A159" s="4" t="s">
        <v>235</v>
      </c>
      <c r="B159" s="2" t="s">
        <v>174</v>
      </c>
      <c r="C159" s="2" t="s">
        <v>236</v>
      </c>
      <c r="D159" s="2">
        <f t="shared" si="22"/>
        <v>5.4999999999999992E-4</v>
      </c>
      <c r="E159" s="2">
        <f t="shared" si="15"/>
        <v>64</v>
      </c>
      <c r="F159" s="2">
        <f t="shared" si="16"/>
        <v>1.8939393939393938</v>
      </c>
      <c r="G159" s="2">
        <f t="shared" si="17"/>
        <v>4.95</v>
      </c>
      <c r="H159" s="2">
        <v>6</v>
      </c>
      <c r="I159" s="2"/>
      <c r="J159" s="2">
        <v>5.9999999999999995E-4</v>
      </c>
      <c r="K159" s="2">
        <v>5.0000000000000001E-4</v>
      </c>
      <c r="L159" s="2"/>
      <c r="M159" s="2">
        <v>8</v>
      </c>
      <c r="N159" s="2">
        <f t="shared" ref="N159:N165" si="25">(0.033*M159)*2</f>
        <v>0.52800000000000002</v>
      </c>
      <c r="O159" s="2">
        <v>75</v>
      </c>
      <c r="P159" s="2">
        <v>41</v>
      </c>
      <c r="Q159" s="2"/>
      <c r="R159" s="2"/>
      <c r="S159" s="2">
        <v>4.9000000000000004</v>
      </c>
      <c r="T159" s="2">
        <v>5</v>
      </c>
      <c r="U159" s="2">
        <f t="shared" si="18"/>
        <v>9.9</v>
      </c>
      <c r="V159" s="2">
        <f t="shared" ref="V159:V165" si="26">1/N159</f>
        <v>1.8939393939393938</v>
      </c>
    </row>
    <row r="160" spans="1:23">
      <c r="A160" s="4" t="s">
        <v>235</v>
      </c>
      <c r="B160" s="2" t="s">
        <v>174</v>
      </c>
      <c r="C160" s="2" t="s">
        <v>237</v>
      </c>
      <c r="D160" s="2">
        <f t="shared" si="22"/>
        <v>5.0000000000000001E-4</v>
      </c>
      <c r="E160" s="2">
        <f t="shared" si="15"/>
        <v>91</v>
      </c>
      <c r="F160" s="2">
        <f t="shared" si="16"/>
        <v>0.63131313131313127</v>
      </c>
      <c r="G160" s="2">
        <f t="shared" si="17"/>
        <v>6</v>
      </c>
      <c r="H160" s="2">
        <v>15</v>
      </c>
      <c r="I160" s="2"/>
      <c r="J160" s="2">
        <v>5.0000000000000001E-4</v>
      </c>
      <c r="K160" s="2">
        <v>5.0000000000000001E-4</v>
      </c>
      <c r="L160" s="2"/>
      <c r="M160" s="2">
        <v>24</v>
      </c>
      <c r="N160" s="2">
        <f t="shared" si="25"/>
        <v>1.5840000000000001</v>
      </c>
      <c r="O160" s="2">
        <v>61</v>
      </c>
      <c r="P160" s="2">
        <v>28</v>
      </c>
      <c r="Q160" s="2"/>
      <c r="R160" s="2"/>
      <c r="S160" s="2">
        <v>6</v>
      </c>
      <c r="T160" s="2">
        <v>6</v>
      </c>
      <c r="U160" s="2">
        <f t="shared" si="18"/>
        <v>12</v>
      </c>
      <c r="V160" s="2">
        <f t="shared" si="26"/>
        <v>0.63131313131313127</v>
      </c>
    </row>
    <row r="161" spans="1:23">
      <c r="A161" s="4" t="s">
        <v>235</v>
      </c>
      <c r="B161" s="2" t="s">
        <v>174</v>
      </c>
      <c r="C161" s="2" t="s">
        <v>237</v>
      </c>
      <c r="D161" s="2">
        <f t="shared" si="22"/>
        <v>6.4999999999999997E-4</v>
      </c>
      <c r="E161" s="2">
        <f t="shared" si="15"/>
        <v>148</v>
      </c>
      <c r="F161" s="2">
        <f t="shared" si="16"/>
        <v>0.65876152832674573</v>
      </c>
      <c r="G161" s="2">
        <f t="shared" si="17"/>
        <v>6.3</v>
      </c>
      <c r="H161" s="2">
        <v>20</v>
      </c>
      <c r="I161" s="2"/>
      <c r="J161" s="2">
        <v>5.9999999999999995E-4</v>
      </c>
      <c r="K161" s="2">
        <v>6.9999999999999999E-4</v>
      </c>
      <c r="L161" s="2"/>
      <c r="M161" s="2">
        <v>23</v>
      </c>
      <c r="N161" s="2">
        <f t="shared" si="25"/>
        <v>1.518</v>
      </c>
      <c r="O161" s="2">
        <v>4</v>
      </c>
      <c r="P161" s="2">
        <v>28</v>
      </c>
      <c r="Q161" s="2"/>
      <c r="R161" s="2"/>
      <c r="S161" s="2">
        <v>6.5</v>
      </c>
      <c r="T161" s="2">
        <v>6.1</v>
      </c>
      <c r="U161" s="2">
        <f t="shared" si="18"/>
        <v>12.6</v>
      </c>
      <c r="V161" s="2">
        <f t="shared" si="26"/>
        <v>0.65876152832674573</v>
      </c>
    </row>
    <row r="162" spans="1:23">
      <c r="A162" s="4" t="s">
        <v>235</v>
      </c>
      <c r="B162" s="2" t="s">
        <v>174</v>
      </c>
      <c r="C162" s="2" t="s">
        <v>238</v>
      </c>
      <c r="D162" s="2">
        <f t="shared" si="22"/>
        <v>5.4999999999999992E-4</v>
      </c>
      <c r="E162" s="2">
        <f t="shared" si="15"/>
        <v>155</v>
      </c>
      <c r="F162" s="2">
        <f t="shared" si="16"/>
        <v>0.48875855327468226</v>
      </c>
      <c r="G162" s="2">
        <f t="shared" si="17"/>
        <v>6.35</v>
      </c>
      <c r="H162" s="2">
        <v>23</v>
      </c>
      <c r="I162" s="2"/>
      <c r="J162" s="2">
        <v>5.9999999999999995E-4</v>
      </c>
      <c r="K162" s="2">
        <v>5.0000000000000001E-4</v>
      </c>
      <c r="L162" s="2"/>
      <c r="M162" s="2">
        <v>31</v>
      </c>
      <c r="N162" s="2">
        <f t="shared" si="25"/>
        <v>2.0460000000000003</v>
      </c>
      <c r="O162" s="2">
        <v>20</v>
      </c>
      <c r="P162" s="2">
        <v>5</v>
      </c>
      <c r="Q162" s="2"/>
      <c r="R162" s="2"/>
      <c r="S162" s="2">
        <v>6.3</v>
      </c>
      <c r="T162" s="2">
        <v>6.4</v>
      </c>
      <c r="U162" s="2">
        <f t="shared" si="18"/>
        <v>12.7</v>
      </c>
      <c r="V162" s="2">
        <f t="shared" si="26"/>
        <v>0.48875855327468226</v>
      </c>
    </row>
    <row r="163" spans="1:23">
      <c r="A163" s="4" t="s">
        <v>235</v>
      </c>
      <c r="B163" s="2" t="s">
        <v>174</v>
      </c>
      <c r="C163" s="2" t="s">
        <v>238</v>
      </c>
      <c r="D163" s="2">
        <f t="shared" si="22"/>
        <v>5.4999999999999992E-4</v>
      </c>
      <c r="E163" s="2">
        <f t="shared" si="15"/>
        <v>168</v>
      </c>
      <c r="F163" s="2">
        <f t="shared" si="16"/>
        <v>0.47348484848484845</v>
      </c>
      <c r="G163" s="2">
        <f t="shared" si="17"/>
        <v>6.3000000000000007</v>
      </c>
      <c r="H163" s="2">
        <v>25</v>
      </c>
      <c r="I163" s="2"/>
      <c r="J163" s="2">
        <v>5.9999999999999995E-4</v>
      </c>
      <c r="K163" s="2">
        <v>5.0000000000000001E-4</v>
      </c>
      <c r="L163" s="2"/>
      <c r="M163" s="2">
        <v>32</v>
      </c>
      <c r="N163" s="2">
        <f t="shared" si="25"/>
        <v>2.1120000000000001</v>
      </c>
      <c r="O163" s="2">
        <v>7</v>
      </c>
      <c r="P163" s="2">
        <v>5</v>
      </c>
      <c r="Q163" s="2"/>
      <c r="R163" s="2"/>
      <c r="S163" s="2">
        <v>6.4</v>
      </c>
      <c r="T163" s="2">
        <v>6.2</v>
      </c>
      <c r="U163" s="2">
        <f t="shared" si="18"/>
        <v>12.600000000000001</v>
      </c>
      <c r="V163" s="2">
        <f t="shared" si="26"/>
        <v>0.47348484848484845</v>
      </c>
    </row>
    <row r="164" spans="1:23">
      <c r="A164" s="4" t="s">
        <v>235</v>
      </c>
      <c r="B164" s="2" t="s">
        <v>174</v>
      </c>
      <c r="C164" s="2" t="s">
        <v>239</v>
      </c>
      <c r="D164" s="2">
        <f t="shared" si="22"/>
        <v>7.5000000000000002E-4</v>
      </c>
      <c r="E164" s="2">
        <f t="shared" si="15"/>
        <v>142</v>
      </c>
      <c r="F164" s="2">
        <f t="shared" si="16"/>
        <v>0.65876152832674573</v>
      </c>
      <c r="G164" s="2">
        <f t="shared" si="17"/>
        <v>7.05</v>
      </c>
      <c r="H164" s="2">
        <v>20</v>
      </c>
      <c r="I164" s="2"/>
      <c r="J164" s="2">
        <v>6.9999999999999999E-4</v>
      </c>
      <c r="K164" s="2">
        <v>8.0000000000000004E-4</v>
      </c>
      <c r="L164" s="2"/>
      <c r="M164" s="2">
        <v>23</v>
      </c>
      <c r="N164" s="2">
        <f t="shared" si="25"/>
        <v>1.518</v>
      </c>
      <c r="O164" s="2">
        <v>30</v>
      </c>
      <c r="P164" s="2">
        <v>8</v>
      </c>
      <c r="Q164" s="2"/>
      <c r="R164" s="2"/>
      <c r="S164" s="2">
        <v>7</v>
      </c>
      <c r="T164" s="2">
        <v>7.1</v>
      </c>
      <c r="U164" s="2">
        <f t="shared" si="18"/>
        <v>14.1</v>
      </c>
      <c r="V164" s="2">
        <f t="shared" si="26"/>
        <v>0.65876152832674573</v>
      </c>
    </row>
    <row r="165" spans="1:23">
      <c r="A165" s="4" t="s">
        <v>235</v>
      </c>
      <c r="B165" s="2" t="s">
        <v>174</v>
      </c>
      <c r="C165" s="2" t="s">
        <v>239</v>
      </c>
      <c r="D165" s="2">
        <f t="shared" si="22"/>
        <v>6.0000000000000006E-4</v>
      </c>
      <c r="E165" s="2">
        <f t="shared" si="15"/>
        <v>141</v>
      </c>
      <c r="F165" s="2">
        <f t="shared" si="16"/>
        <v>0.65876152832674573</v>
      </c>
      <c r="G165" s="2">
        <f t="shared" si="17"/>
        <v>7</v>
      </c>
      <c r="H165" s="2">
        <v>16</v>
      </c>
      <c r="I165" s="2"/>
      <c r="J165" s="2">
        <v>5.0000000000000001E-4</v>
      </c>
      <c r="K165" s="2">
        <v>6.9999999999999999E-4</v>
      </c>
      <c r="L165" s="2"/>
      <c r="M165" s="2">
        <v>23</v>
      </c>
      <c r="N165" s="2">
        <f t="shared" si="25"/>
        <v>1.518</v>
      </c>
      <c r="O165" s="2">
        <v>14</v>
      </c>
      <c r="P165" s="2">
        <v>25</v>
      </c>
      <c r="Q165" s="2"/>
      <c r="R165" s="2"/>
      <c r="S165" s="2">
        <v>6.9</v>
      </c>
      <c r="T165" s="2">
        <v>7.1</v>
      </c>
      <c r="U165" s="2">
        <f t="shared" si="18"/>
        <v>14</v>
      </c>
      <c r="V165" s="2">
        <f t="shared" si="26"/>
        <v>0.65876152832674573</v>
      </c>
    </row>
    <row r="166" spans="1:23">
      <c r="A166" s="4" t="s">
        <v>240</v>
      </c>
      <c r="B166" s="2" t="s">
        <v>175</v>
      </c>
      <c r="C166" s="2" t="s">
        <v>127</v>
      </c>
      <c r="D166" s="2">
        <f t="shared" si="22"/>
        <v>1E-3</v>
      </c>
      <c r="E166" s="2">
        <f t="shared" si="15"/>
        <v>78</v>
      </c>
      <c r="F166" s="2">
        <f t="shared" si="16"/>
        <v>1.0822510822510822</v>
      </c>
      <c r="G166" s="2">
        <f t="shared" si="17"/>
        <v>4.8499999999999996</v>
      </c>
      <c r="H166" s="2">
        <v>32</v>
      </c>
      <c r="I166" s="2"/>
      <c r="J166" s="2">
        <v>1E-3</v>
      </c>
      <c r="K166" s="2">
        <v>1E-3</v>
      </c>
      <c r="L166" s="2"/>
      <c r="M166" s="2">
        <v>14</v>
      </c>
      <c r="N166" s="2">
        <f>(0.033*M166)*2</f>
        <v>0.92400000000000004</v>
      </c>
      <c r="O166" s="2">
        <v>62</v>
      </c>
      <c r="P166" s="2">
        <v>40</v>
      </c>
      <c r="Q166" s="2"/>
      <c r="R166" s="2"/>
      <c r="S166" s="2">
        <v>4.9000000000000004</v>
      </c>
      <c r="T166" s="2">
        <v>4.8</v>
      </c>
      <c r="U166" s="2">
        <f t="shared" si="18"/>
        <v>9.6999999999999993</v>
      </c>
      <c r="V166" s="2">
        <f>1/N166</f>
        <v>1.0822510822510822</v>
      </c>
    </row>
    <row r="167" spans="1:23">
      <c r="A167" s="4" t="s">
        <v>240</v>
      </c>
      <c r="B167" s="2" t="s">
        <v>175</v>
      </c>
      <c r="C167" s="2" t="s">
        <v>127</v>
      </c>
      <c r="D167" s="2">
        <f t="shared" si="22"/>
        <v>1E-3</v>
      </c>
      <c r="E167" s="2">
        <f t="shared" si="15"/>
        <v>39</v>
      </c>
      <c r="F167" s="2">
        <f t="shared" si="16"/>
        <v>1.5151515151515151</v>
      </c>
      <c r="G167" s="2">
        <f t="shared" si="17"/>
        <v>5.5</v>
      </c>
      <c r="H167" s="2">
        <v>43</v>
      </c>
      <c r="I167" s="2"/>
      <c r="J167" s="2">
        <v>1E-3</v>
      </c>
      <c r="K167" s="2">
        <v>1E-3</v>
      </c>
      <c r="L167" s="2"/>
      <c r="M167" s="2">
        <v>10</v>
      </c>
      <c r="N167" s="2">
        <f t="shared" ref="N167:N187" si="27">(0.033*M167)*2</f>
        <v>0.66</v>
      </c>
      <c r="O167" s="2">
        <v>75</v>
      </c>
      <c r="P167" s="2">
        <v>66</v>
      </c>
      <c r="Q167" s="2"/>
      <c r="R167" s="2"/>
      <c r="S167" s="2">
        <v>5.4</v>
      </c>
      <c r="T167" s="2">
        <v>5.6</v>
      </c>
      <c r="U167" s="2">
        <f t="shared" si="18"/>
        <v>11</v>
      </c>
      <c r="V167" s="2">
        <f t="shared" ref="V167:V193" si="28">1/N167</f>
        <v>1.5151515151515151</v>
      </c>
    </row>
    <row r="168" spans="1:23">
      <c r="A168" s="4" t="s">
        <v>240</v>
      </c>
      <c r="B168" s="2" t="s">
        <v>175</v>
      </c>
      <c r="C168" s="2" t="s">
        <v>107</v>
      </c>
      <c r="D168" s="2">
        <f t="shared" si="22"/>
        <v>4.4999999999999999E-4</v>
      </c>
      <c r="E168" s="2">
        <f t="shared" si="15"/>
        <v>99</v>
      </c>
      <c r="F168" s="2">
        <f t="shared" si="16"/>
        <v>0.89126559714794995</v>
      </c>
      <c r="G168" s="2">
        <f t="shared" si="17"/>
        <v>3.95</v>
      </c>
      <c r="H168" s="2">
        <v>37</v>
      </c>
      <c r="I168" s="2"/>
      <c r="J168" s="2">
        <v>5.0000000000000001E-4</v>
      </c>
      <c r="K168" s="2">
        <v>4.0000000000000002E-4</v>
      </c>
      <c r="L168" s="2"/>
      <c r="M168" s="2">
        <v>17</v>
      </c>
      <c r="N168" s="2">
        <f t="shared" si="27"/>
        <v>1.1220000000000001</v>
      </c>
      <c r="O168" s="2">
        <v>77</v>
      </c>
      <c r="P168" s="2">
        <v>4</v>
      </c>
      <c r="Q168" s="2"/>
      <c r="R168" s="2"/>
      <c r="S168" s="2">
        <v>3.9</v>
      </c>
      <c r="T168" s="2">
        <v>4</v>
      </c>
      <c r="U168" s="2">
        <f t="shared" si="18"/>
        <v>7.9</v>
      </c>
      <c r="V168" s="2">
        <f t="shared" si="28"/>
        <v>0.89126559714794995</v>
      </c>
    </row>
    <row r="169" spans="1:23">
      <c r="A169" s="4" t="s">
        <v>240</v>
      </c>
      <c r="B169" s="2" t="s">
        <v>175</v>
      </c>
      <c r="C169" s="2" t="s">
        <v>107</v>
      </c>
      <c r="D169" s="2">
        <f t="shared" si="22"/>
        <v>7.5000000000000002E-4</v>
      </c>
      <c r="E169" s="2">
        <f t="shared" si="15"/>
        <v>104</v>
      </c>
      <c r="F169" s="2">
        <f t="shared" si="16"/>
        <v>1.5151515151515151</v>
      </c>
      <c r="G169" s="2">
        <f t="shared" si="17"/>
        <v>3.45</v>
      </c>
      <c r="H169" s="2">
        <v>38</v>
      </c>
      <c r="I169" s="2"/>
      <c r="J169" s="2">
        <v>6.9999999999999999E-4</v>
      </c>
      <c r="K169" s="2">
        <v>8.0000000000000004E-4</v>
      </c>
      <c r="L169" s="2"/>
      <c r="M169" s="2">
        <v>10</v>
      </c>
      <c r="N169" s="2">
        <f t="shared" si="27"/>
        <v>0.66</v>
      </c>
      <c r="O169" s="2">
        <v>62</v>
      </c>
      <c r="P169" s="2">
        <v>14</v>
      </c>
      <c r="Q169" s="2"/>
      <c r="R169" s="2"/>
      <c r="S169" s="2">
        <v>3.3</v>
      </c>
      <c r="T169" s="2">
        <v>3.6</v>
      </c>
      <c r="U169" s="2">
        <f t="shared" si="18"/>
        <v>6.9</v>
      </c>
      <c r="V169" s="2">
        <f t="shared" si="28"/>
        <v>1.5151515151515151</v>
      </c>
    </row>
    <row r="170" spans="1:23">
      <c r="A170" s="4" t="s">
        <v>240</v>
      </c>
      <c r="B170" s="2" t="s">
        <v>175</v>
      </c>
      <c r="C170" s="2" t="s">
        <v>126</v>
      </c>
      <c r="D170" s="2">
        <f t="shared" si="22"/>
        <v>1E-3</v>
      </c>
      <c r="E170" s="2">
        <f t="shared" si="15"/>
        <v>94</v>
      </c>
      <c r="F170" s="2">
        <f t="shared" si="16"/>
        <v>1.5151515151515151</v>
      </c>
      <c r="G170" s="2">
        <f t="shared" si="17"/>
        <v>4.6500000000000004</v>
      </c>
      <c r="H170" s="2">
        <v>28</v>
      </c>
      <c r="I170" s="2"/>
      <c r="J170" s="2">
        <v>1E-3</v>
      </c>
      <c r="K170" s="2">
        <v>1E-3</v>
      </c>
      <c r="L170" s="2"/>
      <c r="M170" s="2">
        <v>10</v>
      </c>
      <c r="N170" s="2">
        <f t="shared" si="27"/>
        <v>0.66</v>
      </c>
      <c r="O170" s="2">
        <v>54</v>
      </c>
      <c r="P170" s="2">
        <v>32</v>
      </c>
      <c r="Q170" s="2"/>
      <c r="R170" s="2"/>
      <c r="S170" s="2">
        <v>4.5999999999999996</v>
      </c>
      <c r="T170" s="2">
        <v>4.7</v>
      </c>
      <c r="U170" s="2">
        <f t="shared" si="18"/>
        <v>9.3000000000000007</v>
      </c>
      <c r="V170" s="2">
        <f t="shared" si="28"/>
        <v>1.5151515151515151</v>
      </c>
    </row>
    <row r="171" spans="1:23">
      <c r="A171" s="4" t="s">
        <v>240</v>
      </c>
      <c r="B171" s="2" t="s">
        <v>175</v>
      </c>
      <c r="C171" s="2" t="s">
        <v>126</v>
      </c>
      <c r="D171" s="2">
        <f t="shared" si="22"/>
        <v>3.0000000000000003E-4</v>
      </c>
      <c r="E171" s="2">
        <f t="shared" si="15"/>
        <v>75</v>
      </c>
      <c r="F171" s="2">
        <f t="shared" si="16"/>
        <v>0.79744816586921852</v>
      </c>
      <c r="G171" s="2">
        <f t="shared" si="17"/>
        <v>4.45</v>
      </c>
      <c r="H171" s="2">
        <v>21</v>
      </c>
      <c r="I171" s="2"/>
      <c r="J171" s="2">
        <v>4.0000000000000002E-4</v>
      </c>
      <c r="K171" s="2">
        <v>2.0000000000000001E-4</v>
      </c>
      <c r="L171" s="2"/>
      <c r="M171" s="2">
        <v>19</v>
      </c>
      <c r="N171" s="2">
        <f t="shared" si="27"/>
        <v>1.254</v>
      </c>
      <c r="O171" s="2">
        <v>72</v>
      </c>
      <c r="P171" s="2">
        <v>33</v>
      </c>
      <c r="Q171" s="2"/>
      <c r="R171" s="2"/>
      <c r="S171" s="2">
        <v>4.2</v>
      </c>
      <c r="T171" s="2">
        <v>4.7</v>
      </c>
      <c r="U171" s="2">
        <f t="shared" si="18"/>
        <v>8.9</v>
      </c>
      <c r="V171" s="2">
        <f t="shared" si="28"/>
        <v>0.79744816586921852</v>
      </c>
    </row>
    <row r="172" spans="1:23">
      <c r="A172" s="4" t="s">
        <v>240</v>
      </c>
      <c r="B172" s="2" t="s">
        <v>175</v>
      </c>
      <c r="C172" s="2" t="s">
        <v>128</v>
      </c>
      <c r="D172" s="2">
        <f t="shared" si="22"/>
        <v>5.4999999999999992E-4</v>
      </c>
      <c r="E172" s="2">
        <f t="shared" si="15"/>
        <v>43</v>
      </c>
      <c r="F172" s="2">
        <f t="shared" si="16"/>
        <v>1.0822510822510822</v>
      </c>
      <c r="G172" s="2">
        <f t="shared" si="17"/>
        <v>5.0999999999999996</v>
      </c>
      <c r="H172" s="2">
        <v>37</v>
      </c>
      <c r="I172" s="2"/>
      <c r="J172" s="2">
        <v>5.0000000000000001E-4</v>
      </c>
      <c r="K172" s="2">
        <v>5.9999999999999995E-4</v>
      </c>
      <c r="L172" s="2"/>
      <c r="M172" s="2">
        <v>14</v>
      </c>
      <c r="N172" s="2">
        <f t="shared" si="27"/>
        <v>0.92400000000000004</v>
      </c>
      <c r="O172" s="2">
        <v>73</v>
      </c>
      <c r="P172" s="2">
        <v>64</v>
      </c>
      <c r="Q172" s="2"/>
      <c r="R172" s="2"/>
      <c r="S172" s="2">
        <v>5.2</v>
      </c>
      <c r="T172" s="2">
        <v>5</v>
      </c>
      <c r="U172" s="2">
        <f t="shared" si="18"/>
        <v>10.199999999999999</v>
      </c>
      <c r="V172" s="2">
        <f t="shared" si="28"/>
        <v>1.0822510822510822</v>
      </c>
    </row>
    <row r="173" spans="1:23">
      <c r="A173" s="4" t="s">
        <v>240</v>
      </c>
      <c r="B173" s="2" t="s">
        <v>175</v>
      </c>
      <c r="C173" s="2" t="s">
        <v>128</v>
      </c>
      <c r="D173" s="2">
        <f t="shared" si="22"/>
        <v>4.4999999999999999E-4</v>
      </c>
      <c r="E173" s="2">
        <f t="shared" si="15"/>
        <v>33</v>
      </c>
      <c r="F173" s="2">
        <f t="shared" si="16"/>
        <v>1.2626262626262625</v>
      </c>
      <c r="G173" s="2">
        <f t="shared" si="17"/>
        <v>5.6999999999999993</v>
      </c>
      <c r="H173" s="2">
        <v>42</v>
      </c>
      <c r="I173" s="2"/>
      <c r="J173" s="2">
        <v>5.0000000000000001E-4</v>
      </c>
      <c r="K173" s="2">
        <v>4.0000000000000002E-4</v>
      </c>
      <c r="L173" s="2"/>
      <c r="M173" s="2">
        <v>12</v>
      </c>
      <c r="N173" s="2">
        <f t="shared" si="27"/>
        <v>0.79200000000000004</v>
      </c>
      <c r="O173" s="2">
        <v>73</v>
      </c>
      <c r="P173" s="2">
        <v>74</v>
      </c>
      <c r="Q173" s="2"/>
      <c r="R173" s="2"/>
      <c r="S173" s="2">
        <v>5.6</v>
      </c>
      <c r="T173" s="2">
        <v>5.8</v>
      </c>
      <c r="U173" s="2">
        <f t="shared" si="18"/>
        <v>11.399999999999999</v>
      </c>
      <c r="V173" s="2">
        <f t="shared" si="28"/>
        <v>1.2626262626262625</v>
      </c>
    </row>
    <row r="174" spans="1:23">
      <c r="A174" s="4" t="s">
        <v>241</v>
      </c>
      <c r="B174" s="2" t="s">
        <v>175</v>
      </c>
      <c r="C174" s="2" t="s">
        <v>87</v>
      </c>
      <c r="D174" s="2">
        <f t="shared" si="22"/>
        <v>4.4999999999999999E-4</v>
      </c>
      <c r="E174" s="2">
        <f t="shared" si="15"/>
        <v>85</v>
      </c>
      <c r="F174" s="2">
        <f t="shared" si="16"/>
        <v>0.75757575757575757</v>
      </c>
      <c r="G174" s="2">
        <f t="shared" si="17"/>
        <v>4.9499999999999993</v>
      </c>
      <c r="H174" s="2">
        <v>28</v>
      </c>
      <c r="I174" s="2"/>
      <c r="J174" s="2">
        <v>4.0000000000000002E-4</v>
      </c>
      <c r="K174" s="2">
        <v>5.0000000000000001E-4</v>
      </c>
      <c r="L174" s="2"/>
      <c r="M174" s="2">
        <v>20</v>
      </c>
      <c r="N174" s="2">
        <f t="shared" si="27"/>
        <v>1.32</v>
      </c>
      <c r="O174" s="2">
        <v>89</v>
      </c>
      <c r="P174" s="2">
        <v>6</v>
      </c>
      <c r="Q174" s="2"/>
      <c r="R174" s="2"/>
      <c r="S174" s="2">
        <v>4.8</v>
      </c>
      <c r="T174" s="2">
        <v>5.0999999999999996</v>
      </c>
      <c r="U174" s="2">
        <f t="shared" si="18"/>
        <v>9.8999999999999986</v>
      </c>
      <c r="V174" s="2">
        <f t="shared" si="28"/>
        <v>0.75757575757575757</v>
      </c>
      <c r="W174" s="2"/>
    </row>
    <row r="175" spans="1:23">
      <c r="A175" s="4" t="s">
        <v>241</v>
      </c>
      <c r="B175" s="2" t="s">
        <v>175</v>
      </c>
      <c r="C175" s="2" t="s">
        <v>87</v>
      </c>
      <c r="D175" s="2">
        <f t="shared" si="22"/>
        <v>5.9999999999999995E-4</v>
      </c>
      <c r="E175" s="2">
        <f t="shared" si="15"/>
        <v>61</v>
      </c>
      <c r="F175" s="2">
        <f t="shared" si="16"/>
        <v>0.94696969696969691</v>
      </c>
      <c r="G175" s="2">
        <f t="shared" si="17"/>
        <v>5</v>
      </c>
      <c r="H175" s="2">
        <v>37</v>
      </c>
      <c r="I175" s="2"/>
      <c r="J175" s="2">
        <v>5.9999999999999995E-4</v>
      </c>
      <c r="K175" s="2">
        <v>5.9999999999999995E-4</v>
      </c>
      <c r="L175" s="2"/>
      <c r="M175" s="2">
        <v>16</v>
      </c>
      <c r="N175" s="2">
        <f t="shared" si="27"/>
        <v>1.056</v>
      </c>
      <c r="O175" s="2">
        <v>73</v>
      </c>
      <c r="P175" s="2">
        <v>46</v>
      </c>
      <c r="Q175" s="2"/>
      <c r="R175" s="2"/>
      <c r="S175" s="2">
        <v>4.5</v>
      </c>
      <c r="T175" s="2">
        <v>5.5</v>
      </c>
      <c r="U175" s="2">
        <f t="shared" si="18"/>
        <v>10</v>
      </c>
      <c r="V175" s="2">
        <f t="shared" si="28"/>
        <v>0.94696969696969691</v>
      </c>
      <c r="W175" s="2"/>
    </row>
    <row r="176" spans="1:23">
      <c r="A176" s="4" t="s">
        <v>241</v>
      </c>
      <c r="B176" s="2" t="s">
        <v>175</v>
      </c>
      <c r="C176" s="2" t="s">
        <v>127</v>
      </c>
      <c r="D176" s="2">
        <f t="shared" si="22"/>
        <v>9.5E-4</v>
      </c>
      <c r="E176" s="2">
        <f t="shared" si="15"/>
        <v>64</v>
      </c>
      <c r="F176" s="2">
        <f t="shared" si="16"/>
        <v>1.5151515151515151</v>
      </c>
      <c r="G176" s="2">
        <f t="shared" si="17"/>
        <v>4.05</v>
      </c>
      <c r="H176" s="2">
        <v>29</v>
      </c>
      <c r="I176" s="2"/>
      <c r="J176" s="2">
        <v>1E-3</v>
      </c>
      <c r="K176" s="2">
        <v>8.9999999999999998E-4</v>
      </c>
      <c r="L176" s="2"/>
      <c r="M176" s="2">
        <v>10</v>
      </c>
      <c r="N176" s="2">
        <f t="shared" si="27"/>
        <v>0.66</v>
      </c>
      <c r="O176" s="2">
        <v>64</v>
      </c>
      <c r="P176" s="2">
        <v>52</v>
      </c>
      <c r="Q176" s="2"/>
      <c r="R176" s="2"/>
      <c r="S176" s="2">
        <v>4.0999999999999996</v>
      </c>
      <c r="T176" s="2">
        <v>4</v>
      </c>
      <c r="U176" s="2">
        <f t="shared" si="18"/>
        <v>8.1</v>
      </c>
      <c r="V176" s="2">
        <f t="shared" si="28"/>
        <v>1.5151515151515151</v>
      </c>
      <c r="W176" s="2"/>
    </row>
    <row r="177" spans="1:23">
      <c r="A177" s="4" t="s">
        <v>241</v>
      </c>
      <c r="B177" s="2" t="s">
        <v>175</v>
      </c>
      <c r="C177" s="2" t="s">
        <v>127</v>
      </c>
      <c r="D177" s="2">
        <f t="shared" si="22"/>
        <v>4.4999999999999999E-4</v>
      </c>
      <c r="E177" s="2">
        <f t="shared" si="15"/>
        <v>70</v>
      </c>
      <c r="F177" s="2">
        <f t="shared" si="16"/>
        <v>1.0822510822510822</v>
      </c>
      <c r="G177" s="2">
        <f t="shared" si="17"/>
        <v>2.6500000000000004</v>
      </c>
      <c r="H177" s="2">
        <v>31</v>
      </c>
      <c r="I177" s="2"/>
      <c r="J177" s="2">
        <v>5.0000000000000001E-4</v>
      </c>
      <c r="K177" s="2">
        <v>4.0000000000000002E-4</v>
      </c>
      <c r="L177" s="2"/>
      <c r="M177" s="2">
        <v>14</v>
      </c>
      <c r="N177" s="2">
        <f t="shared" si="27"/>
        <v>0.92400000000000004</v>
      </c>
      <c r="O177" s="2">
        <v>73</v>
      </c>
      <c r="P177" s="2">
        <v>37</v>
      </c>
      <c r="Q177" s="2"/>
      <c r="R177" s="2"/>
      <c r="S177" s="2">
        <v>2.1</v>
      </c>
      <c r="T177" s="2">
        <v>3.2</v>
      </c>
      <c r="U177" s="2">
        <f t="shared" si="18"/>
        <v>5.3000000000000007</v>
      </c>
      <c r="V177" s="2">
        <f t="shared" si="28"/>
        <v>1.0822510822510822</v>
      </c>
      <c r="W177" s="2"/>
    </row>
    <row r="178" spans="1:23">
      <c r="A178" s="4" t="s">
        <v>241</v>
      </c>
      <c r="B178" s="2" t="s">
        <v>175</v>
      </c>
      <c r="C178" s="2" t="s">
        <v>117</v>
      </c>
      <c r="D178" s="2">
        <f t="shared" si="22"/>
        <v>6.9999999999999999E-4</v>
      </c>
      <c r="E178" s="2">
        <f t="shared" si="15"/>
        <v>94</v>
      </c>
      <c r="F178" s="2">
        <f t="shared" si="16"/>
        <v>0.89126559714794995</v>
      </c>
      <c r="G178" s="2">
        <f t="shared" si="17"/>
        <v>4.4499999999999993</v>
      </c>
      <c r="H178" s="2">
        <v>33</v>
      </c>
      <c r="I178" s="2"/>
      <c r="J178" s="2">
        <v>6.9999999999999999E-4</v>
      </c>
      <c r="K178" s="2">
        <v>6.9999999999999999E-4</v>
      </c>
      <c r="L178" s="2"/>
      <c r="M178" s="2">
        <v>17</v>
      </c>
      <c r="N178" s="2">
        <f t="shared" si="27"/>
        <v>1.1220000000000001</v>
      </c>
      <c r="O178" s="2">
        <v>59</v>
      </c>
      <c r="P178" s="2">
        <v>27</v>
      </c>
      <c r="Q178" s="2"/>
      <c r="R178" s="2"/>
      <c r="S178" s="2">
        <v>4.5999999999999996</v>
      </c>
      <c r="T178" s="2">
        <v>4.3</v>
      </c>
      <c r="U178" s="2">
        <f t="shared" si="18"/>
        <v>8.8999999999999986</v>
      </c>
      <c r="V178" s="2">
        <f t="shared" si="28"/>
        <v>0.89126559714794995</v>
      </c>
      <c r="W178" s="2"/>
    </row>
    <row r="179" spans="1:23">
      <c r="A179" s="4" t="s">
        <v>241</v>
      </c>
      <c r="B179" s="2" t="s">
        <v>175</v>
      </c>
      <c r="C179" s="2" t="s">
        <v>117</v>
      </c>
      <c r="D179" s="2">
        <f t="shared" si="22"/>
        <v>6.4999999999999997E-4</v>
      </c>
      <c r="E179" s="2">
        <f t="shared" si="15"/>
        <v>109</v>
      </c>
      <c r="F179" s="2">
        <f t="shared" si="16"/>
        <v>0.89126559714794995</v>
      </c>
      <c r="G179" s="2">
        <f t="shared" si="17"/>
        <v>5.0999999999999996</v>
      </c>
      <c r="H179" s="2">
        <v>29</v>
      </c>
      <c r="I179" s="2"/>
      <c r="J179" s="2">
        <v>6.9999999999999999E-4</v>
      </c>
      <c r="K179" s="2">
        <v>5.9999999999999995E-4</v>
      </c>
      <c r="L179" s="2"/>
      <c r="M179" s="2">
        <v>17</v>
      </c>
      <c r="N179" s="2">
        <f t="shared" si="27"/>
        <v>1.1220000000000001</v>
      </c>
      <c r="O179" s="2">
        <v>42</v>
      </c>
      <c r="P179" s="2">
        <v>29</v>
      </c>
      <c r="Q179" s="2"/>
      <c r="R179" s="2"/>
      <c r="S179" s="2">
        <v>5.5</v>
      </c>
      <c r="T179" s="2">
        <v>4.7</v>
      </c>
      <c r="U179" s="2">
        <f t="shared" si="18"/>
        <v>10.199999999999999</v>
      </c>
      <c r="V179" s="2">
        <f t="shared" si="28"/>
        <v>0.89126559714794995</v>
      </c>
      <c r="W179" s="2"/>
    </row>
    <row r="180" spans="1:23">
      <c r="A180" s="4" t="s">
        <v>241</v>
      </c>
      <c r="B180" s="2" t="s">
        <v>175</v>
      </c>
      <c r="C180" s="2" t="s">
        <v>109</v>
      </c>
      <c r="D180" s="2">
        <f t="shared" si="22"/>
        <v>7.5000000000000002E-4</v>
      </c>
      <c r="E180" s="2">
        <f t="shared" si="15"/>
        <v>87</v>
      </c>
      <c r="F180" s="2">
        <f t="shared" si="16"/>
        <v>1.2626262626262625</v>
      </c>
      <c r="G180" s="2">
        <f t="shared" si="17"/>
        <v>5.1999999999999993</v>
      </c>
      <c r="H180" s="2">
        <v>37</v>
      </c>
      <c r="I180" s="2"/>
      <c r="J180" s="2">
        <v>8.0000000000000004E-4</v>
      </c>
      <c r="K180" s="2">
        <v>6.9999999999999999E-4</v>
      </c>
      <c r="L180" s="2"/>
      <c r="M180" s="2">
        <v>12</v>
      </c>
      <c r="N180" s="2">
        <f t="shared" si="27"/>
        <v>0.79200000000000004</v>
      </c>
      <c r="O180" s="2">
        <v>64</v>
      </c>
      <c r="P180" s="2">
        <v>29</v>
      </c>
      <c r="Q180" s="2"/>
      <c r="R180" s="2"/>
      <c r="S180" s="2">
        <v>5.0999999999999996</v>
      </c>
      <c r="T180" s="2">
        <v>5.3</v>
      </c>
      <c r="U180" s="2">
        <f t="shared" si="18"/>
        <v>10.399999999999999</v>
      </c>
      <c r="V180" s="2">
        <f t="shared" si="28"/>
        <v>1.2626262626262625</v>
      </c>
      <c r="W180" s="2"/>
    </row>
    <row r="181" spans="1:23">
      <c r="A181" s="4" t="s">
        <v>241</v>
      </c>
      <c r="B181" s="2" t="s">
        <v>175</v>
      </c>
      <c r="C181" s="2" t="s">
        <v>109</v>
      </c>
      <c r="D181" s="2">
        <f t="shared" si="22"/>
        <v>6.9999999999999999E-4</v>
      </c>
      <c r="E181" s="2">
        <f t="shared" si="15"/>
        <v>65</v>
      </c>
      <c r="F181" s="2">
        <f t="shared" si="16"/>
        <v>2.5252525252525251</v>
      </c>
      <c r="G181" s="2">
        <f t="shared" si="17"/>
        <v>4.8499999999999996</v>
      </c>
      <c r="H181" s="2">
        <v>31</v>
      </c>
      <c r="I181" s="2"/>
      <c r="J181" s="2">
        <v>6.9999999999999999E-4</v>
      </c>
      <c r="K181" s="2">
        <v>6.9999999999999999E-4</v>
      </c>
      <c r="L181" s="2"/>
      <c r="M181" s="2">
        <v>6</v>
      </c>
      <c r="N181" s="2">
        <f t="shared" si="27"/>
        <v>0.39600000000000002</v>
      </c>
      <c r="O181" s="2">
        <v>60</v>
      </c>
      <c r="P181" s="2">
        <v>55</v>
      </c>
      <c r="Q181" s="2"/>
      <c r="R181" s="2"/>
      <c r="S181" s="2">
        <v>4.7</v>
      </c>
      <c r="T181" s="2">
        <v>5</v>
      </c>
      <c r="U181" s="2">
        <f t="shared" si="18"/>
        <v>9.6999999999999993</v>
      </c>
      <c r="V181" s="2">
        <f t="shared" si="28"/>
        <v>2.5252525252525251</v>
      </c>
      <c r="W181" s="2"/>
    </row>
    <row r="182" spans="1:23">
      <c r="A182" s="4" t="s">
        <v>241</v>
      </c>
      <c r="B182" s="2" t="s">
        <v>175</v>
      </c>
      <c r="C182" s="2" t="s">
        <v>128</v>
      </c>
      <c r="D182" s="2">
        <f t="shared" si="22"/>
        <v>4.4999999999999999E-4</v>
      </c>
      <c r="E182" s="2">
        <f t="shared" si="15"/>
        <v>82</v>
      </c>
      <c r="F182" s="2">
        <f t="shared" si="16"/>
        <v>0.84175084175084158</v>
      </c>
      <c r="G182" s="2">
        <f t="shared" si="17"/>
        <v>5.6</v>
      </c>
      <c r="H182" s="2">
        <v>29</v>
      </c>
      <c r="I182" s="2"/>
      <c r="J182" s="2">
        <v>4.0000000000000002E-4</v>
      </c>
      <c r="K182" s="2">
        <v>5.0000000000000001E-4</v>
      </c>
      <c r="L182" s="2"/>
      <c r="M182" s="2">
        <v>18</v>
      </c>
      <c r="N182" s="2">
        <f t="shared" si="27"/>
        <v>1.1880000000000002</v>
      </c>
      <c r="O182" s="2">
        <v>43</v>
      </c>
      <c r="P182" s="2">
        <v>55</v>
      </c>
      <c r="Q182" s="2"/>
      <c r="R182" s="2"/>
      <c r="S182" s="2">
        <v>5.5</v>
      </c>
      <c r="T182" s="2">
        <v>5.7</v>
      </c>
      <c r="U182" s="2">
        <f t="shared" si="18"/>
        <v>11.2</v>
      </c>
      <c r="V182" s="2">
        <f t="shared" si="28"/>
        <v>0.84175084175084158</v>
      </c>
      <c r="W182" s="2"/>
    </row>
    <row r="183" spans="1:23">
      <c r="A183" s="4" t="s">
        <v>241</v>
      </c>
      <c r="B183" s="2" t="s">
        <v>175</v>
      </c>
      <c r="C183" s="2" t="s">
        <v>128</v>
      </c>
      <c r="D183" s="2">
        <f t="shared" si="22"/>
        <v>5.0000000000000001E-4</v>
      </c>
      <c r="E183" s="2">
        <f t="shared" si="15"/>
        <v>76</v>
      </c>
      <c r="F183" s="2">
        <f t="shared" si="16"/>
        <v>1.1655011655011653</v>
      </c>
      <c r="G183" s="2">
        <f t="shared" si="17"/>
        <v>5.65</v>
      </c>
      <c r="H183" s="2">
        <v>38</v>
      </c>
      <c r="I183" s="2"/>
      <c r="J183" s="2">
        <v>4.0000000000000002E-4</v>
      </c>
      <c r="K183" s="2">
        <v>5.9999999999999995E-4</v>
      </c>
      <c r="L183" s="2"/>
      <c r="M183" s="2">
        <v>13</v>
      </c>
      <c r="N183" s="2">
        <f t="shared" si="27"/>
        <v>0.8580000000000001</v>
      </c>
      <c r="O183" s="2">
        <v>54</v>
      </c>
      <c r="P183" s="2">
        <v>50</v>
      </c>
      <c r="Q183" s="2"/>
      <c r="R183" s="2"/>
      <c r="S183" s="2">
        <v>5.6</v>
      </c>
      <c r="T183" s="2">
        <v>5.7</v>
      </c>
      <c r="U183" s="2">
        <f t="shared" si="18"/>
        <v>11.3</v>
      </c>
      <c r="V183" s="2">
        <f t="shared" si="28"/>
        <v>1.1655011655011653</v>
      </c>
      <c r="W183" s="2"/>
    </row>
    <row r="184" spans="1:23">
      <c r="A184" s="4" t="s">
        <v>241</v>
      </c>
      <c r="B184" s="2" t="s">
        <v>175</v>
      </c>
      <c r="C184" s="2" t="s">
        <v>132</v>
      </c>
      <c r="D184" s="2">
        <f t="shared" si="22"/>
        <v>1.0500000000000002E-3</v>
      </c>
      <c r="E184" s="2">
        <f t="shared" si="15"/>
        <v>57</v>
      </c>
      <c r="F184" s="2">
        <f t="shared" si="16"/>
        <v>2.1645021645021645</v>
      </c>
      <c r="G184" s="2">
        <f t="shared" si="17"/>
        <v>5.45</v>
      </c>
      <c r="H184" s="2">
        <v>32</v>
      </c>
      <c r="I184" s="2"/>
      <c r="J184" s="2">
        <v>1.1000000000000001E-3</v>
      </c>
      <c r="K184" s="2">
        <v>1E-3</v>
      </c>
      <c r="L184" s="2"/>
      <c r="M184" s="2">
        <v>7</v>
      </c>
      <c r="N184" s="2">
        <f t="shared" si="27"/>
        <v>0.46200000000000002</v>
      </c>
      <c r="O184" s="2">
        <v>73</v>
      </c>
      <c r="P184" s="2">
        <v>50</v>
      </c>
      <c r="Q184" s="2"/>
      <c r="R184" s="2"/>
      <c r="S184" s="2">
        <v>5.2</v>
      </c>
      <c r="T184" s="2">
        <v>5.7</v>
      </c>
      <c r="U184" s="2">
        <f t="shared" si="18"/>
        <v>10.9</v>
      </c>
      <c r="V184" s="2">
        <f t="shared" si="28"/>
        <v>2.1645021645021645</v>
      </c>
      <c r="W184" s="2"/>
    </row>
    <row r="185" spans="1:23">
      <c r="A185" s="4" t="s">
        <v>241</v>
      </c>
      <c r="B185" s="2" t="s">
        <v>175</v>
      </c>
      <c r="C185" s="2" t="s">
        <v>132</v>
      </c>
      <c r="D185" s="2">
        <f>(J183+K183)/2</f>
        <v>5.0000000000000001E-4</v>
      </c>
      <c r="E185" s="2">
        <f t="shared" si="15"/>
        <v>64</v>
      </c>
      <c r="F185" s="2">
        <f t="shared" si="16"/>
        <v>1.3774104683195594</v>
      </c>
      <c r="G185" s="2">
        <f t="shared" si="17"/>
        <v>5.8</v>
      </c>
      <c r="H185" s="2">
        <v>31</v>
      </c>
      <c r="I185" s="2"/>
      <c r="J185" s="2">
        <v>1E-3</v>
      </c>
      <c r="K185" s="2">
        <v>1E-3</v>
      </c>
      <c r="L185" s="2"/>
      <c r="M185" s="2">
        <v>11</v>
      </c>
      <c r="N185" s="2">
        <f t="shared" si="27"/>
        <v>0.72599999999999998</v>
      </c>
      <c r="O185" s="2">
        <v>73</v>
      </c>
      <c r="P185" s="2">
        <v>43</v>
      </c>
      <c r="Q185" s="2"/>
      <c r="R185" s="2"/>
      <c r="S185" s="2">
        <v>5.6</v>
      </c>
      <c r="T185" s="2">
        <v>6</v>
      </c>
      <c r="U185" s="2">
        <f t="shared" si="18"/>
        <v>11.6</v>
      </c>
      <c r="V185" s="2">
        <f t="shared" si="28"/>
        <v>1.3774104683195594</v>
      </c>
      <c r="W185" s="2"/>
    </row>
    <row r="186" spans="1:23">
      <c r="A186" s="4" t="s">
        <v>241</v>
      </c>
      <c r="B186" s="2" t="s">
        <v>175</v>
      </c>
      <c r="C186" s="2" t="s">
        <v>133</v>
      </c>
      <c r="D186" s="2">
        <f>(J184+K184)/2</f>
        <v>1.0500000000000002E-3</v>
      </c>
      <c r="E186" s="2">
        <f t="shared" si="15"/>
        <v>29</v>
      </c>
      <c r="F186" s="2">
        <f t="shared" si="16"/>
        <v>1.3774104683195594</v>
      </c>
      <c r="G186" s="2">
        <f t="shared" si="17"/>
        <v>3.75</v>
      </c>
      <c r="H186" s="2">
        <v>19</v>
      </c>
      <c r="I186" s="2"/>
      <c r="J186" s="2">
        <v>2.9999999999999997E-4</v>
      </c>
      <c r="K186" s="2">
        <v>2.0000000000000001E-4</v>
      </c>
      <c r="L186" s="2"/>
      <c r="M186" s="2">
        <v>11</v>
      </c>
      <c r="N186" s="2">
        <f t="shared" si="27"/>
        <v>0.72599999999999998</v>
      </c>
      <c r="O186" s="2">
        <v>70</v>
      </c>
      <c r="P186" s="2">
        <v>81</v>
      </c>
      <c r="Q186" s="2"/>
      <c r="R186" s="2"/>
      <c r="S186" s="2">
        <v>4.3</v>
      </c>
      <c r="T186" s="2">
        <v>3.2</v>
      </c>
      <c r="U186" s="2">
        <f t="shared" si="18"/>
        <v>7.5</v>
      </c>
      <c r="V186" s="2">
        <f t="shared" si="28"/>
        <v>1.3774104683195594</v>
      </c>
      <c r="W186" s="2"/>
    </row>
    <row r="187" spans="1:23">
      <c r="A187" s="4" t="s">
        <v>241</v>
      </c>
      <c r="B187" s="2" t="s">
        <v>175</v>
      </c>
      <c r="C187" s="2" t="s">
        <v>133</v>
      </c>
      <c r="D187" s="2">
        <f>(J185+K185)/2</f>
        <v>1E-3</v>
      </c>
      <c r="E187" s="2">
        <f t="shared" si="15"/>
        <v>16</v>
      </c>
      <c r="F187" s="2">
        <f t="shared" si="16"/>
        <v>1.2626262626262625</v>
      </c>
      <c r="G187" s="2">
        <f t="shared" si="17"/>
        <v>4.8000000000000007</v>
      </c>
      <c r="H187" s="2">
        <v>19</v>
      </c>
      <c r="I187" s="2"/>
      <c r="J187" s="2">
        <v>4.0000000000000002E-4</v>
      </c>
      <c r="K187" s="2">
        <v>4.0000000000000002E-4</v>
      </c>
      <c r="L187" s="2"/>
      <c r="M187" s="2">
        <v>12</v>
      </c>
      <c r="N187" s="2">
        <f t="shared" si="27"/>
        <v>0.79200000000000004</v>
      </c>
      <c r="O187" s="2">
        <v>76</v>
      </c>
      <c r="P187" s="2">
        <v>88</v>
      </c>
      <c r="Q187" s="2"/>
      <c r="R187" s="2"/>
      <c r="S187" s="2">
        <v>4.9000000000000004</v>
      </c>
      <c r="T187" s="2">
        <v>4.7</v>
      </c>
      <c r="U187" s="2">
        <f t="shared" si="18"/>
        <v>9.6000000000000014</v>
      </c>
      <c r="V187" s="2">
        <f t="shared" si="28"/>
        <v>1.2626262626262625</v>
      </c>
      <c r="W187" s="2"/>
    </row>
    <row r="188" spans="1:23">
      <c r="A188">
        <v>3015</v>
      </c>
      <c r="B188" s="3" t="s">
        <v>2</v>
      </c>
      <c r="C188" s="3" t="s">
        <v>87</v>
      </c>
      <c r="D188" s="3">
        <f t="shared" ref="D188:D193" si="29">(J188+K188)/2</f>
        <v>9.5E-4</v>
      </c>
      <c r="E188" s="3">
        <f t="shared" si="15"/>
        <v>101</v>
      </c>
      <c r="F188" s="3">
        <f t="shared" si="16"/>
        <v>1.0101010101010102</v>
      </c>
      <c r="G188" s="3">
        <f t="shared" si="17"/>
        <v>5.65</v>
      </c>
      <c r="H188" s="3">
        <v>27</v>
      </c>
      <c r="I188" s="3"/>
      <c r="J188" s="3">
        <v>8.9999999999999998E-4</v>
      </c>
      <c r="K188" s="3">
        <v>1E-3</v>
      </c>
      <c r="L188" s="3"/>
      <c r="M188" s="3">
        <v>15</v>
      </c>
      <c r="N188" s="3">
        <f>(0.033*M188)*2</f>
        <v>0.99</v>
      </c>
      <c r="O188" s="3">
        <v>55</v>
      </c>
      <c r="P188" s="3">
        <v>24</v>
      </c>
      <c r="Q188" s="3"/>
      <c r="R188" s="3"/>
      <c r="S188" s="3">
        <v>5.6</v>
      </c>
      <c r="T188" s="3">
        <v>5.7</v>
      </c>
      <c r="U188" s="3">
        <f t="shared" si="18"/>
        <v>11.3</v>
      </c>
      <c r="V188" s="3">
        <f t="shared" si="28"/>
        <v>1.0101010101010102</v>
      </c>
    </row>
    <row r="189" spans="1:23">
      <c r="A189" s="3">
        <v>3015</v>
      </c>
      <c r="B189" s="3" t="s">
        <v>2</v>
      </c>
      <c r="C189" s="3" t="s">
        <v>1</v>
      </c>
      <c r="D189" s="3">
        <f t="shared" si="29"/>
        <v>9.5E-4</v>
      </c>
      <c r="E189" s="3">
        <f t="shared" si="15"/>
        <v>98</v>
      </c>
      <c r="F189" s="3">
        <f t="shared" si="16"/>
        <v>0.84175084175084158</v>
      </c>
      <c r="G189" s="3">
        <f t="shared" si="17"/>
        <v>6.6</v>
      </c>
      <c r="H189" s="3">
        <v>28</v>
      </c>
      <c r="I189" s="3"/>
      <c r="J189" s="3">
        <v>8.9999999999999998E-4</v>
      </c>
      <c r="K189" s="3">
        <v>1E-3</v>
      </c>
      <c r="L189" s="3"/>
      <c r="M189" s="3">
        <v>18</v>
      </c>
      <c r="N189" s="3">
        <f t="shared" ref="N189:N193" si="30">(0.033*M189)*2</f>
        <v>1.1880000000000002</v>
      </c>
      <c r="O189" s="3">
        <v>58</v>
      </c>
      <c r="P189" s="3">
        <v>24</v>
      </c>
      <c r="Q189" s="3"/>
      <c r="R189" s="3"/>
      <c r="S189" s="3">
        <v>6.7</v>
      </c>
      <c r="T189" s="3">
        <v>6.5</v>
      </c>
      <c r="U189" s="3">
        <f t="shared" si="18"/>
        <v>13.2</v>
      </c>
      <c r="V189" s="3">
        <f t="shared" si="28"/>
        <v>0.84175084175084158</v>
      </c>
    </row>
    <row r="190" spans="1:23">
      <c r="A190" s="3">
        <v>3015</v>
      </c>
      <c r="B190" s="3" t="s">
        <v>2</v>
      </c>
      <c r="C190" s="3" t="s">
        <v>127</v>
      </c>
      <c r="D190" s="3">
        <f t="shared" si="29"/>
        <v>9.5E-4</v>
      </c>
      <c r="E190" s="3">
        <f t="shared" si="15"/>
        <v>113</v>
      </c>
      <c r="F190" s="3">
        <f t="shared" si="16"/>
        <v>0.89126559714794995</v>
      </c>
      <c r="G190" s="3">
        <f t="shared" si="17"/>
        <v>6.15</v>
      </c>
      <c r="H190" s="3">
        <v>27</v>
      </c>
      <c r="I190" s="3"/>
      <c r="J190" s="3">
        <v>1E-3</v>
      </c>
      <c r="K190" s="3">
        <v>8.9999999999999998E-4</v>
      </c>
      <c r="L190" s="3"/>
      <c r="M190" s="3">
        <v>17</v>
      </c>
      <c r="N190" s="3">
        <f t="shared" si="30"/>
        <v>1.1220000000000001</v>
      </c>
      <c r="O190" s="3">
        <v>52</v>
      </c>
      <c r="P190" s="3">
        <v>15</v>
      </c>
      <c r="Q190" s="3"/>
      <c r="R190" s="3"/>
      <c r="S190" s="3">
        <v>6.1</v>
      </c>
      <c r="T190" s="3">
        <v>6.2</v>
      </c>
      <c r="U190" s="3">
        <f t="shared" si="18"/>
        <v>12.3</v>
      </c>
      <c r="V190" s="3">
        <f t="shared" si="28"/>
        <v>0.89126559714794995</v>
      </c>
    </row>
    <row r="191" spans="1:23">
      <c r="A191" s="3">
        <v>3015</v>
      </c>
      <c r="B191" s="3" t="s">
        <v>2</v>
      </c>
      <c r="C191" s="3" t="s">
        <v>127</v>
      </c>
      <c r="D191" s="3">
        <f t="shared" si="29"/>
        <v>1.15E-3</v>
      </c>
      <c r="E191" s="3">
        <f t="shared" ref="E191:E193" si="31">(90-O191)+(90-P191)</f>
        <v>87</v>
      </c>
      <c r="F191" s="3">
        <f t="shared" ref="F191:F193" si="32">1/N191</f>
        <v>0.94696969696969691</v>
      </c>
      <c r="G191" s="3">
        <f t="shared" ref="G191:G193" si="33">(S191+T191)/2</f>
        <v>7.45</v>
      </c>
      <c r="H191" s="3">
        <v>36</v>
      </c>
      <c r="I191" s="3"/>
      <c r="J191" s="3">
        <v>1.1999999999999999E-3</v>
      </c>
      <c r="K191" s="3">
        <v>1.1000000000000001E-3</v>
      </c>
      <c r="L191" s="3"/>
      <c r="M191" s="3">
        <v>16</v>
      </c>
      <c r="N191" s="3">
        <f t="shared" si="30"/>
        <v>1.056</v>
      </c>
      <c r="O191" s="3">
        <v>56</v>
      </c>
      <c r="P191" s="3">
        <v>37</v>
      </c>
      <c r="Q191" s="3"/>
      <c r="R191" s="3"/>
      <c r="S191" s="3">
        <v>7.5</v>
      </c>
      <c r="T191" s="3">
        <v>7.4</v>
      </c>
      <c r="U191" s="3">
        <f t="shared" ref="U191:U193" si="34">S191+T191</f>
        <v>14.9</v>
      </c>
      <c r="V191" s="3">
        <f t="shared" si="28"/>
        <v>0.94696969696969691</v>
      </c>
    </row>
    <row r="192" spans="1:23">
      <c r="A192" s="3">
        <v>3015</v>
      </c>
      <c r="B192" s="3" t="s">
        <v>2</v>
      </c>
      <c r="C192" s="3" t="s">
        <v>0</v>
      </c>
      <c r="D192" s="3">
        <f t="shared" si="29"/>
        <v>1.1000000000000001E-3</v>
      </c>
      <c r="E192" s="3">
        <f t="shared" si="31"/>
        <v>113</v>
      </c>
      <c r="F192" s="3">
        <f t="shared" si="32"/>
        <v>0.84175084175084158</v>
      </c>
      <c r="G192" s="3">
        <f t="shared" si="33"/>
        <v>7.25</v>
      </c>
      <c r="H192" s="3">
        <v>22</v>
      </c>
      <c r="I192" s="3"/>
      <c r="J192" s="3">
        <v>1.1000000000000001E-3</v>
      </c>
      <c r="K192" s="3">
        <v>1.1000000000000001E-3</v>
      </c>
      <c r="L192" s="3"/>
      <c r="M192" s="3">
        <v>18</v>
      </c>
      <c r="N192" s="3">
        <f t="shared" si="30"/>
        <v>1.1880000000000002</v>
      </c>
      <c r="O192" s="3">
        <v>39</v>
      </c>
      <c r="P192" s="3">
        <v>28</v>
      </c>
      <c r="Q192" s="3"/>
      <c r="R192" s="3"/>
      <c r="S192" s="3">
        <v>7.1</v>
      </c>
      <c r="T192" s="3">
        <v>7.4</v>
      </c>
      <c r="U192" s="3">
        <f t="shared" si="34"/>
        <v>14.5</v>
      </c>
      <c r="V192" s="3">
        <f t="shared" si="28"/>
        <v>0.84175084175084158</v>
      </c>
    </row>
    <row r="193" spans="1:22">
      <c r="A193" s="3">
        <v>3015</v>
      </c>
      <c r="B193" s="3" t="s">
        <v>2</v>
      </c>
      <c r="C193" s="3" t="s">
        <v>0</v>
      </c>
      <c r="D193" s="3">
        <f t="shared" si="29"/>
        <v>1.2499999999999998E-3</v>
      </c>
      <c r="E193" s="3">
        <f t="shared" si="31"/>
        <v>99</v>
      </c>
      <c r="F193" s="3">
        <f t="shared" si="32"/>
        <v>0.94696969696969691</v>
      </c>
      <c r="G193" s="3">
        <f t="shared" si="33"/>
        <v>7.55</v>
      </c>
      <c r="H193" s="3">
        <v>25</v>
      </c>
      <c r="I193" s="3"/>
      <c r="J193" s="3">
        <v>1.1999999999999999E-3</v>
      </c>
      <c r="K193" s="3">
        <v>1.2999999999999999E-3</v>
      </c>
      <c r="L193" s="3"/>
      <c r="M193" s="3">
        <v>16</v>
      </c>
      <c r="N193" s="3">
        <f t="shared" si="30"/>
        <v>1.056</v>
      </c>
      <c r="O193" s="3">
        <v>30</v>
      </c>
      <c r="P193" s="3">
        <v>51</v>
      </c>
      <c r="Q193" s="3"/>
      <c r="R193" s="3"/>
      <c r="S193" s="3">
        <v>7.5</v>
      </c>
      <c r="T193" s="3">
        <v>7.6</v>
      </c>
      <c r="U193" s="3">
        <f t="shared" si="34"/>
        <v>15.1</v>
      </c>
      <c r="V193" s="3">
        <f t="shared" si="28"/>
        <v>0.94696969696969691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Whitton</dc:creator>
  <cp:lastModifiedBy>Evan Hersh</cp:lastModifiedBy>
  <dcterms:created xsi:type="dcterms:W3CDTF">2013-08-12T20:52:05Z</dcterms:created>
  <dcterms:modified xsi:type="dcterms:W3CDTF">2017-02-03T20:47:57Z</dcterms:modified>
</cp:coreProperties>
</file>