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\Desktop\year 3 sem 1\פרויקט\Final-Project-Maven\src\main\resources\"/>
    </mc:Choice>
  </mc:AlternateContent>
  <bookViews>
    <workbookView xWindow="0" yWindow="0" windowWidth="19200" windowHeight="11655"/>
  </bookViews>
  <sheets>
    <sheet name="גיליון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" i="1" l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S3" i="1"/>
  <c r="R3" i="1"/>
  <c r="T2" i="1"/>
  <c r="S2" i="1"/>
  <c r="R2" i="1"/>
</calcChain>
</file>

<file path=xl/sharedStrings.xml><?xml version="1.0" encoding="utf-8"?>
<sst xmlns="http://schemas.openxmlformats.org/spreadsheetml/2006/main" count="71" uniqueCount="20">
  <si>
    <t>soil_threshold_id</t>
  </si>
  <si>
    <t>lab_id</t>
  </si>
  <si>
    <t>extraction_method_id</t>
  </si>
  <si>
    <t>soil_analysis_id</t>
  </si>
  <si>
    <t>parameters_id</t>
  </si>
  <si>
    <t>uom_id</t>
  </si>
  <si>
    <t>farm_id</t>
  </si>
  <si>
    <t>other_lab_name</t>
  </si>
  <si>
    <t>lab_website</t>
  </si>
  <si>
    <t>lab_phone</t>
  </si>
  <si>
    <t>lab_address</t>
  </si>
  <si>
    <t>very_low_threshold</t>
  </si>
  <si>
    <t>low_threshold</t>
  </si>
  <si>
    <t>target_threshold</t>
  </si>
  <si>
    <t>high_threshold</t>
  </si>
  <si>
    <t>very_high_threshold</t>
  </si>
  <si>
    <t>parameter</t>
  </si>
  <si>
    <t>extraction</t>
  </si>
  <si>
    <t>uom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</si>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</sst>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rgb="FFFF0000"/>
      <name val="Calibri"/>
      <family val="2"/>
      <charset val="177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w/Desktop/year%203%20sem%201/&#1508;&#1512;&#1493;&#1497;&#1511;&#1496;/Fertilization/updated%20data/Soil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ion_method"/>
      <sheetName val="soil_thresholds"/>
      <sheetName val="labs"/>
      <sheetName val="soil_lab_analysis"/>
      <sheetName val="interpretation_soil_n_parameter"/>
      <sheetName val="layer_depth_type"/>
      <sheetName val="UOM"/>
      <sheetName val="Variety_type"/>
      <sheetName val="crop_type"/>
      <sheetName val="phenological_stage"/>
      <sheetName val="parameter"/>
      <sheetName val="test_type"/>
      <sheetName val="testtype_to_parameters"/>
      <sheetName val="groups_to_parameters"/>
    </sheetNames>
    <sheetDataSet>
      <sheetData sheetId="0">
        <row r="1">
          <cell r="A1" t="str">
            <v>extraction_method_id</v>
          </cell>
          <cell r="B1" t="str">
            <v>extraction_method_desc</v>
          </cell>
        </row>
        <row r="2">
          <cell r="A2">
            <v>1</v>
          </cell>
          <cell r="B2" t="str">
            <v>Olsen</v>
          </cell>
        </row>
        <row r="3">
          <cell r="A3">
            <v>2</v>
          </cell>
          <cell r="B3" t="str">
            <v>Ammonium Acetate</v>
          </cell>
        </row>
        <row r="4">
          <cell r="A4">
            <v>3</v>
          </cell>
          <cell r="B4" t="str">
            <v>KCl 40</v>
          </cell>
        </row>
        <row r="5">
          <cell r="A5">
            <v>4</v>
          </cell>
          <cell r="B5" t="str">
            <v>DTPA</v>
          </cell>
        </row>
        <row r="6">
          <cell r="A6">
            <v>5</v>
          </cell>
          <cell r="B6" t="str">
            <v>Hot water</v>
          </cell>
        </row>
        <row r="7">
          <cell r="A7">
            <v>6</v>
          </cell>
          <cell r="B7" t="str">
            <v>Ammonium Oxalate</v>
          </cell>
        </row>
        <row r="8">
          <cell r="A8">
            <v>7</v>
          </cell>
          <cell r="B8" t="str">
            <v>Saturated paste</v>
          </cell>
        </row>
        <row r="9">
          <cell r="A9">
            <v>8</v>
          </cell>
          <cell r="B9" t="str">
            <v>1M KCl</v>
          </cell>
        </row>
        <row r="10">
          <cell r="A10">
            <v>9</v>
          </cell>
          <cell r="B10" t="str">
            <v>Bray</v>
          </cell>
        </row>
        <row r="11">
          <cell r="A11">
            <v>10</v>
          </cell>
          <cell r="B11" t="str">
            <v>Melich3</v>
          </cell>
        </row>
        <row r="12">
          <cell r="A12">
            <v>11</v>
          </cell>
          <cell r="B12" t="str">
            <v>Kjeldahl 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A2">
            <v>1</v>
          </cell>
          <cell r="B2" t="str">
            <v>parts per million</v>
          </cell>
          <cell r="C2" t="str">
            <v>ppm</v>
          </cell>
        </row>
        <row r="3">
          <cell r="A3">
            <v>2</v>
          </cell>
          <cell r="B3" t="str">
            <v>percent</v>
          </cell>
          <cell r="C3" t="str">
            <v>%</v>
          </cell>
        </row>
        <row r="4">
          <cell r="A4">
            <v>3</v>
          </cell>
          <cell r="B4" t="str">
            <v>milliequvalent to 100 gram</v>
          </cell>
          <cell r="C4" t="str">
            <v>meq/100gr</v>
          </cell>
        </row>
        <row r="5">
          <cell r="A5">
            <v>4</v>
          </cell>
          <cell r="B5" t="str">
            <v>mmol/l</v>
          </cell>
          <cell r="C5" t="str">
            <v>mmol/l</v>
          </cell>
        </row>
        <row r="6">
          <cell r="A6">
            <v>5</v>
          </cell>
          <cell r="B6" t="str">
            <v>meq/l</v>
          </cell>
          <cell r="C6" t="str">
            <v>meq/l</v>
          </cell>
        </row>
        <row r="7">
          <cell r="A7">
            <v>6</v>
          </cell>
          <cell r="B7" t="str">
            <v>gram in liter</v>
          </cell>
          <cell r="C7" t="str">
            <v>gr/l</v>
          </cell>
        </row>
        <row r="8">
          <cell r="A8">
            <v>7</v>
          </cell>
          <cell r="B8" t="str">
            <v>miligram in liter</v>
          </cell>
          <cell r="C8" t="str">
            <v>mg/l</v>
          </cell>
        </row>
        <row r="9">
          <cell r="A9">
            <v>8</v>
          </cell>
          <cell r="B9" t="str">
            <v>miligram in kilogram</v>
          </cell>
          <cell r="C9" t="str">
            <v>mg/kg</v>
          </cell>
        </row>
        <row r="10">
          <cell r="A10">
            <v>9</v>
          </cell>
          <cell r="B10" t="str">
            <v>kilogram</v>
          </cell>
          <cell r="C10" t="str">
            <v>kg</v>
          </cell>
        </row>
        <row r="11">
          <cell r="A11">
            <v>10</v>
          </cell>
          <cell r="B11" t="str">
            <v>pounds</v>
          </cell>
          <cell r="C11" t="str">
            <v>lbs</v>
          </cell>
        </row>
        <row r="12">
          <cell r="A12">
            <v>11</v>
          </cell>
          <cell r="B12" t="str">
            <v>gallon</v>
          </cell>
          <cell r="C12" t="str">
            <v>gal</v>
          </cell>
        </row>
        <row r="13">
          <cell r="A13">
            <v>12</v>
          </cell>
          <cell r="B13" t="str">
            <v>liter</v>
          </cell>
          <cell r="C13" t="str">
            <v>l</v>
          </cell>
        </row>
        <row r="14">
          <cell r="A14">
            <v>13</v>
          </cell>
          <cell r="B14" t="str">
            <v>hactare</v>
          </cell>
          <cell r="C14" t="str">
            <v>ha</v>
          </cell>
        </row>
        <row r="15">
          <cell r="A15">
            <v>14</v>
          </cell>
          <cell r="B15" t="str">
            <v>dunam</v>
          </cell>
          <cell r="C15" t="str">
            <v>du</v>
          </cell>
        </row>
        <row r="16">
          <cell r="A16">
            <v>15</v>
          </cell>
          <cell r="B16" t="str">
            <v>deka</v>
          </cell>
          <cell r="C16" t="str">
            <v>deka</v>
          </cell>
        </row>
        <row r="17">
          <cell r="A17">
            <v>16</v>
          </cell>
          <cell r="B17" t="str">
            <v>acre</v>
          </cell>
          <cell r="C17" t="str">
            <v>ac</v>
          </cell>
        </row>
        <row r="18">
          <cell r="A18">
            <v>17</v>
          </cell>
          <cell r="B18" t="str">
            <v>qubic meter</v>
          </cell>
          <cell r="C18" t="str">
            <v>m3</v>
          </cell>
        </row>
        <row r="19">
          <cell r="A19">
            <v>18</v>
          </cell>
          <cell r="B19" t="str">
            <v>% of CEC</v>
          </cell>
          <cell r="C19" t="str">
            <v>%CEC</v>
          </cell>
        </row>
      </sheetData>
      <sheetData sheetId="7"/>
      <sheetData sheetId="8"/>
      <sheetData sheetId="9"/>
      <sheetData sheetId="10">
        <row r="1">
          <cell r="A1" t="str">
            <v>parameter_id</v>
          </cell>
          <cell r="B1" t="str">
            <v>parameter_desc</v>
          </cell>
        </row>
        <row r="2">
          <cell r="A2">
            <v>1</v>
          </cell>
          <cell r="B2" t="str">
            <v>N</v>
          </cell>
        </row>
        <row r="3">
          <cell r="A3">
            <v>2</v>
          </cell>
          <cell r="B3" t="str">
            <v>P</v>
          </cell>
        </row>
        <row r="4">
          <cell r="A4">
            <v>3</v>
          </cell>
          <cell r="B4" t="str">
            <v>K</v>
          </cell>
        </row>
        <row r="5">
          <cell r="A5">
            <v>4</v>
          </cell>
          <cell r="B5" t="str">
            <v>Ca</v>
          </cell>
        </row>
        <row r="6">
          <cell r="A6">
            <v>5</v>
          </cell>
          <cell r="B6" t="str">
            <v>Mg</v>
          </cell>
        </row>
        <row r="7">
          <cell r="A7">
            <v>6</v>
          </cell>
          <cell r="B7" t="str">
            <v>S</v>
          </cell>
        </row>
        <row r="8">
          <cell r="A8">
            <v>7</v>
          </cell>
          <cell r="B8" t="str">
            <v>Fe</v>
          </cell>
        </row>
        <row r="9">
          <cell r="A9">
            <v>8</v>
          </cell>
          <cell r="B9" t="str">
            <v>Mn</v>
          </cell>
        </row>
        <row r="10">
          <cell r="A10">
            <v>9</v>
          </cell>
          <cell r="B10" t="str">
            <v>B</v>
          </cell>
        </row>
        <row r="11">
          <cell r="A11">
            <v>10</v>
          </cell>
          <cell r="B11" t="str">
            <v>Zn</v>
          </cell>
        </row>
        <row r="12">
          <cell r="A12">
            <v>11</v>
          </cell>
          <cell r="B12" t="str">
            <v>Cu</v>
          </cell>
        </row>
        <row r="13">
          <cell r="A13">
            <v>12</v>
          </cell>
          <cell r="B13" t="str">
            <v>Mo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rightToLeft="1" tabSelected="1" workbookViewId="0">
      <selection sqref="A1:T17"/>
    </sheetView>
  </sheetViews>
  <sheetFormatPr defaultRowHeight="14.25" x14ac:dyDescent="0.2"/>
  <cols>
    <col min="1" max="1" width="13.5" customWidth="1"/>
  </cols>
  <sheetData>
    <row r="1" spans="1:20" ht="15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3" t="s">
        <v>16</v>
      </c>
      <c r="S1" s="3" t="s">
        <v>17</v>
      </c>
      <c r="T1" s="3" t="s">
        <v>18</v>
      </c>
    </row>
    <row r="2" spans="1:20" ht="15.75" thickTop="1" x14ac:dyDescent="0.25">
      <c r="A2" s="4">
        <v>1</v>
      </c>
      <c r="B2" s="4">
        <v>1</v>
      </c>
      <c r="C2" s="4">
        <v>1</v>
      </c>
      <c r="D2" s="4"/>
      <c r="E2" s="4">
        <v>2</v>
      </c>
      <c r="F2" s="4">
        <v>1</v>
      </c>
      <c r="G2" s="4"/>
      <c r="H2" s="4" t="s">
        <v>19</v>
      </c>
      <c r="I2" s="4" t="s">
        <v>19</v>
      </c>
      <c r="J2" s="4" t="s">
        <v>19</v>
      </c>
      <c r="K2" s="4" t="s">
        <v>19</v>
      </c>
      <c r="L2" s="2">
        <v>3</v>
      </c>
      <c r="M2" s="2">
        <v>7</v>
      </c>
      <c r="N2" s="2">
        <v>11.2</v>
      </c>
      <c r="O2" s="2">
        <v>13</v>
      </c>
      <c r="P2" s="2">
        <v>22</v>
      </c>
      <c r="Q2" s="2"/>
      <c r="R2" s="5" t="str">
        <f>VLOOKUP(E2,[1]parameter!A:B,2,0)</f>
        <v>P</v>
      </c>
      <c r="S2" s="5" t="str">
        <f>VLOOKUP(C2,[1]extraction_method!A:B,2,0)</f>
        <v>Olsen</v>
      </c>
      <c r="T2" s="5" t="str">
        <f>VLOOKUP(F2,[1]UOM!A:C,3,0)</f>
        <v>ppm</v>
      </c>
    </row>
    <row r="3" spans="1:20" ht="15" x14ac:dyDescent="0.25">
      <c r="A3" s="4">
        <v>2</v>
      </c>
      <c r="B3" s="4">
        <v>1</v>
      </c>
      <c r="C3" s="4">
        <v>2</v>
      </c>
      <c r="D3" s="4"/>
      <c r="E3" s="4">
        <v>3</v>
      </c>
      <c r="F3" s="4">
        <v>18</v>
      </c>
      <c r="G3" s="4"/>
      <c r="H3" s="4" t="s">
        <v>19</v>
      </c>
      <c r="I3" s="4" t="s">
        <v>19</v>
      </c>
      <c r="J3" s="4" t="s">
        <v>19</v>
      </c>
      <c r="K3" s="4" t="s">
        <v>19</v>
      </c>
      <c r="L3" s="6">
        <v>5.0000000000000001E-3</v>
      </c>
      <c r="M3" s="6">
        <v>0.02</v>
      </c>
      <c r="N3" s="6">
        <v>4.1000000000000002E-2</v>
      </c>
      <c r="O3" s="6">
        <v>0.05</v>
      </c>
      <c r="P3" s="6">
        <v>0.15</v>
      </c>
      <c r="Q3" s="2"/>
      <c r="R3" s="5" t="str">
        <f>VLOOKUP(E3,[1]parameter!A:B,2,0)</f>
        <v>K</v>
      </c>
      <c r="S3" s="5" t="str">
        <f>VLOOKUP(C3,[1]extraction_method!A:B,2,0)</f>
        <v>Ammonium Acetate</v>
      </c>
      <c r="T3" s="5" t="str">
        <f>VLOOKUP(F3,[1]UOM!A:C,3,0)</f>
        <v>%CEC</v>
      </c>
    </row>
    <row r="4" spans="1:20" ht="15" x14ac:dyDescent="0.25">
      <c r="A4" s="4">
        <v>3</v>
      </c>
      <c r="B4" s="4">
        <v>1</v>
      </c>
      <c r="C4" s="4">
        <v>2</v>
      </c>
      <c r="D4" s="4"/>
      <c r="E4" s="4">
        <v>4</v>
      </c>
      <c r="F4" s="4">
        <v>18</v>
      </c>
      <c r="G4" s="4"/>
      <c r="H4" s="4" t="s">
        <v>19</v>
      </c>
      <c r="I4" s="4" t="s">
        <v>19</v>
      </c>
      <c r="J4" s="4" t="s">
        <v>19</v>
      </c>
      <c r="K4" s="4" t="s">
        <v>19</v>
      </c>
      <c r="L4" s="6">
        <v>0.35</v>
      </c>
      <c r="M4" s="6">
        <v>0.65</v>
      </c>
      <c r="N4" s="6">
        <v>0.755</v>
      </c>
      <c r="O4" s="6">
        <v>0.8</v>
      </c>
      <c r="P4" s="6">
        <v>0.95</v>
      </c>
      <c r="Q4" s="2"/>
      <c r="R4" s="5" t="str">
        <f>VLOOKUP(E4,[1]parameter!A:B,2,0)</f>
        <v>Ca</v>
      </c>
      <c r="S4" s="5" t="str">
        <f>VLOOKUP(C4,[1]extraction_method!A:B,2,0)</f>
        <v>Ammonium Acetate</v>
      </c>
      <c r="T4" s="5" t="str">
        <f>VLOOKUP(F4,[1]UOM!A:C,3,0)</f>
        <v>%CEC</v>
      </c>
    </row>
    <row r="5" spans="1:20" ht="15" x14ac:dyDescent="0.25">
      <c r="A5" s="4">
        <v>4</v>
      </c>
      <c r="B5" s="4">
        <v>1</v>
      </c>
      <c r="C5" s="4">
        <v>2</v>
      </c>
      <c r="D5" s="4"/>
      <c r="E5" s="4">
        <v>5</v>
      </c>
      <c r="F5" s="4">
        <v>18</v>
      </c>
      <c r="G5" s="4"/>
      <c r="H5" s="4" t="s">
        <v>19</v>
      </c>
      <c r="I5" s="4" t="s">
        <v>19</v>
      </c>
      <c r="J5" s="4" t="s">
        <v>19</v>
      </c>
      <c r="K5" s="4" t="s">
        <v>19</v>
      </c>
      <c r="L5" s="6">
        <v>0.04</v>
      </c>
      <c r="M5" s="6">
        <v>0.1</v>
      </c>
      <c r="N5" s="6">
        <v>0.13500000000000001</v>
      </c>
      <c r="O5" s="6">
        <v>0.15</v>
      </c>
      <c r="P5" s="6">
        <v>0.23</v>
      </c>
      <c r="Q5" s="2"/>
      <c r="R5" s="5" t="str">
        <f>VLOOKUP(E5,[1]parameter!A:B,2,0)</f>
        <v>Mg</v>
      </c>
      <c r="S5" s="5" t="str">
        <f>VLOOKUP(C5,[1]extraction_method!A:B,2,0)</f>
        <v>Ammonium Acetate</v>
      </c>
      <c r="T5" s="5" t="str">
        <f>VLOOKUP(F5,[1]UOM!A:C,3,0)</f>
        <v>%CEC</v>
      </c>
    </row>
    <row r="6" spans="1:20" ht="15" x14ac:dyDescent="0.25">
      <c r="A6" s="4">
        <v>5</v>
      </c>
      <c r="B6" s="4">
        <v>1</v>
      </c>
      <c r="C6" s="4">
        <v>3</v>
      </c>
      <c r="D6" s="4"/>
      <c r="E6" s="4">
        <v>6</v>
      </c>
      <c r="F6" s="4">
        <v>1</v>
      </c>
      <c r="G6" s="4"/>
      <c r="H6" s="4" t="s">
        <v>19</v>
      </c>
      <c r="I6" s="4" t="s">
        <v>19</v>
      </c>
      <c r="J6" s="4" t="s">
        <v>19</v>
      </c>
      <c r="K6" s="4" t="s">
        <v>19</v>
      </c>
      <c r="L6" s="2">
        <v>5</v>
      </c>
      <c r="M6" s="2">
        <v>10</v>
      </c>
      <c r="N6" s="2">
        <v>24</v>
      </c>
      <c r="O6" s="2">
        <v>30</v>
      </c>
      <c r="P6" s="2">
        <v>40</v>
      </c>
      <c r="Q6" s="2"/>
      <c r="R6" s="5" t="str">
        <f>VLOOKUP(E6,[1]parameter!A:B,2,0)</f>
        <v>S</v>
      </c>
      <c r="S6" s="5" t="str">
        <f>VLOOKUP(C6,[1]extraction_method!A:B,2,0)</f>
        <v>KCl 40</v>
      </c>
      <c r="T6" s="5" t="str">
        <f>VLOOKUP(F6,[1]UOM!A:C,3,0)</f>
        <v>ppm</v>
      </c>
    </row>
    <row r="7" spans="1:20" ht="15" x14ac:dyDescent="0.25">
      <c r="A7" s="4">
        <v>6</v>
      </c>
      <c r="B7" s="4">
        <v>1</v>
      </c>
      <c r="C7" s="4">
        <v>4</v>
      </c>
      <c r="D7" s="4"/>
      <c r="E7" s="4">
        <v>7</v>
      </c>
      <c r="F7" s="4">
        <v>1</v>
      </c>
      <c r="G7" s="4"/>
      <c r="H7" s="4" t="s">
        <v>19</v>
      </c>
      <c r="I7" s="4" t="s">
        <v>19</v>
      </c>
      <c r="J7" s="4" t="s">
        <v>19</v>
      </c>
      <c r="K7" s="4" t="s">
        <v>19</v>
      </c>
      <c r="L7" s="2">
        <v>1.2</v>
      </c>
      <c r="M7" s="2">
        <v>2.5</v>
      </c>
      <c r="N7" s="2">
        <v>3.9</v>
      </c>
      <c r="O7" s="2">
        <v>4.5</v>
      </c>
      <c r="P7" s="2">
        <v>20</v>
      </c>
      <c r="Q7" s="2"/>
      <c r="R7" s="5" t="str">
        <f>VLOOKUP(E7,[1]parameter!A:B,2,0)</f>
        <v>Fe</v>
      </c>
      <c r="S7" s="5" t="str">
        <f>VLOOKUP(C7,[1]extraction_method!A:B,2,0)</f>
        <v>DTPA</v>
      </c>
      <c r="T7" s="5" t="str">
        <f>VLOOKUP(F7,[1]UOM!A:C,3,0)</f>
        <v>ppm</v>
      </c>
    </row>
    <row r="8" spans="1:20" ht="15" x14ac:dyDescent="0.25">
      <c r="A8" s="4">
        <v>7</v>
      </c>
      <c r="B8" s="4">
        <v>1</v>
      </c>
      <c r="C8" s="4">
        <v>4</v>
      </c>
      <c r="D8" s="4"/>
      <c r="E8" s="4">
        <v>8</v>
      </c>
      <c r="F8" s="4">
        <v>1</v>
      </c>
      <c r="G8" s="4"/>
      <c r="H8" s="4" t="s">
        <v>19</v>
      </c>
      <c r="I8" s="4" t="s">
        <v>19</v>
      </c>
      <c r="J8" s="4" t="s">
        <v>19</v>
      </c>
      <c r="K8" s="4" t="s">
        <v>19</v>
      </c>
      <c r="L8" s="2">
        <v>0.5</v>
      </c>
      <c r="M8" s="2">
        <v>1</v>
      </c>
      <c r="N8" s="2">
        <v>1.7</v>
      </c>
      <c r="O8" s="2">
        <v>2</v>
      </c>
      <c r="P8" s="2">
        <v>3.5</v>
      </c>
      <c r="Q8" s="2"/>
      <c r="R8" s="5" t="str">
        <f>VLOOKUP(E8,[1]parameter!A:B,2,0)</f>
        <v>Mn</v>
      </c>
      <c r="S8" s="5" t="str">
        <f>VLOOKUP(C8,[1]extraction_method!A:B,2,0)</f>
        <v>DTPA</v>
      </c>
      <c r="T8" s="5" t="str">
        <f>VLOOKUP(F8,[1]UOM!A:C,3,0)</f>
        <v>ppm</v>
      </c>
    </row>
    <row r="9" spans="1:20" ht="15" x14ac:dyDescent="0.25">
      <c r="A9" s="4">
        <v>8</v>
      </c>
      <c r="B9" s="4">
        <v>1</v>
      </c>
      <c r="C9" s="4">
        <v>5</v>
      </c>
      <c r="D9" s="4"/>
      <c r="E9" s="4">
        <v>9</v>
      </c>
      <c r="F9" s="4">
        <v>1</v>
      </c>
      <c r="G9" s="4"/>
      <c r="H9" s="4" t="s">
        <v>19</v>
      </c>
      <c r="I9" s="4" t="s">
        <v>19</v>
      </c>
      <c r="J9" s="4" t="s">
        <v>19</v>
      </c>
      <c r="K9" s="4" t="s">
        <v>19</v>
      </c>
      <c r="L9" s="2">
        <v>0.3</v>
      </c>
      <c r="M9" s="2">
        <v>0.75</v>
      </c>
      <c r="N9" s="2">
        <v>1.2749999999999999</v>
      </c>
      <c r="O9" s="2">
        <v>1.5</v>
      </c>
      <c r="P9" s="2">
        <v>5</v>
      </c>
      <c r="Q9" s="2"/>
      <c r="R9" s="5" t="str">
        <f>VLOOKUP(E9,[1]parameter!A:B,2,0)</f>
        <v>B</v>
      </c>
      <c r="S9" s="5" t="str">
        <f>VLOOKUP(C9,[1]extraction_method!A:B,2,0)</f>
        <v>Hot water</v>
      </c>
      <c r="T9" s="5" t="str">
        <f>VLOOKUP(F9,[1]UOM!A:C,3,0)</f>
        <v>ppm</v>
      </c>
    </row>
    <row r="10" spans="1:20" ht="15" x14ac:dyDescent="0.25">
      <c r="A10" s="4">
        <v>9</v>
      </c>
      <c r="B10" s="4">
        <v>1</v>
      </c>
      <c r="C10" s="4">
        <v>4</v>
      </c>
      <c r="D10" s="4"/>
      <c r="E10" s="4">
        <v>10</v>
      </c>
      <c r="F10" s="4">
        <v>1</v>
      </c>
      <c r="G10" s="4"/>
      <c r="H10" s="4" t="s">
        <v>19</v>
      </c>
      <c r="I10" s="4" t="s">
        <v>19</v>
      </c>
      <c r="J10" s="4" t="s">
        <v>19</v>
      </c>
      <c r="K10" s="4" t="s">
        <v>19</v>
      </c>
      <c r="L10" s="2">
        <v>0.2</v>
      </c>
      <c r="M10" s="2">
        <v>0.5</v>
      </c>
      <c r="N10" s="2">
        <v>0.71</v>
      </c>
      <c r="O10" s="2">
        <v>0.8</v>
      </c>
      <c r="P10" s="2">
        <v>2</v>
      </c>
      <c r="Q10" s="2"/>
      <c r="R10" s="5" t="str">
        <f>VLOOKUP(E10,[1]parameter!A:B,2,0)</f>
        <v>Zn</v>
      </c>
      <c r="S10" s="5" t="str">
        <f>VLOOKUP(C10,[1]extraction_method!A:B,2,0)</f>
        <v>DTPA</v>
      </c>
      <c r="T10" s="5" t="str">
        <f>VLOOKUP(F10,[1]UOM!A:C,3,0)</f>
        <v>ppm</v>
      </c>
    </row>
    <row r="11" spans="1:20" ht="15" x14ac:dyDescent="0.25">
      <c r="A11" s="4">
        <v>10</v>
      </c>
      <c r="B11" s="4">
        <v>1</v>
      </c>
      <c r="C11" s="4">
        <v>4</v>
      </c>
      <c r="D11" s="4"/>
      <c r="E11" s="4">
        <v>11</v>
      </c>
      <c r="F11" s="4">
        <v>1</v>
      </c>
      <c r="G11" s="4"/>
      <c r="H11" s="4" t="s">
        <v>19</v>
      </c>
      <c r="I11" s="4" t="s">
        <v>19</v>
      </c>
      <c r="J11" s="4" t="s">
        <v>19</v>
      </c>
      <c r="K11" s="4" t="s">
        <v>19</v>
      </c>
      <c r="L11" s="2">
        <v>0.15</v>
      </c>
      <c r="M11" s="2">
        <v>0.3</v>
      </c>
      <c r="N11" s="2">
        <v>0.51</v>
      </c>
      <c r="O11" s="2">
        <v>0.6</v>
      </c>
      <c r="P11" s="2">
        <v>0.9</v>
      </c>
      <c r="Q11" s="2"/>
      <c r="R11" s="5" t="str">
        <f>VLOOKUP(E11,[1]parameter!A:B,2,0)</f>
        <v>Cu</v>
      </c>
      <c r="S11" s="5" t="str">
        <f>VLOOKUP(C11,[1]extraction_method!A:B,2,0)</f>
        <v>DTPA</v>
      </c>
      <c r="T11" s="5" t="str">
        <f>VLOOKUP(F11,[1]UOM!A:C,3,0)</f>
        <v>ppm</v>
      </c>
    </row>
    <row r="12" spans="1:20" ht="15" x14ac:dyDescent="0.25">
      <c r="A12" s="4">
        <v>11</v>
      </c>
      <c r="B12" s="4">
        <v>1</v>
      </c>
      <c r="C12" s="4">
        <v>6</v>
      </c>
      <c r="D12" s="4"/>
      <c r="E12" s="4">
        <v>12</v>
      </c>
      <c r="F12" s="4">
        <v>1</v>
      </c>
      <c r="G12" s="4"/>
      <c r="H12" s="4" t="s">
        <v>19</v>
      </c>
      <c r="I12" s="4" t="s">
        <v>19</v>
      </c>
      <c r="J12" s="4" t="s">
        <v>19</v>
      </c>
      <c r="K12" s="4" t="s">
        <v>19</v>
      </c>
      <c r="L12" s="2">
        <v>0.09</v>
      </c>
      <c r="M12" s="2">
        <v>0.15</v>
      </c>
      <c r="N12" s="2">
        <v>0.255</v>
      </c>
      <c r="O12" s="2">
        <v>0.3</v>
      </c>
      <c r="P12" s="2">
        <v>0.6</v>
      </c>
      <c r="Q12" s="2"/>
      <c r="R12" s="5" t="str">
        <f>VLOOKUP(E12,[1]parameter!A:B,2,0)</f>
        <v>Mo</v>
      </c>
      <c r="S12" s="5" t="str">
        <f>VLOOKUP(C12,[1]extraction_method!A:B,2,0)</f>
        <v>Ammonium Oxalate</v>
      </c>
      <c r="T12" s="5" t="str">
        <f>VLOOKUP(F12,[1]UOM!A:C,3,0)</f>
        <v>ppm</v>
      </c>
    </row>
    <row r="13" spans="1:20" ht="15" x14ac:dyDescent="0.25">
      <c r="A13" s="4">
        <v>12</v>
      </c>
      <c r="B13" s="4">
        <v>1</v>
      </c>
      <c r="C13" s="4">
        <v>9</v>
      </c>
      <c r="D13" s="4"/>
      <c r="E13" s="4">
        <v>2</v>
      </c>
      <c r="F13" s="4">
        <v>1</v>
      </c>
      <c r="G13" s="4"/>
      <c r="H13" s="4" t="s">
        <v>19</v>
      </c>
      <c r="I13" s="4" t="s">
        <v>19</v>
      </c>
      <c r="J13" s="4" t="s">
        <v>19</v>
      </c>
      <c r="K13" s="4" t="s">
        <v>19</v>
      </c>
      <c r="L13" s="2">
        <v>8</v>
      </c>
      <c r="M13" s="2">
        <v>17</v>
      </c>
      <c r="N13" s="2">
        <v>22</v>
      </c>
      <c r="O13" s="2">
        <v>26</v>
      </c>
      <c r="P13" s="2">
        <v>39</v>
      </c>
      <c r="Q13" s="2"/>
      <c r="R13" s="5" t="str">
        <f>VLOOKUP(E13,[1]parameter!A:B,2,0)</f>
        <v>P</v>
      </c>
      <c r="S13" s="5" t="str">
        <f>VLOOKUP(C13,[1]extraction_method!A:B,2,0)</f>
        <v>Bray</v>
      </c>
      <c r="T13" s="5" t="str">
        <f>VLOOKUP(F13,[1]UOM!A:C,3,0)</f>
        <v>ppm</v>
      </c>
    </row>
    <row r="14" spans="1:20" ht="15" x14ac:dyDescent="0.25">
      <c r="A14" s="4">
        <v>13</v>
      </c>
      <c r="B14" s="4">
        <v>1</v>
      </c>
      <c r="C14" s="4">
        <v>10</v>
      </c>
      <c r="D14" s="4"/>
      <c r="E14" s="4">
        <v>2</v>
      </c>
      <c r="F14" s="4">
        <v>1</v>
      </c>
      <c r="G14" s="4"/>
      <c r="H14" s="4" t="s">
        <v>19</v>
      </c>
      <c r="I14" s="4" t="s">
        <v>19</v>
      </c>
      <c r="J14" s="4" t="s">
        <v>19</v>
      </c>
      <c r="K14" s="4" t="s">
        <v>19</v>
      </c>
      <c r="L14" s="2">
        <v>5</v>
      </c>
      <c r="M14" s="2">
        <v>15</v>
      </c>
      <c r="N14" s="2">
        <v>22</v>
      </c>
      <c r="O14" s="2">
        <v>31</v>
      </c>
      <c r="P14" s="2">
        <v>51</v>
      </c>
      <c r="Q14" s="2"/>
      <c r="R14" s="5" t="str">
        <f>VLOOKUP(E14,[1]parameter!A:B,2,0)</f>
        <v>P</v>
      </c>
      <c r="S14" s="5" t="str">
        <f>VLOOKUP(C14,[1]extraction_method!A:B,2,0)</f>
        <v>Melich3</v>
      </c>
      <c r="T14" s="5" t="str">
        <f>VLOOKUP(F14,[1]UOM!A:C,3,0)</f>
        <v>ppm</v>
      </c>
    </row>
    <row r="15" spans="1:20" ht="1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2"/>
      <c r="M15" s="2"/>
      <c r="N15" s="2"/>
      <c r="O15" s="2"/>
      <c r="P15" s="2"/>
      <c r="Q15" s="2"/>
      <c r="R15" s="5"/>
      <c r="S15" s="5"/>
      <c r="T15" s="5"/>
    </row>
    <row r="16" spans="1:20" ht="1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2"/>
      <c r="M16" s="2"/>
      <c r="N16" s="2"/>
      <c r="O16" s="2"/>
      <c r="P16" s="2"/>
      <c r="Q16" s="2"/>
      <c r="R16" s="5"/>
      <c r="S16" s="5"/>
      <c r="T16" s="5"/>
    </row>
    <row r="17" spans="1:20" ht="1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2"/>
      <c r="M17" s="2"/>
      <c r="N17" s="2"/>
      <c r="O17" s="2"/>
      <c r="P17" s="2"/>
      <c r="Q17" s="2"/>
      <c r="R17" s="5"/>
      <c r="S17" s="5"/>
      <c r="T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>MOE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2019-05-10T15:24:59Z</dcterms:created>
  <dcterms:modified xsi:type="dcterms:W3CDTF">2019-05-10T15:25:38Z</dcterms:modified>
</cp:coreProperties>
</file>