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唐唐唐唐唐Leon\Desktop\"/>
    </mc:Choice>
  </mc:AlternateContent>
  <xr:revisionPtr revIDLastSave="0" documentId="13_ncr:1_{2357D425-2002-420A-B1F0-89D983AC271B}" xr6:coauthVersionLast="47" xr6:coauthVersionMax="47" xr10:uidLastSave="{00000000-0000-0000-0000-000000000000}"/>
  <bookViews>
    <workbookView xWindow="16510" yWindow="1060" windowWidth="10070" windowHeight="100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3" i="1" l="1"/>
  <c r="E23" i="1"/>
  <c r="L32" i="1"/>
  <c r="K32" i="1"/>
  <c r="F32" i="1"/>
  <c r="N23" i="1"/>
  <c r="L23" i="1"/>
  <c r="K23" i="1"/>
  <c r="F23" i="1"/>
  <c r="I32" i="1"/>
  <c r="H32" i="1"/>
  <c r="F14" i="1"/>
  <c r="G14" i="1"/>
  <c r="H14" i="1"/>
  <c r="I14" i="1"/>
  <c r="J14" i="1"/>
  <c r="K14" i="1"/>
  <c r="L14" i="1"/>
  <c r="M14" i="1"/>
  <c r="N14" i="1"/>
  <c r="N32" i="1" s="1"/>
  <c r="F13" i="1"/>
  <c r="G13" i="1"/>
  <c r="H13" i="1"/>
  <c r="I13" i="1"/>
  <c r="J13" i="1"/>
  <c r="K13" i="1"/>
  <c r="L13" i="1"/>
  <c r="M13" i="1"/>
  <c r="N13" i="1"/>
  <c r="F12" i="1"/>
  <c r="G12" i="1"/>
  <c r="H12" i="1"/>
  <c r="I12" i="1"/>
  <c r="I23" i="1" s="1"/>
  <c r="J12" i="1"/>
  <c r="K12" i="1"/>
  <c r="L12" i="1"/>
  <c r="M12" i="1"/>
  <c r="N12" i="1"/>
  <c r="E13" i="1"/>
  <c r="E14" i="1"/>
  <c r="E32" i="1" s="1"/>
  <c r="E12" i="1"/>
  <c r="D13" i="1"/>
  <c r="D14" i="1"/>
  <c r="D12" i="1"/>
  <c r="C13" i="1"/>
  <c r="C32" i="1" s="1"/>
  <c r="C14" i="1"/>
  <c r="C23" i="1" s="1"/>
  <c r="C12" i="1"/>
  <c r="D23" i="1" l="1"/>
  <c r="C28" i="1" s="1"/>
  <c r="D28" i="1" s="1"/>
  <c r="E28" i="1" s="1"/>
  <c r="M23" i="1"/>
  <c r="M32" i="1" s="1"/>
  <c r="J23" i="1"/>
  <c r="G23" i="1"/>
  <c r="D32" i="1" l="1"/>
  <c r="C39" i="1" s="1"/>
  <c r="D39" i="1" s="1"/>
  <c r="E39" i="1" s="1"/>
  <c r="C30" i="1"/>
  <c r="D30" i="1" s="1"/>
  <c r="E30" i="1" s="1"/>
  <c r="C29" i="1"/>
  <c r="D29" i="1" s="1"/>
  <c r="E29" i="1" s="1"/>
  <c r="L29" i="1"/>
  <c r="M29" i="1" s="1"/>
  <c r="N29" i="1" s="1"/>
  <c r="P29" i="1" s="1"/>
  <c r="L39" i="1"/>
  <c r="M39" i="1" s="1"/>
  <c r="N39" i="1" s="1"/>
  <c r="P39" i="1" s="1"/>
  <c r="L38" i="1"/>
  <c r="M38" i="1" s="1"/>
  <c r="N38" i="1" s="1"/>
  <c r="P38" i="1" s="1"/>
  <c r="L37" i="1"/>
  <c r="M37" i="1" s="1"/>
  <c r="N37" i="1" s="1"/>
  <c r="P37" i="1" s="1"/>
  <c r="F29" i="1"/>
  <c r="G29" i="1" s="1"/>
  <c r="H29" i="1" s="1"/>
  <c r="G32" i="1"/>
  <c r="F28" i="1"/>
  <c r="G28" i="1" s="1"/>
  <c r="H28" i="1" s="1"/>
  <c r="L30" i="1"/>
  <c r="M30" i="1" s="1"/>
  <c r="N30" i="1" s="1"/>
  <c r="P30" i="1" s="1"/>
  <c r="I29" i="1"/>
  <c r="J29" i="1" s="1"/>
  <c r="K29" i="1" s="1"/>
  <c r="J32" i="1"/>
  <c r="F30" i="1"/>
  <c r="G30" i="1" s="1"/>
  <c r="H30" i="1" s="1"/>
  <c r="I28" i="1"/>
  <c r="J28" i="1" s="1"/>
  <c r="K28" i="1" s="1"/>
  <c r="L28" i="1"/>
  <c r="M28" i="1" s="1"/>
  <c r="N28" i="1" s="1"/>
  <c r="P28" i="1" s="1"/>
  <c r="C37" i="1"/>
  <c r="D37" i="1" s="1"/>
  <c r="E37" i="1" s="1"/>
  <c r="I30" i="1"/>
  <c r="J30" i="1" s="1"/>
  <c r="K30" i="1" s="1"/>
  <c r="C38" i="1" l="1"/>
  <c r="D38" i="1" s="1"/>
  <c r="E38" i="1" s="1"/>
  <c r="F37" i="1"/>
  <c r="G37" i="1" s="1"/>
  <c r="H37" i="1" s="1"/>
  <c r="F39" i="1"/>
  <c r="G39" i="1" s="1"/>
  <c r="H39" i="1" s="1"/>
  <c r="F38" i="1"/>
  <c r="G38" i="1" s="1"/>
  <c r="H38" i="1" s="1"/>
  <c r="I37" i="1"/>
  <c r="J37" i="1" s="1"/>
  <c r="K37" i="1" s="1"/>
  <c r="I38" i="1"/>
  <c r="J38" i="1" s="1"/>
  <c r="K38" i="1" s="1"/>
  <c r="I39" i="1"/>
  <c r="J39" i="1" s="1"/>
  <c r="K39" i="1" s="1"/>
  <c r="R34" i="1" l="1"/>
  <c r="R33" i="1"/>
  <c r="R32" i="1"/>
</calcChain>
</file>

<file path=xl/sharedStrings.xml><?xml version="1.0" encoding="utf-8"?>
<sst xmlns="http://schemas.openxmlformats.org/spreadsheetml/2006/main" count="61" uniqueCount="32">
  <si>
    <t>哈啰单车</t>
    <phoneticPr fontId="1" type="noConversion"/>
  </si>
  <si>
    <t>青桔单车</t>
    <phoneticPr fontId="1" type="noConversion"/>
  </si>
  <si>
    <t>美团单车</t>
    <phoneticPr fontId="1" type="noConversion"/>
  </si>
  <si>
    <t>停靠点数目与范围</t>
    <phoneticPr fontId="1" type="noConversion"/>
  </si>
  <si>
    <t>骑行价格</t>
    <phoneticPr fontId="1" type="noConversion"/>
  </si>
  <si>
    <t>开锁速度</t>
    <phoneticPr fontId="1" type="noConversion"/>
  </si>
  <si>
    <t>骑行体验</t>
    <phoneticPr fontId="1" type="noConversion"/>
  </si>
  <si>
    <t>好</t>
    <phoneticPr fontId="1" type="noConversion"/>
  </si>
  <si>
    <t>一般</t>
    <phoneticPr fontId="1" type="noConversion"/>
  </si>
  <si>
    <t>差</t>
    <phoneticPr fontId="1" type="noConversion"/>
  </si>
  <si>
    <t xml:space="preserve">        因素
品牌</t>
    <phoneticPr fontId="1" type="noConversion"/>
  </si>
  <si>
    <t>美团</t>
    <phoneticPr fontId="1" type="noConversion"/>
  </si>
  <si>
    <t>最优</t>
    <phoneticPr fontId="1" type="noConversion"/>
  </si>
  <si>
    <t>距离</t>
    <phoneticPr fontId="1" type="noConversion"/>
  </si>
  <si>
    <t>最差</t>
    <phoneticPr fontId="1" type="noConversion"/>
  </si>
  <si>
    <t>贴合度</t>
    <phoneticPr fontId="1" type="noConversion"/>
  </si>
  <si>
    <t>决策矩阵（票数/60）</t>
    <phoneticPr fontId="1" type="noConversion"/>
  </si>
  <si>
    <t>理想最优方案</t>
    <phoneticPr fontId="1" type="noConversion"/>
  </si>
  <si>
    <t>理想最差方案</t>
    <phoneticPr fontId="1" type="noConversion"/>
  </si>
  <si>
    <t>AHP方法得到的指标权重</t>
    <phoneticPr fontId="1" type="noConversion"/>
  </si>
  <si>
    <t>理想最优加权距离</t>
    <phoneticPr fontId="1" type="noConversion"/>
  </si>
  <si>
    <t>理想最差加权距离</t>
    <phoneticPr fontId="1" type="noConversion"/>
  </si>
  <si>
    <t>哈啰-&gt;</t>
    <phoneticPr fontId="1" type="noConversion"/>
  </si>
  <si>
    <t>青桔-&gt;</t>
    <phoneticPr fontId="1" type="noConversion"/>
  </si>
  <si>
    <t>美团-&gt;</t>
    <phoneticPr fontId="1" type="noConversion"/>
  </si>
  <si>
    <t>品牌</t>
    <phoneticPr fontId="1" type="noConversion"/>
  </si>
  <si>
    <t>注：第一步距离计算是运用欧式距离方法，计算根号内的值</t>
    <phoneticPr fontId="1" type="noConversion"/>
  </si>
  <si>
    <t xml:space="preserve">       第二步是将第一步的结果求均值，即除以3</t>
    <phoneticPr fontId="1" type="noConversion"/>
  </si>
  <si>
    <t xml:space="preserve">       第三步是将第二步的结果开根号，即得所求距离</t>
    <phoneticPr fontId="1" type="noConversion"/>
  </si>
  <si>
    <t>[贴合度=理想最差加权距离/(理想最差加权距离+理想最优加权距离)]</t>
    <phoneticPr fontId="1" type="noConversion"/>
  </si>
  <si>
    <t>根据问卷结果进行数据分析
                              ——采用excel函数计算</t>
    <phoneticPr fontId="1" type="noConversion"/>
  </si>
  <si>
    <t>问卷结果统计（60份）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</si>
</sst>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1" xfId="0" applyBorder="1" applyAlignment="1">
      <alignment horizontal="center"/>
    </xf>
    <xf numFmtId="0" fontId="0" fillId="0" borderId="3" xfId="0" applyBorder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2" borderId="0" xfId="0" applyFill="1"/>
    <xf numFmtId="0" fontId="0" fillId="2" borderId="0" xfId="0" applyFill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3"/>
  <sheetViews>
    <sheetView tabSelected="1" topLeftCell="I16" workbookViewId="0">
      <selection activeCell="P19" sqref="P19"/>
    </sheetView>
  </sheetViews>
  <sheetFormatPr defaultRowHeight="14" x14ac:dyDescent="0.3"/>
  <cols>
    <col min="2" max="2" width="9.58203125" customWidth="1"/>
    <col min="3" max="21" width="6.58203125" customWidth="1"/>
  </cols>
  <sheetData>
    <row r="1" spans="1:14" x14ac:dyDescent="0.3">
      <c r="E1" s="33" t="s">
        <v>30</v>
      </c>
      <c r="F1" s="31"/>
      <c r="G1" s="31"/>
      <c r="H1" s="31"/>
      <c r="I1" s="31"/>
      <c r="J1" s="31"/>
    </row>
    <row r="2" spans="1:14" x14ac:dyDescent="0.3">
      <c r="E2" s="31"/>
      <c r="F2" s="31"/>
      <c r="G2" s="31"/>
      <c r="H2" s="31"/>
      <c r="I2" s="31"/>
      <c r="J2" s="31"/>
    </row>
    <row r="3" spans="1:14" ht="20" customHeight="1" x14ac:dyDescent="0.3"/>
    <row r="4" spans="1:14" ht="20" customHeight="1" x14ac:dyDescent="0.3">
      <c r="B4" s="34" t="s">
        <v>31</v>
      </c>
      <c r="C4" s="34"/>
      <c r="D4" s="34"/>
      <c r="E4" s="34"/>
      <c r="F4" s="30"/>
      <c r="G4" s="30"/>
      <c r="H4" s="30"/>
      <c r="I4" s="30"/>
      <c r="J4" s="30"/>
    </row>
    <row r="5" spans="1:14" ht="20" customHeight="1" x14ac:dyDescent="0.3"/>
    <row r="6" spans="1:14" ht="20" customHeight="1" x14ac:dyDescent="0.3">
      <c r="B6" s="36" t="s">
        <v>10</v>
      </c>
      <c r="C6" s="35" t="s">
        <v>3</v>
      </c>
      <c r="D6" s="35"/>
      <c r="E6" s="35"/>
      <c r="F6" s="35" t="s">
        <v>4</v>
      </c>
      <c r="G6" s="35"/>
      <c r="H6" s="35"/>
      <c r="I6" s="35" t="s">
        <v>5</v>
      </c>
      <c r="J6" s="35"/>
      <c r="K6" s="35"/>
      <c r="L6" s="35" t="s">
        <v>6</v>
      </c>
      <c r="M6" s="35"/>
      <c r="N6" s="35"/>
    </row>
    <row r="7" spans="1:14" ht="20" customHeight="1" x14ac:dyDescent="0.3">
      <c r="B7" s="36"/>
      <c r="C7" s="1" t="s">
        <v>7</v>
      </c>
      <c r="D7" s="1" t="s">
        <v>8</v>
      </c>
      <c r="E7" s="1" t="s">
        <v>9</v>
      </c>
      <c r="F7" s="1" t="s">
        <v>7</v>
      </c>
      <c r="G7" s="1" t="s">
        <v>8</v>
      </c>
      <c r="H7" s="1" t="s">
        <v>9</v>
      </c>
      <c r="I7" s="1" t="s">
        <v>7</v>
      </c>
      <c r="J7" s="1" t="s">
        <v>8</v>
      </c>
      <c r="K7" s="1" t="s">
        <v>9</v>
      </c>
      <c r="L7" s="1" t="s">
        <v>7</v>
      </c>
      <c r="M7" s="1" t="s">
        <v>8</v>
      </c>
      <c r="N7" s="1" t="s">
        <v>9</v>
      </c>
    </row>
    <row r="8" spans="1:14" ht="20" customHeight="1" x14ac:dyDescent="0.3">
      <c r="B8" s="1" t="s">
        <v>0</v>
      </c>
      <c r="C8" s="1">
        <v>29</v>
      </c>
      <c r="D8" s="1">
        <v>29</v>
      </c>
      <c r="E8" s="1">
        <v>2</v>
      </c>
      <c r="F8" s="1">
        <v>22</v>
      </c>
      <c r="G8" s="1">
        <v>30</v>
      </c>
      <c r="H8" s="1">
        <v>8</v>
      </c>
      <c r="I8" s="1">
        <v>26</v>
      </c>
      <c r="J8" s="1">
        <v>29</v>
      </c>
      <c r="K8" s="1">
        <v>5</v>
      </c>
      <c r="L8" s="1">
        <v>26</v>
      </c>
      <c r="M8" s="1">
        <v>31</v>
      </c>
      <c r="N8" s="1">
        <v>3</v>
      </c>
    </row>
    <row r="9" spans="1:14" ht="20" customHeight="1" x14ac:dyDescent="0.3">
      <c r="B9" s="1" t="s">
        <v>1</v>
      </c>
      <c r="C9" s="1">
        <v>27</v>
      </c>
      <c r="D9" s="1">
        <v>29</v>
      </c>
      <c r="E9" s="1">
        <v>4</v>
      </c>
      <c r="F9" s="1">
        <v>26</v>
      </c>
      <c r="G9" s="1">
        <v>29</v>
      </c>
      <c r="H9" s="1">
        <v>5</v>
      </c>
      <c r="I9" s="1">
        <v>26</v>
      </c>
      <c r="J9" s="1">
        <v>31</v>
      </c>
      <c r="K9" s="1">
        <v>3</v>
      </c>
      <c r="L9" s="1">
        <v>25</v>
      </c>
      <c r="M9" s="1">
        <v>32</v>
      </c>
      <c r="N9" s="1">
        <v>3</v>
      </c>
    </row>
    <row r="10" spans="1:14" ht="20" customHeight="1" x14ac:dyDescent="0.3">
      <c r="B10" s="1" t="s">
        <v>2</v>
      </c>
      <c r="C10" s="1">
        <v>31</v>
      </c>
      <c r="D10" s="1">
        <v>21</v>
      </c>
      <c r="E10" s="1">
        <v>8</v>
      </c>
      <c r="F10" s="1">
        <v>28</v>
      </c>
      <c r="G10" s="1">
        <v>31</v>
      </c>
      <c r="H10" s="1">
        <v>1</v>
      </c>
      <c r="I10" s="1">
        <v>26</v>
      </c>
      <c r="J10" s="1">
        <v>31</v>
      </c>
      <c r="K10" s="1">
        <v>3</v>
      </c>
      <c r="L10" s="1">
        <v>26</v>
      </c>
      <c r="M10" s="1">
        <v>29</v>
      </c>
      <c r="N10" s="1">
        <v>5</v>
      </c>
    </row>
    <row r="11" spans="1:14" ht="20" customHeight="1" thickBot="1" x14ac:dyDescent="0.35"/>
    <row r="12" spans="1:14" ht="20" customHeight="1" x14ac:dyDescent="0.3">
      <c r="A12" s="31" t="s">
        <v>16</v>
      </c>
      <c r="B12" s="32"/>
      <c r="C12" s="22">
        <f>C8/60</f>
        <v>0.48333333333333334</v>
      </c>
      <c r="D12" s="23">
        <f>D8/60</f>
        <v>0.48333333333333334</v>
      </c>
      <c r="E12" s="23">
        <f>E8/60</f>
        <v>3.3333333333333333E-2</v>
      </c>
      <c r="F12" s="22">
        <f t="shared" ref="F12:N12" si="0">F8/60</f>
        <v>0.36666666666666664</v>
      </c>
      <c r="G12" s="23">
        <f t="shared" si="0"/>
        <v>0.5</v>
      </c>
      <c r="H12" s="24">
        <f t="shared" si="0"/>
        <v>0.13333333333333333</v>
      </c>
      <c r="I12" s="22">
        <f t="shared" si="0"/>
        <v>0.43333333333333335</v>
      </c>
      <c r="J12" s="23">
        <f t="shared" si="0"/>
        <v>0.48333333333333334</v>
      </c>
      <c r="K12" s="24">
        <f t="shared" si="0"/>
        <v>8.3333333333333329E-2</v>
      </c>
      <c r="L12" s="22">
        <f t="shared" si="0"/>
        <v>0.43333333333333335</v>
      </c>
      <c r="M12" s="23">
        <f t="shared" si="0"/>
        <v>0.51666666666666672</v>
      </c>
      <c r="N12" s="24">
        <f t="shared" si="0"/>
        <v>0.05</v>
      </c>
    </row>
    <row r="13" spans="1:14" ht="20" customHeight="1" x14ac:dyDescent="0.3">
      <c r="C13" s="25">
        <f t="shared" ref="C13:N14" si="1">C9/60</f>
        <v>0.45</v>
      </c>
      <c r="D13" s="2">
        <f t="shared" si="1"/>
        <v>0.48333333333333334</v>
      </c>
      <c r="E13" s="2">
        <f t="shared" si="1"/>
        <v>6.6666666666666666E-2</v>
      </c>
      <c r="F13" s="25">
        <f t="shared" si="1"/>
        <v>0.43333333333333335</v>
      </c>
      <c r="G13" s="2">
        <f t="shared" si="1"/>
        <v>0.48333333333333334</v>
      </c>
      <c r="H13" s="26">
        <f t="shared" si="1"/>
        <v>8.3333333333333329E-2</v>
      </c>
      <c r="I13" s="25">
        <f t="shared" si="1"/>
        <v>0.43333333333333335</v>
      </c>
      <c r="J13" s="2">
        <f t="shared" si="1"/>
        <v>0.51666666666666672</v>
      </c>
      <c r="K13" s="26">
        <f t="shared" si="1"/>
        <v>0.05</v>
      </c>
      <c r="L13" s="25">
        <f t="shared" si="1"/>
        <v>0.41666666666666669</v>
      </c>
      <c r="M13" s="2">
        <f t="shared" si="1"/>
        <v>0.53333333333333333</v>
      </c>
      <c r="N13" s="26">
        <f t="shared" si="1"/>
        <v>0.05</v>
      </c>
    </row>
    <row r="14" spans="1:14" ht="20" customHeight="1" thickBot="1" x14ac:dyDescent="0.35">
      <c r="C14" s="27">
        <f t="shared" si="1"/>
        <v>0.51666666666666672</v>
      </c>
      <c r="D14" s="28">
        <f t="shared" si="1"/>
        <v>0.35</v>
      </c>
      <c r="E14" s="28">
        <f t="shared" si="1"/>
        <v>0.13333333333333333</v>
      </c>
      <c r="F14" s="27">
        <f t="shared" si="1"/>
        <v>0.46666666666666667</v>
      </c>
      <c r="G14" s="28">
        <f t="shared" si="1"/>
        <v>0.51666666666666672</v>
      </c>
      <c r="H14" s="29">
        <f t="shared" si="1"/>
        <v>1.6666666666666666E-2</v>
      </c>
      <c r="I14" s="27">
        <f t="shared" si="1"/>
        <v>0.43333333333333335</v>
      </c>
      <c r="J14" s="28">
        <f t="shared" si="1"/>
        <v>0.51666666666666672</v>
      </c>
      <c r="K14" s="29">
        <f t="shared" si="1"/>
        <v>0.05</v>
      </c>
      <c r="L14" s="27">
        <f t="shared" si="1"/>
        <v>0.43333333333333335</v>
      </c>
      <c r="M14" s="28">
        <f t="shared" si="1"/>
        <v>0.48333333333333334</v>
      </c>
      <c r="N14" s="29">
        <f t="shared" si="1"/>
        <v>8.3333333333333329E-2</v>
      </c>
    </row>
    <row r="15" spans="1:14" ht="20" customHeight="1" x14ac:dyDescent="0.3"/>
    <row r="16" spans="1:14" ht="20" customHeight="1" x14ac:dyDescent="0.3"/>
    <row r="17" spans="1:20" ht="20" customHeight="1" thickBot="1" x14ac:dyDescent="0.35"/>
    <row r="18" spans="1:20" ht="20" customHeight="1" thickBot="1" x14ac:dyDescent="0.35">
      <c r="A18" t="s">
        <v>17</v>
      </c>
      <c r="C18" s="8">
        <v>0.51666666666666672</v>
      </c>
      <c r="D18" s="9">
        <v>0.43888888888888888</v>
      </c>
      <c r="E18" s="10">
        <v>3.3333333333333333E-2</v>
      </c>
      <c r="F18" s="8">
        <v>0.46666666666666667</v>
      </c>
      <c r="G18" s="9">
        <v>0.5</v>
      </c>
      <c r="H18" s="10">
        <v>1.6666666666666666E-2</v>
      </c>
      <c r="I18" s="8">
        <v>0.43333333333333335</v>
      </c>
      <c r="J18" s="9">
        <v>0.50555555555555554</v>
      </c>
      <c r="K18" s="10">
        <v>0.05</v>
      </c>
      <c r="L18" s="8">
        <v>0.43333333333333335</v>
      </c>
      <c r="M18" s="9">
        <v>0.50555555555555554</v>
      </c>
      <c r="N18" s="10">
        <v>0.05</v>
      </c>
    </row>
    <row r="19" spans="1:20" ht="20" customHeight="1" thickBot="1" x14ac:dyDescent="0.35"/>
    <row r="20" spans="1:20" ht="20" customHeight="1" thickBot="1" x14ac:dyDescent="0.35">
      <c r="A20" t="s">
        <v>18</v>
      </c>
      <c r="C20" s="8">
        <v>0.45</v>
      </c>
      <c r="D20" s="9">
        <v>0.43888888888888888</v>
      </c>
      <c r="E20" s="10">
        <v>0.13333333333333333</v>
      </c>
      <c r="F20" s="8">
        <v>0.36666666666666664</v>
      </c>
      <c r="G20" s="9">
        <v>0.5</v>
      </c>
      <c r="H20" s="10">
        <v>0.13333333333333333</v>
      </c>
      <c r="I20" s="8">
        <v>0.43333333333333335</v>
      </c>
      <c r="J20" s="9">
        <v>0.50555555555555554</v>
      </c>
      <c r="K20" s="10">
        <v>8.3333333333333329E-2</v>
      </c>
      <c r="L20" s="8">
        <v>0.41666666666666669</v>
      </c>
      <c r="M20" s="9">
        <v>0.50555555555555554</v>
      </c>
      <c r="N20" s="10">
        <v>8.3333333333333329E-2</v>
      </c>
    </row>
    <row r="21" spans="1:20" ht="20" customHeight="1" x14ac:dyDescent="0.3"/>
    <row r="22" spans="1:20" ht="20" customHeight="1" thickBot="1" x14ac:dyDescent="0.35"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</row>
    <row r="23" spans="1:20" ht="14.5" thickBot="1" x14ac:dyDescent="0.35">
      <c r="B23" t="s">
        <v>12</v>
      </c>
      <c r="C23" s="11">
        <f>C14</f>
        <v>0.51666666666666672</v>
      </c>
      <c r="D23" s="12">
        <f>(D12+D13+D14)/3</f>
        <v>0.43888888888888888</v>
      </c>
      <c r="E23" s="13">
        <f>E12</f>
        <v>3.3333333333333333E-2</v>
      </c>
      <c r="F23" s="11">
        <f>F14</f>
        <v>0.46666666666666667</v>
      </c>
      <c r="G23" s="12">
        <f>(G12+G13+G14)/3</f>
        <v>0.5</v>
      </c>
      <c r="H23" s="13">
        <f>H14</f>
        <v>1.6666666666666666E-2</v>
      </c>
      <c r="I23" s="11">
        <f>I12</f>
        <v>0.43333333333333335</v>
      </c>
      <c r="J23" s="12">
        <f>(J12+J13+J14)/3</f>
        <v>0.50555555555555554</v>
      </c>
      <c r="K23" s="13">
        <f>K13</f>
        <v>0.05</v>
      </c>
      <c r="L23" s="11">
        <f>L14</f>
        <v>0.43333333333333335</v>
      </c>
      <c r="M23" s="12">
        <f>(M12+M13+M14)/3</f>
        <v>0.51111111111111118</v>
      </c>
      <c r="N23" s="13">
        <f>N13</f>
        <v>0.05</v>
      </c>
      <c r="P23" t="s">
        <v>19</v>
      </c>
    </row>
    <row r="24" spans="1:20" x14ac:dyDescent="0.3">
      <c r="B24" t="s">
        <v>0</v>
      </c>
      <c r="C24" s="14">
        <v>0.48333333333333334</v>
      </c>
      <c r="D24" s="15">
        <v>0.48333333333333334</v>
      </c>
      <c r="E24" s="16">
        <v>3.3333333333333333E-2</v>
      </c>
      <c r="F24" s="14">
        <v>0.36666666666666664</v>
      </c>
      <c r="G24" s="15">
        <v>0.5</v>
      </c>
      <c r="H24" s="16">
        <v>0.13333333333333333</v>
      </c>
      <c r="I24" s="14">
        <v>0.43333333333333335</v>
      </c>
      <c r="J24" s="15">
        <v>0.48333333333333334</v>
      </c>
      <c r="K24" s="16">
        <v>8.3333333333333329E-2</v>
      </c>
      <c r="L24" s="14">
        <v>0.43333333333333335</v>
      </c>
      <c r="M24" s="15">
        <v>0.5</v>
      </c>
      <c r="N24" s="16">
        <v>0.05</v>
      </c>
      <c r="Q24">
        <v>0.28299999999999997</v>
      </c>
      <c r="R24">
        <v>0.222</v>
      </c>
      <c r="S24">
        <v>0.2162</v>
      </c>
      <c r="T24">
        <v>0.27879999999999999</v>
      </c>
    </row>
    <row r="25" spans="1:20" x14ac:dyDescent="0.3">
      <c r="B25" t="s">
        <v>1</v>
      </c>
      <c r="C25" s="17">
        <v>0.45</v>
      </c>
      <c r="D25" s="4">
        <v>0.48333333333333334</v>
      </c>
      <c r="E25" s="18">
        <v>6.6666666666666666E-2</v>
      </c>
      <c r="F25" s="17">
        <v>0.43333333333333335</v>
      </c>
      <c r="G25" s="4">
        <v>0.48333333333333334</v>
      </c>
      <c r="H25" s="18">
        <v>8.3333333333333329E-2</v>
      </c>
      <c r="I25" s="17">
        <v>0.43333333333333335</v>
      </c>
      <c r="J25" s="4">
        <v>0.51666666666666672</v>
      </c>
      <c r="K25" s="18">
        <v>0.05</v>
      </c>
      <c r="L25" s="17">
        <v>0.41666666666666669</v>
      </c>
      <c r="M25" s="4">
        <v>0.53333333333333333</v>
      </c>
      <c r="N25" s="18">
        <v>0.05</v>
      </c>
    </row>
    <row r="26" spans="1:20" ht="14.5" thickBot="1" x14ac:dyDescent="0.35">
      <c r="B26" t="s">
        <v>2</v>
      </c>
      <c r="C26" s="19">
        <v>0.51666666666666672</v>
      </c>
      <c r="D26" s="20">
        <v>0.35</v>
      </c>
      <c r="E26" s="21">
        <v>0.13333333333333333</v>
      </c>
      <c r="F26" s="19">
        <v>0.46666666666666667</v>
      </c>
      <c r="G26" s="20">
        <v>0.51666666666666672</v>
      </c>
      <c r="H26" s="21">
        <v>1.6666666666666666E-2</v>
      </c>
      <c r="I26" s="19">
        <v>0.43333333333333335</v>
      </c>
      <c r="J26" s="20">
        <v>0.51666666666666672</v>
      </c>
      <c r="K26" s="21">
        <v>0.05</v>
      </c>
      <c r="L26" s="19">
        <v>0.43333333333333335</v>
      </c>
      <c r="M26" s="20">
        <v>0.48333333333333334</v>
      </c>
      <c r="N26" s="21">
        <v>8.3333333333333329E-2</v>
      </c>
    </row>
    <row r="27" spans="1:20" x14ac:dyDescent="0.3">
      <c r="E27" t="s">
        <v>13</v>
      </c>
      <c r="H27" t="s">
        <v>13</v>
      </c>
      <c r="K27" t="s">
        <v>13</v>
      </c>
      <c r="N27" t="s">
        <v>13</v>
      </c>
      <c r="P27" t="s">
        <v>20</v>
      </c>
    </row>
    <row r="28" spans="1:20" x14ac:dyDescent="0.3">
      <c r="A28" t="s">
        <v>13</v>
      </c>
      <c r="B28" t="s">
        <v>0</v>
      </c>
      <c r="C28">
        <f>(C24-$C$23)^2+(D24-$D$23)^2+(E24-$E$23)^2</f>
        <v>3.0864197530864239E-3</v>
      </c>
      <c r="D28">
        <f>C28/3</f>
        <v>1.0288065843621413E-3</v>
      </c>
      <c r="E28" s="6">
        <f>D28^(1/2)</f>
        <v>3.2075014954979233E-2</v>
      </c>
      <c r="F28">
        <f>(F24-$F$23)^2+(G24-$G$23)^2+(H24-$H$23)^2</f>
        <v>2.3611111111111117E-2</v>
      </c>
      <c r="G28">
        <f>F28/3</f>
        <v>7.8703703703703731E-3</v>
      </c>
      <c r="H28" s="6">
        <f>G28^(1/2)</f>
        <v>8.8715107903729523E-2</v>
      </c>
      <c r="I28">
        <f>(I24-$I$23)^2+(J24-$J$23)^2+(K24-$K$23)^2</f>
        <v>1.6049382716049367E-3</v>
      </c>
      <c r="J28" s="5">
        <f>I28/3</f>
        <v>5.3497942386831218E-4</v>
      </c>
      <c r="K28" s="7">
        <f>J28^(1/2)</f>
        <v>2.3129622216290353E-2</v>
      </c>
      <c r="L28">
        <f>(L24-$L$23)^2+(M24-$M$23)^2+(N24-$N$23)^2</f>
        <v>1.2345679012345839E-4</v>
      </c>
      <c r="M28">
        <f>L28/3</f>
        <v>4.1152263374486128E-5</v>
      </c>
      <c r="N28" s="6">
        <f>M28^(1/2)</f>
        <v>6.415002990995883E-3</v>
      </c>
      <c r="P28">
        <f>E28*$Q$24+H28*$R$24+K28*$S$24+N28*$T$24</f>
        <v>3.5561110343938697E-2</v>
      </c>
    </row>
    <row r="29" spans="1:20" x14ac:dyDescent="0.3">
      <c r="B29" t="s">
        <v>1</v>
      </c>
      <c r="C29">
        <f t="shared" ref="C29:C30" si="2">(C25-$C$23)^2+(D25-$D$23)^2+(E25-$E$23)^2</f>
        <v>7.5308641975308701E-3</v>
      </c>
      <c r="D29">
        <f t="shared" ref="D29:D30" si="3">C29/3</f>
        <v>2.5102880658436234E-3</v>
      </c>
      <c r="E29" s="6">
        <f t="shared" ref="E29:E30" si="4">D29^(1/2)</f>
        <v>5.010277503136551E-2</v>
      </c>
      <c r="F29">
        <f t="shared" ref="F29:F30" si="5">(F25-$F$23)^2+(G25-$G$23)^2+(H25-$H$23)^2</f>
        <v>5.8333333333333327E-3</v>
      </c>
      <c r="G29">
        <f t="shared" ref="G29:G30" si="6">F29/3</f>
        <v>1.9444444444444442E-3</v>
      </c>
      <c r="H29" s="6">
        <f t="shared" ref="H29:H30" si="7">G29^(1/2)</f>
        <v>4.4095855184409838E-2</v>
      </c>
      <c r="I29">
        <f t="shared" ref="I29:I30" si="8">(I25-$I$23)^2+(J25-$J$23)^2+(K25-$K$23)^2</f>
        <v>1.2345679012345839E-4</v>
      </c>
      <c r="J29" s="5">
        <f t="shared" ref="J29:J30" si="9">I29/3</f>
        <v>4.1152263374486128E-5</v>
      </c>
      <c r="K29" s="7">
        <f t="shared" ref="K29:K30" si="10">J29^(1/2)</f>
        <v>6.415002990995883E-3</v>
      </c>
      <c r="L29">
        <f t="shared" ref="L29:L30" si="11">(L25-$L$23)^2+(M25-$M$23)^2+(N25-$N$23)^2</f>
        <v>7.7160493827160143E-4</v>
      </c>
      <c r="M29">
        <f t="shared" ref="M29:M30" si="12">L29/3</f>
        <v>2.5720164609053381E-4</v>
      </c>
      <c r="N29" s="6">
        <f t="shared" ref="N29:N30" si="13">M29^(1/2)</f>
        <v>1.6037507477489568E-2</v>
      </c>
      <c r="P29">
        <f t="shared" ref="P29:P30" si="14">E29*$Q$24+H29*$R$24+K29*$S$24+N29*$T$24</f>
        <v>2.9826545916192822E-2</v>
      </c>
    </row>
    <row r="30" spans="1:20" x14ac:dyDescent="0.3">
      <c r="B30" t="s">
        <v>11</v>
      </c>
      <c r="C30">
        <f t="shared" si="2"/>
        <v>1.7901234567901242E-2</v>
      </c>
      <c r="D30">
        <f t="shared" si="3"/>
        <v>5.9670781893004137E-3</v>
      </c>
      <c r="E30" s="6">
        <f t="shared" si="4"/>
        <v>7.7246865239311902E-2</v>
      </c>
      <c r="F30">
        <f t="shared" si="5"/>
        <v>2.7777777777777951E-4</v>
      </c>
      <c r="G30">
        <f t="shared" si="6"/>
        <v>9.2592592592593171E-5</v>
      </c>
      <c r="H30" s="6">
        <f t="shared" si="7"/>
        <v>9.6225044864937936E-3</v>
      </c>
      <c r="I30">
        <f t="shared" si="8"/>
        <v>1.2345679012345839E-4</v>
      </c>
      <c r="J30" s="5">
        <f t="shared" si="9"/>
        <v>4.1152263374486128E-5</v>
      </c>
      <c r="K30" s="7">
        <f t="shared" si="10"/>
        <v>6.415002990995883E-3</v>
      </c>
      <c r="L30">
        <f t="shared" si="11"/>
        <v>1.8827160493827193E-3</v>
      </c>
      <c r="M30">
        <f t="shared" si="12"/>
        <v>6.2757201646090638E-4</v>
      </c>
      <c r="N30" s="6">
        <f t="shared" si="13"/>
        <v>2.5051387515682765E-2</v>
      </c>
      <c r="P30">
        <f t="shared" si="14"/>
        <v>3.2368309344752551E-2</v>
      </c>
    </row>
    <row r="31" spans="1:20" ht="14.5" thickBot="1" x14ac:dyDescent="0.35">
      <c r="Q31" t="s">
        <v>25</v>
      </c>
      <c r="R31" t="s">
        <v>15</v>
      </c>
    </row>
    <row r="32" spans="1:20" ht="14.5" thickBot="1" x14ac:dyDescent="0.35">
      <c r="B32" t="s">
        <v>14</v>
      </c>
      <c r="C32" s="11">
        <f>C13</f>
        <v>0.45</v>
      </c>
      <c r="D32" s="12">
        <f>D23</f>
        <v>0.43888888888888888</v>
      </c>
      <c r="E32" s="13">
        <f>E14</f>
        <v>0.13333333333333333</v>
      </c>
      <c r="F32" s="11">
        <f>F12</f>
        <v>0.36666666666666664</v>
      </c>
      <c r="G32" s="12">
        <f>G23</f>
        <v>0.5</v>
      </c>
      <c r="H32" s="13">
        <f>H12</f>
        <v>0.13333333333333333</v>
      </c>
      <c r="I32" s="11">
        <f>I14</f>
        <v>0.43333333333333335</v>
      </c>
      <c r="J32" s="12">
        <f>J23</f>
        <v>0.50555555555555554</v>
      </c>
      <c r="K32" s="13">
        <f>K12</f>
        <v>8.3333333333333329E-2</v>
      </c>
      <c r="L32" s="11">
        <f>L13</f>
        <v>0.41666666666666669</v>
      </c>
      <c r="M32" s="12">
        <f>M23</f>
        <v>0.51111111111111118</v>
      </c>
      <c r="N32" s="13">
        <f>N14</f>
        <v>8.3333333333333329E-2</v>
      </c>
      <c r="Q32" t="s">
        <v>22</v>
      </c>
      <c r="R32">
        <f>P37/(P28+P37)</f>
        <v>0.43808773311366661</v>
      </c>
    </row>
    <row r="33" spans="1:18" x14ac:dyDescent="0.3">
      <c r="B33" t="s">
        <v>0</v>
      </c>
      <c r="C33" s="14">
        <v>0.48333333333333334</v>
      </c>
      <c r="D33" s="15">
        <v>0.48333333333333334</v>
      </c>
      <c r="E33" s="16">
        <v>3.3333333333333333E-2</v>
      </c>
      <c r="F33" s="14">
        <v>0.36666666666666664</v>
      </c>
      <c r="G33" s="15">
        <v>0.5</v>
      </c>
      <c r="H33" s="16">
        <v>0.13333333333333333</v>
      </c>
      <c r="I33" s="14">
        <v>0.43333333333333335</v>
      </c>
      <c r="J33" s="15">
        <v>0.48333333333333334</v>
      </c>
      <c r="K33" s="16">
        <v>8.3333333333333329E-2</v>
      </c>
      <c r="L33" s="14">
        <v>0.43333333333333335</v>
      </c>
      <c r="M33" s="15">
        <v>0.5</v>
      </c>
      <c r="N33" s="16">
        <v>0.05</v>
      </c>
      <c r="Q33" t="s">
        <v>23</v>
      </c>
      <c r="R33">
        <f t="shared" ref="R33:R34" si="15">P38/(P29+P38)</f>
        <v>0.53860869062092998</v>
      </c>
    </row>
    <row r="34" spans="1:18" x14ac:dyDescent="0.3">
      <c r="B34" t="s">
        <v>1</v>
      </c>
      <c r="C34" s="17">
        <v>0.45</v>
      </c>
      <c r="D34" s="4">
        <v>0.48333333333333334</v>
      </c>
      <c r="E34" s="18">
        <v>6.6666666666666666E-2</v>
      </c>
      <c r="F34" s="17">
        <v>0.43333333333333335</v>
      </c>
      <c r="G34" s="4">
        <v>0.48333333333333334</v>
      </c>
      <c r="H34" s="18">
        <v>8.3333333333333329E-2</v>
      </c>
      <c r="I34" s="17">
        <v>0.43333333333333335</v>
      </c>
      <c r="J34" s="4">
        <v>0.51666666666666672</v>
      </c>
      <c r="K34" s="18">
        <v>0.05</v>
      </c>
      <c r="L34" s="17">
        <v>0.41666666666666669</v>
      </c>
      <c r="M34" s="4">
        <v>0.53333333333333333</v>
      </c>
      <c r="N34" s="18">
        <v>0.05</v>
      </c>
      <c r="Q34" t="s">
        <v>24</v>
      </c>
      <c r="R34">
        <f t="shared" si="15"/>
        <v>0.59505805306147097</v>
      </c>
    </row>
    <row r="35" spans="1:18" ht="14.5" thickBot="1" x14ac:dyDescent="0.35">
      <c r="B35" t="s">
        <v>2</v>
      </c>
      <c r="C35" s="19">
        <v>0.51666666666666672</v>
      </c>
      <c r="D35" s="20">
        <v>0.35</v>
      </c>
      <c r="E35" s="21">
        <v>0.13333333333333333</v>
      </c>
      <c r="F35" s="19">
        <v>0.46666666666666667</v>
      </c>
      <c r="G35" s="20">
        <v>0.51666666666666672</v>
      </c>
      <c r="H35" s="21">
        <v>1.6666666666666666E-2</v>
      </c>
      <c r="I35" s="19">
        <v>0.43333333333333335</v>
      </c>
      <c r="J35" s="20">
        <v>0.51666666666666672</v>
      </c>
      <c r="K35" s="21">
        <v>0.05</v>
      </c>
      <c r="L35" s="19">
        <v>0.43333333333333335</v>
      </c>
      <c r="M35" s="20">
        <v>0.48333333333333334</v>
      </c>
      <c r="N35" s="21">
        <v>8.3333333333333329E-2</v>
      </c>
      <c r="Q35" t="s">
        <v>29</v>
      </c>
    </row>
    <row r="36" spans="1:18" x14ac:dyDescent="0.3">
      <c r="E36" t="s">
        <v>13</v>
      </c>
      <c r="H36" t="s">
        <v>13</v>
      </c>
      <c r="K36" t="s">
        <v>13</v>
      </c>
      <c r="N36" t="s">
        <v>13</v>
      </c>
      <c r="P36" t="s">
        <v>21</v>
      </c>
    </row>
    <row r="37" spans="1:18" x14ac:dyDescent="0.3">
      <c r="A37" t="s">
        <v>13</v>
      </c>
      <c r="B37" t="s">
        <v>0</v>
      </c>
      <c r="C37">
        <f>(C33-$C$32)^2+(D33-$D$32)^2+(E33-$E$32)^2</f>
        <v>1.3086419753086422E-2</v>
      </c>
      <c r="D37">
        <f>C37/3</f>
        <v>4.3621399176954736E-3</v>
      </c>
      <c r="E37" s="6">
        <f>D37^(1/2)</f>
        <v>6.6046498148618543E-2</v>
      </c>
      <c r="F37">
        <f>(F33-$F$32)^2+(G33-$G$32)^2+(H33-$H$32)^2</f>
        <v>0</v>
      </c>
      <c r="G37">
        <f>F37/3</f>
        <v>0</v>
      </c>
      <c r="H37" s="6">
        <f>G37^(1/2)</f>
        <v>0</v>
      </c>
      <c r="I37">
        <f>(I33-$I$32)^2+(J33-$J$32)^2+(K33-$K$32)^2</f>
        <v>4.9382716049382609E-4</v>
      </c>
      <c r="J37">
        <f>I37/3</f>
        <v>1.6460905349794202E-4</v>
      </c>
      <c r="K37" s="6">
        <f>J37^(1/2)</f>
        <v>1.2830005981991669E-2</v>
      </c>
      <c r="L37">
        <f>(L33-$L$32)^2+(M33-$M$32)^2+(N33-$N$32)^2</f>
        <v>1.5123456790123468E-3</v>
      </c>
      <c r="M37">
        <f>L37/3</f>
        <v>5.0411522633744897E-4</v>
      </c>
      <c r="N37" s="6">
        <f>M37^(1/2)</f>
        <v>2.2452510468485454E-2</v>
      </c>
      <c r="P37">
        <f>E37*$Q$24+H37*$R$24+K37*$S$24+N37*$T$24</f>
        <v>2.7724766187979387E-2</v>
      </c>
    </row>
    <row r="38" spans="1:18" x14ac:dyDescent="0.3">
      <c r="B38" t="s">
        <v>1</v>
      </c>
      <c r="C38">
        <f t="shared" ref="C38:C39" si="16">(C34-$C$32)^2+(D34-$D$32)^2+(E34-$E$32)^2</f>
        <v>6.4197530864197536E-3</v>
      </c>
      <c r="D38">
        <f t="shared" ref="D38:D39" si="17">C38/3</f>
        <v>2.1399176954732513E-3</v>
      </c>
      <c r="E38" s="6">
        <f t="shared" ref="E38:E39" si="18">D38^(1/2)</f>
        <v>4.6259244432580733E-2</v>
      </c>
      <c r="F38">
        <f t="shared" ref="F38:F39" si="19">(F34-$F$32)^2+(G34-$G$32)^2+(H34-$H$32)^2</f>
        <v>7.222222222222228E-3</v>
      </c>
      <c r="G38">
        <f t="shared" ref="G38:G39" si="20">F38/3</f>
        <v>2.4074074074074093E-3</v>
      </c>
      <c r="H38" s="6">
        <f t="shared" ref="H38:H39" si="21">G38^(1/2)</f>
        <v>4.9065338146265833E-2</v>
      </c>
      <c r="I38">
        <f t="shared" ref="I38:I39" si="22">(I34-$I$32)^2+(J34-$J$32)^2+(K34-$K$32)^2</f>
        <v>1.234567901234569E-3</v>
      </c>
      <c r="J38">
        <f t="shared" ref="J38:J39" si="23">I38/3</f>
        <v>4.1152263374485634E-4</v>
      </c>
      <c r="K38" s="6">
        <f t="shared" ref="K38:K39" si="24">J38^(1/2)</f>
        <v>2.0286020648339495E-2</v>
      </c>
      <c r="L38">
        <f t="shared" ref="L38:L39" si="25">(L34-$L$32)^2+(M34-$M$32)^2+(N34-$N$32)^2</f>
        <v>1.6049382716049345E-3</v>
      </c>
      <c r="M38">
        <f t="shared" ref="M38:M39" si="26">L38/3</f>
        <v>5.3497942386831153E-4</v>
      </c>
      <c r="N38" s="6">
        <f t="shared" ref="N38:N39" si="27">M38^(1/2)</f>
        <v>2.3129622216290339E-2</v>
      </c>
      <c r="P38">
        <f t="shared" ref="P38:P39" si="28">E38*$Q$24+H38*$R$24+K38*$S$24+N38*$T$24</f>
        <v>3.4818247580964107E-2</v>
      </c>
    </row>
    <row r="39" spans="1:18" x14ac:dyDescent="0.3">
      <c r="B39" t="s">
        <v>2</v>
      </c>
      <c r="C39">
        <f t="shared" si="16"/>
        <v>1.2345679012345689E-2</v>
      </c>
      <c r="D39">
        <f t="shared" si="17"/>
        <v>4.1152263374485626E-3</v>
      </c>
      <c r="E39" s="6">
        <f t="shared" si="18"/>
        <v>6.4150029909958439E-2</v>
      </c>
      <c r="F39">
        <f t="shared" si="19"/>
        <v>2.3888888888888897E-2</v>
      </c>
      <c r="G39">
        <f t="shared" si="20"/>
        <v>7.9629629629629651E-3</v>
      </c>
      <c r="H39" s="6">
        <f t="shared" si="21"/>
        <v>8.9235435578938954E-2</v>
      </c>
      <c r="I39">
        <f t="shared" si="22"/>
        <v>1.234567901234569E-3</v>
      </c>
      <c r="J39">
        <f t="shared" si="23"/>
        <v>4.1152263374485634E-4</v>
      </c>
      <c r="K39" s="6">
        <f t="shared" si="24"/>
        <v>2.0286020648339495E-2</v>
      </c>
      <c r="L39">
        <f t="shared" si="25"/>
        <v>1.0493827160493864E-3</v>
      </c>
      <c r="M39">
        <f t="shared" si="26"/>
        <v>3.4979423868312882E-4</v>
      </c>
      <c r="N39" s="6">
        <f t="shared" si="27"/>
        <v>1.8702786922892772E-2</v>
      </c>
      <c r="P39">
        <f t="shared" si="28"/>
        <v>4.7564899821316182E-2</v>
      </c>
    </row>
    <row r="41" spans="1:18" x14ac:dyDescent="0.3">
      <c r="A41" t="s">
        <v>26</v>
      </c>
    </row>
    <row r="42" spans="1:18" x14ac:dyDescent="0.3">
      <c r="A42" t="s">
        <v>27</v>
      </c>
    </row>
    <row r="43" spans="1:18" x14ac:dyDescent="0.3">
      <c r="A43" t="s">
        <v>28</v>
      </c>
    </row>
  </sheetData>
  <mergeCells count="8">
    <mergeCell ref="L6:N6"/>
    <mergeCell ref="B6:B7"/>
    <mergeCell ref="A12:B12"/>
    <mergeCell ref="E1:J2"/>
    <mergeCell ref="B4:E4"/>
    <mergeCell ref="C6:E6"/>
    <mergeCell ref="F6:H6"/>
    <mergeCell ref="I6:K6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唐唐唐唐唐Leon</dc:creator>
  <cp:lastModifiedBy>唐唐唐唐唐Leon</cp:lastModifiedBy>
  <dcterms:created xsi:type="dcterms:W3CDTF">2015-06-05T18:19:34Z</dcterms:created>
  <dcterms:modified xsi:type="dcterms:W3CDTF">2022-06-18T14:21:24Z</dcterms:modified>
</cp:coreProperties>
</file>