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webextensions/webextension2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y\Desktop\Port\img\excel\"/>
    </mc:Choice>
  </mc:AlternateContent>
  <xr:revisionPtr revIDLastSave="0" documentId="13_ncr:1_{5FA58EE5-4FF5-4E58-AECE-CDF7CB4DA3E2}" xr6:coauthVersionLast="47" xr6:coauthVersionMax="47" xr10:uidLastSave="{00000000-0000-0000-0000-000000000000}"/>
  <bookViews>
    <workbookView xWindow="-120" yWindow="-120" windowWidth="20730" windowHeight="11160" activeTab="1" xr2:uid="{BF471E1F-E92B-48E9-978B-7BBFF6E5A4CE}"/>
  </bookViews>
  <sheets>
    <sheet name="Home" sheetId="9" r:id="rId1"/>
    <sheet name="Produtos" sheetId="7" r:id="rId2"/>
  </sheets>
  <definedNames>
    <definedName name="_xlnm._FilterDatabase" localSheetId="1" hidden="1">Produtos!$A$2:$S$12</definedName>
    <definedName name="Z_AD0E7948_62AD_4E27_91B2_8C0F0D4B7743_.wvu.FilterData" localSheetId="1" hidden="1">Produtos!$A$2:$S$12</definedName>
  </definedNames>
  <calcPr calcId="181029"/>
  <customWorkbookViews>
    <customWorkbookView name="diminuir" guid="{AD0E7948-62AD-4E27-91B2-8C0F0D4B7743}" xWindow="-1" yWindow="-1" windowWidth="1368" windowHeight="730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C21" i="7"/>
  <c r="V9" i="7"/>
  <c r="X8" i="7"/>
  <c r="X7" i="7"/>
  <c r="X6" i="7"/>
  <c r="X5" i="7"/>
  <c r="X24" i="7"/>
  <c r="X25" i="7"/>
  <c r="X26" i="7"/>
  <c r="X23" i="7"/>
  <c r="C22" i="7"/>
  <c r="C23" i="7"/>
  <c r="C24" i="7"/>
  <c r="C25" i="7"/>
  <c r="C26" i="7"/>
  <c r="C27" i="7"/>
  <c r="C28" i="7"/>
  <c r="C29" i="7"/>
  <c r="C30" i="7"/>
  <c r="C31" i="7"/>
  <c r="V27" i="7"/>
  <c r="C11" i="7" l="1"/>
  <c r="C5" i="7"/>
  <c r="C3" i="7"/>
  <c r="C9" i="7"/>
  <c r="C7" i="7"/>
  <c r="C10" i="7"/>
  <c r="C6" i="7"/>
  <c r="C4" i="7"/>
  <c r="R21" i="7" l="1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" i="7"/>
  <c r="U29" i="7" l="1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U11" i="7" s="1"/>
  <c r="S3" i="7"/>
</calcChain>
</file>

<file path=xl/sharedStrings.xml><?xml version="1.0" encoding="utf-8"?>
<sst xmlns="http://schemas.openxmlformats.org/spreadsheetml/2006/main" count="208" uniqueCount="31">
  <si>
    <t xml:space="preserve">Funcionário </t>
  </si>
  <si>
    <t xml:space="preserve">Função </t>
  </si>
  <si>
    <t xml:space="preserve">Adricieli </t>
  </si>
  <si>
    <t>Fernanda</t>
  </si>
  <si>
    <t>Gabriela</t>
  </si>
  <si>
    <t>Gessica</t>
  </si>
  <si>
    <t>Gislene</t>
  </si>
  <si>
    <t>Hiago</t>
  </si>
  <si>
    <t>Juciana</t>
  </si>
  <si>
    <t>Mariana</t>
  </si>
  <si>
    <t>Marlene</t>
  </si>
  <si>
    <t xml:space="preserve">Sara </t>
  </si>
  <si>
    <t>Meta</t>
  </si>
  <si>
    <t>x</t>
  </si>
  <si>
    <t xml:space="preserve">Vendas </t>
  </si>
  <si>
    <t>Dias sem vender</t>
  </si>
  <si>
    <t>Suplementos</t>
  </si>
  <si>
    <t>Total</t>
  </si>
  <si>
    <t>Relatório</t>
  </si>
  <si>
    <t>Totais</t>
  </si>
  <si>
    <t>Operador Financeiro</t>
  </si>
  <si>
    <t>Gestora</t>
  </si>
  <si>
    <t xml:space="preserve">Farmaucêtica </t>
  </si>
  <si>
    <t>Balco</t>
  </si>
  <si>
    <t>OUTUBRO</t>
  </si>
  <si>
    <t xml:space="preserve">Perfumaria </t>
  </si>
  <si>
    <t>Meta 
Perfumaria</t>
  </si>
  <si>
    <t xml:space="preserve">           MÊS
        Outubro</t>
  </si>
  <si>
    <t>Meta 
Suplementos</t>
  </si>
  <si>
    <t xml:space="preserve">Formulas não mexer </t>
  </si>
  <si>
    <t>Sua logo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</si>
</sst>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6"/>
      <color theme="0"/>
      <name val="Bodoni MT"/>
      <family val="1"/>
    </font>
    <font>
      <sz val="14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C00000"/>
      <name val="Calibri"/>
      <family val="2"/>
      <scheme val="minor"/>
    </font>
    <font>
      <sz val="10"/>
      <color theme="0"/>
      <name val="Bodoni MT"/>
      <family val="1"/>
    </font>
    <font>
      <sz val="11"/>
      <color theme="0"/>
      <name val="Arial"/>
      <family val="2"/>
    </font>
    <font>
      <sz val="14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thin">
        <color rgb="FF3F3F3F"/>
      </right>
      <top style="thin">
        <color rgb="FF3F3F3F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2" borderId="2" xfId="1" applyAlignment="1">
      <alignment horizontal="center"/>
    </xf>
    <xf numFmtId="0" fontId="2" fillId="2" borderId="2" xfId="1" applyNumberFormat="1" applyAlignment="1">
      <alignment horizontal="center"/>
    </xf>
    <xf numFmtId="0" fontId="0" fillId="4" borderId="0" xfId="0" applyFill="1"/>
    <xf numFmtId="0" fontId="0" fillId="3" borderId="0" xfId="0" applyFill="1"/>
    <xf numFmtId="0" fontId="2" fillId="2" borderId="3" xfId="1" applyNumberFormat="1" applyBorder="1" applyAlignment="1">
      <alignment horizontal="center"/>
    </xf>
    <xf numFmtId="0" fontId="1" fillId="4" borderId="0" xfId="0" applyFont="1" applyFill="1"/>
    <xf numFmtId="0" fontId="4" fillId="4" borderId="0" xfId="0" applyFont="1" applyFill="1"/>
    <xf numFmtId="0" fontId="5" fillId="0" borderId="0" xfId="2"/>
    <xf numFmtId="0" fontId="2" fillId="2" borderId="2" xfId="1" applyAlignment="1">
      <alignment horizontal="left"/>
    </xf>
    <xf numFmtId="0" fontId="0" fillId="0" borderId="0" xfId="0" applyAlignment="1">
      <alignment horizontal="left"/>
    </xf>
    <xf numFmtId="0" fontId="2" fillId="2" borderId="4" xfId="1" applyBorder="1" applyAlignment="1">
      <alignment horizontal="left"/>
    </xf>
    <xf numFmtId="0" fontId="2" fillId="2" borderId="4" xfId="1" applyBorder="1" applyAlignment="1">
      <alignment horizontal="center"/>
    </xf>
    <xf numFmtId="0" fontId="2" fillId="2" borderId="4" xfId="1" applyNumberFormat="1" applyBorder="1" applyAlignment="1">
      <alignment horizontal="center"/>
    </xf>
    <xf numFmtId="0" fontId="2" fillId="2" borderId="5" xfId="1" applyNumberFormat="1" applyBorder="1" applyAlignment="1">
      <alignment horizontal="center"/>
    </xf>
    <xf numFmtId="0" fontId="2" fillId="0" borderId="0" xfId="1" applyFill="1" applyBorder="1" applyAlignment="1">
      <alignment horizontal="left"/>
    </xf>
    <xf numFmtId="0" fontId="2" fillId="0" borderId="0" xfId="1" applyFill="1" applyBorder="1" applyAlignment="1">
      <alignment horizontal="center"/>
    </xf>
    <xf numFmtId="0" fontId="2" fillId="0" borderId="0" xfId="1" applyNumberFormat="1" applyFill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2" fillId="2" borderId="2" xfId="1" applyAlignment="1">
      <alignment horizontal="center" vertical="center"/>
    </xf>
    <xf numFmtId="0" fontId="2" fillId="2" borderId="2" xfId="1" applyAlignment="1">
      <alignment horizontal="center" vertical="center" wrapText="1"/>
    </xf>
    <xf numFmtId="16" fontId="2" fillId="2" borderId="2" xfId="1" applyNumberFormat="1" applyAlignment="1">
      <alignment horizontal="center" vertical="center"/>
    </xf>
    <xf numFmtId="0" fontId="7" fillId="3" borderId="8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1" fontId="2" fillId="2" borderId="2" xfId="1" applyNumberFormat="1" applyAlignment="1">
      <alignment horizontal="center"/>
    </xf>
    <xf numFmtId="1" fontId="2" fillId="2" borderId="4" xfId="1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1" applyBorder="1" applyAlignment="1">
      <alignment horizontal="left"/>
    </xf>
    <xf numFmtId="165" fontId="0" fillId="0" borderId="13" xfId="0" applyNumberFormat="1" applyBorder="1"/>
    <xf numFmtId="0" fontId="2" fillId="2" borderId="14" xfId="1" applyBorder="1" applyAlignment="1">
      <alignment horizontal="center"/>
    </xf>
    <xf numFmtId="0" fontId="2" fillId="2" borderId="14" xfId="1" applyNumberFormat="1" applyBorder="1" applyAlignment="1">
      <alignment horizontal="center"/>
    </xf>
    <xf numFmtId="0" fontId="2" fillId="2" borderId="15" xfId="1" applyNumberFormat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2" borderId="3" xfId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9" fillId="3" borderId="0" xfId="0" applyFont="1" applyFill="1"/>
  </cellXfs>
  <cellStyles count="3">
    <cellStyle name="Hiperlink" xfId="2" builtinId="8"/>
    <cellStyle name="Normal" xfId="0" builtinId="0"/>
    <cellStyle name="Saída" xfId="1" builtinId="2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webextension" Target="../webextensions/webextension1.xml"/><Relationship Id="rId1" Type="http://schemas.openxmlformats.org/officeDocument/2006/relationships/hyperlink" Target="#Produtos!A1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microsoft.com/office/2011/relationships/webextension" Target="../webextensions/webextens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9525</xdr:rowOff>
    </xdr:from>
    <xdr:to>
      <xdr:col>3</xdr:col>
      <xdr:colOff>504825</xdr:colOff>
      <xdr:row>12</xdr:row>
      <xdr:rowOff>0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150DF-A214-2FAF-F71E-1CD9CCF23CF2}"/>
            </a:ext>
          </a:extLst>
        </xdr:cNvPr>
        <xdr:cNvSpPr/>
      </xdr:nvSpPr>
      <xdr:spPr>
        <a:xfrm>
          <a:off x="704850" y="1724025"/>
          <a:ext cx="1628775" cy="561975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Produtos</a:t>
          </a:r>
        </a:p>
      </xdr:txBody>
    </xdr:sp>
    <xdr:clientData/>
  </xdr:twoCellAnchor>
  <xdr:twoCellAnchor>
    <xdr:from>
      <xdr:col>4</xdr:col>
      <xdr:colOff>171450</xdr:colOff>
      <xdr:row>3</xdr:row>
      <xdr:rowOff>161925</xdr:rowOff>
    </xdr:from>
    <xdr:to>
      <xdr:col>9</xdr:col>
      <xdr:colOff>276225</xdr:colOff>
      <xdr:row>19</xdr:row>
      <xdr:rowOff>180975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6" name="Suplemento 15" title="People Graph">
              <a:extLst>
                <a:ext uri="{FF2B5EF4-FFF2-40B4-BE49-F238E27FC236}">
                  <a16:creationId xmlns:a16="http://schemas.microsoft.com/office/drawing/2014/main" id="{FAA121DD-959E-4742-8966-AFD7A62D8ED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16" name="Suplemento 15" title="People Graph">
              <a:extLst>
                <a:ext uri="{FF2B5EF4-FFF2-40B4-BE49-F238E27FC236}">
                  <a16:creationId xmlns:a16="http://schemas.microsoft.com/office/drawing/2014/main" id="{FAA121DD-959E-4742-8966-AFD7A62D8ED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314326</xdr:colOff>
      <xdr:row>3</xdr:row>
      <xdr:rowOff>161924</xdr:rowOff>
    </xdr:from>
    <xdr:to>
      <xdr:col>14</xdr:col>
      <xdr:colOff>1181100</xdr:colOff>
      <xdr:row>19</xdr:row>
      <xdr:rowOff>180975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7" name="Suplemento 16" title="People Graph">
              <a:extLst>
                <a:ext uri="{FF2B5EF4-FFF2-40B4-BE49-F238E27FC236}">
                  <a16:creationId xmlns:a16="http://schemas.microsoft.com/office/drawing/2014/main" id="{E57540EE-7FFE-43F3-BA96-40F381F4435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17" name="Suplemento 16" title="People Graph">
              <a:extLst>
                <a:ext uri="{FF2B5EF4-FFF2-40B4-BE49-F238E27FC236}">
                  <a16:creationId xmlns:a16="http://schemas.microsoft.com/office/drawing/2014/main" id="{E57540EE-7FFE-43F3-BA96-40F381F4435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323850</xdr:colOff>
      <xdr:row>14</xdr:row>
      <xdr:rowOff>47625</xdr:rowOff>
    </xdr:from>
    <xdr:to>
      <xdr:col>2</xdr:col>
      <xdr:colOff>1009650</xdr:colOff>
      <xdr:row>17</xdr:row>
      <xdr:rowOff>113600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8F24C10-FCA3-33E8-6475-52C7AB22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2714625"/>
          <a:ext cx="685800" cy="6374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FAA121DD-959E-4742-8966-AFD7A62D8ED4}">
  <we:reference id="wa104104476" version="1.3.0.0" store="pt-BR" storeType="OMEX"/>
  <we:alternateReferences/>
  <we:properties>
    <we:property name="layout-element-title" value="&quot;Informativo perfumaria&quot;"/>
    <we:property name="shape" value="&quot;diamond&quot;"/>
    <we:property name="sku" value="&quot;peoplebar-giant&quot;"/>
    <we:property name="theme" value="&quot;giant-redwhiteblack&quot;"/>
  </we:properties>
  <we:bindings>
    <we:binding id="dataVizBinding" type="matrix" appref="{51752873-634F-4B1A-A874-245616271659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E57540EE-7FFE-43F3-BA96-40F381F44352}">
  <we:reference id="wa104104476" version="1.3.0.0" store="pt-BR" storeType="OMEX"/>
  <we:alternateReferences/>
  <we:properties>
    <we:property name="layout-element-title" value="&quot;Informativo Suplementos&quot;"/>
    <we:property name="shape" value="&quot;box&quot;"/>
    <we:property name="sku" value="&quot;peoplebar-giant&quot;"/>
    <we:property name="theme" value="&quot;giant-redwhiteblack&quot;"/>
  </we:properties>
  <we:bindings>
    <we:binding id="dataVizBinding" type="matrix" appref="{9AF358BC-18E8-4619-9D1D-4A3745A13B2F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2BA4-4361-4076-B3DC-13E45197D9B1}">
  <dimension ref="B2:O28"/>
  <sheetViews>
    <sheetView showGridLines="0" workbookViewId="0">
      <selection activeCell="C5" sqref="C5"/>
    </sheetView>
  </sheetViews>
  <sheetFormatPr defaultRowHeight="15" x14ac:dyDescent="0.25"/>
  <cols>
    <col min="3" max="3" width="18" bestFit="1" customWidth="1"/>
    <col min="5" max="5" width="10.85546875" bestFit="1" customWidth="1"/>
    <col min="6" max="6" width="18" bestFit="1" customWidth="1"/>
    <col min="7" max="7" width="14.42578125" bestFit="1" customWidth="1"/>
    <col min="9" max="9" width="12.28515625" customWidth="1"/>
    <col min="15" max="15" width="18" bestFit="1" customWidth="1"/>
    <col min="16" max="16" width="14.42578125" bestFit="1" customWidth="1"/>
  </cols>
  <sheetData>
    <row r="2" spans="2:15" x14ac:dyDescent="0.25">
      <c r="B2" s="5"/>
      <c r="C2" s="5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23.25" x14ac:dyDescent="0.35">
      <c r="B3" s="5"/>
      <c r="C3" s="5"/>
      <c r="D3" s="5"/>
      <c r="E3" s="4"/>
      <c r="F3" s="4"/>
      <c r="G3" s="4"/>
      <c r="H3" s="42" t="s">
        <v>24</v>
      </c>
      <c r="I3" s="42"/>
      <c r="J3" s="42"/>
      <c r="K3" s="4"/>
      <c r="L3" s="4"/>
      <c r="M3" s="4"/>
      <c r="N3" s="4"/>
      <c r="O3" s="4"/>
    </row>
    <row r="4" spans="2:15" x14ac:dyDescent="0.25">
      <c r="B4" s="5"/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22.5" x14ac:dyDescent="0.45">
      <c r="B5" s="5"/>
      <c r="C5" s="48" t="s">
        <v>30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x14ac:dyDescent="0.25">
      <c r="B6" s="5"/>
      <c r="C6" s="5"/>
      <c r="D6" s="5"/>
      <c r="E6" s="4"/>
      <c r="F6" s="4"/>
      <c r="G6" s="4"/>
      <c r="I6" s="4"/>
      <c r="J6" s="4"/>
      <c r="K6" s="4"/>
      <c r="L6" s="4"/>
      <c r="M6" s="4"/>
      <c r="N6" s="4"/>
      <c r="O6" s="4"/>
    </row>
    <row r="7" spans="2:15" x14ac:dyDescent="0.25">
      <c r="B7" s="5"/>
      <c r="C7" s="5"/>
      <c r="D7" s="5"/>
      <c r="E7" s="4"/>
      <c r="F7" s="4"/>
      <c r="G7" s="4"/>
      <c r="I7" s="4"/>
      <c r="J7" s="4"/>
      <c r="K7" s="4"/>
      <c r="L7" s="4"/>
      <c r="M7" s="4"/>
      <c r="N7" s="4"/>
      <c r="O7" s="4"/>
    </row>
    <row r="8" spans="2:15" x14ac:dyDescent="0.25">
      <c r="B8" s="5"/>
      <c r="C8" s="5"/>
      <c r="D8" s="5"/>
      <c r="E8" s="4"/>
      <c r="F8" s="4"/>
      <c r="G8" s="4"/>
      <c r="I8" s="4"/>
      <c r="J8" s="4"/>
      <c r="K8" s="4"/>
      <c r="L8" s="4"/>
      <c r="M8" s="4"/>
      <c r="N8" s="4"/>
      <c r="O8" s="4"/>
    </row>
    <row r="9" spans="2:15" x14ac:dyDescent="0.25">
      <c r="B9" s="5"/>
      <c r="C9" s="5"/>
      <c r="D9" s="5"/>
      <c r="E9" s="4"/>
      <c r="F9" s="4"/>
      <c r="G9" s="4"/>
      <c r="I9" s="4"/>
      <c r="J9" s="4"/>
      <c r="K9" s="4"/>
      <c r="L9" s="4"/>
      <c r="M9" s="4"/>
      <c r="N9" s="4"/>
      <c r="O9" s="4"/>
    </row>
    <row r="10" spans="2:15" x14ac:dyDescent="0.25">
      <c r="B10" s="5"/>
      <c r="C10" s="5"/>
      <c r="D10" s="5"/>
      <c r="E10" s="4"/>
      <c r="F10" s="4"/>
      <c r="G10" s="4"/>
      <c r="I10" s="4"/>
      <c r="J10" s="4"/>
      <c r="K10" s="4"/>
      <c r="L10" s="4"/>
      <c r="M10" s="4"/>
      <c r="N10" s="4"/>
      <c r="O10" s="4"/>
    </row>
    <row r="11" spans="2:15" x14ac:dyDescent="0.25">
      <c r="B11" s="5"/>
      <c r="C11" s="5"/>
      <c r="D11" s="5"/>
      <c r="E11" s="4"/>
      <c r="F11" s="4"/>
      <c r="G11" s="4"/>
      <c r="I11" s="4"/>
      <c r="J11" s="4"/>
      <c r="K11" s="4"/>
      <c r="L11" s="4"/>
      <c r="M11" s="4"/>
      <c r="N11" s="4"/>
      <c r="O11" s="4"/>
    </row>
    <row r="12" spans="2:15" x14ac:dyDescent="0.25">
      <c r="B12" s="5"/>
      <c r="C12" s="5"/>
      <c r="D12" s="5"/>
      <c r="E12" s="4"/>
      <c r="F12" s="4"/>
      <c r="G12" s="4"/>
      <c r="I12" s="4"/>
      <c r="J12" s="4"/>
      <c r="K12" s="4"/>
      <c r="L12" s="4"/>
      <c r="M12" s="4"/>
      <c r="N12" s="4"/>
      <c r="O12" s="4"/>
    </row>
    <row r="13" spans="2:15" x14ac:dyDescent="0.25">
      <c r="B13" s="5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x14ac:dyDescent="0.25"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x14ac:dyDescent="0.25"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x14ac:dyDescent="0.25">
      <c r="B16" s="5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x14ac:dyDescent="0.25">
      <c r="B17" s="5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x14ac:dyDescent="0.25">
      <c r="B18" s="5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x14ac:dyDescent="0.25">
      <c r="B19" s="5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5" ht="18.75" x14ac:dyDescent="0.3">
      <c r="B20" s="5"/>
      <c r="C20" s="5"/>
      <c r="D20" s="5"/>
      <c r="E20" s="4"/>
      <c r="F20" s="4"/>
      <c r="G20" s="4"/>
      <c r="H20" s="8"/>
      <c r="I20" s="7"/>
      <c r="J20" s="4"/>
      <c r="K20" s="4"/>
      <c r="L20" s="4"/>
      <c r="M20" s="4"/>
      <c r="N20" s="4"/>
      <c r="O20" s="4"/>
    </row>
    <row r="21" spans="2:15" x14ac:dyDescent="0.25">
      <c r="B21" s="5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x14ac:dyDescent="0.25">
      <c r="B22" s="5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5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8" spans="2:15" x14ac:dyDescent="0.25">
      <c r="C28" s="9"/>
    </row>
  </sheetData>
  <mergeCells count="1">
    <mergeCell ref="H3:J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1752873-634F-4B1A-A874-245616271659}">
          <xm:f>Produtos!$T$10:$U$12</xm:f>
        </x15:webExtension>
        <x15:webExtension appRef="{9AF358BC-18E8-4619-9D1D-4A3745A13B2F}">
          <xm:f>Produtos!$T$28:$U$30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EE73-88F0-4631-99AB-D7FD4016B4E8}">
  <dimension ref="A1:X31"/>
  <sheetViews>
    <sheetView showGridLines="0" tabSelected="1" topLeftCell="A4" zoomScale="106" zoomScaleNormal="106" workbookViewId="0">
      <selection activeCell="B19" sqref="B19:R19"/>
    </sheetView>
  </sheetViews>
  <sheetFormatPr defaultRowHeight="15" outlineLevelCol="1" x14ac:dyDescent="0.25"/>
  <cols>
    <col min="1" max="1" width="18.42578125" style="11" bestFit="1" customWidth="1"/>
    <col min="2" max="2" width="20.28515625" style="11" bestFit="1" customWidth="1"/>
    <col min="3" max="3" width="12.85546875" style="1" customWidth="1"/>
    <col min="4" max="17" width="9.140625" style="1" hidden="1" customWidth="1" outlineLevel="1"/>
    <col min="18" max="18" width="18.7109375" style="1" customWidth="1" collapsed="1"/>
    <col min="19" max="19" width="16" style="1" bestFit="1" customWidth="1"/>
    <col min="20" max="20" width="20.28515625" bestFit="1" customWidth="1"/>
    <col min="21" max="21" width="18.42578125" customWidth="1"/>
    <col min="22" max="22" width="20.28515625" bestFit="1" customWidth="1"/>
    <col min="24" max="24" width="12.7109375" customWidth="1"/>
    <col min="25" max="25" width="10.85546875" bestFit="1" customWidth="1"/>
  </cols>
  <sheetData>
    <row r="1" spans="1:24" ht="57" customHeight="1" thickBot="1" x14ac:dyDescent="0.3">
      <c r="A1" s="20" t="s">
        <v>30</v>
      </c>
      <c r="B1" s="46" t="s">
        <v>25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24" t="s">
        <v>27</v>
      </c>
    </row>
    <row r="2" spans="1:24" ht="30" x14ac:dyDescent="0.25">
      <c r="A2" s="21" t="s">
        <v>0</v>
      </c>
      <c r="B2" s="21" t="s">
        <v>1</v>
      </c>
      <c r="C2" s="22" t="s">
        <v>26</v>
      </c>
      <c r="D2" s="23">
        <v>44835</v>
      </c>
      <c r="E2" s="23">
        <v>44836</v>
      </c>
      <c r="F2" s="23">
        <v>44837</v>
      </c>
      <c r="G2" s="23">
        <v>44838</v>
      </c>
      <c r="H2" s="23">
        <v>44839</v>
      </c>
      <c r="I2" s="23">
        <v>44840</v>
      </c>
      <c r="J2" s="23">
        <v>44841</v>
      </c>
      <c r="K2" s="23">
        <v>44842</v>
      </c>
      <c r="L2" s="23">
        <v>44843</v>
      </c>
      <c r="M2" s="23">
        <v>44844</v>
      </c>
      <c r="N2" s="23">
        <v>44845</v>
      </c>
      <c r="O2" s="23">
        <v>44846</v>
      </c>
      <c r="P2" s="23">
        <v>44847</v>
      </c>
      <c r="Q2" s="23">
        <v>44848</v>
      </c>
      <c r="R2" s="21" t="s">
        <v>14</v>
      </c>
      <c r="S2" s="41" t="s">
        <v>15</v>
      </c>
      <c r="T2" s="43" t="s">
        <v>29</v>
      </c>
      <c r="U2" s="44"/>
      <c r="V2" s="44"/>
      <c r="W2" s="44"/>
      <c r="X2" s="45"/>
    </row>
    <row r="3" spans="1:24" x14ac:dyDescent="0.25">
      <c r="A3" s="10" t="s">
        <v>2</v>
      </c>
      <c r="B3" s="10" t="s">
        <v>23</v>
      </c>
      <c r="C3" s="26">
        <f>$U$12*$X$5</f>
        <v>16.399999999999999</v>
      </c>
      <c r="D3" s="2" t="s">
        <v>13</v>
      </c>
      <c r="E3" s="2">
        <v>5</v>
      </c>
      <c r="F3" s="2" t="s">
        <v>13</v>
      </c>
      <c r="G3" s="2">
        <v>2</v>
      </c>
      <c r="H3" s="2" t="s">
        <v>13</v>
      </c>
      <c r="I3" s="2" t="s">
        <v>13</v>
      </c>
      <c r="J3" s="2">
        <v>2</v>
      </c>
      <c r="K3" s="2" t="s">
        <v>13</v>
      </c>
      <c r="L3" s="2">
        <v>5</v>
      </c>
      <c r="M3" s="2">
        <v>2</v>
      </c>
      <c r="N3" s="2">
        <v>2</v>
      </c>
      <c r="O3" s="2">
        <v>2</v>
      </c>
      <c r="P3" s="2" t="s">
        <v>13</v>
      </c>
      <c r="Q3" s="2">
        <v>5</v>
      </c>
      <c r="R3" s="3">
        <f t="shared" ref="R3:R12" si="0">SUM(D3:Q3)</f>
        <v>25</v>
      </c>
      <c r="S3" s="6">
        <f>COUNTIF(D3:Q3,"x")</f>
        <v>6</v>
      </c>
      <c r="T3" s="31"/>
      <c r="X3" s="32"/>
    </row>
    <row r="4" spans="1:24" x14ac:dyDescent="0.25">
      <c r="A4" s="10" t="s">
        <v>3</v>
      </c>
      <c r="B4" s="10" t="s">
        <v>20</v>
      </c>
      <c r="C4" s="26">
        <f>$U$12*$X$6</f>
        <v>10.799999999999999</v>
      </c>
      <c r="D4" s="2" t="s">
        <v>13</v>
      </c>
      <c r="E4" s="2">
        <v>1</v>
      </c>
      <c r="F4" s="2" t="s">
        <v>13</v>
      </c>
      <c r="G4" s="2">
        <v>2</v>
      </c>
      <c r="H4" s="2">
        <v>1</v>
      </c>
      <c r="I4" s="2">
        <v>1</v>
      </c>
      <c r="J4" s="2">
        <v>1</v>
      </c>
      <c r="K4" s="2" t="s">
        <v>13</v>
      </c>
      <c r="L4" s="2">
        <v>1</v>
      </c>
      <c r="M4" s="2">
        <v>1</v>
      </c>
      <c r="N4" s="2" t="s">
        <v>13</v>
      </c>
      <c r="O4" s="2" t="s">
        <v>13</v>
      </c>
      <c r="P4" s="2" t="s">
        <v>13</v>
      </c>
      <c r="Q4" s="2" t="s">
        <v>13</v>
      </c>
      <c r="R4" s="3">
        <f t="shared" si="0"/>
        <v>8</v>
      </c>
      <c r="S4" s="6">
        <f t="shared" ref="S4:S12" si="1">COUNTIF(D4:Q4,"x")</f>
        <v>7</v>
      </c>
      <c r="T4" s="31"/>
      <c r="X4" s="32"/>
    </row>
    <row r="5" spans="1:24" x14ac:dyDescent="0.25">
      <c r="A5" s="10" t="s">
        <v>4</v>
      </c>
      <c r="B5" s="10" t="s">
        <v>23</v>
      </c>
      <c r="C5" s="26">
        <f>$U$12*$X$5</f>
        <v>16.399999999999999</v>
      </c>
      <c r="D5" s="2">
        <v>5</v>
      </c>
      <c r="E5" s="2">
        <v>6</v>
      </c>
      <c r="F5" s="2" t="s">
        <v>13</v>
      </c>
      <c r="G5" s="2">
        <v>5</v>
      </c>
      <c r="H5" s="2">
        <v>2</v>
      </c>
      <c r="I5" s="2">
        <v>1</v>
      </c>
      <c r="J5" s="2">
        <v>1</v>
      </c>
      <c r="K5" s="2" t="s">
        <v>13</v>
      </c>
      <c r="L5" s="2">
        <v>1</v>
      </c>
      <c r="M5" s="2">
        <v>1</v>
      </c>
      <c r="N5" s="2" t="s">
        <v>13</v>
      </c>
      <c r="O5" s="2" t="s">
        <v>13</v>
      </c>
      <c r="P5" s="2" t="s">
        <v>13</v>
      </c>
      <c r="Q5" s="2" t="s">
        <v>13</v>
      </c>
      <c r="R5" s="3">
        <f t="shared" si="0"/>
        <v>22</v>
      </c>
      <c r="S5" s="6">
        <f t="shared" si="1"/>
        <v>6</v>
      </c>
      <c r="T5" s="33" t="s">
        <v>23</v>
      </c>
      <c r="U5" s="2">
        <v>3</v>
      </c>
      <c r="V5" s="3">
        <v>41</v>
      </c>
      <c r="X5" s="34">
        <f>(((V5*$U$30)/$V$27)/U5)/$U$30</f>
        <v>0.13666666666666666</v>
      </c>
    </row>
    <row r="6" spans="1:24" x14ac:dyDescent="0.25">
      <c r="A6" s="10" t="s">
        <v>5</v>
      </c>
      <c r="B6" s="10" t="s">
        <v>20</v>
      </c>
      <c r="C6" s="26">
        <f>$U$12*$X$6</f>
        <v>10.799999999999999</v>
      </c>
      <c r="D6" s="2">
        <v>4</v>
      </c>
      <c r="E6" s="2">
        <v>2</v>
      </c>
      <c r="F6" s="2" t="s">
        <v>13</v>
      </c>
      <c r="G6" s="2">
        <v>4</v>
      </c>
      <c r="H6" s="2">
        <v>3</v>
      </c>
      <c r="I6" s="2">
        <v>1</v>
      </c>
      <c r="J6" s="2">
        <v>2</v>
      </c>
      <c r="K6" s="2" t="s">
        <v>13</v>
      </c>
      <c r="L6" s="2">
        <v>1</v>
      </c>
      <c r="M6" s="2">
        <v>1</v>
      </c>
      <c r="N6" s="2" t="s">
        <v>13</v>
      </c>
      <c r="O6" s="2" t="s">
        <v>13</v>
      </c>
      <c r="P6" s="2" t="s">
        <v>13</v>
      </c>
      <c r="Q6" s="2" t="s">
        <v>13</v>
      </c>
      <c r="R6" s="3">
        <f t="shared" si="0"/>
        <v>18</v>
      </c>
      <c r="S6" s="6">
        <f t="shared" si="1"/>
        <v>6</v>
      </c>
      <c r="T6" s="33" t="s">
        <v>20</v>
      </c>
      <c r="U6" s="2">
        <v>4</v>
      </c>
      <c r="V6" s="3">
        <v>36</v>
      </c>
      <c r="X6" s="34">
        <f t="shared" ref="X6:X8" si="2">(((V6*$U$30)/$V$27)/U6)/$U$30</f>
        <v>0.09</v>
      </c>
    </row>
    <row r="7" spans="1:24" x14ac:dyDescent="0.25">
      <c r="A7" s="10" t="s">
        <v>6</v>
      </c>
      <c r="B7" s="10" t="s">
        <v>22</v>
      </c>
      <c r="C7" s="26">
        <f>$U$12*$X$7</f>
        <v>12</v>
      </c>
      <c r="D7" s="2">
        <v>3</v>
      </c>
      <c r="E7" s="2">
        <v>1</v>
      </c>
      <c r="F7" s="2" t="s">
        <v>13</v>
      </c>
      <c r="G7" s="2">
        <v>3</v>
      </c>
      <c r="H7" s="2">
        <v>4</v>
      </c>
      <c r="I7" s="2">
        <v>1</v>
      </c>
      <c r="J7" s="2">
        <v>3</v>
      </c>
      <c r="K7" s="2" t="s">
        <v>13</v>
      </c>
      <c r="L7" s="2">
        <v>1</v>
      </c>
      <c r="M7" s="2">
        <v>1</v>
      </c>
      <c r="N7" s="2" t="s">
        <v>13</v>
      </c>
      <c r="O7" s="2" t="s">
        <v>13</v>
      </c>
      <c r="P7" s="2" t="s">
        <v>13</v>
      </c>
      <c r="Q7" s="2" t="s">
        <v>13</v>
      </c>
      <c r="R7" s="3">
        <f t="shared" si="0"/>
        <v>17</v>
      </c>
      <c r="S7" s="6">
        <f t="shared" si="1"/>
        <v>6</v>
      </c>
      <c r="T7" s="33" t="s">
        <v>22</v>
      </c>
      <c r="U7" s="2">
        <v>2</v>
      </c>
      <c r="V7" s="3">
        <v>20</v>
      </c>
      <c r="X7" s="34">
        <f t="shared" si="2"/>
        <v>0.1</v>
      </c>
    </row>
    <row r="8" spans="1:24" x14ac:dyDescent="0.25">
      <c r="A8" s="10" t="s">
        <v>7</v>
      </c>
      <c r="B8" s="10" t="s">
        <v>20</v>
      </c>
      <c r="C8" s="26">
        <v>10</v>
      </c>
      <c r="D8" s="2">
        <v>2</v>
      </c>
      <c r="E8" s="2">
        <v>1</v>
      </c>
      <c r="F8" s="2" t="s">
        <v>13</v>
      </c>
      <c r="G8" s="2" t="s">
        <v>13</v>
      </c>
      <c r="H8" s="2">
        <v>5</v>
      </c>
      <c r="I8" s="2">
        <v>1</v>
      </c>
      <c r="J8" s="2">
        <v>4</v>
      </c>
      <c r="K8" s="2" t="s">
        <v>13</v>
      </c>
      <c r="L8" s="2">
        <v>1</v>
      </c>
      <c r="M8" s="2">
        <v>1</v>
      </c>
      <c r="N8" s="2" t="s">
        <v>13</v>
      </c>
      <c r="O8" s="2" t="s">
        <v>13</v>
      </c>
      <c r="P8" s="2" t="s">
        <v>13</v>
      </c>
      <c r="Q8" s="2" t="s">
        <v>13</v>
      </c>
      <c r="R8" s="3">
        <f t="shared" si="0"/>
        <v>15</v>
      </c>
      <c r="S8" s="6">
        <f t="shared" si="1"/>
        <v>7</v>
      </c>
      <c r="T8" s="33" t="s">
        <v>21</v>
      </c>
      <c r="U8" s="2">
        <v>1</v>
      </c>
      <c r="V8" s="3">
        <v>4</v>
      </c>
      <c r="W8" s="1"/>
      <c r="X8" s="34">
        <f t="shared" si="2"/>
        <v>0.04</v>
      </c>
    </row>
    <row r="9" spans="1:24" x14ac:dyDescent="0.25">
      <c r="A9" s="10" t="s">
        <v>8</v>
      </c>
      <c r="B9" s="10" t="s">
        <v>22</v>
      </c>
      <c r="C9" s="26">
        <f>$U$12*$X$7</f>
        <v>12</v>
      </c>
      <c r="D9" s="2">
        <v>1</v>
      </c>
      <c r="E9" s="2">
        <v>1</v>
      </c>
      <c r="F9" s="2" t="s">
        <v>13</v>
      </c>
      <c r="G9" s="2">
        <v>2</v>
      </c>
      <c r="H9" s="2">
        <v>6</v>
      </c>
      <c r="I9" s="2">
        <v>1</v>
      </c>
      <c r="J9" s="2">
        <v>5</v>
      </c>
      <c r="K9" s="2" t="s">
        <v>13</v>
      </c>
      <c r="L9" s="2">
        <v>1</v>
      </c>
      <c r="M9" s="2">
        <v>1</v>
      </c>
      <c r="N9" s="2" t="s">
        <v>13</v>
      </c>
      <c r="O9" s="2" t="s">
        <v>13</v>
      </c>
      <c r="P9" s="2" t="s">
        <v>13</v>
      </c>
      <c r="Q9" s="2" t="s">
        <v>13</v>
      </c>
      <c r="R9" s="3">
        <f t="shared" si="0"/>
        <v>18</v>
      </c>
      <c r="S9" s="6">
        <f t="shared" si="1"/>
        <v>6</v>
      </c>
      <c r="T9" s="31"/>
      <c r="V9" s="1">
        <f>SUM(V5:V8)</f>
        <v>101</v>
      </c>
      <c r="X9" s="32"/>
    </row>
    <row r="10" spans="1:24" x14ac:dyDescent="0.25">
      <c r="A10" s="10" t="s">
        <v>9</v>
      </c>
      <c r="B10" s="10" t="s">
        <v>20</v>
      </c>
      <c r="C10" s="26">
        <f>$U$12*$X$6</f>
        <v>10.799999999999999</v>
      </c>
      <c r="D10" s="2">
        <v>2</v>
      </c>
      <c r="E10" s="2">
        <v>1</v>
      </c>
      <c r="F10" s="2" t="s">
        <v>13</v>
      </c>
      <c r="G10" s="2" t="s">
        <v>13</v>
      </c>
      <c r="H10" s="2">
        <v>7</v>
      </c>
      <c r="I10" s="2">
        <v>1</v>
      </c>
      <c r="J10" s="2">
        <v>6</v>
      </c>
      <c r="K10" s="2" t="s">
        <v>13</v>
      </c>
      <c r="L10" s="2">
        <v>1</v>
      </c>
      <c r="M10" s="2">
        <v>5</v>
      </c>
      <c r="N10" s="2" t="s">
        <v>13</v>
      </c>
      <c r="O10" s="2" t="s">
        <v>13</v>
      </c>
      <c r="P10" s="2" t="s">
        <v>13</v>
      </c>
      <c r="Q10" s="2" t="s">
        <v>13</v>
      </c>
      <c r="R10" s="3">
        <f t="shared" si="0"/>
        <v>23</v>
      </c>
      <c r="S10" s="6">
        <f t="shared" si="1"/>
        <v>7</v>
      </c>
      <c r="T10" s="35" t="s">
        <v>18</v>
      </c>
      <c r="U10" s="19" t="s">
        <v>19</v>
      </c>
      <c r="X10" s="32"/>
    </row>
    <row r="11" spans="1:24" x14ac:dyDescent="0.25">
      <c r="A11" s="10" t="s">
        <v>10</v>
      </c>
      <c r="B11" s="10" t="s">
        <v>23</v>
      </c>
      <c r="C11" s="26">
        <f>$U$12*$X$5</f>
        <v>16.399999999999999</v>
      </c>
      <c r="D11" s="2">
        <v>2</v>
      </c>
      <c r="E11" s="2">
        <v>1</v>
      </c>
      <c r="F11" s="2" t="s">
        <v>13</v>
      </c>
      <c r="G11" s="2">
        <v>5</v>
      </c>
      <c r="H11" s="2">
        <v>2</v>
      </c>
      <c r="I11" s="2">
        <v>1</v>
      </c>
      <c r="J11" s="2">
        <v>10</v>
      </c>
      <c r="K11" s="2" t="s">
        <v>13</v>
      </c>
      <c r="L11" s="2">
        <v>1</v>
      </c>
      <c r="M11" s="2">
        <v>1</v>
      </c>
      <c r="N11" s="2" t="s">
        <v>13</v>
      </c>
      <c r="O11" s="2" t="s">
        <v>13</v>
      </c>
      <c r="P11" s="2" t="s">
        <v>13</v>
      </c>
      <c r="Q11" s="2" t="s">
        <v>13</v>
      </c>
      <c r="R11" s="3">
        <f t="shared" si="0"/>
        <v>23</v>
      </c>
      <c r="S11" s="6">
        <f t="shared" si="1"/>
        <v>6</v>
      </c>
      <c r="T11" s="36" t="s">
        <v>17</v>
      </c>
      <c r="U11" s="2">
        <f>SUM(R3:R12)</f>
        <v>173</v>
      </c>
      <c r="X11" s="32"/>
    </row>
    <row r="12" spans="1:24" ht="15.75" thickBot="1" x14ac:dyDescent="0.3">
      <c r="A12" s="12" t="s">
        <v>11</v>
      </c>
      <c r="B12" s="12" t="s">
        <v>21</v>
      </c>
      <c r="C12" s="27">
        <f>$U$12*$X$8</f>
        <v>4.8</v>
      </c>
      <c r="D12" s="13">
        <v>1</v>
      </c>
      <c r="E12" s="13" t="s">
        <v>13</v>
      </c>
      <c r="F12" s="13" t="s">
        <v>13</v>
      </c>
      <c r="G12" s="13" t="s">
        <v>13</v>
      </c>
      <c r="H12" s="13" t="s">
        <v>13</v>
      </c>
      <c r="I12" s="13" t="s">
        <v>13</v>
      </c>
      <c r="J12" s="13">
        <v>1</v>
      </c>
      <c r="K12" s="13" t="s">
        <v>13</v>
      </c>
      <c r="L12" s="13">
        <v>1</v>
      </c>
      <c r="M12" s="13">
        <v>1</v>
      </c>
      <c r="N12" s="13" t="s">
        <v>13</v>
      </c>
      <c r="O12" s="13" t="s">
        <v>13</v>
      </c>
      <c r="P12" s="13" t="s">
        <v>13</v>
      </c>
      <c r="Q12" s="13" t="s">
        <v>13</v>
      </c>
      <c r="R12" s="14">
        <f t="shared" si="0"/>
        <v>4</v>
      </c>
      <c r="S12" s="15">
        <f t="shared" si="1"/>
        <v>10</v>
      </c>
      <c r="T12" s="37" t="s">
        <v>12</v>
      </c>
      <c r="U12" s="38">
        <v>120</v>
      </c>
      <c r="V12" s="39"/>
      <c r="W12" s="39"/>
      <c r="X12" s="40"/>
    </row>
    <row r="13" spans="1:24" x14ac:dyDescent="0.25">
      <c r="A13" s="16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7"/>
    </row>
    <row r="14" spans="1:24" x14ac:dyDescent="0.25">
      <c r="A14" s="16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7"/>
    </row>
    <row r="15" spans="1:24" x14ac:dyDescent="0.25">
      <c r="A15" s="16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7"/>
    </row>
    <row r="16" spans="1:24" x14ac:dyDescent="0.25">
      <c r="A16" s="16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7"/>
    </row>
    <row r="17" spans="1:24" x14ac:dyDescent="0.25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7"/>
    </row>
    <row r="18" spans="1:24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4" ht="64.5" customHeight="1" thickBot="1" x14ac:dyDescent="0.3">
      <c r="A19" s="20" t="s">
        <v>30</v>
      </c>
      <c r="B19" s="46" t="s">
        <v>16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24" t="s">
        <v>27</v>
      </c>
    </row>
    <row r="20" spans="1:24" ht="30.75" thickBot="1" x14ac:dyDescent="0.3">
      <c r="A20" s="21" t="s">
        <v>0</v>
      </c>
      <c r="B20" s="21" t="s">
        <v>1</v>
      </c>
      <c r="C20" s="22" t="s">
        <v>28</v>
      </c>
      <c r="D20" s="23">
        <v>44835</v>
      </c>
      <c r="E20" s="23">
        <v>44836</v>
      </c>
      <c r="F20" s="23">
        <v>44837</v>
      </c>
      <c r="G20" s="23">
        <v>44838</v>
      </c>
      <c r="H20" s="23">
        <v>44839</v>
      </c>
      <c r="I20" s="23">
        <v>44840</v>
      </c>
      <c r="J20" s="23">
        <v>44841</v>
      </c>
      <c r="K20" s="23">
        <v>44842</v>
      </c>
      <c r="L20" s="23">
        <v>44843</v>
      </c>
      <c r="M20" s="23">
        <v>44844</v>
      </c>
      <c r="N20" s="23">
        <v>44845</v>
      </c>
      <c r="O20" s="23">
        <v>44846</v>
      </c>
      <c r="P20" s="23">
        <v>44847</v>
      </c>
      <c r="Q20" s="23">
        <v>44848</v>
      </c>
      <c r="R20" s="21" t="s">
        <v>14</v>
      </c>
      <c r="S20" s="41" t="s">
        <v>15</v>
      </c>
      <c r="T20" s="43" t="s">
        <v>29</v>
      </c>
      <c r="U20" s="44"/>
      <c r="V20" s="44"/>
      <c r="W20" s="44"/>
      <c r="X20" s="45"/>
    </row>
    <row r="21" spans="1:24" x14ac:dyDescent="0.25">
      <c r="A21" s="10" t="s">
        <v>2</v>
      </c>
      <c r="B21" s="10" t="s">
        <v>23</v>
      </c>
      <c r="C21" s="26">
        <f>$U$30*$X$23</f>
        <v>33.333333333333336</v>
      </c>
      <c r="D21" s="2" t="s">
        <v>13</v>
      </c>
      <c r="E21" s="2">
        <v>5</v>
      </c>
      <c r="F21" s="2" t="s">
        <v>13</v>
      </c>
      <c r="G21" s="2">
        <v>20</v>
      </c>
      <c r="H21" s="2" t="s">
        <v>13</v>
      </c>
      <c r="I21" s="2" t="s">
        <v>13</v>
      </c>
      <c r="J21" s="2">
        <v>20</v>
      </c>
      <c r="K21" s="2" t="s">
        <v>13</v>
      </c>
      <c r="L21" s="2">
        <v>25</v>
      </c>
      <c r="M21" s="2">
        <v>30</v>
      </c>
      <c r="N21" s="2">
        <v>25</v>
      </c>
      <c r="O21" s="2">
        <v>25</v>
      </c>
      <c r="P21" s="2" t="s">
        <v>13</v>
      </c>
      <c r="Q21" s="2">
        <v>5</v>
      </c>
      <c r="R21" s="3">
        <f t="shared" ref="R21:R30" si="3">SUM(D21:Q21)</f>
        <v>155</v>
      </c>
      <c r="S21" s="6">
        <f t="shared" ref="S21:S30" si="4">COUNTIF(D21:Q21,"x")</f>
        <v>6</v>
      </c>
      <c r="T21" s="28"/>
      <c r="U21" s="29"/>
      <c r="V21" s="29"/>
      <c r="W21" s="29"/>
      <c r="X21" s="30"/>
    </row>
    <row r="22" spans="1:24" x14ac:dyDescent="0.25">
      <c r="A22" s="10" t="s">
        <v>3</v>
      </c>
      <c r="B22" s="10" t="s">
        <v>20</v>
      </c>
      <c r="C22" s="26">
        <f>$U$30*$X$24</f>
        <v>24.375</v>
      </c>
      <c r="D22" s="2" t="s">
        <v>13</v>
      </c>
      <c r="E22" s="2">
        <v>1</v>
      </c>
      <c r="F22" s="2" t="s">
        <v>13</v>
      </c>
      <c r="G22" s="2">
        <v>2</v>
      </c>
      <c r="H22" s="2">
        <v>1</v>
      </c>
      <c r="I22" s="2">
        <v>1</v>
      </c>
      <c r="J22" s="2">
        <v>1</v>
      </c>
      <c r="K22" s="2" t="s">
        <v>13</v>
      </c>
      <c r="L22" s="2">
        <v>1</v>
      </c>
      <c r="M22" s="2">
        <v>1</v>
      </c>
      <c r="N22" s="2" t="s">
        <v>13</v>
      </c>
      <c r="O22" s="2" t="s">
        <v>13</v>
      </c>
      <c r="P22" s="2" t="s">
        <v>13</v>
      </c>
      <c r="Q22" s="2" t="s">
        <v>13</v>
      </c>
      <c r="R22" s="3">
        <f t="shared" si="3"/>
        <v>8</v>
      </c>
      <c r="S22" s="6">
        <f t="shared" si="4"/>
        <v>7</v>
      </c>
      <c r="T22" s="31"/>
      <c r="X22" s="32"/>
    </row>
    <row r="23" spans="1:24" x14ac:dyDescent="0.25">
      <c r="A23" s="10" t="s">
        <v>4</v>
      </c>
      <c r="B23" s="10" t="s">
        <v>23</v>
      </c>
      <c r="C23" s="26">
        <f>$U$30*$X$23</f>
        <v>33.333333333333336</v>
      </c>
      <c r="D23" s="2">
        <v>5</v>
      </c>
      <c r="E23" s="2">
        <v>6</v>
      </c>
      <c r="F23" s="2" t="s">
        <v>13</v>
      </c>
      <c r="G23" s="2">
        <v>5</v>
      </c>
      <c r="H23" s="2">
        <v>2</v>
      </c>
      <c r="I23" s="2">
        <v>1</v>
      </c>
      <c r="J23" s="2">
        <v>1</v>
      </c>
      <c r="K23" s="2" t="s">
        <v>13</v>
      </c>
      <c r="L23" s="2">
        <v>1</v>
      </c>
      <c r="M23" s="2">
        <v>1</v>
      </c>
      <c r="N23" s="2" t="s">
        <v>13</v>
      </c>
      <c r="O23" s="2" t="s">
        <v>13</v>
      </c>
      <c r="P23" s="2" t="s">
        <v>13</v>
      </c>
      <c r="Q23" s="2" t="s">
        <v>13</v>
      </c>
      <c r="R23" s="3">
        <f t="shared" si="3"/>
        <v>22</v>
      </c>
      <c r="S23" s="6">
        <f t="shared" si="4"/>
        <v>6</v>
      </c>
      <c r="T23" s="33" t="s">
        <v>23</v>
      </c>
      <c r="U23" s="2">
        <v>3</v>
      </c>
      <c r="V23" s="3">
        <v>40</v>
      </c>
      <c r="X23" s="34">
        <f>(((V23*$U$30)/$V$27)/U23)/$U$30</f>
        <v>0.13333333333333333</v>
      </c>
    </row>
    <row r="24" spans="1:24" x14ac:dyDescent="0.25">
      <c r="A24" s="10" t="s">
        <v>5</v>
      </c>
      <c r="B24" s="10" t="s">
        <v>20</v>
      </c>
      <c r="C24" s="26">
        <f>$U$30*$X$24</f>
        <v>24.375</v>
      </c>
      <c r="D24" s="2">
        <v>4</v>
      </c>
      <c r="E24" s="2">
        <v>2</v>
      </c>
      <c r="F24" s="2" t="s">
        <v>13</v>
      </c>
      <c r="G24" s="2">
        <v>4</v>
      </c>
      <c r="H24" s="2">
        <v>3</v>
      </c>
      <c r="I24" s="2">
        <v>1</v>
      </c>
      <c r="J24" s="2">
        <v>2</v>
      </c>
      <c r="K24" s="2" t="s">
        <v>13</v>
      </c>
      <c r="L24" s="2">
        <v>1</v>
      </c>
      <c r="M24" s="2">
        <v>1</v>
      </c>
      <c r="N24" s="2" t="s">
        <v>13</v>
      </c>
      <c r="O24" s="2" t="s">
        <v>13</v>
      </c>
      <c r="P24" s="2" t="s">
        <v>13</v>
      </c>
      <c r="Q24" s="2" t="s">
        <v>13</v>
      </c>
      <c r="R24" s="3">
        <f t="shared" si="3"/>
        <v>18</v>
      </c>
      <c r="S24" s="6">
        <f t="shared" si="4"/>
        <v>6</v>
      </c>
      <c r="T24" s="33" t="s">
        <v>20</v>
      </c>
      <c r="U24" s="2">
        <v>4</v>
      </c>
      <c r="V24" s="3">
        <v>39</v>
      </c>
      <c r="X24" s="34">
        <f t="shared" ref="X24:X26" si="5">(((V24*$U$30)/$V$27)/U24)/$U$30</f>
        <v>9.7500000000000003E-2</v>
      </c>
    </row>
    <row r="25" spans="1:24" x14ac:dyDescent="0.25">
      <c r="A25" s="10" t="s">
        <v>6</v>
      </c>
      <c r="B25" s="10" t="s">
        <v>22</v>
      </c>
      <c r="C25" s="26">
        <f>$U$30*$X$25</f>
        <v>21.25</v>
      </c>
      <c r="D25" s="2">
        <v>3</v>
      </c>
      <c r="E25" s="2">
        <v>1</v>
      </c>
      <c r="F25" s="2" t="s">
        <v>13</v>
      </c>
      <c r="G25" s="2">
        <v>3</v>
      </c>
      <c r="H25" s="2">
        <v>4</v>
      </c>
      <c r="I25" s="2">
        <v>1</v>
      </c>
      <c r="J25" s="2">
        <v>3</v>
      </c>
      <c r="K25" s="2" t="s">
        <v>13</v>
      </c>
      <c r="L25" s="2">
        <v>1</v>
      </c>
      <c r="M25" s="2">
        <v>1</v>
      </c>
      <c r="N25" s="2" t="s">
        <v>13</v>
      </c>
      <c r="O25" s="2" t="s">
        <v>13</v>
      </c>
      <c r="P25" s="2" t="s">
        <v>13</v>
      </c>
      <c r="Q25" s="2" t="s">
        <v>13</v>
      </c>
      <c r="R25" s="3">
        <f t="shared" si="3"/>
        <v>17</v>
      </c>
      <c r="S25" s="6">
        <f t="shared" si="4"/>
        <v>6</v>
      </c>
      <c r="T25" s="33" t="s">
        <v>22</v>
      </c>
      <c r="U25" s="2">
        <v>2</v>
      </c>
      <c r="V25" s="3">
        <v>17</v>
      </c>
      <c r="X25" s="34">
        <f t="shared" si="5"/>
        <v>8.5000000000000006E-2</v>
      </c>
    </row>
    <row r="26" spans="1:24" x14ac:dyDescent="0.25">
      <c r="A26" s="10" t="s">
        <v>7</v>
      </c>
      <c r="B26" s="10" t="s">
        <v>20</v>
      </c>
      <c r="C26" s="26">
        <f>$U$30*$X$24</f>
        <v>24.375</v>
      </c>
      <c r="D26" s="2">
        <v>2</v>
      </c>
      <c r="E26" s="2">
        <v>1</v>
      </c>
      <c r="F26" s="2" t="s">
        <v>13</v>
      </c>
      <c r="G26" s="2" t="s">
        <v>13</v>
      </c>
      <c r="H26" s="2">
        <v>5</v>
      </c>
      <c r="I26" s="2">
        <v>1</v>
      </c>
      <c r="J26" s="2">
        <v>4</v>
      </c>
      <c r="K26" s="2" t="s">
        <v>13</v>
      </c>
      <c r="L26" s="2">
        <v>1</v>
      </c>
      <c r="M26" s="2">
        <v>1</v>
      </c>
      <c r="N26" s="2" t="s">
        <v>13</v>
      </c>
      <c r="O26" s="2" t="s">
        <v>13</v>
      </c>
      <c r="P26" s="2" t="s">
        <v>13</v>
      </c>
      <c r="Q26" s="2" t="s">
        <v>13</v>
      </c>
      <c r="R26" s="3">
        <f t="shared" si="3"/>
        <v>15</v>
      </c>
      <c r="S26" s="6">
        <f t="shared" si="4"/>
        <v>7</v>
      </c>
      <c r="T26" s="33" t="s">
        <v>21</v>
      </c>
      <c r="U26" s="2">
        <v>1</v>
      </c>
      <c r="V26" s="3">
        <v>4</v>
      </c>
      <c r="W26" s="1"/>
      <c r="X26" s="34">
        <f t="shared" si="5"/>
        <v>0.04</v>
      </c>
    </row>
    <row r="27" spans="1:24" x14ac:dyDescent="0.25">
      <c r="A27" s="10" t="s">
        <v>8</v>
      </c>
      <c r="B27" s="10" t="s">
        <v>22</v>
      </c>
      <c r="C27" s="26">
        <f>$U$30*$X$25</f>
        <v>21.25</v>
      </c>
      <c r="D27" s="2">
        <v>1</v>
      </c>
      <c r="E27" s="2">
        <v>1</v>
      </c>
      <c r="F27" s="2" t="s">
        <v>13</v>
      </c>
      <c r="G27" s="2">
        <v>2</v>
      </c>
      <c r="H27" s="2">
        <v>6</v>
      </c>
      <c r="I27" s="2">
        <v>1</v>
      </c>
      <c r="J27" s="2">
        <v>5</v>
      </c>
      <c r="K27" s="2" t="s">
        <v>13</v>
      </c>
      <c r="L27" s="2">
        <v>1</v>
      </c>
      <c r="M27" s="2">
        <v>1</v>
      </c>
      <c r="N27" s="2" t="s">
        <v>13</v>
      </c>
      <c r="O27" s="2" t="s">
        <v>13</v>
      </c>
      <c r="P27" s="2" t="s">
        <v>13</v>
      </c>
      <c r="Q27" s="2" t="s">
        <v>13</v>
      </c>
      <c r="R27" s="3">
        <f t="shared" si="3"/>
        <v>18</v>
      </c>
      <c r="S27" s="6">
        <f t="shared" si="4"/>
        <v>6</v>
      </c>
      <c r="T27" s="31"/>
      <c r="V27">
        <f>SUM(V23:V26)</f>
        <v>100</v>
      </c>
      <c r="X27" s="32"/>
    </row>
    <row r="28" spans="1:24" x14ac:dyDescent="0.25">
      <c r="A28" s="10" t="s">
        <v>9</v>
      </c>
      <c r="B28" s="10" t="s">
        <v>20</v>
      </c>
      <c r="C28" s="26">
        <f>$U$30*$X$24</f>
        <v>24.375</v>
      </c>
      <c r="D28" s="2">
        <v>2</v>
      </c>
      <c r="E28" s="2">
        <v>1</v>
      </c>
      <c r="F28" s="2" t="s">
        <v>13</v>
      </c>
      <c r="G28" s="2" t="s">
        <v>13</v>
      </c>
      <c r="H28" s="2">
        <v>7</v>
      </c>
      <c r="I28" s="2">
        <v>1</v>
      </c>
      <c r="J28" s="2">
        <v>6</v>
      </c>
      <c r="K28" s="2" t="s">
        <v>13</v>
      </c>
      <c r="L28" s="2">
        <v>1</v>
      </c>
      <c r="M28" s="2">
        <v>1</v>
      </c>
      <c r="N28" s="2" t="s">
        <v>13</v>
      </c>
      <c r="O28" s="2" t="s">
        <v>13</v>
      </c>
      <c r="P28" s="2" t="s">
        <v>13</v>
      </c>
      <c r="Q28" s="2" t="s">
        <v>13</v>
      </c>
      <c r="R28" s="3">
        <f t="shared" si="3"/>
        <v>19</v>
      </c>
      <c r="S28" s="6">
        <f t="shared" si="4"/>
        <v>7</v>
      </c>
      <c r="T28" s="35" t="s">
        <v>18</v>
      </c>
      <c r="U28" s="2" t="s">
        <v>19</v>
      </c>
      <c r="X28" s="32"/>
    </row>
    <row r="29" spans="1:24" x14ac:dyDescent="0.25">
      <c r="A29" s="10" t="s">
        <v>10</v>
      </c>
      <c r="B29" s="10" t="s">
        <v>23</v>
      </c>
      <c r="C29" s="26">
        <f>$U$30*$X$23</f>
        <v>33.333333333333336</v>
      </c>
      <c r="D29" s="2">
        <v>2</v>
      </c>
      <c r="E29" s="2">
        <v>1</v>
      </c>
      <c r="F29" s="2" t="s">
        <v>13</v>
      </c>
      <c r="G29" s="2">
        <v>5</v>
      </c>
      <c r="H29" s="2">
        <v>8</v>
      </c>
      <c r="I29" s="2">
        <v>1</v>
      </c>
      <c r="J29" s="2">
        <v>7</v>
      </c>
      <c r="K29" s="2" t="s">
        <v>13</v>
      </c>
      <c r="L29" s="2">
        <v>1</v>
      </c>
      <c r="M29" s="2">
        <v>1</v>
      </c>
      <c r="N29" s="2" t="s">
        <v>13</v>
      </c>
      <c r="O29" s="2" t="s">
        <v>13</v>
      </c>
      <c r="P29" s="2" t="s">
        <v>13</v>
      </c>
      <c r="Q29" s="2" t="s">
        <v>13</v>
      </c>
      <c r="R29" s="3">
        <f t="shared" si="3"/>
        <v>26</v>
      </c>
      <c r="S29" s="6">
        <f t="shared" si="4"/>
        <v>6</v>
      </c>
      <c r="T29" s="36" t="s">
        <v>17</v>
      </c>
      <c r="U29" s="2">
        <f>SUM(Produtos!R21:R30)</f>
        <v>304</v>
      </c>
      <c r="X29" s="32"/>
    </row>
    <row r="30" spans="1:24" ht="15.75" thickBot="1" x14ac:dyDescent="0.3">
      <c r="A30" s="10" t="s">
        <v>11</v>
      </c>
      <c r="B30" s="10" t="s">
        <v>21</v>
      </c>
      <c r="C30" s="26">
        <f>$U$30*$X$26</f>
        <v>10</v>
      </c>
      <c r="D30" s="2">
        <v>1</v>
      </c>
      <c r="E30" s="2" t="s">
        <v>13</v>
      </c>
      <c r="F30" s="2" t="s">
        <v>13</v>
      </c>
      <c r="G30" s="2" t="s">
        <v>13</v>
      </c>
      <c r="H30" s="2">
        <v>1</v>
      </c>
      <c r="I30" s="2">
        <v>1</v>
      </c>
      <c r="J30" s="2">
        <v>1</v>
      </c>
      <c r="K30" s="2" t="s">
        <v>13</v>
      </c>
      <c r="L30" s="2">
        <v>1</v>
      </c>
      <c r="M30" s="2">
        <v>1</v>
      </c>
      <c r="N30" s="2" t="s">
        <v>13</v>
      </c>
      <c r="O30" s="2" t="s">
        <v>13</v>
      </c>
      <c r="P30" s="2" t="s">
        <v>13</v>
      </c>
      <c r="Q30" s="2" t="s">
        <v>13</v>
      </c>
      <c r="R30" s="3">
        <f t="shared" si="3"/>
        <v>6</v>
      </c>
      <c r="S30" s="6">
        <f t="shared" si="4"/>
        <v>8</v>
      </c>
      <c r="T30" s="37" t="s">
        <v>12</v>
      </c>
      <c r="U30" s="38">
        <v>250</v>
      </c>
      <c r="V30" s="39"/>
      <c r="W30" s="39"/>
      <c r="X30" s="40"/>
    </row>
    <row r="31" spans="1:24" x14ac:dyDescent="0.25">
      <c r="C31" s="25">
        <f>SUM(C21:C30)</f>
        <v>250.00000000000003</v>
      </c>
    </row>
  </sheetData>
  <dataConsolidate/>
  <mergeCells count="4">
    <mergeCell ref="T20:X20"/>
    <mergeCell ref="T2:X2"/>
    <mergeCell ref="B1:R1"/>
    <mergeCell ref="B19:R19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AD569DC-BC1D-43C5-A155-823E3C59B437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25</xm:f>
              </x14:cfvo>
              <x14:cfIcon iconSet="3Stars" iconId="0"/>
              <x14:cfIcon iconSet="3Stars" iconId="1"/>
              <x14:cfIcon iconSet="3Stars" iconId="2"/>
            </x14:iconSet>
          </x14:cfRule>
          <x14:cfRule type="iconSet" priority="5" id="{FA7F0FC4-BB79-4E59-840A-8AFDE43F9576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25</xm:f>
              </x14:cfvo>
              <x14:cfIcon iconSet="3TrafficLights1" iconId="0"/>
              <x14:cfIcon iconSet="3Stars" iconId="1"/>
              <x14:cfIcon iconSet="3Stars" iconId="2"/>
            </x14:iconSet>
          </x14:cfRule>
          <x14:cfRule type="iconSet" priority="6" id="{79EE5246-3DAA-43D5-A50D-901ADE23F0A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R3:R11</xm:sqref>
        </x14:conditionalFormatting>
        <x14:conditionalFormatting xmlns:xm="http://schemas.microsoft.com/office/excel/2006/main">
          <x14:cfRule type="iconSet" priority="3" id="{EF483D92-7BED-4CB7-AFA7-14937E034B6E}">
            <x14:iconSet iconSet="3Stars">
              <x14:cfvo type="percent">
                <xm:f>0</xm:f>
              </x14:cfvo>
              <x14:cfvo type="num">
                <xm:f>3</xm:f>
              </x14:cfvo>
              <x14:cfvo type="num">
                <xm:f>5</xm:f>
              </x14:cfvo>
            </x14:iconSet>
          </x14:cfRule>
          <xm:sqref>R12:R17</xm:sqref>
        </x14:conditionalFormatting>
        <x14:conditionalFormatting xmlns:xm="http://schemas.microsoft.com/office/excel/2006/main">
          <x14:cfRule type="iconSet" priority="2" id="{F348BDBC-B530-45D5-B08C-7041AC3FBE58}">
            <x14:iconSet iconSet="3Stars">
              <x14:cfvo type="percent">
                <xm:f>0</xm:f>
              </x14:cfvo>
              <x14:cfvo type="num">
                <xm:f>15</xm:f>
              </x14:cfvo>
              <x14:cfvo type="num">
                <xm:f>60</xm:f>
              </x14:cfvo>
            </x14:iconSet>
          </x14:cfRule>
          <xm:sqref>R21:R29</xm:sqref>
        </x14:conditionalFormatting>
        <x14:conditionalFormatting xmlns:xm="http://schemas.microsoft.com/office/excel/2006/main">
          <x14:cfRule type="iconSet" priority="1" id="{2EDE00A2-092D-4B07-821F-6310B28CC28D}">
            <x14:iconSet iconSet="3Stars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</x14:iconSet>
          </x14:cfRule>
          <xm:sqref>R30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Home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</dc:creator>
  <cp:lastModifiedBy>Evy</cp:lastModifiedBy>
  <cp:lastPrinted>2022-10-10T22:19:52Z</cp:lastPrinted>
  <dcterms:created xsi:type="dcterms:W3CDTF">2022-10-07T23:26:02Z</dcterms:created>
  <dcterms:modified xsi:type="dcterms:W3CDTF">2023-01-23T18:40:42Z</dcterms:modified>
</cp:coreProperties>
</file>