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ZrCHX9lo75wR86pM6jrC9fP1Tyg=="/>
    </ext>
  </extLst>
</workbook>
</file>

<file path=xl/sharedStrings.xml><?xml version="1.0" encoding="utf-8"?>
<sst xmlns="http://schemas.openxmlformats.org/spreadsheetml/2006/main" count="35" uniqueCount="30">
  <si>
    <t>Month/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</si>
  <si>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</si>
  <si>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</si>
  <si>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</si>
  <si>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</si>
  <si>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</si>
  <si>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</si>
  <si>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</si>
  <si>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</si>
  <si>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</si>
  <si>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</si>
  <si>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</si>
  <si>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</si>
  <si>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Starting</t>
  </si>
  <si>
    <t>Shipped</t>
  </si>
  <si>
    <t>Production</t>
  </si>
  <si>
    <t>Ending</t>
  </si>
  <si>
    <t>Naive Forecast 2013</t>
  </si>
  <si>
    <t>Cumulative Mean Forecast 2013</t>
  </si>
  <si>
    <t>Mean Absolute Percent Error(MAPE) 2013</t>
  </si>
  <si>
    <t>Mean Squared Error(MSE) 2013</t>
  </si>
  <si>
    <t>Moving Average(3 month) 2013</t>
  </si>
  <si>
    <t>Exponential Smoothing 2013</t>
  </si>
  <si>
    <t xml:space="preserve">Alpha </t>
  </si>
  <si>
    <t>Naive Forecast 2014</t>
  </si>
  <si>
    <t>Cumulative Mean Forecast 2014</t>
  </si>
  <si>
    <t>Mean Absolute Percent Error(MAPE) 2014</t>
  </si>
  <si>
    <t>Mean Squared Error(MSE) 2014</t>
  </si>
  <si>
    <t>Moving Average(3 month) 2014</t>
  </si>
  <si>
    <t>Exponential Smoothing 2014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</si>
</sst>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\(#,##0.00\);_(* &quot;-&quot;??_);_(@_)"/>
    <numFmt numFmtId="165" formatCode="_(* #,##0_);_(* \(#,##0\);_(* &quot;-&quot;??_);_(@_)"/>
    <numFmt numFmtId="166" formatCode="_(&quot;$&quot;* #,##0.00_);_(&quot;$&quot;* \(#,##0.00\);_(&quot;$&quot;* &quot;-&quot;??_);_(@_)"/>
  </numFmts>
  <fonts count="6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  <font>
      <sz val="11.0"/>
      <color rgb="FF000000"/>
      <name val="Inconsolata"/>
    </font>
    <font>
      <sz val="11.0"/>
      <color rgb="FF1155CC"/>
      <name val="Inconsolata"/>
    </font>
    <font>
      <sz val="11.0"/>
      <color rgb="FF7E3794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1" numFmtId="0" xfId="0" applyFont="1"/>
    <xf borderId="2" fillId="0" fontId="1" numFmtId="0" xfId="0" applyBorder="1" applyFont="1"/>
    <xf borderId="2" fillId="0" fontId="1" numFmtId="164" xfId="0" applyBorder="1" applyFont="1" applyNumberFormat="1"/>
    <xf borderId="2" fillId="0" fontId="1" numFmtId="165" xfId="0" applyBorder="1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9" xfId="0" applyFont="1" applyNumberFormat="1"/>
    <xf borderId="3" fillId="0" fontId="1" numFmtId="0" xfId="0" applyBorder="1" applyFont="1"/>
    <xf borderId="3" fillId="0" fontId="1" numFmtId="165" xfId="0" applyBorder="1" applyFont="1" applyNumberFormat="1"/>
    <xf borderId="0" fillId="0" fontId="2" numFmtId="0" xfId="0" applyAlignment="1" applyFont="1">
      <alignment readingOrder="0"/>
    </xf>
    <xf borderId="0" fillId="0" fontId="2" numFmtId="165" xfId="0" applyFont="1" applyNumberFormat="1"/>
    <xf borderId="0" fillId="0" fontId="2" numFmtId="0" xfId="0" applyFont="1"/>
    <xf borderId="0" fillId="2" fontId="3" numFmtId="0" xfId="0" applyFill="1" applyFont="1"/>
    <xf borderId="0" fillId="2" fontId="4" numFmtId="0" xfId="0" applyFont="1"/>
    <xf borderId="0" fillId="2" fontId="5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44"/>
    <col customWidth="1" min="2" max="13" width="11.0"/>
    <col customWidth="1" min="14" max="16" width="17.44"/>
    <col customWidth="1" min="17" max="17" width="16.0"/>
    <col customWidth="1" min="18" max="18" width="12.44"/>
    <col customWidth="1" min="19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75" customHeight="1">
      <c r="A2" s="2">
        <v>2013.0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5.75" customHeight="1">
      <c r="A3" s="3" t="s">
        <v>13</v>
      </c>
      <c r="B3" s="4">
        <v>120816.0</v>
      </c>
      <c r="C3" s="5">
        <v>125871.35</v>
      </c>
      <c r="D3" s="5">
        <v>120414.71428571429</v>
      </c>
      <c r="E3" s="5">
        <v>132696.0642857143</v>
      </c>
      <c r="F3" s="5">
        <v>125385.90714285715</v>
      </c>
      <c r="G3" s="5">
        <v>124197.11811332134</v>
      </c>
      <c r="H3" s="5">
        <v>135896.97525617847</v>
      </c>
      <c r="I3" s="5">
        <v>121360.81811332132</v>
      </c>
      <c r="J3" s="5">
        <v>141836.21097046416</v>
      </c>
      <c r="K3" s="5">
        <v>129436.0681133213</v>
      </c>
      <c r="L3" s="5">
        <v>131763.91097046415</v>
      </c>
      <c r="M3" s="5">
        <v>127822.27525617843</v>
      </c>
      <c r="N3" s="6"/>
      <c r="O3" s="7"/>
    </row>
    <row r="4" ht="15.75" customHeight="1">
      <c r="A4" s="2" t="s">
        <v>14</v>
      </c>
      <c r="B4" s="6">
        <v>26203.0</v>
      </c>
      <c r="C4" s="6">
        <v>33738.0</v>
      </c>
      <c r="D4" s="6">
        <v>18977.0</v>
      </c>
      <c r="E4" s="6">
        <v>40057.0</v>
      </c>
      <c r="F4" s="6">
        <v>33429.0</v>
      </c>
      <c r="G4" s="6">
        <v>18070.0</v>
      </c>
      <c r="H4" s="6">
        <v>47283.0</v>
      </c>
      <c r="I4" s="6">
        <v>1852.0</v>
      </c>
      <c r="J4" s="6">
        <v>42170.0</v>
      </c>
      <c r="K4" s="6">
        <v>30419.0</v>
      </c>
      <c r="L4" s="6">
        <v>32223.0</v>
      </c>
      <c r="M4" s="6">
        <v>22894.0</v>
      </c>
      <c r="N4" s="6"/>
      <c r="O4" s="7"/>
    </row>
    <row r="5" ht="15.75" customHeight="1">
      <c r="A5" s="2" t="s">
        <v>15</v>
      </c>
      <c r="B5" s="6">
        <v>31258.350000000002</v>
      </c>
      <c r="C5" s="6">
        <v>28281.364285714284</v>
      </c>
      <c r="D5" s="6">
        <v>31258.350000000002</v>
      </c>
      <c r="E5" s="6">
        <v>32746.84285714286</v>
      </c>
      <c r="F5" s="6">
        <v>32240.210970464188</v>
      </c>
      <c r="G5" s="6">
        <v>29769.85714285714</v>
      </c>
      <c r="H5" s="6">
        <v>32746.84285714286</v>
      </c>
      <c r="I5" s="6">
        <v>22327.392857142855</v>
      </c>
      <c r="J5" s="6">
        <v>29769.85714285714</v>
      </c>
      <c r="K5" s="6">
        <v>32746.84285714286</v>
      </c>
      <c r="L5" s="6">
        <v>28281.364285714284</v>
      </c>
      <c r="M5" s="6">
        <v>20838.9</v>
      </c>
      <c r="N5" s="6"/>
      <c r="O5" s="8"/>
    </row>
    <row r="6" ht="15.75" customHeight="1">
      <c r="A6" s="9" t="s">
        <v>16</v>
      </c>
      <c r="B6" s="10">
        <v>125871.35</v>
      </c>
      <c r="C6" s="10">
        <v>120414.71428571429</v>
      </c>
      <c r="D6" s="10">
        <v>132696.0642857143</v>
      </c>
      <c r="E6" s="10">
        <v>125385.90714285715</v>
      </c>
      <c r="F6" s="10">
        <v>124197.11811332134</v>
      </c>
      <c r="G6" s="10">
        <v>135896.97525617847</v>
      </c>
      <c r="H6" s="10">
        <v>121360.81811332132</v>
      </c>
      <c r="I6" s="10">
        <v>141836.21097046416</v>
      </c>
      <c r="J6" s="10">
        <v>129436.0681133213</v>
      </c>
      <c r="K6" s="10">
        <v>131763.91097046415</v>
      </c>
      <c r="L6" s="10">
        <v>127822.27525617843</v>
      </c>
      <c r="M6" s="10">
        <v>125767.17525617842</v>
      </c>
      <c r="N6" s="6"/>
      <c r="O6" s="7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Q7" s="7"/>
      <c r="R7" s="6"/>
    </row>
    <row r="8" ht="15.75" customHeight="1">
      <c r="A8" s="2">
        <v>2014.0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Q8" s="7"/>
      <c r="R8" s="6"/>
    </row>
    <row r="9" ht="15.75" customHeight="1">
      <c r="A9" s="3" t="s">
        <v>13</v>
      </c>
      <c r="B9" s="5">
        <v>125767.17525617842</v>
      </c>
      <c r="C9" s="5">
        <v>131394.906562593</v>
      </c>
      <c r="D9" s="5">
        <v>126075.37774458714</v>
      </c>
      <c r="E9" s="5">
        <v>139201.10905100172</v>
      </c>
      <c r="F9" s="5">
        <v>132009.9704196265</v>
      </c>
      <c r="G9" s="5">
        <v>130191.7017260411</v>
      </c>
      <c r="H9" s="5">
        <v>144269.43303245568</v>
      </c>
      <c r="I9" s="5">
        <v>129639.29440108046</v>
      </c>
      <c r="J9" s="5">
        <v>149643.1152720235</v>
      </c>
      <c r="K9" s="5">
        <v>138730.8465784381</v>
      </c>
      <c r="L9" s="5">
        <v>141596.7079470629</v>
      </c>
      <c r="M9" s="5">
        <v>136333.04906684684</v>
      </c>
      <c r="Q9" s="7"/>
      <c r="R9" s="6"/>
    </row>
    <row r="10" ht="15.75" customHeight="1">
      <c r="A10" s="2" t="s">
        <v>14</v>
      </c>
      <c r="B10" s="6">
        <v>27135.0</v>
      </c>
      <c r="C10" s="6">
        <v>34962.0</v>
      </c>
      <c r="D10" s="6">
        <v>19637.0</v>
      </c>
      <c r="E10" s="6">
        <v>41514.0</v>
      </c>
      <c r="F10" s="6">
        <v>34581.0</v>
      </c>
      <c r="G10" s="6">
        <v>18685.0</v>
      </c>
      <c r="H10" s="6">
        <v>48953.0</v>
      </c>
      <c r="I10" s="6">
        <v>1838.0</v>
      </c>
      <c r="J10" s="6">
        <v>43675.0</v>
      </c>
      <c r="K10" s="6">
        <v>31457.0</v>
      </c>
      <c r="L10" s="6">
        <v>33346.0</v>
      </c>
      <c r="M10" s="6">
        <v>23677.0</v>
      </c>
      <c r="N10" s="6"/>
      <c r="O10" s="7"/>
    </row>
    <row r="11" ht="15.75" customHeight="1">
      <c r="A11" s="2" t="s">
        <v>15</v>
      </c>
      <c r="B11" s="6">
        <v>32762.731306414586</v>
      </c>
      <c r="C11" s="6">
        <v>29642.471181994144</v>
      </c>
      <c r="D11" s="6">
        <v>32762.731306414586</v>
      </c>
      <c r="E11" s="6">
        <v>34322.8613686248</v>
      </c>
      <c r="F11" s="6">
        <v>32762.731306414586</v>
      </c>
      <c r="G11" s="6">
        <v>32762.731306414586</v>
      </c>
      <c r="H11" s="6">
        <v>34322.8613686248</v>
      </c>
      <c r="I11" s="6">
        <v>21841.820870943055</v>
      </c>
      <c r="J11" s="6">
        <v>32762.731306414586</v>
      </c>
      <c r="K11" s="6">
        <v>34322.8613686248</v>
      </c>
      <c r="L11" s="6">
        <v>28082.341119783927</v>
      </c>
      <c r="M11" s="6">
        <v>23401.950933153275</v>
      </c>
      <c r="N11" s="6"/>
    </row>
    <row r="12" ht="15.75" customHeight="1">
      <c r="A12" s="9" t="s">
        <v>16</v>
      </c>
      <c r="B12" s="10">
        <v>131394.906562593</v>
      </c>
      <c r="C12" s="10">
        <v>126075.37774458714</v>
      </c>
      <c r="D12" s="10">
        <v>139201.10905100172</v>
      </c>
      <c r="E12" s="10">
        <v>132009.9704196265</v>
      </c>
      <c r="F12" s="10">
        <v>130191.7017260411</v>
      </c>
      <c r="G12" s="10">
        <v>144269.43303245568</v>
      </c>
      <c r="H12" s="10">
        <v>129639.29440108046</v>
      </c>
      <c r="I12" s="10">
        <v>149643.1152720235</v>
      </c>
      <c r="J12" s="10">
        <v>138730.8465784381</v>
      </c>
      <c r="K12" s="10">
        <v>141596.7079470629</v>
      </c>
      <c r="L12" s="10">
        <v>136333.04906684684</v>
      </c>
      <c r="M12" s="10">
        <v>136058.00000000012</v>
      </c>
    </row>
    <row r="13" ht="15.75" customHeight="1"/>
    <row r="14" ht="15.75" customHeight="1">
      <c r="A14" s="11" t="s">
        <v>17</v>
      </c>
      <c r="C14" s="12">
        <f t="shared" ref="C14:N14" si="1">B4</f>
        <v>26203</v>
      </c>
      <c r="D14" s="12">
        <f t="shared" si="1"/>
        <v>33738</v>
      </c>
      <c r="E14" s="12">
        <f t="shared" si="1"/>
        <v>18977</v>
      </c>
      <c r="F14" s="12">
        <f t="shared" si="1"/>
        <v>40057</v>
      </c>
      <c r="G14" s="12">
        <f t="shared" si="1"/>
        <v>33429</v>
      </c>
      <c r="H14" s="12">
        <f t="shared" si="1"/>
        <v>18070</v>
      </c>
      <c r="I14" s="12">
        <f t="shared" si="1"/>
        <v>47283</v>
      </c>
      <c r="J14" s="12">
        <f t="shared" si="1"/>
        <v>1852</v>
      </c>
      <c r="K14" s="12">
        <f t="shared" si="1"/>
        <v>42170</v>
      </c>
      <c r="L14" s="12">
        <f t="shared" si="1"/>
        <v>30419</v>
      </c>
      <c r="M14" s="12">
        <f t="shared" si="1"/>
        <v>32223</v>
      </c>
      <c r="N14" s="12">
        <f t="shared" si="1"/>
        <v>22894</v>
      </c>
    </row>
    <row r="15" ht="15.75" customHeight="1">
      <c r="A15" s="11" t="s">
        <v>18</v>
      </c>
      <c r="C15" s="13">
        <f>ROUND(SUM(B4:M4)/12,0)</f>
        <v>28943</v>
      </c>
    </row>
    <row r="16" ht="15.75" customHeight="1">
      <c r="A16" s="11"/>
    </row>
    <row r="17" ht="15.75" customHeight="1">
      <c r="A17" s="11" t="s">
        <v>19</v>
      </c>
      <c r="B17" s="13">
        <f t="shared" ref="B17:M17" si="2">ABS(B4-B21) / B4 * 100</f>
        <v>99.99961836</v>
      </c>
      <c r="C17" s="13">
        <f t="shared" si="2"/>
        <v>99.9997036</v>
      </c>
      <c r="D17" s="13">
        <f t="shared" si="2"/>
        <v>99.99947305</v>
      </c>
      <c r="E17" s="13">
        <f t="shared" si="2"/>
        <v>99.99975036</v>
      </c>
      <c r="F17" s="13">
        <f t="shared" si="2"/>
        <v>99.99970086</v>
      </c>
      <c r="G17" s="13">
        <f t="shared" si="2"/>
        <v>99.9994466</v>
      </c>
      <c r="H17" s="13">
        <f t="shared" si="2"/>
        <v>99.99978851</v>
      </c>
      <c r="I17" s="13">
        <f t="shared" si="2"/>
        <v>99.99460043</v>
      </c>
      <c r="J17" s="13">
        <f t="shared" si="2"/>
        <v>99.99976286</v>
      </c>
      <c r="K17" s="13">
        <f t="shared" si="2"/>
        <v>99.99967126</v>
      </c>
      <c r="L17" s="13">
        <f t="shared" si="2"/>
        <v>99.99968966</v>
      </c>
      <c r="M17" s="13">
        <f t="shared" si="2"/>
        <v>99.9995632</v>
      </c>
    </row>
    <row r="18" ht="15.75" customHeight="1">
      <c r="A18" s="11" t="s">
        <v>20</v>
      </c>
      <c r="B18" s="12">
        <f t="shared" ref="B18:L18" si="3">B20-B4</f>
        <v>754</v>
      </c>
      <c r="C18" s="12">
        <f t="shared" si="3"/>
        <v>-1476</v>
      </c>
      <c r="D18" s="12">
        <f t="shared" si="3"/>
        <v>2108</v>
      </c>
      <c r="E18" s="12">
        <f t="shared" si="3"/>
        <v>-663</v>
      </c>
      <c r="F18" s="12">
        <f t="shared" si="3"/>
        <v>-1536</v>
      </c>
      <c r="G18" s="12">
        <f t="shared" si="3"/>
        <v>2921</v>
      </c>
      <c r="H18" s="12">
        <f t="shared" si="3"/>
        <v>-4543</v>
      </c>
      <c r="I18" s="12">
        <f t="shared" si="3"/>
        <v>4032</v>
      </c>
      <c r="J18" s="12">
        <f t="shared" si="3"/>
        <v>-1175</v>
      </c>
      <c r="K18" s="12">
        <f t="shared" si="3"/>
        <v>180</v>
      </c>
      <c r="L18" s="12">
        <f t="shared" si="3"/>
        <v>-933</v>
      </c>
    </row>
    <row r="19" ht="15.75" customHeight="1">
      <c r="A19" s="11" t="s">
        <v>21</v>
      </c>
      <c r="D19" s="13">
        <f t="shared" ref="D19:M19" si="4">ROUND(SUM(B4:D4)/3,0)</f>
        <v>26306</v>
      </c>
      <c r="E19" s="13">
        <f t="shared" si="4"/>
        <v>30924</v>
      </c>
      <c r="F19" s="13">
        <f t="shared" si="4"/>
        <v>30821</v>
      </c>
      <c r="G19" s="13">
        <f t="shared" si="4"/>
        <v>30519</v>
      </c>
      <c r="H19" s="13">
        <f t="shared" si="4"/>
        <v>32927</v>
      </c>
      <c r="I19" s="13">
        <f t="shared" si="4"/>
        <v>22402</v>
      </c>
      <c r="J19" s="13">
        <f t="shared" si="4"/>
        <v>30435</v>
      </c>
      <c r="K19" s="13">
        <f t="shared" si="4"/>
        <v>24814</v>
      </c>
      <c r="L19" s="13">
        <f t="shared" si="4"/>
        <v>34937</v>
      </c>
      <c r="M19" s="13">
        <f t="shared" si="4"/>
        <v>28512</v>
      </c>
    </row>
    <row r="20" ht="15.75" customHeight="1">
      <c r="A20" s="11" t="s">
        <v>22</v>
      </c>
      <c r="B20" s="14">
        <f t="shared" ref="B20:M20" si="5">ROUND(B$21*C4+(1-B$21)*B4,0)</f>
        <v>26957</v>
      </c>
      <c r="C20" s="14">
        <f t="shared" si="5"/>
        <v>32262</v>
      </c>
      <c r="D20" s="14">
        <f t="shared" si="5"/>
        <v>21085</v>
      </c>
      <c r="E20" s="14">
        <f t="shared" si="5"/>
        <v>39394</v>
      </c>
      <c r="F20" s="14">
        <f t="shared" si="5"/>
        <v>31893</v>
      </c>
      <c r="G20" s="14">
        <f t="shared" si="5"/>
        <v>20991</v>
      </c>
      <c r="H20" s="14">
        <f t="shared" si="5"/>
        <v>42740</v>
      </c>
      <c r="I20" s="14">
        <f t="shared" si="5"/>
        <v>5884</v>
      </c>
      <c r="J20" s="14">
        <f t="shared" si="5"/>
        <v>40995</v>
      </c>
      <c r="K20" s="14">
        <f t="shared" si="5"/>
        <v>30599</v>
      </c>
      <c r="L20" s="14">
        <f t="shared" si="5"/>
        <v>31290</v>
      </c>
      <c r="M20" s="14">
        <f t="shared" si="5"/>
        <v>20605</v>
      </c>
      <c r="N20" s="14"/>
    </row>
    <row r="21" ht="15.75" customHeight="1">
      <c r="A21" s="11" t="s">
        <v>23</v>
      </c>
      <c r="B21" s="11">
        <v>0.1</v>
      </c>
      <c r="C21" s="11">
        <v>0.1</v>
      </c>
      <c r="D21" s="11">
        <v>0.1</v>
      </c>
      <c r="E21" s="11">
        <v>0.1</v>
      </c>
      <c r="F21" s="11">
        <v>0.1</v>
      </c>
      <c r="G21" s="11">
        <v>0.1</v>
      </c>
      <c r="H21" s="11">
        <v>0.1</v>
      </c>
      <c r="I21" s="11">
        <v>0.1</v>
      </c>
      <c r="J21" s="11">
        <v>0.1</v>
      </c>
      <c r="K21" s="11">
        <v>0.1</v>
      </c>
      <c r="L21" s="11">
        <v>0.1</v>
      </c>
      <c r="M21" s="11">
        <v>0.1</v>
      </c>
    </row>
    <row r="22" ht="15.75" customHeight="1"/>
    <row r="23" ht="15.75" customHeight="1">
      <c r="A23" s="11" t="s">
        <v>24</v>
      </c>
      <c r="C23" s="12">
        <f t="shared" ref="C23:N23" si="6">B10</f>
        <v>27135</v>
      </c>
      <c r="D23" s="12">
        <f t="shared" si="6"/>
        <v>34962</v>
      </c>
      <c r="E23" s="12">
        <f t="shared" si="6"/>
        <v>19637</v>
      </c>
      <c r="F23" s="12">
        <f t="shared" si="6"/>
        <v>41514</v>
      </c>
      <c r="G23" s="12">
        <f t="shared" si="6"/>
        <v>34581</v>
      </c>
      <c r="H23" s="12">
        <f t="shared" si="6"/>
        <v>18685</v>
      </c>
      <c r="I23" s="12">
        <f t="shared" si="6"/>
        <v>48953</v>
      </c>
      <c r="J23" s="12">
        <f t="shared" si="6"/>
        <v>1838</v>
      </c>
      <c r="K23" s="12">
        <f t="shared" si="6"/>
        <v>43675</v>
      </c>
      <c r="L23" s="12">
        <f t="shared" si="6"/>
        <v>31457</v>
      </c>
      <c r="M23" s="12">
        <f t="shared" si="6"/>
        <v>33346</v>
      </c>
      <c r="N23" s="12">
        <f t="shared" si="6"/>
        <v>23677</v>
      </c>
    </row>
    <row r="24" ht="15.75" customHeight="1">
      <c r="A24" s="11" t="s">
        <v>25</v>
      </c>
      <c r="C24" s="14">
        <f>ROUND(SUM(B10:M10)/12,0)</f>
        <v>29955</v>
      </c>
    </row>
    <row r="25" ht="15.75" customHeight="1">
      <c r="A25" s="11"/>
    </row>
    <row r="26" ht="15.75" customHeight="1">
      <c r="A26" s="11" t="s">
        <v>26</v>
      </c>
      <c r="B26" s="15">
        <f t="shared" ref="B26:M26" si="7">ABS(B10-B29) / B10 * 100</f>
        <v>2.885572139</v>
      </c>
      <c r="C26" s="15">
        <f t="shared" si="7"/>
        <v>4.381900349</v>
      </c>
      <c r="D26" s="15">
        <f t="shared" si="7"/>
        <v>11.1422315</v>
      </c>
      <c r="E26" s="15">
        <f t="shared" si="7"/>
        <v>1.669316375</v>
      </c>
      <c r="F26" s="15">
        <f t="shared" si="7"/>
        <v>4.597900581</v>
      </c>
      <c r="G26" s="15">
        <f t="shared" si="7"/>
        <v>16.20016056</v>
      </c>
      <c r="H26" s="15">
        <f t="shared" si="7"/>
        <v>9.623516434</v>
      </c>
      <c r="I26" s="15">
        <f t="shared" si="7"/>
        <v>227.6387378</v>
      </c>
      <c r="J26" s="15">
        <f t="shared" si="7"/>
        <v>2.797939325</v>
      </c>
      <c r="K26" s="15">
        <f t="shared" si="7"/>
        <v>0.6008201672</v>
      </c>
      <c r="L26" s="15">
        <f t="shared" si="7"/>
        <v>2.899898039</v>
      </c>
      <c r="M26" s="15">
        <f t="shared" si="7"/>
        <v>10.00126705</v>
      </c>
      <c r="N26" s="15"/>
    </row>
    <row r="27" ht="15.75" customHeight="1">
      <c r="A27" s="11" t="s">
        <v>27</v>
      </c>
      <c r="B27" s="16">
        <f t="shared" ref="B27:M27" si="8">B29-B10</f>
        <v>783</v>
      </c>
      <c r="C27" s="16">
        <f t="shared" si="8"/>
        <v>-1532</v>
      </c>
      <c r="D27" s="16">
        <f t="shared" si="8"/>
        <v>2188</v>
      </c>
      <c r="E27" s="16">
        <f t="shared" si="8"/>
        <v>-693</v>
      </c>
      <c r="F27" s="16">
        <f t="shared" si="8"/>
        <v>-1590</v>
      </c>
      <c r="G27" s="16">
        <f t="shared" si="8"/>
        <v>3027</v>
      </c>
      <c r="H27" s="16">
        <f t="shared" si="8"/>
        <v>-4711</v>
      </c>
      <c r="I27" s="16">
        <f t="shared" si="8"/>
        <v>4184</v>
      </c>
      <c r="J27" s="16">
        <f t="shared" si="8"/>
        <v>-1222</v>
      </c>
      <c r="K27" s="16">
        <f t="shared" si="8"/>
        <v>189</v>
      </c>
      <c r="L27" s="16">
        <f t="shared" si="8"/>
        <v>-967</v>
      </c>
      <c r="M27" s="16">
        <f t="shared" si="8"/>
        <v>-2368</v>
      </c>
    </row>
    <row r="28" ht="15.75" customHeight="1">
      <c r="A28" s="11" t="s">
        <v>28</v>
      </c>
      <c r="D28" s="13">
        <f t="shared" ref="D28:M28" si="9">ROUND(SUM(B10:D10)/3,0)</f>
        <v>27245</v>
      </c>
      <c r="E28" s="13">
        <f t="shared" si="9"/>
        <v>32038</v>
      </c>
      <c r="F28" s="13">
        <f t="shared" si="9"/>
        <v>31911</v>
      </c>
      <c r="G28" s="13">
        <f t="shared" si="9"/>
        <v>31593</v>
      </c>
      <c r="H28" s="13">
        <f t="shared" si="9"/>
        <v>34073</v>
      </c>
      <c r="I28" s="13">
        <f t="shared" si="9"/>
        <v>23159</v>
      </c>
      <c r="J28" s="13">
        <f t="shared" si="9"/>
        <v>31489</v>
      </c>
      <c r="K28" s="13">
        <f t="shared" si="9"/>
        <v>25657</v>
      </c>
      <c r="L28" s="13">
        <f t="shared" si="9"/>
        <v>36159</v>
      </c>
      <c r="M28" s="13">
        <f t="shared" si="9"/>
        <v>29493</v>
      </c>
    </row>
    <row r="29" ht="15.75" customHeight="1">
      <c r="A29" s="11" t="s">
        <v>29</v>
      </c>
      <c r="B29" s="14">
        <f t="shared" ref="B29:N29" si="10">ROUND(B$21*C10+(1-B$21)*B10,0)</f>
        <v>27918</v>
      </c>
      <c r="C29" s="14">
        <f t="shared" si="10"/>
        <v>33430</v>
      </c>
      <c r="D29" s="14">
        <f t="shared" si="10"/>
        <v>21825</v>
      </c>
      <c r="E29" s="14">
        <f t="shared" si="10"/>
        <v>40821</v>
      </c>
      <c r="F29" s="14">
        <f t="shared" si="10"/>
        <v>32991</v>
      </c>
      <c r="G29" s="14">
        <f t="shared" si="10"/>
        <v>21712</v>
      </c>
      <c r="H29" s="14">
        <f t="shared" si="10"/>
        <v>44242</v>
      </c>
      <c r="I29" s="14">
        <f t="shared" si="10"/>
        <v>6022</v>
      </c>
      <c r="J29" s="14">
        <f t="shared" si="10"/>
        <v>42453</v>
      </c>
      <c r="K29" s="14">
        <f t="shared" si="10"/>
        <v>31646</v>
      </c>
      <c r="L29" s="14">
        <f t="shared" si="10"/>
        <v>32379</v>
      </c>
      <c r="M29" s="14">
        <f t="shared" si="10"/>
        <v>21309</v>
      </c>
      <c r="N29" s="14">
        <f t="shared" si="10"/>
        <v>0</v>
      </c>
    </row>
    <row r="30" ht="15.75" customHeight="1">
      <c r="A30" s="11" t="s">
        <v>23</v>
      </c>
      <c r="B30" s="11">
        <v>0.1</v>
      </c>
      <c r="C30" s="11">
        <v>0.1</v>
      </c>
      <c r="D30" s="11">
        <v>0.1</v>
      </c>
      <c r="E30" s="11">
        <v>0.1</v>
      </c>
      <c r="F30" s="11">
        <v>0.1</v>
      </c>
      <c r="G30" s="11">
        <v>0.1</v>
      </c>
      <c r="H30" s="11">
        <v>0.1</v>
      </c>
      <c r="I30" s="11">
        <v>0.1</v>
      </c>
      <c r="J30" s="11">
        <v>0.1</v>
      </c>
      <c r="K30" s="11">
        <v>0.1</v>
      </c>
      <c r="L30" s="11">
        <v>0.1</v>
      </c>
      <c r="M30" s="11">
        <v>0.1</v>
      </c>
      <c r="N30" s="11">
        <v>0.1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2017-01-23T19:32:29Z</dcterms:created>
  <dc:creator>Microsoft Office User</dc:creator>
</cp:coreProperties>
</file>