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aa71d9c77462e7/Documents/"/>
    </mc:Choice>
  </mc:AlternateContent>
  <xr:revisionPtr revIDLastSave="0" documentId="8_{4D1035D7-1924-9149-8774-D43FE77353D6}" xr6:coauthVersionLast="47" xr6:coauthVersionMax="47" xr10:uidLastSave="{00000000-0000-0000-0000-000000000000}"/>
  <bookViews>
    <workbookView xWindow="0" yWindow="500" windowWidth="24540" windowHeight="13900" xr2:uid="{EC87F3EA-6536-8347-8333-C1F9BD44AB7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K22" i="1"/>
  <c r="H22" i="1"/>
  <c r="E22" i="1"/>
  <c r="Q21" i="1"/>
  <c r="K21" i="1"/>
  <c r="H21" i="1"/>
  <c r="E21" i="1"/>
  <c r="E29" i="1"/>
  <c r="Q20" i="1"/>
  <c r="Y22" i="1"/>
  <c r="Y29" i="1"/>
  <c r="K20" i="1"/>
  <c r="H20" i="1"/>
  <c r="E20" i="1"/>
  <c r="Y28" i="1"/>
  <c r="Y25" i="1"/>
  <c r="Y19" i="1"/>
  <c r="Y14" i="1"/>
  <c r="Y13" i="1"/>
  <c r="Y10" i="1"/>
  <c r="Y7" i="1"/>
  <c r="Y4" i="1"/>
  <c r="Q19" i="1"/>
  <c r="H19" i="1"/>
  <c r="K19" i="1"/>
  <c r="E19" i="1"/>
  <c r="W18" i="1"/>
  <c r="W19" i="1"/>
  <c r="W20" i="1"/>
  <c r="X20" i="1"/>
  <c r="W21" i="1"/>
  <c r="W22" i="1"/>
  <c r="W23" i="1"/>
  <c r="W24" i="1"/>
  <c r="W25" i="1"/>
  <c r="X25" i="1"/>
  <c r="W26" i="1"/>
  <c r="X26" i="1"/>
  <c r="W27" i="1"/>
  <c r="W28" i="1"/>
  <c r="Q18" i="1"/>
  <c r="K18" i="1"/>
  <c r="H18" i="1"/>
  <c r="E18" i="1"/>
  <c r="U29" i="1"/>
  <c r="S29" i="1"/>
  <c r="X28" i="1"/>
  <c r="X27" i="1"/>
  <c r="X24" i="1"/>
  <c r="X23" i="1"/>
  <c r="X19" i="1"/>
  <c r="W17" i="1"/>
  <c r="Q17" i="1"/>
  <c r="X17" i="1"/>
  <c r="C29" i="1"/>
  <c r="D29" i="1"/>
  <c r="F29" i="1"/>
  <c r="G29" i="1"/>
  <c r="I29" i="1"/>
  <c r="J29" i="1"/>
  <c r="L29" i="1"/>
  <c r="M29" i="1"/>
  <c r="N29" i="1"/>
  <c r="O29" i="1"/>
  <c r="P29" i="1"/>
  <c r="R29" i="1"/>
  <c r="B29" i="1"/>
  <c r="E17" i="1"/>
  <c r="H17" i="1"/>
  <c r="K17" i="1"/>
  <c r="W13" i="1"/>
  <c r="Q13" i="1"/>
  <c r="X13" i="1"/>
  <c r="E13" i="1"/>
  <c r="H13" i="1"/>
  <c r="K13" i="1"/>
  <c r="Q12" i="1"/>
  <c r="E12" i="1"/>
  <c r="H12" i="1"/>
  <c r="K12" i="1"/>
  <c r="Q10" i="1"/>
  <c r="Q11" i="1"/>
  <c r="E11" i="1"/>
  <c r="H11" i="1"/>
  <c r="K11" i="1"/>
  <c r="W12" i="1"/>
  <c r="X12" i="1"/>
  <c r="E32" i="1"/>
  <c r="E33" i="1"/>
  <c r="H33" i="1"/>
  <c r="K33" i="1"/>
  <c r="E34" i="1"/>
  <c r="E35" i="1"/>
  <c r="H35" i="1"/>
  <c r="K35" i="1"/>
  <c r="E36" i="1"/>
  <c r="E37" i="1"/>
  <c r="H37" i="1"/>
  <c r="K37" i="1"/>
  <c r="E38" i="1"/>
  <c r="H38" i="1"/>
  <c r="K38" i="1"/>
  <c r="E39" i="1"/>
  <c r="Q32" i="1"/>
  <c r="Q33" i="1"/>
  <c r="Q34" i="1"/>
  <c r="Q35" i="1"/>
  <c r="W35" i="1"/>
  <c r="X35" i="1"/>
  <c r="Q36" i="1"/>
  <c r="Q37" i="1"/>
  <c r="Q38" i="1"/>
  <c r="Q39" i="1"/>
  <c r="W39" i="1"/>
  <c r="X39" i="1"/>
  <c r="Q40" i="1"/>
  <c r="H40" i="1"/>
  <c r="K40" i="1"/>
  <c r="H32" i="1"/>
  <c r="K32" i="1"/>
  <c r="H34" i="1"/>
  <c r="K34" i="1"/>
  <c r="H36" i="1"/>
  <c r="K36" i="1"/>
  <c r="H39" i="1"/>
  <c r="K39" i="1"/>
  <c r="Q43" i="1"/>
  <c r="E43" i="1"/>
  <c r="H43" i="1"/>
  <c r="C44" i="1"/>
  <c r="D44" i="1"/>
  <c r="F44" i="1"/>
  <c r="G44" i="1"/>
  <c r="I44" i="1"/>
  <c r="J44" i="1"/>
  <c r="L44" i="1"/>
  <c r="M44" i="1"/>
  <c r="N44" i="1"/>
  <c r="O44" i="1"/>
  <c r="P44" i="1"/>
  <c r="R44" i="1"/>
  <c r="S44" i="1"/>
  <c r="B44" i="1"/>
  <c r="Q42" i="1"/>
  <c r="E42" i="1"/>
  <c r="H42" i="1"/>
  <c r="K42" i="1"/>
  <c r="U44" i="1"/>
  <c r="Q41" i="1"/>
  <c r="E41" i="1"/>
  <c r="H41" i="1"/>
  <c r="K41" i="1"/>
  <c r="W41" i="1"/>
  <c r="W40" i="1"/>
  <c r="X40" i="1"/>
  <c r="W38" i="1"/>
  <c r="W37" i="1"/>
  <c r="W36" i="1"/>
  <c r="X36" i="1"/>
  <c r="W34" i="1"/>
  <c r="X34" i="1"/>
  <c r="W33" i="1"/>
  <c r="W32" i="1"/>
  <c r="X32" i="1"/>
  <c r="W11" i="1"/>
  <c r="X11" i="1"/>
  <c r="E10" i="1"/>
  <c r="H10" i="1"/>
  <c r="K10" i="1"/>
  <c r="W3" i="1"/>
  <c r="W4" i="1"/>
  <c r="W5" i="1"/>
  <c r="W6" i="1"/>
  <c r="W7" i="1"/>
  <c r="W8" i="1"/>
  <c r="W9" i="1"/>
  <c r="W10" i="1"/>
  <c r="X10" i="1"/>
  <c r="W2" i="1"/>
  <c r="Q9" i="1"/>
  <c r="X9" i="1"/>
  <c r="E9" i="1"/>
  <c r="H9" i="1"/>
  <c r="K9" i="1"/>
  <c r="Q8" i="1"/>
  <c r="X8" i="1"/>
  <c r="E8" i="1"/>
  <c r="U14" i="1"/>
  <c r="S14" i="1"/>
  <c r="C14" i="1"/>
  <c r="D14" i="1"/>
  <c r="F14" i="1"/>
  <c r="G14" i="1"/>
  <c r="I14" i="1"/>
  <c r="J14" i="1"/>
  <c r="L14" i="1"/>
  <c r="M14" i="1"/>
  <c r="N14" i="1"/>
  <c r="O14" i="1"/>
  <c r="P14" i="1"/>
  <c r="R14" i="1"/>
  <c r="B14" i="1"/>
  <c r="Q2" i="1"/>
  <c r="X2" i="1"/>
  <c r="Q3" i="1"/>
  <c r="X3" i="1"/>
  <c r="Q4" i="1"/>
  <c r="Q5" i="1"/>
  <c r="X5" i="1"/>
  <c r="Q6" i="1"/>
  <c r="Q7" i="1"/>
  <c r="X7" i="1"/>
  <c r="E6" i="1"/>
  <c r="H6" i="1"/>
  <c r="K6" i="1"/>
  <c r="E2" i="1"/>
  <c r="H2" i="1"/>
  <c r="E3" i="1"/>
  <c r="H3" i="1"/>
  <c r="K3" i="1"/>
  <c r="E4" i="1"/>
  <c r="H4" i="1"/>
  <c r="K4" i="1"/>
  <c r="E5" i="1"/>
  <c r="E7" i="1"/>
  <c r="H7" i="1"/>
  <c r="K7" i="1"/>
  <c r="H5" i="1"/>
  <c r="K5" i="1"/>
  <c r="Q14" i="1"/>
  <c r="X6" i="1"/>
  <c r="X4" i="1"/>
  <c r="X37" i="1"/>
  <c r="Q44" i="1"/>
  <c r="E44" i="1"/>
  <c r="X38" i="1"/>
  <c r="H44" i="1"/>
  <c r="K44" i="1"/>
  <c r="X33" i="1"/>
  <c r="X41" i="1"/>
  <c r="K2" i="1"/>
  <c r="E14" i="1"/>
  <c r="H8" i="1"/>
  <c r="K8" i="1"/>
  <c r="H14" i="1"/>
  <c r="K14" i="1"/>
  <c r="X21" i="1"/>
  <c r="X22" i="1"/>
  <c r="H29" i="1"/>
  <c r="K29" i="1"/>
  <c r="X18" i="1"/>
  <c r="Q29" i="1"/>
</calcChain>
</file>

<file path=xl/sharedStrings.xml><?xml version="1.0" encoding="utf-8"?>
<sst xmlns="http://schemas.openxmlformats.org/spreadsheetml/2006/main" count="143" uniqueCount="62">
  <si>
    <t>TOGO</t>
  </si>
  <si>
    <t>DINE IN</t>
  </si>
  <si>
    <t>TAX</t>
  </si>
  <si>
    <t>GROSS SALE</t>
  </si>
  <si>
    <t>GRATUITY</t>
  </si>
  <si>
    <t>COUPON (SUBTRACT)</t>
  </si>
  <si>
    <t>NET SALE</t>
  </si>
  <si>
    <t>TIP CR</t>
  </si>
  <si>
    <t>TIP CASH</t>
  </si>
  <si>
    <t>BEFORE EARNED</t>
  </si>
  <si>
    <t>SC MERCH</t>
  </si>
  <si>
    <t>SC OWNER</t>
  </si>
  <si>
    <t>CREDT TOTAL</t>
  </si>
  <si>
    <t>DEPOSITED</t>
  </si>
  <si>
    <t xml:space="preserve">CASH </t>
  </si>
  <si>
    <t>DAILY EARNED</t>
  </si>
  <si>
    <t>WEEKLY EARNED</t>
  </si>
  <si>
    <t>MONTH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</si>
  <si>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</si>
  <si>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</si>
  <si>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</si>
  <si>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</si>
  <si>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</si>
  <si>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</si>
  <si>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</si>
  <si>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</si>
  <si>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</si>
  <si>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</si>
  <si>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</si>
  <si>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</si>
  <si>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NO OF DAYS CLOSED</t>
  </si>
  <si>
    <t>START MONDAY OFF</t>
  </si>
  <si>
    <t>NO OF DAYS MONTH</t>
  </si>
  <si>
    <t xml:space="preserve">average daily 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</si>
  <si>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</si>
  <si>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</si>
  <si>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</si>
  <si>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</si>
  <si>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</si>
  <si>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</si>
  <si>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</si>
  <si>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</si>
  <si>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</si>
  <si>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</si>
  <si>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</si>
  <si>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</si>
  <si>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COVID</t>
  </si>
  <si>
    <t>totals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</si>
  <si>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</si>
  <si>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</si>
  <si>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</si>
  <si>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</si>
  <si>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</si>
  <si>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</si>
  <si>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</si>
  <si>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</si>
  <si>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</si>
  <si>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</si>
  <si>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</si>
  <si>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</si>
  <si>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days</t>
  </si>
  <si>
    <t>quarterly total daily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</si>
</sst>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/>
    <xf numFmtId="44" fontId="3" fillId="0" borderId="0" xfId="1" applyFont="1"/>
    <xf numFmtId="0" fontId="0" fillId="0" borderId="0" xfId="1" applyNumberFormat="1" applyFont="1" applyAlignment="1">
      <alignment horizontal="center"/>
    </xf>
    <xf numFmtId="0" fontId="5" fillId="2" borderId="0" xfId="0" applyFont="1" applyFill="1"/>
    <xf numFmtId="44" fontId="5" fillId="2" borderId="0" xfId="0" applyNumberFormat="1" applyFont="1" applyFill="1"/>
    <xf numFmtId="44" fontId="4" fillId="2" borderId="0" xfId="0" applyNumberFormat="1" applyFont="1" applyFill="1"/>
    <xf numFmtId="0" fontId="5" fillId="2" borderId="0" xfId="0" applyFont="1" applyFill="1" applyAlignment="1">
      <alignment horizontal="center"/>
    </xf>
    <xf numFmtId="44" fontId="5" fillId="2" borderId="0" xfId="1" applyFont="1" applyFill="1"/>
    <xf numFmtId="44" fontId="6" fillId="2" borderId="0" xfId="1" applyFont="1" applyFill="1"/>
    <xf numFmtId="44" fontId="4" fillId="2" borderId="0" xfId="1" applyFont="1" applyFill="1"/>
    <xf numFmtId="0" fontId="5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9CD2-E9A6-BD47-A782-F903030459EC}">
  <dimension ref="A1:Y45"/>
  <sheetViews>
    <sheetView tabSelected="1" workbookViewId="0">
      <selection activeCell="S26" sqref="S26"/>
    </sheetView>
  </sheetViews>
  <sheetFormatPr defaultColWidth="10.8515625" defaultRowHeight="15" x14ac:dyDescent="0.2"/>
  <cols>
    <col min="2" max="2" width="12.20703125" bestFit="1" customWidth="1"/>
    <col min="3" max="3" width="14.1796875" bestFit="1" customWidth="1"/>
    <col min="4" max="4" width="11.21875" bestFit="1" customWidth="1"/>
    <col min="5" max="5" width="12.453125" bestFit="1" customWidth="1"/>
    <col min="6" max="6" width="11.21875" bestFit="1" customWidth="1"/>
    <col min="7" max="7" width="17.140625" bestFit="1" customWidth="1"/>
    <col min="8" max="8" width="12.453125" bestFit="1" customWidth="1"/>
    <col min="9" max="9" width="11.46484375" bestFit="1" customWidth="1"/>
    <col min="10" max="10" width="11.21875" bestFit="1" customWidth="1"/>
    <col min="11" max="11" width="13.31640625" bestFit="1" customWidth="1"/>
    <col min="12" max="12" width="11.21875" bestFit="1" customWidth="1"/>
    <col min="14" max="14" width="12.453125" bestFit="1" customWidth="1"/>
    <col min="15" max="15" width="14.1796875" bestFit="1" customWidth="1"/>
    <col min="16" max="16" width="12.453125" bestFit="1" customWidth="1"/>
    <col min="17" max="17" width="14.1796875" bestFit="1" customWidth="1"/>
    <col min="18" max="18" width="13.80859375" bestFit="1" customWidth="1"/>
    <col min="19" max="19" width="16.64453125" bestFit="1" customWidth="1"/>
    <col min="20" max="20" width="16.64453125" customWidth="1"/>
    <col min="21" max="21" width="18.6171875" bestFit="1" customWidth="1"/>
    <col min="22" max="22" width="18.125" bestFit="1" customWidth="1"/>
    <col min="25" max="25" width="12.20703125" bestFit="1" customWidth="1"/>
  </cols>
  <sheetData>
    <row r="1" spans="1:25" x14ac:dyDescent="0.2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30</v>
      </c>
      <c r="T1" s="1" t="s">
        <v>17</v>
      </c>
      <c r="U1" s="1" t="s">
        <v>32</v>
      </c>
      <c r="X1" s="1" t="s">
        <v>33</v>
      </c>
      <c r="Y1" s="1" t="s">
        <v>61</v>
      </c>
    </row>
    <row r="2" spans="1:25" x14ac:dyDescent="0.2">
      <c r="A2" s="2" t="s">
        <v>18</v>
      </c>
      <c r="B2" s="3">
        <v>14100.47</v>
      </c>
      <c r="C2" s="3">
        <v>16141.5</v>
      </c>
      <c r="D2" s="3">
        <v>1089.79</v>
      </c>
      <c r="E2" s="3">
        <f t="shared" ref="E2:E6" si="0">SUM(B2:D2)</f>
        <v>31331.760000000002</v>
      </c>
      <c r="F2" s="3">
        <v>710.8</v>
      </c>
      <c r="G2" s="3">
        <v>-25</v>
      </c>
      <c r="H2" s="3">
        <f t="shared" ref="H2:H6" si="1">SUM(E2:G2)</f>
        <v>32017.56</v>
      </c>
      <c r="I2" s="3">
        <v>1899.67</v>
      </c>
      <c r="J2" s="3">
        <v>1131</v>
      </c>
      <c r="K2" s="3">
        <f t="shared" ref="K2:K6" si="2">SUM(H2:J2)</f>
        <v>35048.230000000003</v>
      </c>
      <c r="L2" s="3">
        <v>842.1</v>
      </c>
      <c r="M2" s="3">
        <v>83.49</v>
      </c>
      <c r="N2" s="3">
        <v>26237.5</v>
      </c>
      <c r="O2" s="3">
        <v>26154.01</v>
      </c>
      <c r="P2" s="3">
        <v>8890.73</v>
      </c>
      <c r="Q2" s="3">
        <f t="shared" ref="Q2:Q6" si="3">SUM(O2:P2)</f>
        <v>35044.74</v>
      </c>
      <c r="R2" s="3">
        <v>40510.76</v>
      </c>
      <c r="S2" s="4">
        <v>3</v>
      </c>
      <c r="T2" s="2" t="s">
        <v>18</v>
      </c>
      <c r="U2" s="5">
        <v>31</v>
      </c>
      <c r="W2">
        <f>U2-S2</f>
        <v>28</v>
      </c>
      <c r="X2" s="3">
        <f>Q2/W2</f>
        <v>1251.597857142857</v>
      </c>
    </row>
    <row r="3" spans="1:25" x14ac:dyDescent="0.2">
      <c r="A3" s="2" t="s">
        <v>19</v>
      </c>
      <c r="B3" s="3">
        <v>10527.33</v>
      </c>
      <c r="C3" s="3">
        <v>22970.44</v>
      </c>
      <c r="D3" s="3">
        <v>1546.83</v>
      </c>
      <c r="E3" s="3">
        <f t="shared" si="0"/>
        <v>35044.6</v>
      </c>
      <c r="F3" s="3">
        <v>1468.88</v>
      </c>
      <c r="G3" s="3">
        <v>-321.5</v>
      </c>
      <c r="H3" s="3">
        <f t="shared" si="1"/>
        <v>36191.979999999996</v>
      </c>
      <c r="I3" s="3">
        <v>2200.56</v>
      </c>
      <c r="J3" s="3">
        <v>1554</v>
      </c>
      <c r="K3" s="3">
        <f t="shared" si="2"/>
        <v>39946.539999999994</v>
      </c>
      <c r="L3" s="3">
        <v>969.26</v>
      </c>
      <c r="M3" s="3">
        <v>73.77</v>
      </c>
      <c r="N3" s="3">
        <v>29888.94</v>
      </c>
      <c r="O3" s="3">
        <v>29815.17</v>
      </c>
      <c r="P3" s="3">
        <v>9475.08</v>
      </c>
      <c r="Q3" s="3">
        <f t="shared" si="3"/>
        <v>39290.25</v>
      </c>
      <c r="R3" s="3">
        <v>39290.25</v>
      </c>
      <c r="S3" s="4">
        <v>3</v>
      </c>
      <c r="T3" s="2" t="s">
        <v>19</v>
      </c>
      <c r="U3" s="5">
        <v>28</v>
      </c>
      <c r="W3">
        <f t="shared" ref="W3:W13" si="4">U3-S3</f>
        <v>25</v>
      </c>
      <c r="X3" s="3">
        <f t="shared" ref="X3:X13" si="5">Q3/W3</f>
        <v>1571.61</v>
      </c>
    </row>
    <row r="4" spans="1:25" x14ac:dyDescent="0.2">
      <c r="A4" s="2" t="s">
        <v>20</v>
      </c>
      <c r="B4" s="3">
        <v>13330.7</v>
      </c>
      <c r="C4" s="3">
        <v>26097.43</v>
      </c>
      <c r="D4" s="3">
        <v>1746.6</v>
      </c>
      <c r="E4" s="3">
        <f t="shared" si="0"/>
        <v>41174.730000000003</v>
      </c>
      <c r="F4" s="3">
        <v>1432.39</v>
      </c>
      <c r="G4" s="3">
        <v>-253.4</v>
      </c>
      <c r="H4" s="3">
        <f t="shared" si="1"/>
        <v>42353.72</v>
      </c>
      <c r="I4" s="3">
        <v>2839.04</v>
      </c>
      <c r="J4" s="3">
        <v>1457</v>
      </c>
      <c r="K4" s="3">
        <f t="shared" si="2"/>
        <v>46649.760000000002</v>
      </c>
      <c r="L4" s="3">
        <v>1158.46</v>
      </c>
      <c r="M4" s="3">
        <v>95.78</v>
      </c>
      <c r="N4" s="3">
        <v>35926.410000000003</v>
      </c>
      <c r="O4" s="3">
        <v>35830.629999999997</v>
      </c>
      <c r="P4" s="3">
        <v>10998.06</v>
      </c>
      <c r="Q4" s="3">
        <f t="shared" si="3"/>
        <v>46828.689999999995</v>
      </c>
      <c r="R4" s="3">
        <v>46828.69</v>
      </c>
      <c r="S4" s="4">
        <v>5</v>
      </c>
      <c r="T4" s="2" t="s">
        <v>20</v>
      </c>
      <c r="U4" s="5">
        <v>31</v>
      </c>
      <c r="V4" t="s">
        <v>31</v>
      </c>
      <c r="W4">
        <f t="shared" si="4"/>
        <v>26</v>
      </c>
      <c r="X4" s="3">
        <f t="shared" si="5"/>
        <v>1801.1034615384613</v>
      </c>
      <c r="Y4" s="3">
        <f>Q2+Q3+Q4</f>
        <v>121163.68</v>
      </c>
    </row>
    <row r="5" spans="1:25" x14ac:dyDescent="0.2">
      <c r="A5" s="2" t="s">
        <v>21</v>
      </c>
      <c r="B5" s="3">
        <v>12089.48</v>
      </c>
      <c r="C5" s="3">
        <v>22069.89</v>
      </c>
      <c r="D5" s="3">
        <v>1473.52</v>
      </c>
      <c r="E5" s="3">
        <f t="shared" si="0"/>
        <v>35632.889999999992</v>
      </c>
      <c r="F5" s="3">
        <v>1170.3399999999999</v>
      </c>
      <c r="G5" s="3">
        <v>-312</v>
      </c>
      <c r="H5" s="3">
        <f t="shared" si="1"/>
        <v>36491.229999999989</v>
      </c>
      <c r="I5" s="3">
        <v>2481.54</v>
      </c>
      <c r="J5" s="3">
        <v>1449</v>
      </c>
      <c r="K5" s="3">
        <f t="shared" si="2"/>
        <v>40421.76999999999</v>
      </c>
      <c r="L5" s="3">
        <v>971.24</v>
      </c>
      <c r="M5" s="3">
        <v>47.75</v>
      </c>
      <c r="N5" s="3">
        <v>30220.17</v>
      </c>
      <c r="O5" s="3">
        <v>30172.42</v>
      </c>
      <c r="P5" s="3">
        <v>10201.459999999999</v>
      </c>
      <c r="Q5" s="3">
        <f t="shared" si="3"/>
        <v>40373.879999999997</v>
      </c>
      <c r="R5" s="3">
        <v>42859.89</v>
      </c>
      <c r="S5" s="4">
        <v>5</v>
      </c>
      <c r="T5" s="2" t="s">
        <v>21</v>
      </c>
      <c r="U5" s="5">
        <v>30</v>
      </c>
      <c r="W5">
        <f t="shared" si="4"/>
        <v>25</v>
      </c>
      <c r="X5" s="3">
        <f t="shared" si="5"/>
        <v>1614.9551999999999</v>
      </c>
    </row>
    <row r="6" spans="1:25" x14ac:dyDescent="0.2">
      <c r="A6" s="2" t="s">
        <v>22</v>
      </c>
      <c r="B6" s="3">
        <v>10337.870000000001</v>
      </c>
      <c r="C6" s="3">
        <v>26155.360000000001</v>
      </c>
      <c r="D6" s="3">
        <v>1777.87</v>
      </c>
      <c r="E6" s="3">
        <f t="shared" si="0"/>
        <v>38271.100000000006</v>
      </c>
      <c r="F6" s="3">
        <v>1853.5</v>
      </c>
      <c r="G6" s="3">
        <v>-481.44</v>
      </c>
      <c r="H6" s="3">
        <f t="shared" si="1"/>
        <v>39643.160000000003</v>
      </c>
      <c r="I6" s="3">
        <v>2657.1</v>
      </c>
      <c r="J6" s="3">
        <v>1432.74</v>
      </c>
      <c r="K6" s="3">
        <f t="shared" si="2"/>
        <v>43733</v>
      </c>
      <c r="L6" s="3">
        <v>1074.96</v>
      </c>
      <c r="M6" s="3">
        <v>122.4</v>
      </c>
      <c r="N6" s="3">
        <v>33362.449999999997</v>
      </c>
      <c r="O6" s="3">
        <v>33240.050000000003</v>
      </c>
      <c r="P6" s="3">
        <v>10148.35</v>
      </c>
      <c r="Q6" s="3">
        <f t="shared" si="3"/>
        <v>43388.4</v>
      </c>
      <c r="R6" s="3">
        <v>48054.16</v>
      </c>
      <c r="S6" s="4">
        <v>8</v>
      </c>
      <c r="T6" s="2" t="s">
        <v>22</v>
      </c>
      <c r="U6" s="5">
        <v>31</v>
      </c>
      <c r="W6">
        <f t="shared" si="4"/>
        <v>23</v>
      </c>
      <c r="X6" s="3">
        <f t="shared" si="5"/>
        <v>1886.4521739130435</v>
      </c>
    </row>
    <row r="7" spans="1:25" x14ac:dyDescent="0.2">
      <c r="A7" s="2" t="s">
        <v>23</v>
      </c>
      <c r="B7" s="3">
        <v>10836.15</v>
      </c>
      <c r="C7" s="3">
        <v>27051.52</v>
      </c>
      <c r="D7" s="3">
        <v>1827.43</v>
      </c>
      <c r="E7" s="3">
        <f t="shared" ref="E7:E13" si="6">SUM(B7:D7)</f>
        <v>39715.1</v>
      </c>
      <c r="F7" s="3">
        <v>1186.3</v>
      </c>
      <c r="G7" s="3">
        <v>-110</v>
      </c>
      <c r="H7" s="3">
        <f t="shared" ref="H7:H13" si="7">SUM(E7:G7)</f>
        <v>40791.4</v>
      </c>
      <c r="I7" s="3">
        <v>3458.08</v>
      </c>
      <c r="J7" s="3">
        <v>1798</v>
      </c>
      <c r="K7" s="3">
        <f t="shared" ref="K7:K13" si="8">SUM(H7:J7)</f>
        <v>46047.48</v>
      </c>
      <c r="L7" s="3">
        <v>1110.1400000000001</v>
      </c>
      <c r="M7" s="3">
        <v>116.49</v>
      </c>
      <c r="N7" s="3">
        <v>35173.11</v>
      </c>
      <c r="O7" s="3">
        <v>35056.620000000003</v>
      </c>
      <c r="P7" s="3">
        <v>10730.87</v>
      </c>
      <c r="Q7" s="3">
        <f t="shared" ref="Q7:Q13" si="9">SUM(O7:P7)</f>
        <v>45787.490000000005</v>
      </c>
      <c r="R7" s="3">
        <v>41578.25</v>
      </c>
      <c r="S7" s="4">
        <v>6</v>
      </c>
      <c r="T7" s="2" t="s">
        <v>23</v>
      </c>
      <c r="U7" s="5">
        <v>30</v>
      </c>
      <c r="W7">
        <f t="shared" si="4"/>
        <v>24</v>
      </c>
      <c r="X7" s="3">
        <f t="shared" si="5"/>
        <v>1907.8120833333335</v>
      </c>
      <c r="Y7" s="3">
        <f>Q5+Q6+Q7</f>
        <v>129549.77</v>
      </c>
    </row>
    <row r="8" spans="1:25" x14ac:dyDescent="0.2">
      <c r="A8" s="2" t="s">
        <v>24</v>
      </c>
      <c r="B8" s="3">
        <v>9522.74</v>
      </c>
      <c r="C8" s="3">
        <v>22942.53</v>
      </c>
      <c r="D8" s="3">
        <v>1552.59</v>
      </c>
      <c r="E8" s="3">
        <f t="shared" si="6"/>
        <v>34017.859999999993</v>
      </c>
      <c r="F8" s="3">
        <v>920.84</v>
      </c>
      <c r="G8" s="3">
        <v>-289.31</v>
      </c>
      <c r="H8" s="3">
        <f t="shared" si="7"/>
        <v>34649.389999999992</v>
      </c>
      <c r="I8" s="3">
        <v>2733.91</v>
      </c>
      <c r="J8" s="3">
        <v>1621</v>
      </c>
      <c r="K8" s="3">
        <f t="shared" si="8"/>
        <v>39004.299999999988</v>
      </c>
      <c r="L8" s="3">
        <v>911.17</v>
      </c>
      <c r="M8" s="3">
        <v>83.64</v>
      </c>
      <c r="N8" s="3">
        <v>28831.39</v>
      </c>
      <c r="O8" s="3">
        <v>28747.75</v>
      </c>
      <c r="P8" s="3">
        <v>10172.91</v>
      </c>
      <c r="Q8" s="3">
        <f t="shared" si="9"/>
        <v>38920.660000000003</v>
      </c>
      <c r="R8" s="3">
        <v>43129.9</v>
      </c>
      <c r="S8" s="5">
        <v>9</v>
      </c>
      <c r="T8" s="2" t="s">
        <v>24</v>
      </c>
      <c r="U8" s="5">
        <v>31</v>
      </c>
      <c r="W8">
        <f t="shared" si="4"/>
        <v>22</v>
      </c>
      <c r="X8" s="3">
        <f t="shared" si="5"/>
        <v>1769.1209090909092</v>
      </c>
    </row>
    <row r="9" spans="1:25" x14ac:dyDescent="0.2">
      <c r="A9" s="2" t="s">
        <v>25</v>
      </c>
      <c r="B9" s="3">
        <v>10663.47</v>
      </c>
      <c r="C9" s="3">
        <v>23001.78</v>
      </c>
      <c r="D9" s="3">
        <v>1548.23</v>
      </c>
      <c r="E9" s="3">
        <f t="shared" si="6"/>
        <v>35213.480000000003</v>
      </c>
      <c r="F9" s="3">
        <v>900.33</v>
      </c>
      <c r="G9" s="3">
        <v>-55.4</v>
      </c>
      <c r="H9" s="3">
        <f t="shared" si="7"/>
        <v>36058.410000000003</v>
      </c>
      <c r="I9" s="3">
        <v>2509.17</v>
      </c>
      <c r="J9" s="3">
        <v>1598</v>
      </c>
      <c r="K9" s="3">
        <f t="shared" si="8"/>
        <v>40165.58</v>
      </c>
      <c r="L9" s="3">
        <v>982.05</v>
      </c>
      <c r="M9" s="3">
        <v>54.91</v>
      </c>
      <c r="N9" s="3">
        <v>30534.42</v>
      </c>
      <c r="O9" s="3">
        <v>30479.51</v>
      </c>
      <c r="P9" s="3">
        <v>9484.59</v>
      </c>
      <c r="Q9" s="3">
        <f t="shared" si="9"/>
        <v>39964.1</v>
      </c>
      <c r="R9" s="3">
        <v>46127.94</v>
      </c>
      <c r="S9" s="5">
        <v>6</v>
      </c>
      <c r="T9" s="2" t="s">
        <v>25</v>
      </c>
      <c r="U9" s="5">
        <v>31</v>
      </c>
      <c r="W9">
        <f t="shared" si="4"/>
        <v>25</v>
      </c>
      <c r="X9" s="3">
        <f t="shared" si="5"/>
        <v>1598.5639999999999</v>
      </c>
    </row>
    <row r="10" spans="1:25" x14ac:dyDescent="0.2">
      <c r="A10" s="2" t="s">
        <v>26</v>
      </c>
      <c r="B10" s="3">
        <v>9736.6299999999992</v>
      </c>
      <c r="C10" s="3">
        <v>22345.74</v>
      </c>
      <c r="D10" s="3">
        <v>1511.27</v>
      </c>
      <c r="E10" s="3">
        <f t="shared" si="6"/>
        <v>33593.64</v>
      </c>
      <c r="F10" s="3">
        <v>1087.51</v>
      </c>
      <c r="G10" s="3">
        <v>-19</v>
      </c>
      <c r="H10" s="3">
        <f t="shared" si="7"/>
        <v>34662.15</v>
      </c>
      <c r="I10" s="3">
        <v>2419.83</v>
      </c>
      <c r="J10" s="3">
        <v>1460</v>
      </c>
      <c r="K10" s="3">
        <f t="shared" si="8"/>
        <v>38541.980000000003</v>
      </c>
      <c r="L10" s="3">
        <v>953.62</v>
      </c>
      <c r="M10" s="3">
        <v>81.73</v>
      </c>
      <c r="N10" s="3">
        <v>29659.07</v>
      </c>
      <c r="O10" s="3">
        <v>29577.34</v>
      </c>
      <c r="P10" s="3">
        <v>8266.5400000000009</v>
      </c>
      <c r="Q10" s="3">
        <f t="shared" si="9"/>
        <v>37843.880000000005</v>
      </c>
      <c r="R10" s="3">
        <v>34696.550000000003</v>
      </c>
      <c r="S10" s="5">
        <v>7</v>
      </c>
      <c r="T10" s="2" t="s">
        <v>26</v>
      </c>
      <c r="U10" s="5">
        <v>30</v>
      </c>
      <c r="W10">
        <f t="shared" si="4"/>
        <v>23</v>
      </c>
      <c r="X10" s="3">
        <f t="shared" si="5"/>
        <v>1645.3860869565219</v>
      </c>
      <c r="Y10" s="3">
        <f>Q8+Q9+Q10</f>
        <v>116728.64000000001</v>
      </c>
    </row>
    <row r="11" spans="1:25" x14ac:dyDescent="0.2">
      <c r="A11" s="2" t="s">
        <v>27</v>
      </c>
      <c r="B11" s="3">
        <v>11466.77</v>
      </c>
      <c r="C11" s="3">
        <v>23685.62</v>
      </c>
      <c r="D11" s="3">
        <v>1597</v>
      </c>
      <c r="E11" s="3">
        <f t="shared" si="6"/>
        <v>36749.39</v>
      </c>
      <c r="F11" s="3">
        <v>836.28</v>
      </c>
      <c r="G11" s="3">
        <v>0</v>
      </c>
      <c r="H11" s="3">
        <f t="shared" si="7"/>
        <v>37585.67</v>
      </c>
      <c r="I11" s="3">
        <v>2640</v>
      </c>
      <c r="J11" s="3">
        <v>2127.35</v>
      </c>
      <c r="K11" s="3">
        <f t="shared" si="8"/>
        <v>42353.02</v>
      </c>
      <c r="L11" s="3">
        <v>1018.66</v>
      </c>
      <c r="M11" s="3">
        <v>101.7</v>
      </c>
      <c r="N11" s="3">
        <v>31797.21</v>
      </c>
      <c r="O11" s="3">
        <v>31695.51</v>
      </c>
      <c r="P11" s="3">
        <v>10419.34</v>
      </c>
      <c r="Q11" s="3">
        <f t="shared" si="9"/>
        <v>42114.85</v>
      </c>
      <c r="R11" s="3">
        <v>42340.160000000003</v>
      </c>
      <c r="S11" s="5">
        <v>5</v>
      </c>
      <c r="T11" s="2" t="s">
        <v>27</v>
      </c>
      <c r="U11" s="5">
        <v>31</v>
      </c>
      <c r="W11">
        <f t="shared" si="4"/>
        <v>26</v>
      </c>
      <c r="X11" s="3">
        <f t="shared" si="5"/>
        <v>1619.801923076923</v>
      </c>
    </row>
    <row r="12" spans="1:25" x14ac:dyDescent="0.2">
      <c r="A12" s="2" t="s">
        <v>28</v>
      </c>
      <c r="B12" s="3">
        <v>9562.4</v>
      </c>
      <c r="C12" s="3">
        <v>21264.94</v>
      </c>
      <c r="D12" s="3">
        <v>1432.69</v>
      </c>
      <c r="E12" s="3">
        <f t="shared" si="6"/>
        <v>32260.029999999995</v>
      </c>
      <c r="F12" s="3">
        <v>1146.23</v>
      </c>
      <c r="G12" s="3">
        <v>-324.83</v>
      </c>
      <c r="H12" s="3">
        <f t="shared" si="7"/>
        <v>33081.429999999993</v>
      </c>
      <c r="I12" s="3">
        <v>2399.63</v>
      </c>
      <c r="J12" s="3">
        <v>1454</v>
      </c>
      <c r="K12" s="3">
        <f t="shared" si="8"/>
        <v>36935.05999999999</v>
      </c>
      <c r="L12" s="3">
        <v>884</v>
      </c>
      <c r="M12" s="3">
        <v>81.25</v>
      </c>
      <c r="N12" s="3">
        <v>27651.83</v>
      </c>
      <c r="O12" s="3">
        <v>27570.58</v>
      </c>
      <c r="P12" s="3">
        <v>9222.33</v>
      </c>
      <c r="Q12" s="3">
        <f t="shared" si="9"/>
        <v>36792.910000000003</v>
      </c>
      <c r="R12" s="3">
        <v>35162.57</v>
      </c>
      <c r="S12" s="5">
        <v>9</v>
      </c>
      <c r="T12" s="2" t="s">
        <v>28</v>
      </c>
      <c r="U12" s="5">
        <v>30</v>
      </c>
      <c r="W12">
        <f t="shared" si="4"/>
        <v>21</v>
      </c>
      <c r="X12" s="3">
        <f t="shared" si="5"/>
        <v>1752.0433333333335</v>
      </c>
    </row>
    <row r="13" spans="1:25" x14ac:dyDescent="0.2">
      <c r="A13" s="2" t="s">
        <v>29</v>
      </c>
      <c r="B13" s="3">
        <v>13190.94</v>
      </c>
      <c r="C13" s="3">
        <v>24246.6</v>
      </c>
      <c r="D13" s="3">
        <v>1580.74</v>
      </c>
      <c r="E13" s="3">
        <f t="shared" si="6"/>
        <v>39018.28</v>
      </c>
      <c r="F13" s="3">
        <v>962.36</v>
      </c>
      <c r="G13" s="3">
        <v>-195.5</v>
      </c>
      <c r="H13" s="3">
        <f t="shared" si="7"/>
        <v>39785.14</v>
      </c>
      <c r="I13" s="3">
        <v>3258.08</v>
      </c>
      <c r="J13" s="3">
        <v>1466</v>
      </c>
      <c r="K13" s="3">
        <f t="shared" si="8"/>
        <v>44509.22</v>
      </c>
      <c r="L13" s="3">
        <v>1374.29</v>
      </c>
      <c r="M13" s="3">
        <v>104.19</v>
      </c>
      <c r="N13" s="3">
        <v>35243.53</v>
      </c>
      <c r="O13" s="3">
        <v>35139.339999999997</v>
      </c>
      <c r="P13" s="3">
        <v>9404.6299999999992</v>
      </c>
      <c r="Q13" s="3">
        <f t="shared" si="9"/>
        <v>44543.969999999994</v>
      </c>
      <c r="R13" s="3">
        <v>46174.31</v>
      </c>
      <c r="S13" s="5">
        <v>6</v>
      </c>
      <c r="T13" s="2" t="s">
        <v>29</v>
      </c>
      <c r="U13" s="5">
        <v>31</v>
      </c>
      <c r="W13">
        <f t="shared" si="4"/>
        <v>25</v>
      </c>
      <c r="X13" s="3">
        <f t="shared" si="5"/>
        <v>1781.7587999999998</v>
      </c>
      <c r="Y13" s="3">
        <f>Q11+Q12+Q13</f>
        <v>123451.73000000001</v>
      </c>
    </row>
    <row r="14" spans="1:25" s="9" customFormat="1" x14ac:dyDescent="0.2">
      <c r="B14" s="10">
        <f>SUM(B2:B13)</f>
        <v>135364.95000000001</v>
      </c>
      <c r="C14" s="10">
        <f t="shared" ref="C14:R14" si="10">SUM(C2:C13)</f>
        <v>277973.34999999998</v>
      </c>
      <c r="D14" s="10">
        <f t="shared" si="10"/>
        <v>18684.560000000001</v>
      </c>
      <c r="E14" s="10">
        <f t="shared" si="10"/>
        <v>432022.86</v>
      </c>
      <c r="F14" s="10">
        <f t="shared" si="10"/>
        <v>13675.760000000002</v>
      </c>
      <c r="G14" s="10">
        <f t="shared" si="10"/>
        <v>-2387.38</v>
      </c>
      <c r="H14" s="10">
        <f t="shared" si="10"/>
        <v>443311.24</v>
      </c>
      <c r="I14" s="10">
        <f t="shared" si="10"/>
        <v>31496.61</v>
      </c>
      <c r="J14" s="10">
        <f t="shared" si="10"/>
        <v>18548.09</v>
      </c>
      <c r="K14" s="10">
        <f t="shared" si="10"/>
        <v>493355.93999999994</v>
      </c>
      <c r="L14" s="10">
        <f t="shared" si="10"/>
        <v>12249.95</v>
      </c>
      <c r="M14" s="10">
        <f t="shared" si="10"/>
        <v>1047.0999999999999</v>
      </c>
      <c r="N14" s="10">
        <f t="shared" si="10"/>
        <v>374526.03</v>
      </c>
      <c r="O14" s="10">
        <f t="shared" si="10"/>
        <v>373478.93000000005</v>
      </c>
      <c r="P14" s="10">
        <f t="shared" si="10"/>
        <v>117414.89</v>
      </c>
      <c r="Q14" s="11">
        <f t="shared" si="10"/>
        <v>490893.81999999995</v>
      </c>
      <c r="R14" s="10">
        <f t="shared" si="10"/>
        <v>506753.43000000005</v>
      </c>
      <c r="S14" s="12">
        <f>SUM(S2:S13)</f>
        <v>72</v>
      </c>
      <c r="T14" s="12"/>
      <c r="U14" s="12">
        <f>SUM(U2:U13)</f>
        <v>365</v>
      </c>
      <c r="X14" s="10"/>
      <c r="Y14" s="13">
        <f>SUM(Y2:Y13)</f>
        <v>490893.82000000007</v>
      </c>
    </row>
    <row r="16" spans="1:25" x14ac:dyDescent="0.2">
      <c r="A16" s="1" t="s">
        <v>17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13</v>
      </c>
      <c r="P16" s="1" t="s">
        <v>14</v>
      </c>
      <c r="Q16" s="1" t="s">
        <v>15</v>
      </c>
      <c r="R16" s="1" t="s">
        <v>16</v>
      </c>
      <c r="S16" s="1" t="s">
        <v>30</v>
      </c>
      <c r="T16" s="1" t="s">
        <v>17</v>
      </c>
      <c r="U16" s="1" t="s">
        <v>32</v>
      </c>
      <c r="W16" s="1" t="s">
        <v>60</v>
      </c>
      <c r="X16" s="1" t="s">
        <v>33</v>
      </c>
    </row>
    <row r="17" spans="1:25" x14ac:dyDescent="0.2">
      <c r="A17" s="2" t="s">
        <v>48</v>
      </c>
      <c r="B17" s="6">
        <v>10888.5</v>
      </c>
      <c r="C17" s="6">
        <v>21541.84</v>
      </c>
      <c r="D17" s="6">
        <v>1449.3</v>
      </c>
      <c r="E17" s="6">
        <f>SUM(B17:D17)</f>
        <v>33879.64</v>
      </c>
      <c r="F17" s="6">
        <v>1768.53</v>
      </c>
      <c r="G17" s="6">
        <v>-532.01</v>
      </c>
      <c r="H17" s="6">
        <f>SUM(E17:G17)</f>
        <v>35116.159999999996</v>
      </c>
      <c r="I17" s="6">
        <v>2660.79</v>
      </c>
      <c r="J17" s="6">
        <v>973</v>
      </c>
      <c r="K17" s="6">
        <f>SUM(H17:J17)</f>
        <v>38749.949999999997</v>
      </c>
      <c r="L17" s="6">
        <v>997.42</v>
      </c>
      <c r="M17" s="6">
        <v>90.16</v>
      </c>
      <c r="N17" s="6">
        <v>31216.26</v>
      </c>
      <c r="O17" s="6">
        <v>31126.1</v>
      </c>
      <c r="P17" s="6">
        <v>7533.69</v>
      </c>
      <c r="Q17" s="6">
        <f>SUM(O17:P17)</f>
        <v>38659.79</v>
      </c>
      <c r="R17" s="6">
        <v>38659.79</v>
      </c>
      <c r="S17" s="8">
        <v>7</v>
      </c>
      <c r="T17" s="2" t="s">
        <v>48</v>
      </c>
      <c r="U17" s="8">
        <v>31</v>
      </c>
      <c r="W17">
        <f>U17-S17</f>
        <v>24</v>
      </c>
      <c r="X17" s="3">
        <f>Q17/W17</f>
        <v>1610.8245833333333</v>
      </c>
    </row>
    <row r="18" spans="1:25" x14ac:dyDescent="0.2">
      <c r="A18" s="2" t="s">
        <v>49</v>
      </c>
      <c r="B18" s="6">
        <v>7009.36</v>
      </c>
      <c r="C18" s="6">
        <v>26824.06</v>
      </c>
      <c r="D18" s="6">
        <v>1810.71</v>
      </c>
      <c r="E18" s="6">
        <f>SUM(B18:D18)</f>
        <v>35644.129999999997</v>
      </c>
      <c r="F18" s="6">
        <v>1856.2</v>
      </c>
      <c r="G18" s="6">
        <v>107.23</v>
      </c>
      <c r="H18" s="6">
        <f>SUM(E18:G18)</f>
        <v>37607.56</v>
      </c>
      <c r="I18" s="6">
        <v>2753.92</v>
      </c>
      <c r="J18" s="6">
        <v>1888</v>
      </c>
      <c r="K18" s="6">
        <f>SUM(H18:J18)</f>
        <v>42249.479999999996</v>
      </c>
      <c r="L18" s="6">
        <v>1026.26</v>
      </c>
      <c r="M18" s="6">
        <v>93.07</v>
      </c>
      <c r="N18" s="6">
        <v>32274.37</v>
      </c>
      <c r="O18" s="6">
        <v>32181.3</v>
      </c>
      <c r="P18" s="6">
        <v>9345.1200000000008</v>
      </c>
      <c r="Q18" s="6">
        <f>SUM(O18:P18)</f>
        <v>41526.42</v>
      </c>
      <c r="R18" s="6">
        <v>41526.42</v>
      </c>
      <c r="S18" s="18">
        <v>5</v>
      </c>
      <c r="T18" s="2" t="s">
        <v>49</v>
      </c>
      <c r="U18" s="17">
        <v>28</v>
      </c>
      <c r="W18">
        <f t="shared" ref="W18:W28" si="11">U18-S18</f>
        <v>23</v>
      </c>
      <c r="X18" s="3">
        <f t="shared" ref="X18:X28" si="12">Q18/W18</f>
        <v>1805.4965217391305</v>
      </c>
    </row>
    <row r="19" spans="1:25" x14ac:dyDescent="0.2">
      <c r="A19" s="2" t="s">
        <v>50</v>
      </c>
      <c r="B19" s="6">
        <v>10254.44</v>
      </c>
      <c r="C19" s="6">
        <v>26654.18</v>
      </c>
      <c r="D19" s="6">
        <v>1797.75</v>
      </c>
      <c r="E19" s="6">
        <f>SUM(B19:D19)</f>
        <v>38706.370000000003</v>
      </c>
      <c r="F19" s="6">
        <v>2226.67</v>
      </c>
      <c r="G19" s="6">
        <v>-1009.82</v>
      </c>
      <c r="H19" s="6">
        <f>SUM(E19:G19)</f>
        <v>39923.22</v>
      </c>
      <c r="I19" s="6">
        <v>2073.81</v>
      </c>
      <c r="J19" s="6">
        <v>1441.62</v>
      </c>
      <c r="K19" s="6">
        <f>SUM(H19:J19)</f>
        <v>43438.65</v>
      </c>
      <c r="L19" s="6">
        <v>1131.77</v>
      </c>
      <c r="M19" s="6">
        <v>96.36</v>
      </c>
      <c r="N19" s="6">
        <v>34009.43</v>
      </c>
      <c r="O19" s="6">
        <v>33913.07</v>
      </c>
      <c r="P19" s="6">
        <v>10558.28</v>
      </c>
      <c r="Q19" s="6">
        <f>SUM(O19:P19)</f>
        <v>44471.35</v>
      </c>
      <c r="R19" s="6">
        <v>42084.95</v>
      </c>
      <c r="S19" s="19">
        <v>6</v>
      </c>
      <c r="T19" s="2" t="s">
        <v>50</v>
      </c>
      <c r="U19" s="8">
        <v>31</v>
      </c>
      <c r="W19">
        <f t="shared" si="11"/>
        <v>25</v>
      </c>
      <c r="X19" s="3">
        <f t="shared" si="12"/>
        <v>1778.854</v>
      </c>
      <c r="Y19" s="3">
        <f>Q17+Q18+Q19</f>
        <v>124657.56</v>
      </c>
    </row>
    <row r="20" spans="1:25" x14ac:dyDescent="0.2">
      <c r="A20" s="2" t="s">
        <v>51</v>
      </c>
      <c r="B20" s="6">
        <v>10191.799999999999</v>
      </c>
      <c r="C20" s="6">
        <v>24100.25</v>
      </c>
      <c r="D20" s="6">
        <v>1621.97</v>
      </c>
      <c r="E20" s="6">
        <f>SUM(B20:D20)</f>
        <v>35914.020000000004</v>
      </c>
      <c r="F20" s="6">
        <v>2394.7399999999998</v>
      </c>
      <c r="G20" s="6">
        <v>-415.28</v>
      </c>
      <c r="H20" s="6">
        <f>SUM(E20:G20)</f>
        <v>37893.480000000003</v>
      </c>
      <c r="I20" s="6">
        <v>2818.68</v>
      </c>
      <c r="J20" s="6">
        <v>1326</v>
      </c>
      <c r="K20" s="6">
        <f>SUM(H20:J20)</f>
        <v>42038.16</v>
      </c>
      <c r="L20" s="6">
        <v>1065.3499999999999</v>
      </c>
      <c r="M20" s="6">
        <v>92.8</v>
      </c>
      <c r="N20" s="6">
        <v>33254.74</v>
      </c>
      <c r="O20" s="6">
        <v>33161.94</v>
      </c>
      <c r="P20" s="6">
        <v>8565.5400000000009</v>
      </c>
      <c r="Q20" s="6">
        <f>SUM(O20:P20)</f>
        <v>41727.480000000003</v>
      </c>
      <c r="R20" s="6">
        <v>41727.347800000003</v>
      </c>
      <c r="S20" s="19">
        <v>5</v>
      </c>
      <c r="T20" s="2" t="s">
        <v>51</v>
      </c>
      <c r="U20" s="8">
        <v>30</v>
      </c>
      <c r="W20">
        <f t="shared" si="11"/>
        <v>25</v>
      </c>
      <c r="X20" s="3">
        <f t="shared" si="12"/>
        <v>1669.0992000000001</v>
      </c>
    </row>
    <row r="21" spans="1:25" x14ac:dyDescent="0.2">
      <c r="A21" s="2" t="s">
        <v>52</v>
      </c>
      <c r="B21" s="6">
        <v>9027.91</v>
      </c>
      <c r="C21" s="6">
        <v>21435</v>
      </c>
      <c r="D21" s="6">
        <v>1462.83</v>
      </c>
      <c r="E21" s="6">
        <f>SUM(B21:D21)</f>
        <v>31925.739999999998</v>
      </c>
      <c r="F21" s="6">
        <v>1766.97</v>
      </c>
      <c r="G21" s="6">
        <v>-172.34</v>
      </c>
      <c r="H21" s="6">
        <f>SUM(E21:G21)</f>
        <v>33520.370000000003</v>
      </c>
      <c r="I21" s="6">
        <v>2783.22</v>
      </c>
      <c r="J21" s="6">
        <v>1117</v>
      </c>
      <c r="K21" s="6">
        <f>SUM(H21:J21)</f>
        <v>37420.590000000004</v>
      </c>
      <c r="L21" s="6">
        <v>924.61</v>
      </c>
      <c r="M21" s="6">
        <v>103.05</v>
      </c>
      <c r="N21" s="6">
        <v>29172.639999999999</v>
      </c>
      <c r="O21" s="6">
        <v>29069.59</v>
      </c>
      <c r="P21" s="6">
        <v>8247.9500000000007</v>
      </c>
      <c r="Q21" s="6">
        <f>SUM(O21:P21)</f>
        <v>37317.54</v>
      </c>
      <c r="R21" s="6">
        <v>44584.78</v>
      </c>
      <c r="S21" s="19">
        <v>8</v>
      </c>
      <c r="T21" s="2" t="s">
        <v>52</v>
      </c>
      <c r="U21" s="8">
        <v>31</v>
      </c>
      <c r="W21">
        <f t="shared" si="11"/>
        <v>23</v>
      </c>
      <c r="X21" s="3">
        <f t="shared" si="12"/>
        <v>1622.5017391304348</v>
      </c>
    </row>
    <row r="22" spans="1:25" x14ac:dyDescent="0.2">
      <c r="A22" s="2" t="s">
        <v>53</v>
      </c>
      <c r="B22" s="6">
        <v>9304.44</v>
      </c>
      <c r="C22" s="6">
        <v>18460.95</v>
      </c>
      <c r="D22" s="6">
        <v>1246.03</v>
      </c>
      <c r="E22" s="6">
        <f>SUM(B22:D22)</f>
        <v>29011.42</v>
      </c>
      <c r="F22" s="6">
        <v>1483.67</v>
      </c>
      <c r="G22" s="6">
        <v>-485.35</v>
      </c>
      <c r="H22" s="6">
        <f>SUM(E22:G22)</f>
        <v>30009.739999999998</v>
      </c>
      <c r="I22" s="6">
        <v>2101.27</v>
      </c>
      <c r="J22" s="6">
        <v>1169</v>
      </c>
      <c r="K22" s="6">
        <f>SUM(H22:J22)</f>
        <v>33280.009999999995</v>
      </c>
      <c r="L22" s="6">
        <v>792.53</v>
      </c>
      <c r="M22" s="6">
        <v>71.25</v>
      </c>
      <c r="N22" s="6">
        <v>24754.03</v>
      </c>
      <c r="O22" s="6">
        <v>24682.78</v>
      </c>
      <c r="P22" s="6">
        <v>8724.51</v>
      </c>
      <c r="Q22" s="6">
        <f>SUM(O22:P22)</f>
        <v>33407.29</v>
      </c>
      <c r="R22" s="6">
        <v>31051.97</v>
      </c>
      <c r="S22" s="19">
        <v>4</v>
      </c>
      <c r="T22" s="2" t="s">
        <v>53</v>
      </c>
      <c r="U22" s="8">
        <v>30</v>
      </c>
      <c r="W22">
        <f t="shared" si="11"/>
        <v>26</v>
      </c>
      <c r="X22" s="3">
        <f t="shared" si="12"/>
        <v>1284.8957692307692</v>
      </c>
      <c r="Y22" s="3">
        <f>Q20+Q21+Q22</f>
        <v>112452.31</v>
      </c>
    </row>
    <row r="23" spans="1:25" x14ac:dyDescent="0.2">
      <c r="A23" s="2" t="s">
        <v>54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9">
        <v>11</v>
      </c>
      <c r="T23" s="2" t="s">
        <v>54</v>
      </c>
      <c r="U23" s="8">
        <v>31</v>
      </c>
      <c r="W23">
        <f t="shared" si="11"/>
        <v>20</v>
      </c>
      <c r="X23" s="3">
        <f t="shared" si="12"/>
        <v>0</v>
      </c>
    </row>
    <row r="24" spans="1:25" x14ac:dyDescent="0.2">
      <c r="A24" s="2" t="s">
        <v>55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9">
        <v>6</v>
      </c>
      <c r="T24" s="2" t="s">
        <v>55</v>
      </c>
      <c r="U24" s="8">
        <v>31</v>
      </c>
      <c r="W24">
        <f t="shared" si="11"/>
        <v>25</v>
      </c>
      <c r="X24" s="3">
        <f t="shared" si="12"/>
        <v>0</v>
      </c>
    </row>
    <row r="25" spans="1:25" x14ac:dyDescent="0.2">
      <c r="A25" s="2" t="s">
        <v>56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19">
        <v>8</v>
      </c>
      <c r="T25" s="2" t="s">
        <v>56</v>
      </c>
      <c r="U25" s="8">
        <v>30</v>
      </c>
      <c r="W25">
        <f t="shared" si="11"/>
        <v>22</v>
      </c>
      <c r="X25" s="3">
        <f t="shared" si="12"/>
        <v>0</v>
      </c>
      <c r="Y25" s="3">
        <f>Q23+Q24+Q25</f>
        <v>0</v>
      </c>
    </row>
    <row r="26" spans="1:25" x14ac:dyDescent="0.2">
      <c r="A26" s="2" t="s">
        <v>57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9"/>
      <c r="T26" s="2" t="s">
        <v>57</v>
      </c>
      <c r="U26" s="8">
        <v>31</v>
      </c>
      <c r="W26">
        <f t="shared" si="11"/>
        <v>31</v>
      </c>
      <c r="X26" s="3">
        <f t="shared" si="12"/>
        <v>0</v>
      </c>
    </row>
    <row r="27" spans="1:25" x14ac:dyDescent="0.2">
      <c r="A27" s="2" t="s">
        <v>58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9"/>
      <c r="T27" s="2" t="s">
        <v>58</v>
      </c>
      <c r="U27" s="8">
        <v>30</v>
      </c>
      <c r="W27">
        <f t="shared" si="11"/>
        <v>30</v>
      </c>
      <c r="X27" s="3">
        <f t="shared" si="12"/>
        <v>0</v>
      </c>
    </row>
    <row r="28" spans="1:25" x14ac:dyDescent="0.2">
      <c r="A28" s="2" t="s">
        <v>59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9"/>
      <c r="T28" s="2" t="s">
        <v>59</v>
      </c>
      <c r="U28" s="8">
        <v>31</v>
      </c>
      <c r="W28">
        <f t="shared" si="11"/>
        <v>31</v>
      </c>
      <c r="X28" s="3">
        <f t="shared" si="12"/>
        <v>0</v>
      </c>
      <c r="Y28" s="3">
        <f>Q26+Q27+Q28</f>
        <v>0</v>
      </c>
    </row>
    <row r="29" spans="1:25" s="9" customFormat="1" x14ac:dyDescent="0.2">
      <c r="B29" s="10">
        <f>SUM(B17:B28)</f>
        <v>56676.450000000012</v>
      </c>
      <c r="C29" s="10">
        <f t="shared" ref="C29:R29" si="13">SUM(C17:C28)</f>
        <v>139016.28</v>
      </c>
      <c r="D29" s="10">
        <f t="shared" si="13"/>
        <v>9388.59</v>
      </c>
      <c r="E29" s="10">
        <f t="shared" si="13"/>
        <v>205081.31999999995</v>
      </c>
      <c r="F29" s="10">
        <f t="shared" si="13"/>
        <v>11496.779999999999</v>
      </c>
      <c r="G29" s="10">
        <f t="shared" si="13"/>
        <v>-2507.5699999999997</v>
      </c>
      <c r="H29" s="10">
        <f t="shared" si="13"/>
        <v>214070.53</v>
      </c>
      <c r="I29" s="10">
        <f t="shared" si="13"/>
        <v>15191.69</v>
      </c>
      <c r="J29" s="10">
        <f t="shared" si="13"/>
        <v>7914.62</v>
      </c>
      <c r="K29" s="10">
        <f t="shared" si="13"/>
        <v>237176.83999999997</v>
      </c>
      <c r="L29" s="10">
        <f t="shared" si="13"/>
        <v>5937.9399999999987</v>
      </c>
      <c r="M29" s="10">
        <f t="shared" si="13"/>
        <v>546.69000000000005</v>
      </c>
      <c r="N29" s="10">
        <f t="shared" si="13"/>
        <v>184681.47</v>
      </c>
      <c r="O29" s="10">
        <f t="shared" si="13"/>
        <v>184134.78</v>
      </c>
      <c r="P29" s="10">
        <f t="shared" si="13"/>
        <v>52975.090000000004</v>
      </c>
      <c r="Q29" s="10">
        <f t="shared" si="13"/>
        <v>237109.87000000002</v>
      </c>
      <c r="R29" s="10">
        <f t="shared" si="13"/>
        <v>239635.25779999999</v>
      </c>
      <c r="S29" s="12">
        <f>SUM(S17:S28)</f>
        <v>60</v>
      </c>
      <c r="U29" s="12">
        <f>SUM(U17:U28)</f>
        <v>365</v>
      </c>
      <c r="Y29" s="13">
        <f>SUM(Y17:Y28)</f>
        <v>237109.87</v>
      </c>
    </row>
    <row r="31" spans="1:25" x14ac:dyDescent="0.2">
      <c r="A31" s="1" t="s">
        <v>17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  <c r="M31" s="1" t="s">
        <v>11</v>
      </c>
      <c r="N31" s="1" t="s">
        <v>12</v>
      </c>
      <c r="O31" s="1" t="s">
        <v>13</v>
      </c>
      <c r="P31" s="1" t="s">
        <v>14</v>
      </c>
      <c r="Q31" s="1" t="s">
        <v>15</v>
      </c>
      <c r="R31" s="1" t="s">
        <v>16</v>
      </c>
      <c r="S31" s="1" t="s">
        <v>30</v>
      </c>
      <c r="T31" s="1" t="s">
        <v>17</v>
      </c>
      <c r="U31" s="1" t="s">
        <v>32</v>
      </c>
      <c r="X31" s="1" t="s">
        <v>33</v>
      </c>
    </row>
    <row r="32" spans="1:25" x14ac:dyDescent="0.2">
      <c r="A32" s="2" t="s">
        <v>34</v>
      </c>
      <c r="B32" s="6"/>
      <c r="C32" s="6"/>
      <c r="D32" s="6"/>
      <c r="E32" s="6">
        <f t="shared" ref="E32:E38" si="14">SUM(B32:D32)</f>
        <v>0</v>
      </c>
      <c r="F32" s="6"/>
      <c r="G32" s="7"/>
      <c r="H32" s="6">
        <f t="shared" ref="H32:H39" si="15">SUM(E32:G32)</f>
        <v>0</v>
      </c>
      <c r="I32" s="6"/>
      <c r="J32" s="6"/>
      <c r="K32" s="6">
        <f t="shared" ref="K32:K39" si="16">SUM(H32:J32)</f>
        <v>0</v>
      </c>
      <c r="L32" s="6"/>
      <c r="M32" s="6"/>
      <c r="N32" s="6"/>
      <c r="O32" s="6"/>
      <c r="P32" s="6"/>
      <c r="Q32" s="6">
        <f t="shared" ref="Q32:Q39" si="17">SUM(O32:P32)</f>
        <v>0</v>
      </c>
      <c r="R32" s="6"/>
      <c r="S32" s="8"/>
      <c r="T32" s="2" t="s">
        <v>34</v>
      </c>
      <c r="U32" s="5">
        <v>31</v>
      </c>
      <c r="V32" s="6"/>
      <c r="W32" s="6">
        <f>U32-S32</f>
        <v>31</v>
      </c>
      <c r="X32" s="6">
        <f>Q32/W32</f>
        <v>0</v>
      </c>
    </row>
    <row r="33" spans="1:24" x14ac:dyDescent="0.2">
      <c r="A33" s="2" t="s">
        <v>35</v>
      </c>
      <c r="B33" s="6"/>
      <c r="C33" s="6"/>
      <c r="D33" s="6"/>
      <c r="E33" s="6">
        <f t="shared" si="14"/>
        <v>0</v>
      </c>
      <c r="F33" s="6"/>
      <c r="G33" s="7"/>
      <c r="H33" s="6">
        <f t="shared" si="15"/>
        <v>0</v>
      </c>
      <c r="I33" s="6"/>
      <c r="J33" s="6"/>
      <c r="K33" s="6">
        <f t="shared" si="16"/>
        <v>0</v>
      </c>
      <c r="L33" s="6"/>
      <c r="M33" s="6"/>
      <c r="N33" s="6"/>
      <c r="O33" s="6"/>
      <c r="P33" s="6"/>
      <c r="Q33" s="6">
        <f t="shared" si="17"/>
        <v>0</v>
      </c>
      <c r="R33" s="6"/>
      <c r="S33" s="8"/>
      <c r="T33" s="2" t="s">
        <v>35</v>
      </c>
      <c r="U33" s="5">
        <v>28</v>
      </c>
      <c r="V33" s="6"/>
      <c r="W33" s="6">
        <f t="shared" ref="W33:W41" si="18">U33-S33</f>
        <v>28</v>
      </c>
      <c r="X33" s="6">
        <f t="shared" ref="X33:X41" si="19">Q33/W33</f>
        <v>0</v>
      </c>
    </row>
    <row r="34" spans="1:24" x14ac:dyDescent="0.2">
      <c r="A34" s="2" t="s">
        <v>36</v>
      </c>
      <c r="B34" s="6"/>
      <c r="C34" s="6"/>
      <c r="D34" s="6"/>
      <c r="E34" s="6">
        <f t="shared" si="14"/>
        <v>0</v>
      </c>
      <c r="F34" s="6"/>
      <c r="G34" s="7"/>
      <c r="H34" s="6">
        <f t="shared" si="15"/>
        <v>0</v>
      </c>
      <c r="I34" s="6"/>
      <c r="J34" s="6"/>
      <c r="K34" s="6">
        <f t="shared" si="16"/>
        <v>0</v>
      </c>
      <c r="L34" s="6"/>
      <c r="M34" s="6"/>
      <c r="N34" s="6"/>
      <c r="O34" s="6"/>
      <c r="P34" s="6"/>
      <c r="Q34" s="6">
        <f t="shared" si="17"/>
        <v>0</v>
      </c>
      <c r="R34" s="6"/>
      <c r="S34" s="8"/>
      <c r="T34" s="2" t="s">
        <v>36</v>
      </c>
      <c r="U34" s="5">
        <v>31</v>
      </c>
      <c r="V34" s="6" t="s">
        <v>46</v>
      </c>
      <c r="W34" s="6">
        <f t="shared" si="18"/>
        <v>31</v>
      </c>
      <c r="X34" s="6">
        <f t="shared" si="19"/>
        <v>0</v>
      </c>
    </row>
    <row r="35" spans="1:24" x14ac:dyDescent="0.2">
      <c r="A35" s="2" t="s">
        <v>37</v>
      </c>
      <c r="B35" s="6"/>
      <c r="C35" s="6"/>
      <c r="D35" s="6"/>
      <c r="E35" s="6">
        <f t="shared" si="14"/>
        <v>0</v>
      </c>
      <c r="F35" s="6"/>
      <c r="G35" s="7"/>
      <c r="H35" s="6">
        <f t="shared" si="15"/>
        <v>0</v>
      </c>
      <c r="I35" s="6"/>
      <c r="J35" s="6"/>
      <c r="K35" s="6">
        <f t="shared" si="16"/>
        <v>0</v>
      </c>
      <c r="L35" s="6"/>
      <c r="M35" s="6"/>
      <c r="N35" s="6"/>
      <c r="O35" s="6"/>
      <c r="P35" s="6"/>
      <c r="Q35" s="6">
        <f t="shared" si="17"/>
        <v>0</v>
      </c>
      <c r="R35" s="6"/>
      <c r="S35" s="8"/>
      <c r="T35" s="2" t="s">
        <v>37</v>
      </c>
      <c r="U35" s="5">
        <v>30</v>
      </c>
      <c r="V35" s="6"/>
      <c r="W35" s="6">
        <f t="shared" si="18"/>
        <v>30</v>
      </c>
      <c r="X35" s="6">
        <f t="shared" si="19"/>
        <v>0</v>
      </c>
    </row>
    <row r="36" spans="1:24" x14ac:dyDescent="0.2">
      <c r="A36" s="2" t="s">
        <v>38</v>
      </c>
      <c r="B36" s="6">
        <v>32525.4</v>
      </c>
      <c r="C36" s="6">
        <v>2644.5</v>
      </c>
      <c r="D36" s="6">
        <v>178.03</v>
      </c>
      <c r="E36" s="6">
        <f t="shared" si="14"/>
        <v>35347.93</v>
      </c>
      <c r="F36" s="6">
        <v>0</v>
      </c>
      <c r="G36" s="7">
        <v>0</v>
      </c>
      <c r="H36" s="6">
        <f t="shared" si="15"/>
        <v>35347.93</v>
      </c>
      <c r="I36" s="6">
        <v>1020.65</v>
      </c>
      <c r="J36" s="6">
        <v>680.44</v>
      </c>
      <c r="K36" s="6">
        <f t="shared" si="16"/>
        <v>37049.020000000004</v>
      </c>
      <c r="L36" s="6">
        <v>905.89</v>
      </c>
      <c r="M36" s="6">
        <v>44.57</v>
      </c>
      <c r="N36" s="6">
        <v>27518.83</v>
      </c>
      <c r="O36" s="6">
        <v>27474.26</v>
      </c>
      <c r="P36" s="6">
        <v>6128.01</v>
      </c>
      <c r="Q36" s="6">
        <f t="shared" si="17"/>
        <v>33602.269999999997</v>
      </c>
      <c r="R36" s="6"/>
      <c r="S36" s="8">
        <v>1</v>
      </c>
      <c r="T36" s="2" t="s">
        <v>38</v>
      </c>
      <c r="U36" s="5">
        <v>31</v>
      </c>
      <c r="V36" s="6"/>
      <c r="W36" s="6">
        <f t="shared" si="18"/>
        <v>30</v>
      </c>
      <c r="X36" s="6">
        <f t="shared" si="19"/>
        <v>1120.0756666666666</v>
      </c>
    </row>
    <row r="37" spans="1:24" x14ac:dyDescent="0.2">
      <c r="A37" s="2" t="s">
        <v>39</v>
      </c>
      <c r="B37" s="6">
        <v>13147.96</v>
      </c>
      <c r="C37" s="6">
        <v>16332.71</v>
      </c>
      <c r="D37" s="6">
        <v>887.41</v>
      </c>
      <c r="E37" s="6">
        <f t="shared" si="14"/>
        <v>30368.079999999998</v>
      </c>
      <c r="F37" s="6">
        <v>0</v>
      </c>
      <c r="G37" s="7">
        <v>-151.94</v>
      </c>
      <c r="H37" s="6">
        <f t="shared" si="15"/>
        <v>30216.14</v>
      </c>
      <c r="I37" s="6">
        <v>1644.56</v>
      </c>
      <c r="J37" s="6">
        <v>1527.29</v>
      </c>
      <c r="K37" s="6">
        <f t="shared" si="16"/>
        <v>33387.99</v>
      </c>
      <c r="L37" s="6">
        <v>778.71</v>
      </c>
      <c r="M37" s="6">
        <v>57.67</v>
      </c>
      <c r="N37" s="6">
        <v>23921.3</v>
      </c>
      <c r="O37" s="6">
        <v>23863.63</v>
      </c>
      <c r="P37" s="6">
        <v>9391.25</v>
      </c>
      <c r="Q37" s="6">
        <f t="shared" si="17"/>
        <v>33254.880000000005</v>
      </c>
      <c r="R37" s="6">
        <v>31692.33</v>
      </c>
      <c r="S37" s="8">
        <v>0</v>
      </c>
      <c r="T37" s="2" t="s">
        <v>39</v>
      </c>
      <c r="U37" s="5">
        <v>30</v>
      </c>
      <c r="V37" s="6"/>
      <c r="W37" s="6">
        <f t="shared" si="18"/>
        <v>30</v>
      </c>
      <c r="X37" s="6">
        <f t="shared" si="19"/>
        <v>1108.4960000000001</v>
      </c>
    </row>
    <row r="38" spans="1:24" x14ac:dyDescent="0.2">
      <c r="A38" s="2" t="s">
        <v>40</v>
      </c>
      <c r="B38" s="6">
        <v>16621.97</v>
      </c>
      <c r="C38" s="6">
        <v>16812.3</v>
      </c>
      <c r="D38" s="6">
        <v>1116.53</v>
      </c>
      <c r="E38" s="6">
        <f t="shared" si="14"/>
        <v>34550.800000000003</v>
      </c>
      <c r="F38" s="6">
        <v>0</v>
      </c>
      <c r="G38" s="7">
        <v>-704.42</v>
      </c>
      <c r="H38" s="6">
        <f t="shared" si="15"/>
        <v>33846.380000000005</v>
      </c>
      <c r="I38" s="6">
        <v>1659.28</v>
      </c>
      <c r="J38" s="6">
        <v>1521.04</v>
      </c>
      <c r="K38" s="6">
        <f t="shared" si="16"/>
        <v>37026.700000000004</v>
      </c>
      <c r="L38" s="6">
        <v>791.09</v>
      </c>
      <c r="M38" s="6">
        <v>56.03</v>
      </c>
      <c r="N38" s="6">
        <v>25137.4</v>
      </c>
      <c r="O38" s="6">
        <v>25081.37</v>
      </c>
      <c r="P38" s="6">
        <v>12954.18</v>
      </c>
      <c r="Q38" s="6">
        <f t="shared" si="17"/>
        <v>38035.550000000003</v>
      </c>
      <c r="R38" s="6">
        <v>38035.550000000003</v>
      </c>
      <c r="S38" s="8">
        <v>0</v>
      </c>
      <c r="T38" s="2" t="s">
        <v>40</v>
      </c>
      <c r="U38" s="5">
        <v>31</v>
      </c>
      <c r="V38" s="6"/>
      <c r="W38" s="6">
        <f t="shared" si="18"/>
        <v>31</v>
      </c>
      <c r="X38" s="6">
        <f t="shared" si="19"/>
        <v>1226.9532258064517</v>
      </c>
    </row>
    <row r="39" spans="1:24" x14ac:dyDescent="0.2">
      <c r="A39" s="2" t="s">
        <v>41</v>
      </c>
      <c r="B39" s="6">
        <v>18350</v>
      </c>
      <c r="C39" s="6">
        <v>17698.27</v>
      </c>
      <c r="D39" s="6">
        <v>1235.52</v>
      </c>
      <c r="E39" s="6">
        <f>SUM(B39:D39)</f>
        <v>37283.79</v>
      </c>
      <c r="F39" s="6">
        <v>439.38</v>
      </c>
      <c r="G39" s="7">
        <v>-229.04</v>
      </c>
      <c r="H39" s="6">
        <f t="shared" si="15"/>
        <v>37494.129999999997</v>
      </c>
      <c r="I39" s="6">
        <v>2275.16</v>
      </c>
      <c r="J39" s="6">
        <v>1460</v>
      </c>
      <c r="K39" s="6">
        <f t="shared" si="16"/>
        <v>41229.289999999994</v>
      </c>
      <c r="L39" s="6">
        <v>981.12</v>
      </c>
      <c r="M39" s="6">
        <v>78.930000000000007</v>
      </c>
      <c r="N39" s="6">
        <v>30341.39</v>
      </c>
      <c r="O39" s="6">
        <v>30262.46</v>
      </c>
      <c r="P39" s="6">
        <v>10771.71</v>
      </c>
      <c r="Q39" s="6">
        <f t="shared" si="17"/>
        <v>41034.17</v>
      </c>
      <c r="R39" s="6">
        <v>40132.49</v>
      </c>
      <c r="S39" s="8">
        <v>0.5</v>
      </c>
      <c r="T39" s="2" t="s">
        <v>41</v>
      </c>
      <c r="U39" s="5">
        <v>31</v>
      </c>
      <c r="V39" s="6"/>
      <c r="W39" s="6">
        <f t="shared" si="18"/>
        <v>30.5</v>
      </c>
      <c r="X39" s="6">
        <f t="shared" si="19"/>
        <v>1345.3826229508197</v>
      </c>
    </row>
    <row r="40" spans="1:24" x14ac:dyDescent="0.2">
      <c r="A40" s="2" t="s">
        <v>42</v>
      </c>
      <c r="B40" s="6">
        <v>12794.19</v>
      </c>
      <c r="C40" s="6">
        <v>12477.26</v>
      </c>
      <c r="D40" s="6">
        <v>860.15</v>
      </c>
      <c r="E40" s="6">
        <v>26131.599999999999</v>
      </c>
      <c r="F40" s="6">
        <v>213.5</v>
      </c>
      <c r="G40" s="7">
        <v>-24.35</v>
      </c>
      <c r="H40" s="6">
        <f>SUM(E40:G40)</f>
        <v>26320.75</v>
      </c>
      <c r="I40" s="6">
        <v>1655.99</v>
      </c>
      <c r="J40" s="6">
        <v>949.86</v>
      </c>
      <c r="K40" s="6">
        <f>SUM(H40:J40)</f>
        <v>28926.600000000002</v>
      </c>
      <c r="L40" s="6">
        <v>714.81</v>
      </c>
      <c r="M40" s="6">
        <v>56.03</v>
      </c>
      <c r="N40" s="6">
        <v>21959.040000000001</v>
      </c>
      <c r="O40" s="6">
        <v>21903.01</v>
      </c>
      <c r="P40" s="6">
        <v>6967.04</v>
      </c>
      <c r="Q40" s="6">
        <f>SUM(O40:P40)</f>
        <v>28870.05</v>
      </c>
      <c r="R40" s="6">
        <v>27183.29</v>
      </c>
      <c r="S40" s="8">
        <v>4</v>
      </c>
      <c r="T40" s="2" t="s">
        <v>42</v>
      </c>
      <c r="U40" s="5">
        <v>30</v>
      </c>
      <c r="V40" s="6"/>
      <c r="W40" s="6">
        <f t="shared" si="18"/>
        <v>26</v>
      </c>
      <c r="X40" s="6">
        <f t="shared" si="19"/>
        <v>1110.3865384615385</v>
      </c>
    </row>
    <row r="41" spans="1:24" x14ac:dyDescent="0.2">
      <c r="A41" s="2" t="s">
        <v>43</v>
      </c>
      <c r="B41" s="6">
        <v>21229.35</v>
      </c>
      <c r="C41" s="6">
        <v>15225.74</v>
      </c>
      <c r="D41" s="6">
        <v>1432.93</v>
      </c>
      <c r="E41" s="6">
        <f>SUM(B41:D41)</f>
        <v>37888.019999999997</v>
      </c>
      <c r="F41" s="6">
        <v>519.77</v>
      </c>
      <c r="G41" s="7">
        <v>-464.58</v>
      </c>
      <c r="H41" s="6">
        <f>SUM(E41:G41)</f>
        <v>37943.209999999992</v>
      </c>
      <c r="I41" s="6">
        <v>2746.87</v>
      </c>
      <c r="J41" s="6">
        <v>1558</v>
      </c>
      <c r="K41" s="6">
        <f>SUM(H41:J41)</f>
        <v>42248.079999999994</v>
      </c>
      <c r="L41" s="6">
        <v>1062.01</v>
      </c>
      <c r="M41" s="6">
        <v>92.91</v>
      </c>
      <c r="N41" s="6">
        <v>33076.959999999999</v>
      </c>
      <c r="O41" s="6">
        <v>32984.050000000003</v>
      </c>
      <c r="P41" s="6">
        <v>9205.5400000000009</v>
      </c>
      <c r="Q41" s="6">
        <f>SUM(O41:P41)</f>
        <v>42189.590000000004</v>
      </c>
      <c r="R41" s="6">
        <v>44277.5</v>
      </c>
      <c r="S41" s="8">
        <v>0</v>
      </c>
      <c r="T41" s="2" t="s">
        <v>43</v>
      </c>
      <c r="U41" s="5">
        <v>31</v>
      </c>
      <c r="V41" s="6"/>
      <c r="W41" s="6">
        <f t="shared" si="18"/>
        <v>31</v>
      </c>
      <c r="X41" s="6">
        <f t="shared" si="19"/>
        <v>1360.9545161290323</v>
      </c>
    </row>
    <row r="42" spans="1:24" x14ac:dyDescent="0.2">
      <c r="A42" s="2" t="s">
        <v>44</v>
      </c>
      <c r="B42" s="6">
        <v>13062.67</v>
      </c>
      <c r="C42" s="6">
        <v>12965.27</v>
      </c>
      <c r="D42" s="6">
        <v>875.33</v>
      </c>
      <c r="E42" s="6">
        <f>SUM(B42:D42)</f>
        <v>26903.270000000004</v>
      </c>
      <c r="F42" s="6">
        <v>340.57</v>
      </c>
      <c r="G42" s="7">
        <v>-147.26</v>
      </c>
      <c r="H42" s="6">
        <f>SUM(E42:G42)</f>
        <v>27096.580000000005</v>
      </c>
      <c r="I42" s="6">
        <v>1711.68</v>
      </c>
      <c r="J42" s="6">
        <v>1111</v>
      </c>
      <c r="K42" s="6">
        <f>SUM(H42:J42)</f>
        <v>29919.260000000006</v>
      </c>
      <c r="L42" s="6">
        <v>719.7</v>
      </c>
      <c r="M42" s="6">
        <v>60.83</v>
      </c>
      <c r="N42" s="6">
        <v>22329.85</v>
      </c>
      <c r="O42" s="6">
        <v>22269.02</v>
      </c>
      <c r="P42" s="6">
        <v>7241.42</v>
      </c>
      <c r="Q42" s="6">
        <f>SUM(O42:P42)</f>
        <v>29510.440000000002</v>
      </c>
      <c r="R42" s="6">
        <v>29110.58</v>
      </c>
      <c r="S42" s="8">
        <v>4</v>
      </c>
      <c r="T42" s="2" t="s">
        <v>44</v>
      </c>
      <c r="U42" s="5">
        <v>30</v>
      </c>
      <c r="V42" s="6"/>
      <c r="W42" s="6"/>
      <c r="X42" s="6"/>
    </row>
    <row r="43" spans="1:24" x14ac:dyDescent="0.2">
      <c r="A43" s="2" t="s">
        <v>45</v>
      </c>
      <c r="B43" s="6">
        <v>13637.08</v>
      </c>
      <c r="C43" s="6">
        <v>17878.57</v>
      </c>
      <c r="D43" s="6">
        <v>926.67</v>
      </c>
      <c r="E43" s="6">
        <f>SUM(B43:D43)</f>
        <v>32442.32</v>
      </c>
      <c r="F43" s="6">
        <v>389.5</v>
      </c>
      <c r="G43" s="7">
        <v>-26</v>
      </c>
      <c r="H43" s="6">
        <f>SUM(E43:G43)</f>
        <v>32805.82</v>
      </c>
      <c r="I43" s="6">
        <v>1971.43</v>
      </c>
      <c r="J43" s="6">
        <v>1263.5</v>
      </c>
      <c r="K43" s="6">
        <v>36040.75</v>
      </c>
      <c r="L43" s="6">
        <v>870.48</v>
      </c>
      <c r="M43" s="6">
        <v>66.650000000000006</v>
      </c>
      <c r="N43" s="6">
        <v>2689.99</v>
      </c>
      <c r="O43" s="6">
        <v>26793.34</v>
      </c>
      <c r="P43" s="6">
        <v>8905.82</v>
      </c>
      <c r="Q43" s="6">
        <f>SUM(O43:P43)</f>
        <v>35699.160000000003</v>
      </c>
      <c r="R43" s="6">
        <v>31015</v>
      </c>
      <c r="S43" s="8">
        <v>1</v>
      </c>
      <c r="T43" s="2" t="s">
        <v>45</v>
      </c>
      <c r="U43" s="5">
        <v>31</v>
      </c>
      <c r="V43" s="6"/>
      <c r="W43" s="6"/>
      <c r="X43" s="6"/>
    </row>
    <row r="44" spans="1:24" s="9" customFormat="1" x14ac:dyDescent="0.2">
      <c r="B44" s="13">
        <f>SUM(B32:B43)</f>
        <v>141368.62</v>
      </c>
      <c r="C44" s="13">
        <f t="shared" ref="C44:S44" si="20">SUM(C32:C43)</f>
        <v>112034.62</v>
      </c>
      <c r="D44" s="13">
        <f t="shared" si="20"/>
        <v>7512.5700000000006</v>
      </c>
      <c r="E44" s="13">
        <f t="shared" si="20"/>
        <v>260915.81</v>
      </c>
      <c r="F44" s="13">
        <f t="shared" si="20"/>
        <v>1902.72</v>
      </c>
      <c r="G44" s="14">
        <f t="shared" si="20"/>
        <v>-1747.5899999999997</v>
      </c>
      <c r="H44" s="13">
        <f t="shared" si="20"/>
        <v>261070.94000000003</v>
      </c>
      <c r="I44" s="13">
        <f t="shared" si="20"/>
        <v>14685.619999999999</v>
      </c>
      <c r="J44" s="13">
        <f t="shared" si="20"/>
        <v>10071.130000000001</v>
      </c>
      <c r="K44" s="13">
        <f t="shared" si="20"/>
        <v>285827.69</v>
      </c>
      <c r="L44" s="13">
        <f t="shared" si="20"/>
        <v>6823.8099999999995</v>
      </c>
      <c r="M44" s="13">
        <f t="shared" si="20"/>
        <v>513.62</v>
      </c>
      <c r="N44" s="13">
        <f t="shared" si="20"/>
        <v>186974.75999999998</v>
      </c>
      <c r="O44" s="13">
        <f t="shared" si="20"/>
        <v>210631.13999999998</v>
      </c>
      <c r="P44" s="13">
        <f t="shared" si="20"/>
        <v>71564.97</v>
      </c>
      <c r="Q44" s="15">
        <f t="shared" si="20"/>
        <v>282196.11</v>
      </c>
      <c r="R44" s="13">
        <f t="shared" si="20"/>
        <v>241446.74</v>
      </c>
      <c r="S44" s="16">
        <f t="shared" si="20"/>
        <v>10.5</v>
      </c>
      <c r="T44" s="13" t="s">
        <v>47</v>
      </c>
      <c r="U44" s="12">
        <f>SUM(U32:U43)</f>
        <v>365</v>
      </c>
      <c r="V44" s="13"/>
      <c r="W44" s="13"/>
      <c r="X44" s="13"/>
    </row>
    <row r="45" spans="1:24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</sheetData>
  <pageMargins left="0.7" right="0.7" top="0.75" bottom="0.75" header="0.3" footer="0.3"/>
  <pageSetup orientation="portrait" horizontalDpi="0" verticalDpi="0" r:id="rId1"/>
  <ignoredErrors>
    <ignoredError sqref="Q5:Q9 Q2:Q4 Q10:Q14 Q17:Q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LALAINE VINAS</dc:creator>
  <cp:lastModifiedBy>LALAINE VINAS</cp:lastModifiedBy>
  <dcterms:created xsi:type="dcterms:W3CDTF">2021-08-15T23:01:32Z</dcterms:created>
  <dcterms:modified xsi:type="dcterms:W3CDTF">2022-09-26T03:24:03Z</dcterms:modified>
</cp:coreProperties>
</file>