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24226"/>
  <bookViews>
    <workbookView xWindow="240" yWindow="105" windowWidth="10170" windowHeight="7170"/>
  </bookViews>
  <sheets>
    <sheet name="技能路线" sheetId="4" r:id="rId1"/>
    <sheet name="武功出处" sheetId="3" r:id="rId2"/>
    <sheet name="武功" sheetId="1" r:id="rId3"/>
    <sheet name="源数据" sheetId="2" state="hidden" r:id="rId4"/>
    <sheet name="人物数据" sheetId="5" r:id="rId5"/>
  </sheets>
  <definedNames>
    <definedName name="_xlnm._FilterDatabase" localSheetId="2" hidden="1">武功!$B$1:$D$150</definedName>
    <definedName name="切片器_技能描述">#N/A</definedName>
    <definedName name="切片器_门派">#N/A</definedName>
    <definedName name="切片器_武功_等级">#N/A</definedName>
    <definedName name="切片器_武功出处">#N/A</definedName>
    <definedName name="切片器_武功等级">#N/A</definedName>
    <definedName name="切片器_消耗点数">#N/A</definedName>
  </definedNames>
  <calcPr calcId="152511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D4" i="4" l="1"/>
  <c r="H3" i="4"/>
  <c r="F3" i="4"/>
  <c r="D3" i="4"/>
  <c r="B4" i="4"/>
  <c r="R38" i="4" l="1"/>
  <c r="R39" i="4"/>
  <c r="T39" i="4"/>
  <c r="R40" i="4"/>
  <c r="R37" i="4"/>
  <c r="T37" i="4"/>
  <c r="M9" i="4"/>
  <c r="L9" i="4" s="1"/>
  <c r="M13" i="4"/>
  <c r="M17" i="4"/>
  <c r="L17" i="4" s="1"/>
  <c r="M21" i="4"/>
  <c r="M25" i="4"/>
  <c r="L25" i="4" s="1"/>
  <c r="M29" i="4"/>
  <c r="L29" i="4" s="1"/>
  <c r="M33" i="4"/>
  <c r="L33" i="4" s="1"/>
  <c r="M6" i="4"/>
  <c r="L6" i="4" s="1"/>
  <c r="L21" i="4" l="1"/>
  <c r="K37" i="4"/>
  <c r="J37" i="4" s="1"/>
  <c r="P34" i="4"/>
  <c r="Q34" i="4"/>
  <c r="R34" i="4"/>
  <c r="O35" i="4"/>
  <c r="P35" i="4"/>
  <c r="Q35" i="4"/>
  <c r="R35" i="4"/>
  <c r="S35" i="4"/>
  <c r="O36" i="4"/>
  <c r="P36" i="4"/>
  <c r="Q36" i="4"/>
  <c r="R36" i="4"/>
  <c r="O33" i="4"/>
  <c r="P33" i="4"/>
  <c r="Q33" i="4"/>
  <c r="R33" i="4"/>
  <c r="S33" i="4"/>
  <c r="T33" i="4"/>
  <c r="N33" i="4"/>
  <c r="P30" i="4"/>
  <c r="Q30" i="4"/>
  <c r="R30" i="4"/>
  <c r="S30" i="4"/>
  <c r="O31" i="4"/>
  <c r="P31" i="4"/>
  <c r="Q31" i="4"/>
  <c r="R31" i="4"/>
  <c r="O32" i="4"/>
  <c r="P32" i="4"/>
  <c r="Q32" i="4"/>
  <c r="R32" i="4"/>
  <c r="S32" i="4"/>
  <c r="O29" i="4"/>
  <c r="P29" i="4"/>
  <c r="Q29" i="4"/>
  <c r="R29" i="4"/>
  <c r="S29" i="4"/>
  <c r="T29" i="4"/>
  <c r="N29" i="4"/>
  <c r="O26" i="4"/>
  <c r="P26" i="4"/>
  <c r="Q26" i="4"/>
  <c r="R26" i="4"/>
  <c r="S26" i="4"/>
  <c r="O27" i="4"/>
  <c r="P27" i="4"/>
  <c r="Q27" i="4"/>
  <c r="R27" i="4"/>
  <c r="S27" i="4"/>
  <c r="O28" i="4"/>
  <c r="P28" i="4"/>
  <c r="Q28" i="4"/>
  <c r="R28" i="4"/>
  <c r="S28" i="4"/>
  <c r="O25" i="4"/>
  <c r="P25" i="4"/>
  <c r="Q25" i="4"/>
  <c r="R25" i="4"/>
  <c r="S25" i="4"/>
  <c r="T25" i="4"/>
  <c r="N25" i="4"/>
  <c r="O22" i="4"/>
  <c r="P22" i="4"/>
  <c r="Q22" i="4"/>
  <c r="R22" i="4"/>
  <c r="P23" i="4"/>
  <c r="Q23" i="4"/>
  <c r="R23" i="4"/>
  <c r="S23" i="4"/>
  <c r="O24" i="4"/>
  <c r="P24" i="4"/>
  <c r="Q24" i="4"/>
  <c r="R24" i="4"/>
  <c r="O21" i="4"/>
  <c r="P21" i="4"/>
  <c r="Q21" i="4"/>
  <c r="R21" i="4"/>
  <c r="S21" i="4"/>
  <c r="T21" i="4"/>
  <c r="N21" i="4"/>
  <c r="P18" i="4"/>
  <c r="Q18" i="4"/>
  <c r="R18" i="4"/>
  <c r="S18" i="4"/>
  <c r="O19" i="4"/>
  <c r="P19" i="4"/>
  <c r="Q19" i="4"/>
  <c r="R19" i="4"/>
  <c r="O20" i="4"/>
  <c r="P20" i="4"/>
  <c r="Q20" i="4"/>
  <c r="R20" i="4"/>
  <c r="S20" i="4"/>
  <c r="O17" i="4"/>
  <c r="P17" i="4"/>
  <c r="Q17" i="4"/>
  <c r="R17" i="4"/>
  <c r="S17" i="4"/>
  <c r="T17" i="4"/>
  <c r="N17" i="4"/>
  <c r="O14" i="4"/>
  <c r="P14" i="4"/>
  <c r="Q14" i="4"/>
  <c r="R14" i="4"/>
  <c r="O15" i="4"/>
  <c r="P15" i="4"/>
  <c r="Q15" i="4"/>
  <c r="R15" i="4"/>
  <c r="S15" i="4"/>
  <c r="P16" i="4"/>
  <c r="Q16" i="4"/>
  <c r="R16" i="4"/>
  <c r="O13" i="4"/>
  <c r="P13" i="4"/>
  <c r="Q13" i="4"/>
  <c r="R13" i="4"/>
  <c r="S13" i="4"/>
  <c r="T13" i="4"/>
  <c r="N13" i="4"/>
  <c r="L13" i="4" s="1"/>
  <c r="O10" i="4"/>
  <c r="P10" i="4"/>
  <c r="Q10" i="4"/>
  <c r="R10" i="4"/>
  <c r="S10" i="4"/>
  <c r="O11" i="4"/>
  <c r="P11" i="4"/>
  <c r="Q11" i="4"/>
  <c r="R11" i="4"/>
  <c r="P12" i="4"/>
  <c r="Q12" i="4"/>
  <c r="R12" i="4"/>
  <c r="S12" i="4"/>
  <c r="O9" i="4"/>
  <c r="P9" i="4"/>
  <c r="Q9" i="4"/>
  <c r="R9" i="4"/>
  <c r="S9" i="4"/>
  <c r="T9" i="4"/>
  <c r="N9" i="4"/>
  <c r="O7" i="4"/>
  <c r="P7" i="4"/>
  <c r="Q7" i="4"/>
  <c r="R7" i="4"/>
  <c r="S7" i="4"/>
  <c r="O8" i="4"/>
  <c r="P8" i="4"/>
  <c r="Q8" i="4"/>
  <c r="R8" i="4"/>
  <c r="S8" i="4"/>
  <c r="O6" i="4"/>
  <c r="P6" i="4"/>
  <c r="Q6" i="4"/>
  <c r="R6" i="4"/>
  <c r="S6" i="4"/>
  <c r="T6" i="4"/>
  <c r="N6" i="4"/>
  <c r="K17" i="4" l="1"/>
  <c r="J17" i="4" s="1"/>
  <c r="K6" i="4"/>
  <c r="K21" i="4"/>
  <c r="J21" i="4" s="1"/>
  <c r="K9" i="4"/>
  <c r="J9" i="4" s="1"/>
  <c r="K13" i="4"/>
  <c r="J13" i="4" s="1"/>
  <c r="K29" i="4"/>
  <c r="J29" i="4" s="1"/>
  <c r="K33" i="4"/>
  <c r="J33" i="4" s="1"/>
  <c r="K25" i="4"/>
  <c r="J25" i="4" s="1"/>
  <c r="B289" i="2"/>
  <c r="B287" i="2"/>
  <c r="B285" i="2"/>
  <c r="B283" i="2"/>
  <c r="B281" i="2"/>
  <c r="B280" i="2"/>
  <c r="B279" i="2"/>
  <c r="B276" i="2"/>
  <c r="B277" i="2"/>
  <c r="B274" i="2"/>
  <c r="B273" i="2"/>
  <c r="B272" i="2"/>
  <c r="B271" i="2"/>
  <c r="B269" i="2"/>
  <c r="B267" i="2"/>
  <c r="B263" i="2"/>
  <c r="B261" i="2"/>
  <c r="B257" i="2"/>
  <c r="B255" i="2"/>
  <c r="B252" i="2"/>
  <c r="B250" i="2"/>
  <c r="B245" i="2"/>
  <c r="B244" i="2"/>
  <c r="B243" i="2"/>
  <c r="B241" i="2"/>
  <c r="B240" i="2"/>
  <c r="B239" i="2"/>
  <c r="B238" i="2"/>
  <c r="B236" i="2"/>
  <c r="B235" i="2"/>
  <c r="B233" i="2"/>
  <c r="B231" i="2"/>
  <c r="B227" i="2"/>
  <c r="B225" i="2"/>
  <c r="B221" i="2"/>
  <c r="J6" i="4" l="1"/>
  <c r="K3" i="4"/>
  <c r="J4" i="4" s="1"/>
  <c r="J3" i="4"/>
  <c r="B219" i="2"/>
  <c r="B216" i="2"/>
  <c r="B214" i="2"/>
  <c r="B209" i="2"/>
  <c r="B208" i="2"/>
  <c r="B206" i="2"/>
  <c r="B205" i="2"/>
  <c r="B204" i="2"/>
  <c r="B203" i="2"/>
  <c r="B200" i="2"/>
  <c r="B201" i="2"/>
  <c r="B198" i="2"/>
  <c r="B196" i="2"/>
  <c r="B192" i="2"/>
  <c r="B190" i="2"/>
  <c r="B186" i="2"/>
  <c r="B184" i="2"/>
  <c r="B181" i="2"/>
  <c r="B179" i="2"/>
  <c r="B174" i="2"/>
  <c r="B173" i="2"/>
  <c r="B172" i="2"/>
  <c r="B170" i="2"/>
  <c r="B169" i="2"/>
  <c r="B168" i="2"/>
  <c r="B167" i="2"/>
  <c r="B165" i="2"/>
  <c r="B164" i="2"/>
  <c r="B162" i="2"/>
  <c r="B160" i="2"/>
  <c r="B156" i="2"/>
  <c r="B154" i="2"/>
  <c r="B151" i="2"/>
  <c r="B149" i="2"/>
  <c r="B145" i="2"/>
  <c r="B143" i="2"/>
  <c r="B138" i="2"/>
  <c r="B137" i="2"/>
  <c r="B136" i="2"/>
  <c r="B135" i="2"/>
  <c r="B133" i="2"/>
  <c r="B132" i="2"/>
  <c r="B131" i="2"/>
  <c r="B129" i="2"/>
  <c r="B128" i="2"/>
  <c r="B126" i="2"/>
  <c r="B124" i="2"/>
  <c r="B120" i="2"/>
  <c r="B118" i="2"/>
  <c r="B114" i="2"/>
  <c r="B112" i="2"/>
  <c r="B109" i="2"/>
  <c r="B107" i="2"/>
  <c r="B101" i="2"/>
  <c r="B102" i="2"/>
  <c r="B100" i="2"/>
  <c r="B98" i="2"/>
  <c r="B97" i="2"/>
  <c r="B96" i="2"/>
  <c r="B95" i="2"/>
  <c r="B92" i="2"/>
  <c r="B93" i="2"/>
  <c r="B90" i="2" l="1"/>
  <c r="B88" i="2"/>
  <c r="B85" i="2"/>
  <c r="B83" i="2"/>
  <c r="B79" i="2"/>
  <c r="B77" i="2"/>
  <c r="B73" i="2"/>
  <c r="B71" i="2"/>
  <c r="B66" i="2"/>
  <c r="B65" i="2"/>
  <c r="B64" i="2"/>
  <c r="B62" i="2"/>
  <c r="B61" i="2"/>
  <c r="B59" i="2"/>
  <c r="B58" i="2"/>
  <c r="B57" i="2"/>
  <c r="B56" i="2"/>
  <c r="B30" i="2"/>
  <c r="B29" i="2"/>
  <c r="B28" i="2"/>
  <c r="B26" i="2" l="1"/>
  <c r="B23" i="2"/>
  <c r="B24" i="2"/>
  <c r="B25" i="2"/>
  <c r="B54" i="2"/>
  <c r="B52" i="2"/>
  <c r="B49" i="2"/>
  <c r="B47" i="2"/>
  <c r="B43" i="2"/>
  <c r="B41" i="2"/>
  <c r="B37" i="2"/>
  <c r="B36" i="2"/>
  <c r="B21" i="2"/>
  <c r="B20" i="2"/>
  <c r="B18" i="2"/>
  <c r="B14" i="2"/>
  <c r="B11" i="2"/>
  <c r="B8" i="2"/>
  <c r="B5" i="2"/>
  <c r="B3" i="2" l="1"/>
  <c r="B4" i="2"/>
  <c r="B6" i="2"/>
  <c r="B7" i="2"/>
  <c r="B9" i="2"/>
  <c r="B10" i="2"/>
  <c r="B12" i="2"/>
  <c r="B13" i="2"/>
  <c r="B15" i="2"/>
  <c r="B16" i="2"/>
  <c r="B17" i="2"/>
  <c r="B19" i="2"/>
  <c r="B22" i="2"/>
  <c r="B27" i="2"/>
  <c r="B31" i="2"/>
  <c r="B32" i="2"/>
  <c r="B33" i="2"/>
  <c r="B34" i="2"/>
  <c r="B35" i="2"/>
  <c r="B38" i="2"/>
  <c r="B39" i="2"/>
  <c r="B40" i="2"/>
  <c r="B42" i="2"/>
  <c r="B44" i="2"/>
  <c r="B45" i="2"/>
  <c r="B46" i="2"/>
  <c r="B48" i="2"/>
  <c r="B50" i="2"/>
  <c r="B51" i="2"/>
  <c r="B53" i="2"/>
  <c r="B55" i="2"/>
  <c r="B60" i="2"/>
  <c r="B63" i="2"/>
  <c r="B67" i="2"/>
  <c r="B68" i="2"/>
  <c r="B69" i="2"/>
  <c r="B70" i="2"/>
  <c r="B72" i="2"/>
  <c r="B74" i="2"/>
  <c r="B75" i="2"/>
  <c r="B76" i="2"/>
  <c r="B78" i="2"/>
  <c r="B80" i="2"/>
  <c r="B81" i="2"/>
  <c r="B82" i="2"/>
  <c r="B84" i="2"/>
  <c r="B86" i="2"/>
  <c r="B87" i="2"/>
  <c r="B89" i="2"/>
  <c r="B91" i="2"/>
  <c r="B94" i="2"/>
  <c r="B99" i="2"/>
  <c r="B103" i="2"/>
  <c r="B104" i="2"/>
  <c r="B105" i="2"/>
  <c r="B106" i="2"/>
  <c r="B108" i="2"/>
  <c r="B110" i="2"/>
  <c r="B111" i="2"/>
  <c r="B113" i="2"/>
  <c r="B115" i="2"/>
  <c r="B116" i="2"/>
  <c r="B117" i="2"/>
  <c r="B119" i="2"/>
  <c r="B121" i="2"/>
  <c r="B122" i="2"/>
  <c r="B123" i="2"/>
  <c r="B125" i="2"/>
  <c r="B127" i="2"/>
  <c r="B130" i="2"/>
  <c r="B134" i="2"/>
  <c r="B139" i="2"/>
  <c r="B140" i="2"/>
  <c r="B141" i="2"/>
  <c r="B142" i="2"/>
  <c r="B144" i="2"/>
  <c r="B146" i="2"/>
  <c r="B147" i="2"/>
  <c r="B148" i="2"/>
  <c r="B150" i="2"/>
  <c r="B152" i="2"/>
  <c r="B153" i="2"/>
  <c r="B155" i="2"/>
  <c r="B157" i="2"/>
  <c r="B158" i="2"/>
  <c r="B159" i="2"/>
  <c r="B161" i="2"/>
  <c r="B163" i="2"/>
  <c r="B166" i="2"/>
  <c r="B171" i="2"/>
  <c r="B175" i="2"/>
  <c r="B176" i="2"/>
  <c r="B177" i="2"/>
  <c r="B178" i="2"/>
  <c r="B180" i="2"/>
  <c r="B182" i="2"/>
  <c r="B183" i="2"/>
  <c r="B185" i="2"/>
  <c r="B187" i="2"/>
  <c r="B188" i="2"/>
  <c r="B189" i="2"/>
  <c r="B191" i="2"/>
  <c r="B193" i="2"/>
  <c r="B194" i="2"/>
  <c r="B195" i="2"/>
  <c r="B197" i="2"/>
  <c r="B199" i="2"/>
  <c r="B202" i="2"/>
  <c r="B207" i="2"/>
  <c r="B210" i="2"/>
  <c r="B211" i="2"/>
  <c r="B212" i="2"/>
  <c r="B213" i="2"/>
  <c r="B215" i="2"/>
  <c r="B217" i="2"/>
  <c r="B218" i="2"/>
  <c r="B220" i="2"/>
  <c r="B222" i="2"/>
  <c r="B223" i="2"/>
  <c r="B224" i="2"/>
  <c r="B226" i="2"/>
  <c r="B228" i="2"/>
  <c r="B229" i="2"/>
  <c r="B230" i="2"/>
  <c r="B232" i="2"/>
  <c r="B234" i="2"/>
  <c r="B237" i="2"/>
  <c r="B242" i="2"/>
  <c r="B246" i="2"/>
  <c r="B247" i="2"/>
  <c r="B248" i="2"/>
  <c r="B249" i="2"/>
  <c r="B251" i="2"/>
  <c r="B253" i="2"/>
  <c r="B254" i="2"/>
  <c r="B256" i="2"/>
  <c r="B258" i="2"/>
  <c r="B259" i="2"/>
  <c r="B260" i="2"/>
  <c r="B262" i="2"/>
  <c r="B264" i="2"/>
  <c r="B265" i="2"/>
  <c r="B266" i="2"/>
  <c r="B268" i="2"/>
  <c r="B270" i="2"/>
  <c r="B275" i="2"/>
  <c r="B278" i="2"/>
  <c r="B282" i="2"/>
  <c r="B284" i="2"/>
  <c r="B286" i="2"/>
  <c r="B288" i="2"/>
  <c r="B290" i="2"/>
  <c r="B291" i="2"/>
  <c r="B292" i="2"/>
  <c r="B2" i="2"/>
</calcChain>
</file>

<file path=xl/sharedStrings.xml><?xml version="1.0" encoding="utf-8"?>
<sst xmlns="http://schemas.openxmlformats.org/spreadsheetml/2006/main" count="2163" uniqueCount="813">
  <si>
    <t>武功</t>
    <phoneticPr fontId="1" type="noConversion"/>
  </si>
  <si>
    <t>点数</t>
    <phoneticPr fontId="1" type="noConversion"/>
  </si>
  <si>
    <t>描述</t>
    <phoneticPr fontId="1" type="noConversion"/>
  </si>
  <si>
    <t xml:space="preserve">造成敌方外功伤害120点 减少本招的仇恨值5%（怒气10冷却1距离1） </t>
  </si>
  <si>
    <t xml:space="preserve">造成敌方外功伤害300点 有几率使敌方晕眩1回合（怒气30冷却2距离1） </t>
    <phoneticPr fontId="1" type="noConversion"/>
  </si>
  <si>
    <t>造成敌方外功伤害700点 敌方晕眩的情况下则造成外功伤害1260点 （怒气60冷却3距离3）</t>
    <phoneticPr fontId="1" type="noConversion"/>
  </si>
  <si>
    <t xml:space="preserve">造成外功伤害1100点 有几率使本身外功增加80%持续1回合（怒气120冷却3） </t>
    <phoneticPr fontId="1" type="noConversion"/>
  </si>
  <si>
    <t>造成敌方外功伤害1800点 有几率使本身暴击增加10%持续3回合 （怒气250冷却3距离3）</t>
    <phoneticPr fontId="1" type="noConversion"/>
  </si>
  <si>
    <t xml:space="preserve">造成敌方外功伤害200点 增加本招的仇恨值60% 有一定的几率使本身的怒气增加10%持续1回合（怒气30冷却2距离1） </t>
    <phoneticPr fontId="1" type="noConversion"/>
  </si>
  <si>
    <t xml:space="preserve">造成敌方外功伤害500点 增加本招的仇恨值30% 本身怒气高於90%时有更高几率使敌方晕眩3回合（怒气60冷却3距离1） </t>
    <phoneticPr fontId="1" type="noConversion"/>
  </si>
  <si>
    <t>增加本招仇恨值40% 有一定几率使敌方冰功、火功减少20%持续4回合 敌方在晕眩的情况下 有高几率使本身冰功、火功无敌 持续5回合 （怒气120冷却7距离1）</t>
    <phoneticPr fontId="1" type="noConversion"/>
  </si>
  <si>
    <t>有几率使敌方晕眩2回合（龙吟剑取消造成敌方外功伤害100点 减少本招的仇恨值20% ）（真气30冷却2距离3）</t>
    <phoneticPr fontId="1" type="noConversion"/>
  </si>
  <si>
    <t xml:space="preserve">有一定几率使我方暴击增加5%持续3回合 有一定几率解除我方晕眩状态（真气60冷却3距离5） </t>
    <phoneticPr fontId="1" type="noConversion"/>
  </si>
  <si>
    <t xml:space="preserve">有几率使敌方晕眩3回合（龙吟剑取消造成敌方火功伤害200点 有一定的几率使敌方晕眩 持续3回合）（真气120冷却3距离7） </t>
    <phoneticPr fontId="1" type="noConversion"/>
  </si>
  <si>
    <t>有几率使敌方失血 持续3回合，在敌方晕眩状态下，有更高几率使敌方失血5回合（真气250冷却3距离5范围1）</t>
    <phoneticPr fontId="1" type="noConversion"/>
  </si>
  <si>
    <t>有几率使本身暴击增加80%持续3回合（龙吟剑版本取消华山剑后使用增加80%暴击）（怒气500冷却2）</t>
    <phoneticPr fontId="1" type="noConversion"/>
  </si>
  <si>
    <t>增加本招仇恨值200%，有几率使本身冰抗、火炕增加200%持续10回合，在尧白功后使用，有更高几率使本身冰功、火功无敌持续2回合（怒气600冷却5）</t>
    <phoneticPr fontId="1" type="noConversion"/>
  </si>
  <si>
    <t>造成敌方外功伤害8000点，敌方在吸收结界状态下，造成敌方外功伤害25000点（怒气1399冷却3距离2范围1）</t>
    <phoneticPr fontId="1" type="noConversion"/>
  </si>
  <si>
    <t>恢复我方体力180点 （真气10冷却1距离5）</t>
    <phoneticPr fontId="1" type="noConversion"/>
  </si>
  <si>
    <t xml:space="preserve">造成敌方外功伤害300点 减少本招仇恨值10%（怒气30冷却2距离3） </t>
    <phoneticPr fontId="1" type="noConversion"/>
  </si>
  <si>
    <t>造成敌方外功伤害700点 有几率使敌方外功减少10%持续3回合 （怒气60冷却3距离4）</t>
    <phoneticPr fontId="1" type="noConversion"/>
  </si>
  <si>
    <t xml:space="preserve">造成敌方外功伤害1100点，本身在隐身状态下，造成敌方外功伤害1650点（怒气120冷却3距离3） </t>
    <phoneticPr fontId="1" type="noConversion"/>
  </si>
  <si>
    <t xml:space="preserve">造成敌方外功伤害1500点 有几率使敌方外功、冰功、火功、伤害减少20%持续3回合（怒气250冷却3距离3范围3） </t>
  </si>
  <si>
    <t xml:space="preserve">有几率使本身真气回复增加10%持续5回合， 有几率使自己隐身持续5回合（真气30冷却2） </t>
    <phoneticPr fontId="1" type="noConversion"/>
  </si>
  <si>
    <t xml:space="preserve">有几率使我方体力上限增加10% 每回合回300（100）点体力持续6回合 我方隐身情况下有更高几率使我方体上上限增加20%持续6回合（真气60冷却3距离3） </t>
    <phoneticPr fontId="1" type="noConversion"/>
  </si>
  <si>
    <t>恢复我方体力500点（龙吟剑取消 我方体力低於20%时则回复我方体力80% ）（真气120冷却3距离5范围2）</t>
    <phoneticPr fontId="1" type="noConversion"/>
  </si>
  <si>
    <t xml:space="preserve">使我方火抗提升50（30）% 有几率使我方体力、怒气、真气回复增加20%持续5（10）回合，在洗髓心法后使用有更高几率使我方火抗增加100%持续6回合（真气250冷却3范围3） </t>
    <phoneticPr fontId="1" type="noConversion"/>
  </si>
  <si>
    <t xml:space="preserve">有一定几率使本身加持、散功时间增加10%持续3回合，在洗髓心法后使用有更高几率本身加持、散功时间增加20%持续3回合（真气30冷却2） </t>
    <phoneticPr fontId="1" type="noConversion"/>
  </si>
  <si>
    <t xml:space="preserve">有几率使敌方防御减少10%持续5回合 有几率解除敌方格档状态（真气60冷却3距离5范围1） </t>
    <phoneticPr fontId="1" type="noConversion"/>
  </si>
  <si>
    <t xml:space="preserve">有几率使我方冰抗增加80（20）%持续5回合 有几率使我方冰功增加50（20）%持续5回合（真气250冷却3距离3范围3） </t>
    <phoneticPr fontId="1" type="noConversion"/>
  </si>
  <si>
    <t xml:space="preserve">有几率使本身人形（龙吟剑动物改成人形）控制术解除率增加20%持续3回合 有几率使本身真气回复增加50%持续3回合（真气60冷却3） </t>
    <phoneticPr fontId="1" type="noConversion"/>
  </si>
  <si>
    <t xml:space="preserve">有一定的几率使我方隐身 持续5回合（真气120冷却3距离5） </t>
    <phoneticPr fontId="1" type="noConversion"/>
  </si>
  <si>
    <t xml:space="preserve">有几率解除我方异常状态（晕眩、昏睡、束缚、迷惑、恐惧、失血、施毒）（真气250冷却3距离5范围3） </t>
    <phoneticPr fontId="1" type="noConversion"/>
  </si>
  <si>
    <t xml:space="preserve">造成敌方外功伤害1500点，有几率使敌方人类减伤15%持续2回合，本身在隐身状态下造成敌方外功伤害4000点（真气300怒气300冷却3距离5） </t>
    <phoneticPr fontId="1" type="noConversion"/>
  </si>
  <si>
    <t>恢复本身体力、真气、怒气100%（真气500冷却5距离7范围2）</t>
    <phoneticPr fontId="1" type="noConversion"/>
  </si>
  <si>
    <t>恢复我方体力30%有几率解除我方异常状态（真气1399冷却3范围3）</t>
    <phoneticPr fontId="1" type="noConversion"/>
  </si>
  <si>
    <t xml:space="preserve">造成敌方外功伤害50点 使敌方防御减少10%持续3回合（真气10冷却1距离5） </t>
    <phoneticPr fontId="1" type="noConversion"/>
  </si>
  <si>
    <t>造成敌方外功伤害250（200）点 减少本招仇恨值10% （怒气30冷却2范围1）</t>
    <phoneticPr fontId="1" type="noConversion"/>
  </si>
  <si>
    <t xml:space="preserve">造成敌方外功伤害600（250）点 有几率使我方体力恢复增加80%持续1回合（怒气60冷却3距离1） </t>
    <phoneticPr fontId="1" type="noConversion"/>
  </si>
  <si>
    <t xml:space="preserve">造成敌方外功伤害900点 有几率使敌方失血2（4）回合（怒气120冷却3距离1） </t>
    <phoneticPr fontId="1" type="noConversion"/>
  </si>
  <si>
    <t xml:space="preserve">造成敌方外功伤害1400点 若敌方在失血状态则造成2800点外功伤害 （怒气250冷却3范围3） </t>
    <phoneticPr fontId="1" type="noConversion"/>
  </si>
  <si>
    <t>造成敌方外功伤害200点 增加本招仇恨值80% （怒气30冷却2范围1）</t>
    <phoneticPr fontId="1" type="noConversion"/>
  </si>
  <si>
    <t xml:space="preserve">增加本招仇恨值30% 使本身防御增加20（10）%持续5回合 若我方在失血状态下则增加40（20）%防御持续5回合（怒气60冷却3） </t>
    <phoneticPr fontId="1" type="noConversion"/>
  </si>
  <si>
    <t xml:space="preserve">增加本招仇恨值65% 有几率使本身防御增加100（30）%持续3回合 本身体力低於10%时有几率使本身外功无敌持续3回合（怒气250冷却3） </t>
    <phoneticPr fontId="1" type="noConversion"/>
  </si>
  <si>
    <t>有几率使本身慧根增加10%持续5回合 （真气60冷却3）</t>
    <phoneticPr fontId="1" type="noConversion"/>
  </si>
  <si>
    <t xml:space="preserve">恢复我方体力1000点 在达摩心法后使用则恢复1200点（真气120冷却3距离4） </t>
    <phoneticPr fontId="1" type="noConversion"/>
  </si>
  <si>
    <t xml:space="preserve">恢复我方体力800（600）点 在浩瀚佛光后使用使我方暴击增加5%持续3回合（真气250冷却3距离3范围2） </t>
    <phoneticPr fontId="1" type="noConversion"/>
  </si>
  <si>
    <t xml:space="preserve">有几率使我方慧根增加20%持续2回合 有几率使我方轻功增加500点持续2回合 本身真气高於90%时有更高几率使我方慧根增加1000点持续1回合（真气60冷却3距离5） </t>
    <phoneticPr fontId="1" type="noConversion"/>
  </si>
  <si>
    <t xml:space="preserve">有几率使敌方冰抗减少15%持续6回合 敌方失血状态下有更高几率减少敌方冰抗35%持续6回合（真气120冷却3距离5） </t>
    <phoneticPr fontId="1" type="noConversion"/>
  </si>
  <si>
    <t xml:space="preserve">有几率使我方火功增加80%持续5回合、火抗增加50%持续5回合（真气250冷却3距离3范围3） </t>
    <phoneticPr fontId="1" type="noConversion"/>
  </si>
  <si>
    <t>减少本招仇恨值20%，有几率使敌方防御减少25%持续2回合，有几率使本身体力增加3000点持续1回合，有几率使本身慧根增加100%持续2回合，有几率使本身暴击率增加50%持续2回合（真气550冷却5距离5）</t>
    <phoneticPr fontId="1" type="noConversion"/>
  </si>
  <si>
    <t>造成敌方外功伤害8000点，增加本招仇恨值300%，有几率使本身防御增加500%持续2回合，敌方在失血状态下，造成12000点及有更高几率使本身外功增加300%持续2回合（怒气1399冷却3距离1）</t>
    <phoneticPr fontId="1" type="noConversion"/>
  </si>
  <si>
    <t xml:space="preserve">造成敌方外功伤害100（50）点 有几率使敌方束缚1（3）回合（真气10冷却1距离3） </t>
    <phoneticPr fontId="1" type="noConversion"/>
  </si>
  <si>
    <t xml:space="preserve">造成敌方外功伤害200（100）点 有几率使本身体力回复增加80%持续1回合（怒气30冷却2范围2） </t>
    <phoneticPr fontId="1" type="noConversion"/>
  </si>
  <si>
    <t>造成敌方外功伤害400（150）点 有几率使本身体力回复增加150%持续1回合 （怒气60冷却3范围1）</t>
    <phoneticPr fontId="1" type="noConversion"/>
  </si>
  <si>
    <t>造成敌方外功伤害700（500）点 有几率束缚敌方2（4）回合 （怒气120冷却3距离4范围3）</t>
    <phoneticPr fontId="1" type="noConversion"/>
  </si>
  <si>
    <t>造成敌方外功伤害1300点 敌方在束缚情况下则造成1950点外功伤害 （怒气250冷却3范围3）</t>
    <phoneticPr fontId="1" type="noConversion"/>
  </si>
  <si>
    <t xml:space="preserve">造成敌方外功伤害300（100）点 增加本招仇恨值50（20）% 有几率使本身格挡持续3回合（怒气60冷却3距离1） </t>
    <phoneticPr fontId="1" type="noConversion"/>
  </si>
  <si>
    <t xml:space="preserve">减少敌方体力5% 增加本招仇恨值50（35）% 本身在格挡的状态下减少敌方体力15%（怒气120冷却3距离1） </t>
    <phoneticPr fontId="1" type="noConversion"/>
  </si>
  <si>
    <t>增加本招的仇恨值60% 偷取敌方体力10% 瞬间将敌方拉到身边 （怒气250冷却3距离5）</t>
    <phoneticPr fontId="1" type="noConversion"/>
  </si>
  <si>
    <t xml:space="preserve">有几率使队友体力回复增加100%持续5回合（真气30冷却2距离3） </t>
    <phoneticPr fontId="1" type="noConversion"/>
  </si>
  <si>
    <t xml:space="preserve">将本身体力30%转移给队友 在八卦掌后使用 更高几率使队友真气回复增加100%持续5回合（真气60冷却3距离5） </t>
    <phoneticPr fontId="1" type="noConversion"/>
  </si>
  <si>
    <t xml:space="preserve">有一定几率解除我方失血、施毒状态（真气120冷却3距离3范围2） </t>
    <phoneticPr fontId="1" type="noConversion"/>
  </si>
  <si>
    <t>恢复本身体力40%、怒气、真气30（50% ）</t>
    <phoneticPr fontId="1" type="noConversion"/>
  </si>
  <si>
    <t>有几率使我方束缚免疫4回合 解除我方束缚状态 （真气30冷却2距离5）</t>
  </si>
  <si>
    <t xml:space="preserve">偷取敌方体力5% 敌方在束缚情况下使敌方防御减少15（10）%持续5回合（真气120冷却3距离6） </t>
    <phoneticPr fontId="1" type="noConversion"/>
  </si>
  <si>
    <t xml:space="preserve">有一定几率使本身轻功增加100%持续2（1）回合 有一定几率使本身体力增加2000点持续5回合（真气250冷却3） </t>
    <phoneticPr fontId="1" type="noConversion"/>
  </si>
  <si>
    <t>造成敌方外功伤害2000点 有几率使敌方失血持续2(5)回合 有几率使敌方束缚持续2（10）回合 （真气500冷却2范围1）</t>
    <phoneticPr fontId="1" type="noConversion"/>
  </si>
  <si>
    <t>增加本招的仇恨值100%，有几率使我方体力增加15%持续2回合，慧根增加150%持续2回合，本身在格挡状态下，有更高几率使本身外功无敌持续2回合（真气300怒气300冷却5距离3范围1）</t>
    <phoneticPr fontId="1" type="noConversion"/>
  </si>
  <si>
    <t>造成敌方外功伤害5000点 偷去敌方体力10% 有几率使敌方失血2回合（怒气1399冷却3范围3）</t>
    <phoneticPr fontId="1" type="noConversion"/>
  </si>
  <si>
    <t xml:space="preserve">造成敌方外功伤害150点 有几率使本身火功增加40%持续1回合（怒气10冷却1距离1） </t>
    <phoneticPr fontId="1" type="noConversion"/>
  </si>
  <si>
    <t xml:space="preserve">造成敌方外功伤害300点 有几率使本身外功增加100%持续1回合（怒气30冷却2距离1） </t>
    <phoneticPr fontId="1" type="noConversion"/>
  </si>
  <si>
    <t xml:space="preserve">造成敌方外功伤害350点 有几率使敌方中毒持续3回合（怒气60冷却3距离1范围1） </t>
    <phoneticPr fontId="1" type="noConversion"/>
  </si>
  <si>
    <t xml:space="preserve">造成敌方外功伤害500点 敌方在中毒情况下造成敌方外功伤害1000点（怒气120冷却3范围3） </t>
    <phoneticPr fontId="1" type="noConversion"/>
  </si>
  <si>
    <t xml:space="preserve">造成敌方外功伤害1500点 偷取敌方体力5%（怒气250冷却3距离1） </t>
    <phoneticPr fontId="1" type="noConversion"/>
  </si>
  <si>
    <t xml:space="preserve">增加本招仇恨值50% 将本身体力的10（50）%转移给队友 有几率使本身防御增加20%持续2回合（怒气120冷却3距离6） </t>
    <phoneticPr fontId="1" type="noConversion"/>
  </si>
  <si>
    <t xml:space="preserve">有一定几率使队友体力增加10%持续5回合，队友在中毒状态下有更高几率使队友体力增加20%持续5回合。（真气60冷却2距离5） </t>
    <phoneticPr fontId="1" type="noConversion"/>
  </si>
  <si>
    <t xml:space="preserve">有几率使我方怒气、真气回复增加20%持续6回合，有几率使我方施毒免疫，持续5回合， 在一啸风生后使用有更高几率使我方怒气回复增加50%持续6回合及有更高几率使我方真气回复增加50%持续6回合（真气120冷却2距离4） </t>
    <phoneticPr fontId="1" type="noConversion"/>
  </si>
  <si>
    <t>减少敌方真气、怒气25%，有几率使敌方中毒4回合，在天阳诀后使用减少敌方真气、怒气50%（ 真气250冷却2距离5范围1）</t>
    <phoneticPr fontId="1" type="noConversion"/>
  </si>
  <si>
    <t xml:space="preserve">恢复队友体力10% 有一定几率使队友加持、散功时间增加10% 持续3回合（真气30冷却2距离5） </t>
    <phoneticPr fontId="1" type="noConversion"/>
  </si>
  <si>
    <t xml:space="preserve">有几率使敌方防御减少10%持续5回合 有几率使本身防御、冰抗增加10%持续5回合（真气60冷却3距离7范围1） </t>
    <phoneticPr fontId="1" type="noConversion"/>
  </si>
  <si>
    <t xml:space="preserve">有几率使我方人类（龙吟剑只限定人类）增伤20%持续4回合，有几率使我方火功增加10%持续6回合（真气120冷却3距离3范围3） </t>
    <phoneticPr fontId="1" type="noConversion"/>
  </si>
  <si>
    <t>造成敌方外功伤害2000点 增加本招的仇恨值200% （怒气500冷却2距离2范围3）</t>
    <phoneticPr fontId="1" type="noConversion"/>
  </si>
  <si>
    <t>有几率使我方人类、鬼怪、动物增伤30%持续2回合，有几率使我方施毒免疫持续3回合，在以战养伤后使用有更高几率使我方体力增加5%持续2回合（真气600冷却5距离3范围1）</t>
    <phoneticPr fontId="1" type="noConversion"/>
  </si>
  <si>
    <t>造成敌方外功伤害5000点，有几率使敌方中毒持续2回合，在狂风怒后使用造成10000点（怒气1399冷却3范围3）</t>
    <phoneticPr fontId="1" type="noConversion"/>
  </si>
  <si>
    <t xml:space="preserve">造成敌方外功伤害100点（怒气10冷却1距离1） </t>
    <phoneticPr fontId="1" type="noConversion"/>
  </si>
  <si>
    <t xml:space="preserve">造成敌方外功伤害300点 从背后攻击造成外功伤害600点（怒气30冷却2距离1） </t>
    <phoneticPr fontId="1" type="noConversion"/>
  </si>
  <si>
    <t xml:space="preserve">造成敌方外功伤害700点 有几率使本身体力回复增加40%（怒气60冷却3距离3） </t>
    <phoneticPr fontId="1" type="noConversion"/>
  </si>
  <si>
    <t>造成敌方外功伤害1100点 有几率使敌方昏睡持续2（5）回合 （怒气120冷却3距离1）</t>
    <phoneticPr fontId="1" type="noConversion"/>
  </si>
  <si>
    <t xml:space="preserve">造成敌方外功伤害1500点 敌方在昏睡的情况下造成敌方外功伤害3000点（怒气250冷却3距离1） </t>
    <phoneticPr fontId="1" type="noConversion"/>
  </si>
  <si>
    <t xml:space="preserve">造成敌方外功伤害300点 增加本招的仇恨值10% 敌方在昏睡状态中则造成本招的仇恨值80%（怒气60冷却3距离3） </t>
    <phoneticPr fontId="1" type="noConversion"/>
  </si>
  <si>
    <t>增加本招的仇恨值40% 有几率使本身防御提高30%持续5回合 在虎罗汉后使用则增加本身防御50%持续5回合 （怒气120冷却3）</t>
    <phoneticPr fontId="1" type="noConversion"/>
  </si>
  <si>
    <t>增加本招的仇恨值70% 有一定几率使本身晕眩持续5回合 有几率使本身外功无敌持续5回合（怒气250冷却7）</t>
    <phoneticPr fontId="1" type="noConversion"/>
  </si>
  <si>
    <t xml:space="preserve">有一定几率使我方轻功增加300点持续2回合（真气30冷却2距离2） </t>
    <phoneticPr fontId="1" type="noConversion"/>
  </si>
  <si>
    <t xml:space="preserve">有几率使我方体力上限增加5%持续4回合 有几率使我方防御增加350点持续4回合（真气60冷却3距离5） </t>
    <phoneticPr fontId="1" type="noConversion"/>
  </si>
  <si>
    <t>有几率使我方动物增伤20%持续3回合，人类增伤10%持续3回合（龙吟剑取消在长拳后使用）（真气120冷却3距离3范围3）</t>
    <phoneticPr fontId="1" type="noConversion"/>
  </si>
  <si>
    <t>有几率使我方鬼怪增伤20%持续3（6）回合 有几率使我方防御增加10%持续3（6）回合 （真气250冷却3距离3范围3）</t>
    <phoneticPr fontId="1" type="noConversion"/>
  </si>
  <si>
    <t>有一定几率使我方控术命中率增加20%持续4回合，有一定几率使我方人形控术解除率增加20%持续4回合（真气30冷却2距离3）</t>
    <phoneticPr fontId="1" type="noConversion"/>
  </si>
  <si>
    <t xml:space="preserve">有几率使我方轻功增加300点持续2回合，有几率使我方昏睡免疫持续5回合（真气60冷却2距离4） </t>
    <phoneticPr fontId="1" type="noConversion"/>
  </si>
  <si>
    <t xml:space="preserve">有几率使敌方冰抗、火抗减少20%持续3回合 敌方在昏睡情况下并从背后进行攻击有更高的几率使敌方冰抗、火抗减少50%持续6回合（真气250冷却3距离5） </t>
    <phoneticPr fontId="1" type="noConversion"/>
  </si>
  <si>
    <t xml:space="preserve">造成敌方外功伤害1000点 从背后攻击则造成外功伤害4000点（怒气500冷却2距离1） </t>
    <phoneticPr fontId="1" type="noConversion"/>
  </si>
  <si>
    <t xml:space="preserve">造成敌方外功伤害500点，增加本招仇恨值300%，有几率使敌方昏睡2回合，在睡罗汉后使用有更高几率使本身冰抗性、火抗性增加100%持续2回合（真气250怒气250冷却5距离2范围3） </t>
    <phoneticPr fontId="1" type="noConversion"/>
  </si>
  <si>
    <t>造成敌方外功伤害10000点，背后造成外功伤害15000点（怒气1405冷却3距离1）</t>
    <phoneticPr fontId="1" type="noConversion"/>
  </si>
  <si>
    <t>造成敌方火功伤害120点 有几率使本身火功增加20%持续1回合 （真气10范围2）</t>
    <phoneticPr fontId="1" type="noConversion"/>
  </si>
  <si>
    <t>造成敌方火功伤害200点 减少本招的仇恨值10% 有几率使敌方迷惑2回合 （真气30冷却2距离3）</t>
    <phoneticPr fontId="1" type="noConversion"/>
  </si>
  <si>
    <t xml:space="preserve">造成敌方火功伤害400点 有几率使敌方失血 持续3回合（真气60冷却3距离3） </t>
    <phoneticPr fontId="1" type="noConversion"/>
  </si>
  <si>
    <t>造成敌方火功伤害800点（真气120冷却3距离5范围4）</t>
    <phoneticPr fontId="1" type="noConversion"/>
  </si>
  <si>
    <t>造成敌方火功伤害1500点 敌方在失血的状态下造成火功伤害3000点 （真气250冷却3距离7）</t>
    <phoneticPr fontId="1" type="noConversion"/>
  </si>
  <si>
    <t xml:space="preserve">造成敌方冰功伤害300点 减少本招仇恨值10%（真气60冷却3距离1） </t>
    <phoneticPr fontId="1" type="noConversion"/>
  </si>
  <si>
    <t xml:space="preserve">造成敌方冰功伤害500点 减少敌方冰抗20%持续3回合（真气120冷却3范围3） </t>
    <phoneticPr fontId="1" type="noConversion"/>
  </si>
  <si>
    <t>造成敌方冰功伤害900点 本身在隐身的情况下造成敌方冰功伤害1800点 （真气250冷却3距离5范围3）</t>
    <phoneticPr fontId="1" type="noConversion"/>
  </si>
  <si>
    <t>恢复我方体力250点 减少本招仇恨值10% （真气30冷却2距离3）</t>
    <phoneticPr fontId="1" type="noConversion"/>
  </si>
  <si>
    <t xml:space="preserve">恢复我方真气5% 有几率使本身真气上限提高20%持续8回合，在焚心诀后使用，恢复我方真气10%及有更高几率使我方真气上限增加40%持续8回合（真气60冷却3距离3） </t>
    <phoneticPr fontId="1" type="noConversion"/>
  </si>
  <si>
    <t>恢复我方体力500点 （真气120冷却3距离5范围2）</t>
    <phoneticPr fontId="1" type="noConversion"/>
  </si>
  <si>
    <t xml:space="preserve">有几率使队友真气上限提高20%持续5回合 有几率使队友火功增加80%持续5回合，在太虚心法后使用则使队友火功伤害提高150（50）%持续5回合（真气250冷却3距离5范围1） </t>
  </si>
  <si>
    <t>造成敌方火功伤害50点 将敌方击退10格（真气30冷却1距离1）</t>
    <phoneticPr fontId="1" type="noConversion"/>
  </si>
  <si>
    <t xml:space="preserve">有几率使我方火功增加20%持续3回合 有几率本身迷惑免疫持续3回合 有几率解除我方迷惑状态（真气60冷却2距离5范围1） </t>
    <phoneticPr fontId="1" type="noConversion"/>
  </si>
  <si>
    <t xml:space="preserve">造成敌方火功伤害300点 有几率使本身火功增加100%持续1回合（真气250冷却2距离3范围3） </t>
    <phoneticPr fontId="1" type="noConversion"/>
  </si>
  <si>
    <t>有一定几率使本身火抗增加 150%持续5回合，火功增加150%持续5回合，在焚心决使用后有几率使本身火抗增加300%持续5回合（真气500冷却2）</t>
    <phoneticPr fontId="1" type="noConversion"/>
  </si>
  <si>
    <t>有几率使我方体力增加20%持续2回合，冰功增加100%持续2回合，冰抗增加150%持续2回合，在天归纳气后使用，有更高几率使我方冰功增加200%持续2回合，冰抗300%持续2回合。（真气550冷却5距离4）</t>
    <phoneticPr fontId="1" type="noConversion"/>
  </si>
  <si>
    <t>造成敌方火功伤害8000点，减少本招仇恨值50%，瞬间将敌方拉制到身边，有几率使本身暴击率增加30%持续3回合，敌方在迷惑状态下，造成火功伤害12000点（真气1399冷却3距离3范围3）</t>
    <phoneticPr fontId="1" type="noConversion"/>
  </si>
  <si>
    <t xml:space="preserve">造成敌方冰功伤害100点 有一定几率使本身冰功伤害增加20%持续1回合（真气10冷却1距离1） </t>
    <phoneticPr fontId="1" type="noConversion"/>
  </si>
  <si>
    <t xml:space="preserve">造成敌方冰功伤害200点 有几率使敌方冰抗减少10%持续3回合（真气27冷却2距离1） </t>
    <phoneticPr fontId="1" type="noConversion"/>
  </si>
  <si>
    <t xml:space="preserve">造成敌方火功伤害200（100）点（龙吟剑取消 有几率使本身火功增加10%持续1回合）（真气60冷却3距离1范围1） </t>
    <phoneticPr fontId="1" type="noConversion"/>
  </si>
  <si>
    <t xml:space="preserve">造成敌方火功伤害600（400）点，（龙吟剑增加）有几率使敌方火抗减少5%持续3回合（真气120冷却3范围4） </t>
    <phoneticPr fontId="1" type="noConversion"/>
  </si>
  <si>
    <t>造成敌方冰功伤害500点 有几率减少敌方轻功500点2回合 （真气54冷却3距离3）</t>
    <phoneticPr fontId="1" type="noConversion"/>
  </si>
  <si>
    <t xml:space="preserve">造成敌方冰功伤害1500点 敌方在恐惧的情况下造成敌方冰功伤害3000点（真气225冷却3距离5） </t>
    <phoneticPr fontId="1" type="noConversion"/>
  </si>
  <si>
    <t xml:space="preserve">恢复我方真气、怒气100点 减少本招仇恨值10%（真气30冷却2距离4范围3） </t>
    <phoneticPr fontId="1" type="noConversion"/>
  </si>
  <si>
    <t xml:space="preserve">恢复我方体力300点 有一定几率解除我方恐惧（龙吟剑取消负面）状态（真气60冷却3范围5） </t>
    <phoneticPr fontId="1" type="noConversion"/>
  </si>
  <si>
    <t xml:space="preserve">恢复我方体力500点 我方体力低於20%时恢复我方体力80%（真气120冷却3距离3） </t>
    <phoneticPr fontId="1" type="noConversion"/>
  </si>
  <si>
    <t xml:space="preserve">有几率使我方体力 怒气 真气回复增加50%持续5回合 有几率使我方冰抗增加50%持续5回合 在魔化心法后使用有几率使我方冰抗增加100%持续5回合（真气250冷却3距离5） </t>
    <phoneticPr fontId="1" type="noConversion"/>
  </si>
  <si>
    <t>造成敌方外功伤害100（50）点 有几率使敌方恐惧2（3）回合 （真气30冷却2距离5）</t>
    <phoneticPr fontId="1" type="noConversion"/>
  </si>
  <si>
    <t xml:space="preserve">有几率使本身轻功增加100% 火抗增加10% 冰抗增加10%持续4回合（真气60冷却3） </t>
    <phoneticPr fontId="1" type="noConversion"/>
  </si>
  <si>
    <t>有几率使我方免疫恐惧、失血2（4）回合（龙吟剑取消 有几率解除我方恐惧 增加失血免疫 ）（真气120冷却3距离3范围1）</t>
    <phoneticPr fontId="1" type="noConversion"/>
  </si>
  <si>
    <t xml:space="preserve">有几率使敌方恐惧、失血3回合（真气250冷却5距离5范围1） </t>
    <phoneticPr fontId="1" type="noConversion"/>
  </si>
  <si>
    <t>造成敌方冰功伤害1800点、火功伤害1300点，有几率使本身暴击率增加30%持续3回合，敌方在恐惧状态下，造成冰功2300点、火功1800点。（真气540冷却3距离3范围1）</t>
    <phoneticPr fontId="1" type="noConversion"/>
  </si>
  <si>
    <t xml:space="preserve">使我方冰抗性增加150%持续3回合 在魔化心法后用有几率使我方（本身）冰抗性增加300%持续3回合（真气500冷却2距离3） </t>
    <phoneticPr fontId="1" type="noConversion"/>
  </si>
  <si>
    <t>造成敌方冰功伤害15000点，有几率使本身体力减少25%持续1回合（真气1259冷却3距离7）</t>
    <phoneticPr fontId="1" type="noConversion"/>
  </si>
  <si>
    <t>天形功</t>
  </si>
  <si>
    <t>百毒不侵</t>
  </si>
  <si>
    <t>少林九阳功</t>
  </si>
  <si>
    <t>战流甲</t>
  </si>
  <si>
    <t>无上玄冥功</t>
  </si>
  <si>
    <t>金关玉锁功</t>
  </si>
  <si>
    <t>灭世焚火</t>
  </si>
  <si>
    <t>天寒地冻</t>
  </si>
  <si>
    <t>破玉拳</t>
  </si>
  <si>
    <t>华山剑</t>
  </si>
  <si>
    <t>太岳三清峰</t>
  </si>
  <si>
    <t>夺命三仙剑</t>
  </si>
  <si>
    <t>孤行九剑</t>
  </si>
  <si>
    <t>尧白功</t>
  </si>
  <si>
    <t>无极聚元功</t>
  </si>
  <si>
    <t>霞莲护体功</t>
  </si>
  <si>
    <t>增加本招仇恨值60% 有一定几率使本身（龙吟剑取消物防） 冰防、火防增加80（20）%持续6回合 （怒气250冷却3）</t>
  </si>
  <si>
    <t>混元掌</t>
  </si>
  <si>
    <t>云台指</t>
  </si>
  <si>
    <t>千仞指</t>
  </si>
  <si>
    <t>霞光连剑诀</t>
  </si>
  <si>
    <t>天道剑诀</t>
  </si>
  <si>
    <t>玄黄剑罡</t>
  </si>
  <si>
    <t>天剑·极流</t>
  </si>
  <si>
    <t>洗髓心法</t>
  </si>
  <si>
    <t>金雁功</t>
  </si>
  <si>
    <t>芙蓉剑</t>
  </si>
  <si>
    <t>峨嵋紫英剑</t>
  </si>
  <si>
    <t>幻影无形剑</t>
  </si>
  <si>
    <t>素女周天功</t>
  </si>
  <si>
    <t>回天诀</t>
  </si>
  <si>
    <t>起死回生</t>
  </si>
  <si>
    <t>紫玉神功</t>
  </si>
  <si>
    <t>刻玉指</t>
  </si>
  <si>
    <t>英仙阵</t>
  </si>
  <si>
    <t>贯虹指</t>
  </si>
  <si>
    <t>玄门天罡指</t>
  </si>
  <si>
    <t>天地变</t>
  </si>
  <si>
    <t>花前月下</t>
  </si>
  <si>
    <t>浪迹天涯</t>
  </si>
  <si>
    <t>红蝶真剑</t>
  </si>
  <si>
    <t>玄天紫罡</t>
  </si>
  <si>
    <t>霞红·飞燕</t>
  </si>
  <si>
    <t>达摩心法</t>
  </si>
  <si>
    <t>伏虎式</t>
  </si>
  <si>
    <t>金刚诀</t>
  </si>
  <si>
    <t>龙爪功</t>
  </si>
  <si>
    <t>金刚般若拳</t>
  </si>
  <si>
    <t>虎啸功</t>
  </si>
  <si>
    <t>铁布衫</t>
  </si>
  <si>
    <t xml:space="preserve">增加本招仇恨值45% 有几率使本身免疫失血、施毒持续5回合（怒气120冷却3距离5） </t>
  </si>
  <si>
    <t>金刚罩体</t>
  </si>
  <si>
    <t xml:space="preserve">使我方命中率增加10%持续4回合（真气30冷却2距离5） </t>
  </si>
  <si>
    <t>普陀功</t>
  </si>
  <si>
    <t>金刚伏魔功</t>
  </si>
  <si>
    <t>如来神功</t>
  </si>
  <si>
    <t>轻身术</t>
  </si>
  <si>
    <t>无上聚力诀</t>
  </si>
  <si>
    <t>浩瀚佛光</t>
  </si>
  <si>
    <t xml:space="preserve">有几率使本身防御增加150（100）%持续5回合 有几率使本身外功增加150%持续5回合 若在金刚罩体后使用有更高几率使本身防御增加300%持续5回合（怒气500冷却2） </t>
  </si>
  <si>
    <t>千叶如来</t>
  </si>
  <si>
    <t>世界·大千</t>
  </si>
  <si>
    <t>绵掌</t>
  </si>
  <si>
    <t>神门十三式</t>
  </si>
  <si>
    <t>太极玄法</t>
  </si>
  <si>
    <t>天极八卦</t>
  </si>
  <si>
    <t>以柔克刚</t>
  </si>
  <si>
    <t>刚柔并济</t>
  </si>
  <si>
    <t>纯阳无极功</t>
  </si>
  <si>
    <t>聚元功</t>
  </si>
  <si>
    <t>斗换星移</t>
  </si>
  <si>
    <t>鹤心化毒功</t>
  </si>
  <si>
    <t>天极聚元功</t>
  </si>
  <si>
    <t>十字手</t>
  </si>
  <si>
    <t>八卦掌</t>
  </si>
  <si>
    <t>乱环诀</t>
  </si>
  <si>
    <t>两仪乾坤</t>
  </si>
  <si>
    <t>万卦迷界</t>
  </si>
  <si>
    <t>无转·神极</t>
  </si>
  <si>
    <t>天阳诀</t>
  </si>
  <si>
    <t>狂风怒</t>
  </si>
  <si>
    <t>奔雷劲</t>
  </si>
  <si>
    <t>横扫千军</t>
  </si>
  <si>
    <t>极上混天功</t>
  </si>
  <si>
    <t>造成敌方外功伤害150点 增加本招的仇恨值50% 有一定几率使本身格挡持续3回合 （怒气30冷却2范围1）</t>
  </si>
  <si>
    <t xml:space="preserve">增加敌方外功伤害200点 增加本招的仇恨值40% 本身在格挡的状态下增加本招的仇恨值100（50）%（怒气60冷却3距离2范围2） </t>
  </si>
  <si>
    <t>移相心法</t>
  </si>
  <si>
    <t xml:space="preserve">造成敌方外功伤害1000点 增加本招仇恨值60% 本身在中毒情况下造成敌方外功伤害2000点（怒气250冷却3距离2） </t>
  </si>
  <si>
    <t>以战养伤</t>
  </si>
  <si>
    <t>倒行逆气</t>
  </si>
  <si>
    <t>气盖山河</t>
  </si>
  <si>
    <t>一啸风生</t>
  </si>
  <si>
    <t>回天混元功</t>
  </si>
  <si>
    <t>灵台五转功</t>
  </si>
  <si>
    <t>日月大挪移</t>
  </si>
  <si>
    <t>混沌玄冥</t>
  </si>
  <si>
    <t>玄冥之力</t>
  </si>
  <si>
    <t>圣灭·冥河</t>
  </si>
  <si>
    <t>长拳</t>
  </si>
  <si>
    <t>游龙出水</t>
  </si>
  <si>
    <t>飞龙在天</t>
  </si>
  <si>
    <t>降龙有悔</t>
  </si>
  <si>
    <t>虎罗汉</t>
  </si>
  <si>
    <t>龙罗汉</t>
  </si>
  <si>
    <t>睡罗汉</t>
  </si>
  <si>
    <t>消遥游</t>
  </si>
  <si>
    <t>聚元阵</t>
  </si>
  <si>
    <t>十全朝阳功</t>
  </si>
  <si>
    <t>如影随形</t>
  </si>
  <si>
    <t>披荆斩棘</t>
  </si>
  <si>
    <t>百步神行</t>
  </si>
  <si>
    <t>散功掌</t>
  </si>
  <si>
    <t>嫁衣十八跌</t>
  </si>
  <si>
    <t>龙凌九霄</t>
  </si>
  <si>
    <t>地龙震天</t>
  </si>
  <si>
    <t>苍龙·无悔</t>
  </si>
  <si>
    <t>太虚心法</t>
  </si>
  <si>
    <t>梵心诀</t>
  </si>
  <si>
    <t>火神三元</t>
  </si>
  <si>
    <t>焚火无垠</t>
  </si>
  <si>
    <t>天火蚀月</t>
  </si>
  <si>
    <t>晶冰玉结</t>
  </si>
  <si>
    <t>梵海无边</t>
  </si>
  <si>
    <t>冰封万里</t>
  </si>
  <si>
    <t>太乙心经</t>
  </si>
  <si>
    <t>天归纳气</t>
  </si>
  <si>
    <t>神渡众生</t>
  </si>
  <si>
    <t>天海无涯</t>
  </si>
  <si>
    <t>玄石功</t>
  </si>
  <si>
    <t>六出术</t>
  </si>
  <si>
    <t xml:space="preserve">有几率使敌方迷惑持续5回合（真气120冷却2距离7） </t>
  </si>
  <si>
    <t>封魔阵法</t>
  </si>
  <si>
    <t>神人合一</t>
  </si>
  <si>
    <t>神渡霜天</t>
  </si>
  <si>
    <t>赤日·神回</t>
  </si>
  <si>
    <t>魔化心法</t>
  </si>
  <si>
    <t>夜月流</t>
  </si>
  <si>
    <t>炼狱火</t>
  </si>
  <si>
    <t>烈火乱世</t>
  </si>
  <si>
    <t>造成敌方火功伤害900点 敌方在恐惧状态下造成1800点火功伤害 （真气250冷却3距离4范围4）</t>
  </si>
  <si>
    <t>寒云劲</t>
  </si>
  <si>
    <t xml:space="preserve">造成敌方冰功伤害700点 有几率使本身冰功增加50%持续1回合（真气108冷却3距离5范围4） </t>
  </si>
  <si>
    <t>冰月极光</t>
  </si>
  <si>
    <t>杀声震天</t>
  </si>
  <si>
    <t>修罗归元</t>
  </si>
  <si>
    <t>还魂大法</t>
  </si>
  <si>
    <t>虚无幻海</t>
  </si>
  <si>
    <t>九阴诀</t>
  </si>
  <si>
    <t>魔影迷踪</t>
  </si>
  <si>
    <t>黑煞灵指</t>
  </si>
  <si>
    <t>七星连环</t>
  </si>
  <si>
    <t>修罗斩月</t>
  </si>
  <si>
    <t>人魔合一</t>
  </si>
  <si>
    <t>魔帝·无天</t>
  </si>
  <si>
    <t>华山</t>
    <phoneticPr fontId="1" type="noConversion"/>
  </si>
  <si>
    <t>峨眉</t>
    <phoneticPr fontId="1" type="noConversion"/>
  </si>
  <si>
    <t>少林</t>
    <phoneticPr fontId="1" type="noConversion"/>
  </si>
  <si>
    <t>柔云劲</t>
    <phoneticPr fontId="1" type="noConversion"/>
  </si>
  <si>
    <t>武当</t>
    <phoneticPr fontId="1" type="noConversion"/>
  </si>
  <si>
    <t>苍天无极</t>
    <phoneticPr fontId="1" type="noConversion"/>
  </si>
  <si>
    <t>英雄</t>
    <phoneticPr fontId="1" type="noConversion"/>
  </si>
  <si>
    <t>怒神吼</t>
    <phoneticPr fontId="1" type="noConversion"/>
  </si>
  <si>
    <t>擒拿术</t>
    <phoneticPr fontId="1" type="noConversion"/>
  </si>
  <si>
    <t>丐帮</t>
    <phoneticPr fontId="1" type="noConversion"/>
  </si>
  <si>
    <t>太乙</t>
    <phoneticPr fontId="1" type="noConversion"/>
  </si>
  <si>
    <t>魔教</t>
    <phoneticPr fontId="1" type="noConversion"/>
  </si>
  <si>
    <t>等级</t>
    <phoneticPr fontId="1" type="noConversion"/>
  </si>
  <si>
    <t>菩提经</t>
    <phoneticPr fontId="1" type="noConversion"/>
  </si>
  <si>
    <t>门派</t>
    <phoneticPr fontId="1" type="noConversion"/>
  </si>
  <si>
    <t>魔教</t>
    <phoneticPr fontId="1" type="noConversion"/>
  </si>
  <si>
    <t>造成敌方外功伤害5000点，敌方在中毒的状态下，造成敌方外功伤害10000点（怒气999冷却2距离1）</t>
  </si>
  <si>
    <t>造成敌方冰、火功伤害3000点，敌方在恐惧或迷惑状态下，造成敌方冰、火功伤害6000点（真气999冷却2距离9）</t>
    <phoneticPr fontId="1" type="noConversion"/>
  </si>
  <si>
    <t>造成敌方外功伤害3000点，将敌方击退3格，敌方晕眩状态下，造成6000点。（怒气999冷却2距离3范围3）</t>
    <phoneticPr fontId="1" type="noConversion"/>
  </si>
  <si>
    <t>增加本招仇恨值200% 有几率使本身怒气、真气增加100%持续4回合，有几率使本身体力上限增加50%持续8回合，有几率使本身外功增加200%持续5回合（真气499怒气499冷却2）</t>
    <phoneticPr fontId="1" type="noConversion"/>
  </si>
  <si>
    <t>造成敌方外功、冰功、火功伤害8000点（真气999怒气999冷却3距离5范围3）</t>
    <phoneticPr fontId="1" type="noConversion"/>
  </si>
  <si>
    <t>极阳·天关</t>
  </si>
  <si>
    <t>狂龙乱世</t>
  </si>
  <si>
    <t>神魔同体</t>
  </si>
  <si>
    <t>天阳无极</t>
  </si>
  <si>
    <t>无量定天</t>
  </si>
  <si>
    <t>神魔·灭世</t>
  </si>
  <si>
    <t>恢复本身真气、怒气80% 有几率使本身防御、冰抗、火抗增加300%持续3回合（真气999怒气999冷却5）</t>
  </si>
  <si>
    <t>组合</t>
    <phoneticPr fontId="1" type="noConversion"/>
  </si>
  <si>
    <t xml:space="preserve">有几率使敌方昏睡3回合，背后攻击有更高几率使敌方昏睡6回合。（真气120冷却3距离4） </t>
    <phoneticPr fontId="1" type="noConversion"/>
  </si>
  <si>
    <t xml:space="preserve">有几率使敌方火、冰功减少20% 持续5回合，慧根减少50（20）%持续5回合（真气250冷却3距离5范围3） </t>
    <phoneticPr fontId="1" type="noConversion"/>
  </si>
  <si>
    <t xml:space="preserve">有几率使敌方束缚3回合，有几率使敌方鬼怪、人形、动物控术解除率减少20%持续5回合（真气60冷却3距离3范围2） </t>
    <phoneticPr fontId="1" type="noConversion"/>
  </si>
  <si>
    <t>技能描述</t>
    <phoneticPr fontId="1" type="noConversion"/>
  </si>
  <si>
    <t>武功等级</t>
    <phoneticPr fontId="1" type="noConversion"/>
  </si>
  <si>
    <t>消耗点数</t>
    <phoneticPr fontId="1" type="noConversion"/>
  </si>
  <si>
    <t>武功+等级</t>
    <phoneticPr fontId="1" type="noConversion"/>
  </si>
  <si>
    <t>武功出处</t>
    <phoneticPr fontId="1" type="noConversion"/>
  </si>
  <si>
    <t>玄黄剑罡</t>
    <phoneticPr fontId="1" type="noConversion"/>
  </si>
  <si>
    <t>天道剑诀</t>
    <phoneticPr fontId="1" type="noConversion"/>
  </si>
  <si>
    <t>[60最后的凯歌]</t>
  </si>
  <si>
    <t>[60最后的凯歌]</t>
    <phoneticPr fontId="1" type="noConversion"/>
  </si>
  <si>
    <t>[46沙漠热斗]</t>
    <phoneticPr fontId="1" type="noConversion"/>
  </si>
  <si>
    <t>[44泼猴遇上贼]</t>
    <phoneticPr fontId="1" type="noConversion"/>
  </si>
  <si>
    <t>[48明日之扉]</t>
    <phoneticPr fontId="1" type="noConversion"/>
  </si>
  <si>
    <t>[56逆袭]</t>
    <phoneticPr fontId="1" type="noConversion"/>
  </si>
  <si>
    <t>[60最后的凯歌]</t>
    <phoneticPr fontId="1" type="noConversion"/>
  </si>
  <si>
    <t>[54蛇鼠一窝庆团圆]</t>
    <phoneticPr fontId="1" type="noConversion"/>
  </si>
  <si>
    <t>[57正义与背叛]</t>
    <phoneticPr fontId="1" type="noConversion"/>
  </si>
  <si>
    <t>[46沙漠热斗]</t>
    <phoneticPr fontId="1" type="noConversion"/>
  </si>
  <si>
    <t>[53飘木款曲]</t>
    <phoneticPr fontId="1" type="noConversion"/>
  </si>
  <si>
    <t>[60最后的凯歌]</t>
    <phoneticPr fontId="1" type="noConversion"/>
  </si>
  <si>
    <t>[53飘木款曲]</t>
    <phoneticPr fontId="1" type="noConversion"/>
  </si>
  <si>
    <t>[56逆袭]</t>
    <phoneticPr fontId="1" type="noConversion"/>
  </si>
  <si>
    <t>[60最后的凯歌]</t>
    <phoneticPr fontId="1" type="noConversion"/>
  </si>
  <si>
    <t>[46沙漠热斗]</t>
    <phoneticPr fontId="1" type="noConversion"/>
  </si>
  <si>
    <t>[44泼猴遇上贼]</t>
    <phoneticPr fontId="1" type="noConversion"/>
  </si>
  <si>
    <t>[48明日之扉]</t>
    <phoneticPr fontId="1" type="noConversion"/>
  </si>
  <si>
    <t>[53飘木款曲]</t>
    <phoneticPr fontId="1" type="noConversion"/>
  </si>
  <si>
    <t>[60最后的凯歌]</t>
    <phoneticPr fontId="1" type="noConversion"/>
  </si>
  <si>
    <t>[42灰熊利害]</t>
    <phoneticPr fontId="1" type="noConversion"/>
  </si>
  <si>
    <t>[50再战火凤凰]</t>
    <phoneticPr fontId="1" type="noConversion"/>
  </si>
  <si>
    <t>[52夜黑风高]</t>
    <phoneticPr fontId="1" type="noConversion"/>
  </si>
  <si>
    <t>[60最后的凯歌]</t>
    <phoneticPr fontId="1" type="noConversion"/>
  </si>
  <si>
    <t>[44泼猴遇上贼]</t>
    <phoneticPr fontId="1" type="noConversion"/>
  </si>
  <si>
    <t>[48明日之扉]</t>
    <phoneticPr fontId="1" type="noConversion"/>
  </si>
  <si>
    <t>[46灰熊利害]</t>
    <phoneticPr fontId="1" type="noConversion"/>
  </si>
  <si>
    <t>[46沙漠热斗]</t>
    <phoneticPr fontId="1" type="noConversion"/>
  </si>
  <si>
    <t>[57正义与背叛]</t>
    <phoneticPr fontId="1" type="noConversion"/>
  </si>
  <si>
    <t>[60最后的凯歌]</t>
    <phoneticPr fontId="1" type="noConversion"/>
  </si>
  <si>
    <t>[58牛头死士复仇记]</t>
    <phoneticPr fontId="1" type="noConversion"/>
  </si>
  <si>
    <t>[42灰熊利害]</t>
    <phoneticPr fontId="1" type="noConversion"/>
  </si>
  <si>
    <t>[60最后的凯歌]</t>
    <phoneticPr fontId="1" type="noConversion"/>
  </si>
  <si>
    <t>[52夜黑风高]</t>
    <phoneticPr fontId="1" type="noConversion"/>
  </si>
  <si>
    <t>[60最后的凯歌]</t>
    <phoneticPr fontId="1" type="noConversion"/>
  </si>
  <si>
    <t>[44泼猴遇上贼]</t>
    <phoneticPr fontId="1" type="noConversion"/>
  </si>
  <si>
    <t>[50再战火凤凰]</t>
    <phoneticPr fontId="1" type="noConversion"/>
  </si>
  <si>
    <t>[46灰熊利害]</t>
    <phoneticPr fontId="1" type="noConversion"/>
  </si>
  <si>
    <t>[46沙漠热斗]</t>
    <phoneticPr fontId="1" type="noConversion"/>
  </si>
  <si>
    <t>[51雪森林之吼]</t>
    <phoneticPr fontId="1" type="noConversion"/>
  </si>
  <si>
    <t>[60十八铜人雪耻战]</t>
    <phoneticPr fontId="1" type="noConversion"/>
  </si>
  <si>
    <t>[60最后的凯歌]</t>
    <phoneticPr fontId="1" type="noConversion"/>
  </si>
  <si>
    <t>[57正义与背叛]</t>
    <phoneticPr fontId="1" type="noConversion"/>
  </si>
  <si>
    <t>[60最后的凯歌]</t>
    <phoneticPr fontId="1" type="noConversion"/>
  </si>
  <si>
    <t>[44泼猴遇上贼]</t>
    <phoneticPr fontId="1" type="noConversion"/>
  </si>
  <si>
    <t>[50再战火凤凰]</t>
    <phoneticPr fontId="1" type="noConversion"/>
  </si>
  <si>
    <t>[42灰熊利害]</t>
    <phoneticPr fontId="1" type="noConversion"/>
  </si>
  <si>
    <t>[48明日之扉]</t>
    <phoneticPr fontId="1" type="noConversion"/>
  </si>
  <si>
    <t>[53飘木款曲]</t>
    <phoneticPr fontId="1" type="noConversion"/>
  </si>
  <si>
    <t>[53飘木款曲]</t>
    <phoneticPr fontId="1" type="noConversion"/>
  </si>
  <si>
    <t>[60最后的凯歌]</t>
    <phoneticPr fontId="1" type="noConversion"/>
  </si>
  <si>
    <t>[46沙漠热斗]</t>
    <phoneticPr fontId="1" type="noConversion"/>
  </si>
  <si>
    <t>[58牛头死士复仇记]</t>
  </si>
  <si>
    <t>[58牛头死士复仇记]</t>
    <phoneticPr fontId="1" type="noConversion"/>
  </si>
  <si>
    <t>造成敌方外功伤害120点减少本招的仇恨值5%（怒气10冷却1距离1）</t>
  </si>
  <si>
    <t>造成敌方外功伤害300点有几率使敌方晕眩1回合（怒气30冷却2距离1）</t>
  </si>
  <si>
    <t>造成敌方外功伤害700点敌方晕眩的情况下则造成外功伤害1260点（怒气60冷却3距离3）</t>
  </si>
  <si>
    <t>造成外功伤害1100点有几率使本身外功增加80%持续1回合（怒气120冷却3）</t>
  </si>
  <si>
    <t>造成敌方外功伤害1800点有几率使本身暴击增加10%持续3回合（怒气250冷却3距离3）</t>
  </si>
  <si>
    <t>造成敌方外功伤害200点增加本招的仇恨值60%有一定的几率使本身的怒气增加10%持续1回合（怒气30冷却2距离1）</t>
  </si>
  <si>
    <t>造成敌方外功伤害500点增加本招的仇恨值30%本身怒气高於90%时有更高几率使敌方晕眩3回合（怒气60冷却3距离1）</t>
  </si>
  <si>
    <t>增加本招仇恨值40%有一定几率使敌方冰功、火功减少20%持续4回合敌方在晕眩的情况下有高几率使本身冰功、火功无敌持续5回合（怒气120冷却7距离1）</t>
  </si>
  <si>
    <t>增加本招仇恨值60%有一定几率使本身（龙吟剑取消物防）冰防、火防增加80（20）%持续6回合（怒气250冷却3）</t>
  </si>
  <si>
    <t>有几率使敌方晕眩2回合（龙吟剑取消造成敌方外功伤害100点减少本招的仇恨值20%）（真气30冷却2距离3）</t>
  </si>
  <si>
    <t>有一定几率使我方暴击增加5%持续3回合有一定几率解除我方晕眩状态（真气60冷却3距离5）</t>
  </si>
  <si>
    <t>有几率使敌方晕眩3回合（龙吟剑取消造成敌方火功伤害200点有一定的几率使敌方晕眩持续3回合）（真气120冷却3距离7）</t>
  </si>
  <si>
    <t>有几率使敌方失血持续3回合，在敌方晕眩状态下，有更高几率使敌方失血5回合（真气250冷却3距离5范围1）</t>
  </si>
  <si>
    <t>恢复我方体力180点（真气10冷却1距离5）</t>
  </si>
  <si>
    <t>造成敌方外功伤害300点减少本招仇恨值10%（怒气30冷却2距离3）</t>
  </si>
  <si>
    <t>造成敌方外功伤害700点有几率使敌方外功减少10%持续3回合（怒气60冷却3距离4）</t>
  </si>
  <si>
    <t>造成敌方外功伤害1100点，本身在隐身状态下，造成敌方外功伤害1650点（怒气120冷却3距离3）</t>
  </si>
  <si>
    <t>造成敌方外功伤害1500点有几率使敌方外功、冰功、火功、伤害减少20%持续3回合（怒气250冷却3距离3范围3）</t>
  </si>
  <si>
    <t>有几率使本身真气回复增加10%持续5回合，有几率使自己隐身持续5回合（真气30冷却2）</t>
  </si>
  <si>
    <t>有几率使我方体力上限增加10%每回合回300（100）点体力持续6回合我方隐身情况下有更高几率使我方体上上限增加20%持续6回合（真气60冷却3距离3）</t>
  </si>
  <si>
    <t>恢复我方体力500点（龙吟剑取消我方体力低於20%时则回复我方体力80%）（真气120冷却3距离5范围2）</t>
  </si>
  <si>
    <t>使我方火抗提升50（30）%有几率使我方体力、怒气、真气回复增加20%持续5（10）回合，在洗髓心法后使用有更高几率使我方火抗增加100%持续6回合（真气250冷却3范围3）</t>
  </si>
  <si>
    <t>有一定几率使本身加持、散功时间增加10%持续3回合，在洗髓心法后使用有更高几率本身加持、散功时间增加20%持续3回合（真气30冷却2）</t>
  </si>
  <si>
    <t>有几率使敌方防御减少10%持续5回合有几率解除敌方格档状态（真气60冷却3距离5范围1）</t>
  </si>
  <si>
    <t>有几率使敌方火抗减少15%持续6回合若敌方在迷惑状态有更高几率使敌方火防减少35%持续6回合（真气120冷却3距离3范围5）</t>
  </si>
  <si>
    <t>有几率使我方冰抗增加80（20）%持续5回合有几率使我方冰功增加50（20）%持续5回合（真气250冷却3距离3范围3）</t>
  </si>
  <si>
    <t>有几率使本身人形（龙吟剑动物改成人形）控制术解除率增加20%持续3回合有几率使本身真气回复增加50%持续3回合（真气60冷却3）</t>
  </si>
  <si>
    <t>有一定的几率使我方隐身持续5回合（真气120冷却3距离5）</t>
  </si>
  <si>
    <t>有几率解除我方异常状态（晕眩、昏睡、束缚、迷惑、恐惧、失血、施毒）（真气250冷却3距离5范围3）</t>
  </si>
  <si>
    <t>造成敌方外功伤害1500点，有几率使敌方人类减伤15%持续2回合，本身在隐身状态下造成敌方外功伤害4000点（真气300怒气300冷却3距离5）</t>
  </si>
  <si>
    <t>造成敌方外功伤害50点使敌方防御减少10%持续3回合（真气10冷却1距离5）</t>
  </si>
  <si>
    <t>造成敌方外功伤害250（200）点减少本招仇恨值10%（怒气30冷却2范围1）</t>
  </si>
  <si>
    <t>造成敌方外功伤害600（250）点有几率使我方体力恢复增加80%持续1回合（怒气60冷却3距离1）</t>
  </si>
  <si>
    <t>造成敌方外功伤害900点有几率使敌方失血2（4）回合（怒气120冷却3距离1）</t>
  </si>
  <si>
    <t>造成敌方外功伤害1400点若敌方在失血状态则造成2800点外功伤害（怒气250冷却3范围3）</t>
  </si>
  <si>
    <t>造成敌方外功伤害200点增加本招仇恨值80%（怒气30冷却2范围1）</t>
  </si>
  <si>
    <t>增加本招仇恨值30%使本身防御增加20（10）%持续5回合若我方在失血状态下则增加40（20）%防御持续5回合（怒气60冷却3）</t>
  </si>
  <si>
    <t>增加本招仇恨值45%有几率使本身免疫失血、施毒持续5回合（怒气120冷却3距离5）</t>
  </si>
  <si>
    <t>增加本招仇恨值65%有几率使本身防御增加100（30）%持续3回合本身体力低於10%时有几率使本身外功无敌持续3回合（怒气250冷却3）</t>
  </si>
  <si>
    <t>使我方命中率增加10%持续4回合（真气30冷却2距离5）</t>
  </si>
  <si>
    <t>有几率使本身慧根增加10%持续5回合（真气60冷却3）</t>
  </si>
  <si>
    <t>恢复我方体力1000点在达摩心法后使用则恢复1200点（真气120冷却3距离4）</t>
  </si>
  <si>
    <t>恢复我方体力800（600）点在浩瀚佛光后使用使我方暴击增加5%持续3回合（真气250冷却3距离3范围2）</t>
  </si>
  <si>
    <t>有几率使我方慧根增加20%持续2回合有几率使我方轻功增加500点持续2回合本身真气高於90%时有更高几率使我方慧根增加1000点持续1回合（真气60冷却3距离5）</t>
  </si>
  <si>
    <t>有几率使敌方冰抗减少15%持续6回合敌方失血状态下有更高几率减少敌方冰抗35%持续6回合（真气120冷却3距离5）</t>
  </si>
  <si>
    <t>有几率使我方火功增加80%持续5回合、火抗增加50%持续5回合（真气250冷却3距离3范围3）</t>
  </si>
  <si>
    <t>有几率使本身防御增加150（100）%持续5回合有几率使本身外功增加150%持续5回合若在金刚罩体后使用有更高几率使本身防御增加300%持续5回合（怒气500冷却2）</t>
  </si>
  <si>
    <t>造成敌方外功伤害100（50）点有几率使敌方束缚1（3）回合（真气10冷却1距离3）</t>
  </si>
  <si>
    <t>造成敌方外功伤害200（100）点有几率使本身体力回复增加80%持续1回合（怒气30冷却2范围2）</t>
  </si>
  <si>
    <t>造成敌方外功伤害400（150）点有几率使本身体力回复增加150%持续1回合（怒气60冷却3范围1）</t>
  </si>
  <si>
    <t>造成敌方外功伤害700（500）点有几率束缚敌方2（4）回合（怒气120冷却3距离4范围3）</t>
  </si>
  <si>
    <t>造成敌方外功伤害1300点敌方在束缚情况下则造成1950点外功伤害（怒气250冷却3范围3）</t>
  </si>
  <si>
    <t>造成敌方外功伤害300（100）点增加本招仇恨值50（20）%有几率使本身格挡持续3回合（怒气60冷却3距离1）</t>
  </si>
  <si>
    <t>减少敌方体力5%增加本招仇恨值50（35）%本身在格挡的状态下减少敌方体力15%（怒气120冷却3距离1）</t>
  </si>
  <si>
    <t>增加本招的仇恨值60%偷取敌方体力10%瞬间将敌方拉到身边（怒气250冷却3距离5）</t>
  </si>
  <si>
    <t>有几率使队友体力回复增加100%持续5回合（真气30冷却2距离3）</t>
  </si>
  <si>
    <t>将本身体力30%转移给队友在八卦掌后使用更高几率使队友真气回复增加100%持续5回合（真气60冷却3距离5）</t>
  </si>
  <si>
    <t>有一定几率解除我方失血、施毒状态（真气120冷却3距离3范围2）</t>
  </si>
  <si>
    <t>恢复本身体力40%、怒气、真气30（50%）</t>
  </si>
  <si>
    <t>有几率使我方束缚免疫4回合解除我方束缚状态（真气30冷却2距离5）</t>
  </si>
  <si>
    <t>有几率使敌方束缚3回合，有几率使敌方鬼怪、人形、动物控术解除率减少20%持续5回合（真气60冷却3距离3范围2）</t>
  </si>
  <si>
    <t>偷取敌方体力5%敌方在束缚情况下使敌方防御减少15（10）%持续5回合（真气120冷却3距离6）</t>
  </si>
  <si>
    <t>有一定几率使本身轻功增加100%持续2（1）回合有一定几率使本身体力增加2000点持续5回合（真气250冷却3）</t>
  </si>
  <si>
    <t>造成敌方外功伤害2000点有几率使敌方失血持续2(5)回合有几率使敌方束缚持续2（10）回合（真气500冷却2范围1）</t>
  </si>
  <si>
    <t>造成敌方外功伤害5000点偷去敌方体力10%有几率使敌方失血2回合（怒气1399冷却3范围3）</t>
  </si>
  <si>
    <t>造成敌方外功伤害150点有几率使本身火功增加40%持续1回合（怒气10冷却1距离1）</t>
  </si>
  <si>
    <t>造成敌方外功伤害300点有几率使本身外功增加100%持续1回合（怒气30冷却2距离1）</t>
  </si>
  <si>
    <t>造成敌方外功伤害350点有几率使敌方中毒持续3回合（怒气60冷却3距离1范围1）</t>
  </si>
  <si>
    <t>造成敌方外功伤害500点敌方在中毒情况下造成敌方外功伤害1000点（怒气120冷却3范围3）</t>
  </si>
  <si>
    <t>造成敌方外功伤害1500点偷取敌方体力5%（怒气250冷却3距离1）</t>
  </si>
  <si>
    <t>造成敌方外功伤害150点增加本招的仇恨值50%有一定几率使本身格挡持续3回合（怒气30冷却2范围1）</t>
  </si>
  <si>
    <t>增加敌方外功伤害200点增加本招的仇恨值40%本身在格挡的状态下增加本招的仇恨值100（50）%（怒气60冷却3距离2范围2）</t>
  </si>
  <si>
    <t>增加本招仇恨值50%将本身体力的10（50）%转移给队友有几率使本身防御增加20%持续2回合（怒气120冷却3距离6）</t>
  </si>
  <si>
    <t>造成敌方外功伤害1000点增加本招仇恨值60%本身在中毒情况下造成敌方外功伤害2000点（怒气250冷却3距离2）</t>
  </si>
  <si>
    <t>有一定几率使队友体力增加10%持续5回合，队友在中毒状态下有更高几率使队友体力增加20%持续5回合。（真气60冷却2距离5）</t>
  </si>
  <si>
    <t>有几率使我方怒气、真气回复增加20%持续6回合，有几率使我方施毒免疫，持续5回合，在一啸风生后使用有更高几率使我方怒气回复增加50%持续6回合及有更高几率使我方真气回复增加50%持续6回合（真气120冷却2距离4）</t>
  </si>
  <si>
    <t>减少敌方真气、怒气25%，有几率使敌方中毒4回合，在天阳诀后使用减少敌方真气、怒气50%（真气250冷却2距离5范围1）</t>
  </si>
  <si>
    <t>恢复队友体力10%有一定几率使队友加持、散功时间增加10%持续3回合（真气30冷却2距离5）</t>
  </si>
  <si>
    <t>有几率使敌方防御减少10%持续5回合有几率使本身防御、冰抗增加10%持续5回合（真气60冷却3距离7范围1）</t>
  </si>
  <si>
    <t>有几率使我方人类（龙吟剑只限定人类）增伤20%持续4回合，有几率使我方火功增加10%持续6回合（真气120冷却3距离3范围3）</t>
  </si>
  <si>
    <t>有几率使敌方火、冰功减少20%持续5回合，慧根减少50（20）%持续5回合（真气250冷却3距离5范围3）</t>
  </si>
  <si>
    <t>造成敌方外功伤害2000点增加本招的仇恨值200%（怒气500冷却2距离2范围3）</t>
  </si>
  <si>
    <t>造成敌方外功伤害100点（怒气10冷却1距离1）</t>
  </si>
  <si>
    <t>造成敌方外功伤害300点从背后攻击造成外功伤害600点（怒气30冷却2距离1）</t>
  </si>
  <si>
    <t>造成敌方外功伤害700点有几率使本身体力回复增加40%（怒气60冷却3距离3）</t>
  </si>
  <si>
    <t>造成敌方外功伤害1100点有几率使敌方昏睡持续2（5）回合（怒气120冷却3距离1）</t>
  </si>
  <si>
    <t>造成敌方外功伤害1500点敌方在昏睡的情况下造成敌方外功伤害3000点（怒气250冷却3距离1）</t>
  </si>
  <si>
    <t>造成敌方外功伤害300点增加本招的仇恨值10%敌方在昏睡状态中则造成本招的仇恨值80%（怒气60冷却3距离3）</t>
  </si>
  <si>
    <t>增加本招的仇恨值40%有几率使本身防御提高30%持续5回合在虎罗汉后使用则增加本身防御50%持续5回合（怒气120冷却3）</t>
  </si>
  <si>
    <t>增加本招的仇恨值70%有一定几率使本身晕眩持续5回合有几率使本身外功无敌持续5回合（怒气250冷却7）</t>
  </si>
  <si>
    <t>有一定几率使我方轻功增加300点持续2回合（真气30冷却2距离2）</t>
  </si>
  <si>
    <t>有几率使我方体力上限增加5%持续4回合有几率使我方防御增加350点持续4回合（真气60冷却3距离5）</t>
  </si>
  <si>
    <t>有几率使我方鬼怪增伤20%持续3（6）回合有几率使我方防御增加10%持续3（6）回合（真气250冷却3距离3范围3）</t>
  </si>
  <si>
    <t>有几率使我方轻功增加300点持续2回合，有几率使我方昏睡免疫持续5回合（真气60冷却2距离4）</t>
  </si>
  <si>
    <t>有几率使敌方昏睡3回合，背后攻击有更高几率使敌方昏睡6回合。（真气120冷却3距离4）</t>
  </si>
  <si>
    <t>有几率使敌方冰抗、火抗减少20%持续3回合敌方在昏睡情况下并从背后进行攻击有更高的几率使敌方冰抗、火抗减少50%持续6回合（真气250冷却3距离5）</t>
  </si>
  <si>
    <t>造成敌方外功伤害1000点从背后攻击则造成外功伤害4000点（怒气500冷却2距离1）</t>
  </si>
  <si>
    <t>造成敌方外功伤害500点，增加本招仇恨值300%，有几率使敌方昏睡2回合，在睡罗汉后使用有更高几率使本身冰抗性、火抗性增加100%持续2回合（真气250怒气250冷却5距离2范围3）</t>
  </si>
  <si>
    <t>造成敌方火功伤害120点有几率使本身火功增加20%持续1回合（真气10范围2）</t>
  </si>
  <si>
    <t>造成敌方火功伤害200点减少本招的仇恨值10%有几率使敌方迷惑2回合（真气30冷却2距离3）</t>
  </si>
  <si>
    <t>造成敌方火功伤害400点有几率使敌方失血持续3回合（真气60冷却3距离3）</t>
  </si>
  <si>
    <t>造成敌方火功伤害1500点敌方在失血的状态下造成火功伤害3000点（真气250冷却3距离7）</t>
  </si>
  <si>
    <t>造成敌方冰功伤害300点减少本招仇恨值10%（真气60冷却3距离1）</t>
  </si>
  <si>
    <t>造成敌方冰功伤害500点减少敌方冰抗20%持续3回合（真气120冷却3范围3）</t>
  </si>
  <si>
    <t>造成敌方冰功伤害900点本身在隐身的情况下造成敌方冰功伤害1800点（真气250冷却3距离5范围3）</t>
  </si>
  <si>
    <t>恢复我方体力250点减少本招仇恨值10%（真气30冷却2距离3）</t>
  </si>
  <si>
    <t>恢复我方真气5%有几率使本身真气上限提高20%持续8回合，在焚心诀后使用，恢复我方真气10%及有更高几率使我方真气上限增加40%持续8回合（真气60冷却3距离3）</t>
  </si>
  <si>
    <t>恢复我方体力500点（真气120冷却3距离5范围2）</t>
  </si>
  <si>
    <t>有几率使队友真气上限提高20%持续5回合有几率使队友火功增加80%持续5回合，在太虚心法后使用则使队友火功伤害提高150（50）%持续5回合（真气250冷却3距离5范围1）</t>
  </si>
  <si>
    <t>造成敌方火功伤害50点将敌方击退10格（真气30冷却1距离1）</t>
  </si>
  <si>
    <t>有几率使我方火功增加20%持续3回合有几率本身迷惑免疫持续3回合有几率解除我方迷惑状态（真气60冷却2距离5范围1）</t>
  </si>
  <si>
    <t>有几率使敌方迷惑持续5回合（真气120冷却2距离7）</t>
  </si>
  <si>
    <t>造成敌方火功伤害300点有几率使本身火功增加100%持续1回合（真气250冷却2距离3范围3）</t>
  </si>
  <si>
    <t>有一定几率使本身火抗增加150%持续5回合，火功增加150%持续5回合，在焚心决使用后有几率使本身火抗增加300%持续5回合（真气500冷却2）</t>
  </si>
  <si>
    <t>造成敌方冰功伤害100点有一定几率使本身冰功伤害增加20%持续1回合（真气10冷却1距离1）</t>
  </si>
  <si>
    <t>造成敌方冰功伤害200点有几率使敌方冰抗减少10%持续3回合（真气27冷却2距离1）</t>
  </si>
  <si>
    <t>造成敌方火功伤害200（100）点（龙吟剑取消有几率使本身火功增加10%持续1回合）（真气60冷却3距离1范围1）</t>
  </si>
  <si>
    <t>造成敌方火功伤害600（400）点，（龙吟剑增加）有几率使敌方火抗减少5%持续3回合（真气120冷却3范围4）</t>
  </si>
  <si>
    <t>造成敌方火功伤害900点敌方在恐惧状态下造成1800点火功伤害（真气250冷却3距离4范围4）</t>
  </si>
  <si>
    <t>造成敌方冰功伤害500点有几率减少敌方轻功500点2回合（真气54冷却3距离3）</t>
  </si>
  <si>
    <t>造成敌方冰功伤害700点有几率使本身冰功增加50%持续1回合（真气108冷却3距离5范围4）</t>
  </si>
  <si>
    <t>造成敌方冰功伤害1500点敌方在恐惧的情况下造成敌方冰功伤害3000点（真气225冷却3距离5）</t>
  </si>
  <si>
    <t>恢复我方真气、怒气100点减少本招仇恨值10%（真气30冷却2距离4范围3）</t>
  </si>
  <si>
    <t>恢复我方体力300点有一定几率解除我方恐惧（龙吟剑取消负面）状态（真气60冷却3范围5）</t>
  </si>
  <si>
    <t>恢复我方体力500点我方体力低於20%时恢复我方体力80%（真气120冷却3距离3）</t>
  </si>
  <si>
    <t>有几率使我方体力怒气真气回复增加50%持续5回合有几率使我方冰抗增加50%持续5回合在魔化心法后使用有几率使我方冰抗增加100%持续5回合（真气250冷却3距离5）</t>
  </si>
  <si>
    <t>造成敌方外功伤害100（50）点有几率使敌方恐惧2（3）回合（真气30冷却2距离5）</t>
  </si>
  <si>
    <t>有几率使本身轻功增加100%火抗增加10%冰抗增加10%持续4回合（真气60冷却3）</t>
  </si>
  <si>
    <t>有几率使我方免疫恐惧、失血2（4）回合（龙吟剑取消有几率解除我方恐惧增加失血免疫）（真气120冷却3距离3范围1）</t>
  </si>
  <si>
    <t>有几率使敌方恐惧、失血3回合（真气250冷却5距离5范围1）</t>
  </si>
  <si>
    <t>[56逆袭]</t>
  </si>
  <si>
    <t>使我方冰抗性增加150%持续3回合在魔化心法后用有几率使我方（本身）冰抗性增加300%持续3回合（真气500冷却2距离3）</t>
  </si>
  <si>
    <t>增加本招仇恨值200%有几率使本身怒气、真气增加100%持续4回合，有几率使本身体力上限增加50%持续8回合，有几率使本身外功增加200%持续5回合（真气499怒气499冷却2）</t>
  </si>
  <si>
    <t>恢复本身真气、怒气80%有几率使本身防御、冰抗、火抗增加300%持续3回合（真气999怒气999冷却5）</t>
  </si>
  <si>
    <r>
      <t>[42</t>
    </r>
    <r>
      <rPr>
        <sz val="10"/>
        <color rgb="FF000000"/>
        <rFont val="宋体"/>
        <family val="3"/>
        <charset val="134"/>
        <scheme val="minor"/>
      </rPr>
      <t>灰熊利害]</t>
    </r>
    <phoneticPr fontId="1" type="noConversion"/>
  </si>
  <si>
    <r>
      <rPr>
        <sz val="10"/>
        <color rgb="FF000000"/>
        <rFont val="宋体"/>
        <family val="3"/>
        <charset val="134"/>
        <scheme val="minor"/>
      </rPr>
      <t>[</t>
    </r>
    <r>
      <rPr>
        <sz val="10"/>
        <color rgb="FF333333"/>
        <rFont val="宋体"/>
        <family val="3"/>
        <charset val="134"/>
        <scheme val="minor"/>
      </rPr>
      <t>44</t>
    </r>
    <r>
      <rPr>
        <sz val="10"/>
        <color rgb="FF000000"/>
        <rFont val="宋体"/>
        <family val="3"/>
        <charset val="134"/>
        <scheme val="minor"/>
      </rPr>
      <t>泼猴遇上贼</t>
    </r>
    <r>
      <rPr>
        <sz val="10"/>
        <color rgb="FF333333"/>
        <rFont val="宋体"/>
        <family val="3"/>
        <charset val="134"/>
        <scheme val="minor"/>
      </rPr>
      <t>]</t>
    </r>
    <phoneticPr fontId="1" type="noConversion"/>
  </si>
  <si>
    <t>[33双子星Ⅱ/华山]</t>
  </si>
  <si>
    <t>[28盗亦有盗/[倭寇]</t>
  </si>
  <si>
    <t>[30猎蛇趣/[太乙]</t>
  </si>
  <si>
    <t>[24以退为进/寒冰洞]</t>
  </si>
  <si>
    <t>[15百年狐仙/倭寇]</t>
  </si>
  <si>
    <t>[17岭上之险/倭寇]</t>
  </si>
  <si>
    <t>[12丢尽僧面/金陵]</t>
  </si>
  <si>
    <t>[10暗黑虎穴/天鸣]</t>
  </si>
  <si>
    <t>[30哪丐厉害/丐帮]</t>
  </si>
  <si>
    <t>[27强盗之河/倭寇]</t>
  </si>
  <si>
    <t>[16巨石灵之恩/少林]</t>
  </si>
  <si>
    <t>[10欺善怕恶/金陵]</t>
  </si>
  <si>
    <t>[19烤肉趣/星宿湖]</t>
  </si>
  <si>
    <t>[34城中之恶/华山]</t>
  </si>
  <si>
    <t>[29杀很大之动物园/通天塔]</t>
  </si>
  <si>
    <t>[29杀很大之动物园/通天塔]</t>
    <phoneticPr fontId="1" type="noConversion"/>
  </si>
  <si>
    <t>[35黑珍珠/寒冰洞]</t>
  </si>
  <si>
    <t>[17采花贼/倭寇]</t>
  </si>
  <si>
    <t>[20爱环保/血鹰城]</t>
  </si>
  <si>
    <t>[10妖孽横行/天鸣]</t>
  </si>
  <si>
    <t>[34一枝独秀Ⅲ/华山]</t>
  </si>
  <si>
    <t>[35黑珍珠/寒冰洞]</t>
    <phoneticPr fontId="1" type="noConversion"/>
  </si>
  <si>
    <t>[35黑珍珠/寒冰洞]</t>
    <phoneticPr fontId="1" type="noConversion"/>
  </si>
  <si>
    <t>[50再战火凤凰]</t>
  </si>
  <si>
    <t>[51雪森林之吼]</t>
  </si>
  <si>
    <t>[54蛇鼠一窝庆团圆]</t>
  </si>
  <si>
    <t>[54蛇鼠一窝庆团圆]</t>
    <phoneticPr fontId="1" type="noConversion"/>
  </si>
  <si>
    <t>[55冷眼厮杀]</t>
  </si>
  <si>
    <t>[60十八铜人雪耻战]</t>
  </si>
  <si>
    <t>[07为民除害/太湖]</t>
  </si>
  <si>
    <t>[00商店]</t>
  </si>
  <si>
    <t>华山派</t>
    <phoneticPr fontId="1" type="noConversion"/>
  </si>
  <si>
    <t>武士路线</t>
    <phoneticPr fontId="1" type="noConversion"/>
  </si>
  <si>
    <t>肉盾路线</t>
  </si>
  <si>
    <t>眩晕辅助</t>
  </si>
  <si>
    <t>峨眉派</t>
    <phoneticPr fontId="1" type="noConversion"/>
  </si>
  <si>
    <t>武士路线</t>
  </si>
  <si>
    <t>医生路线</t>
  </si>
  <si>
    <t>攻防辅助</t>
  </si>
  <si>
    <t>隐身辅助</t>
  </si>
  <si>
    <t>少林派</t>
    <phoneticPr fontId="1" type="noConversion"/>
  </si>
  <si>
    <t>魔攻辅助</t>
  </si>
  <si>
    <t>1级技能</t>
    <phoneticPr fontId="1" type="noConversion"/>
  </si>
  <si>
    <t>2级技能</t>
  </si>
  <si>
    <t>3级技能</t>
  </si>
  <si>
    <t>4级技能</t>
  </si>
  <si>
    <t>5级技能</t>
  </si>
  <si>
    <t>6级技能</t>
  </si>
  <si>
    <t>7级技能</t>
  </si>
  <si>
    <t>武当派</t>
    <phoneticPr fontId="1" type="noConversion"/>
  </si>
  <si>
    <t>束缚辅助</t>
  </si>
  <si>
    <t>英雄门</t>
    <phoneticPr fontId="1" type="noConversion"/>
  </si>
  <si>
    <t>消耗辅助</t>
    <phoneticPr fontId="1" type="noConversion"/>
  </si>
  <si>
    <t>攻防辅助</t>
    <phoneticPr fontId="1" type="noConversion"/>
  </si>
  <si>
    <t>丐帮</t>
    <phoneticPr fontId="1" type="noConversion"/>
  </si>
  <si>
    <t>综合辅助</t>
    <phoneticPr fontId="1" type="noConversion"/>
  </si>
  <si>
    <t>昏睡辅助</t>
    <phoneticPr fontId="1" type="noConversion"/>
  </si>
  <si>
    <t>太乙教</t>
    <phoneticPr fontId="1" type="noConversion"/>
  </si>
  <si>
    <t>火魔路线</t>
    <phoneticPr fontId="1" type="noConversion"/>
  </si>
  <si>
    <t>冰魔路线</t>
    <phoneticPr fontId="1" type="noConversion"/>
  </si>
  <si>
    <t>医生路线</t>
    <phoneticPr fontId="1" type="noConversion"/>
  </si>
  <si>
    <t>迷惑辅助</t>
    <phoneticPr fontId="1" type="noConversion"/>
  </si>
  <si>
    <t>魔教</t>
    <phoneticPr fontId="1" type="noConversion"/>
  </si>
  <si>
    <t>恐惧辅助</t>
    <phoneticPr fontId="1" type="noConversion"/>
  </si>
  <si>
    <t>门派技能</t>
    <phoneticPr fontId="1" type="noConversion"/>
  </si>
  <si>
    <t>路线选择</t>
    <phoneticPr fontId="1" type="noConversion"/>
  </si>
  <si>
    <t>点</t>
    <phoneticPr fontId="1" type="noConversion"/>
  </si>
  <si>
    <t>耗费点数</t>
    <phoneticPr fontId="1" type="noConversion"/>
  </si>
  <si>
    <t>补偿点数</t>
    <phoneticPr fontId="1" type="noConversion"/>
  </si>
  <si>
    <t>组合技能</t>
    <phoneticPr fontId="1" type="noConversion"/>
  </si>
  <si>
    <t>英雄门</t>
    <phoneticPr fontId="1" type="noConversion"/>
  </si>
  <si>
    <t>丐帮</t>
    <phoneticPr fontId="1" type="noConversion"/>
  </si>
  <si>
    <t>高级组合</t>
    <phoneticPr fontId="1" type="noConversion"/>
  </si>
  <si>
    <t>太乙教</t>
    <phoneticPr fontId="1" type="noConversion"/>
  </si>
  <si>
    <t>魔教</t>
    <phoneticPr fontId="1" type="noConversion"/>
  </si>
  <si>
    <t>峨眉派</t>
    <phoneticPr fontId="1" type="noConversion"/>
  </si>
  <si>
    <t>华山派</t>
    <phoneticPr fontId="1" type="noConversion"/>
  </si>
  <si>
    <t>少林派</t>
  </si>
  <si>
    <t>少林派</t>
    <phoneticPr fontId="1" type="noConversion"/>
  </si>
  <si>
    <t>武当派</t>
    <phoneticPr fontId="1" type="noConversion"/>
  </si>
  <si>
    <t>人物</t>
    <phoneticPr fontId="1" type="noConversion"/>
  </si>
  <si>
    <t>门派</t>
    <phoneticPr fontId="1" type="noConversion"/>
  </si>
  <si>
    <t>定性</t>
    <phoneticPr fontId="1" type="noConversion"/>
  </si>
  <si>
    <t>总耗点</t>
    <phoneticPr fontId="1" type="noConversion"/>
  </si>
  <si>
    <t>满级点数</t>
    <phoneticPr fontId="1" type="noConversion"/>
  </si>
  <si>
    <t>剩余点数</t>
    <phoneticPr fontId="1" type="noConversion"/>
  </si>
  <si>
    <t>奇术</t>
    <phoneticPr fontId="1" type="noConversion"/>
  </si>
  <si>
    <t>人物</t>
    <phoneticPr fontId="1" type="noConversion"/>
  </si>
  <si>
    <t>门派</t>
    <phoneticPr fontId="1" type="noConversion"/>
  </si>
  <si>
    <t>属性</t>
    <phoneticPr fontId="1" type="noConversion"/>
  </si>
  <si>
    <t>奇术</t>
    <phoneticPr fontId="1" type="noConversion"/>
  </si>
  <si>
    <t>真实定性</t>
    <phoneticPr fontId="1" type="noConversion"/>
  </si>
  <si>
    <t>成长倾向</t>
    <phoneticPr fontId="1" type="noConversion"/>
  </si>
  <si>
    <t>主线/随机</t>
    <phoneticPr fontId="1" type="noConversion"/>
  </si>
  <si>
    <t>展承天</t>
    <phoneticPr fontId="1" type="noConversion"/>
  </si>
  <si>
    <t>英雄门</t>
  </si>
  <si>
    <t>天</t>
  </si>
  <si>
    <t>主线</t>
  </si>
  <si>
    <t>勇气</t>
    <phoneticPr fontId="1" type="noConversion"/>
  </si>
  <si>
    <t>展雪</t>
    <phoneticPr fontId="1" type="noConversion"/>
  </si>
  <si>
    <t>水</t>
  </si>
  <si>
    <t>智慧</t>
    <phoneticPr fontId="1" type="noConversion"/>
  </si>
  <si>
    <t>慕容诗</t>
    <phoneticPr fontId="1" type="noConversion"/>
  </si>
  <si>
    <t>峨眉派</t>
  </si>
  <si>
    <t>泽</t>
  </si>
  <si>
    <t>怜悯</t>
    <phoneticPr fontId="1" type="noConversion"/>
  </si>
  <si>
    <t>离儿</t>
    <phoneticPr fontId="1" type="noConversion"/>
  </si>
  <si>
    <t>魔教</t>
  </si>
  <si>
    <t>勇气/智慧</t>
    <phoneticPr fontId="1" type="noConversion"/>
  </si>
  <si>
    <t>小玉儿</t>
    <phoneticPr fontId="1" type="noConversion"/>
  </si>
  <si>
    <t>其他</t>
  </si>
  <si>
    <t>风</t>
  </si>
  <si>
    <t>智慧</t>
    <phoneticPr fontId="1" type="noConversion"/>
  </si>
  <si>
    <t>赤阳子</t>
    <phoneticPr fontId="1" type="noConversion"/>
  </si>
  <si>
    <t>太乙教</t>
  </si>
  <si>
    <t>火</t>
  </si>
  <si>
    <t>纪蓉</t>
    <phoneticPr fontId="1" type="noConversion"/>
  </si>
  <si>
    <t>智慧/勇气</t>
    <phoneticPr fontId="1" type="noConversion"/>
  </si>
  <si>
    <t>智慧/怜悯</t>
    <phoneticPr fontId="1" type="noConversion"/>
  </si>
  <si>
    <t>虚空</t>
    <phoneticPr fontId="1" type="noConversion"/>
  </si>
  <si>
    <t>地</t>
  </si>
  <si>
    <t>正义/智慧</t>
    <phoneticPr fontId="1" type="noConversion"/>
  </si>
  <si>
    <t>金严狮</t>
  </si>
  <si>
    <t>勇气/正义/智慧</t>
    <phoneticPr fontId="1" type="noConversion"/>
  </si>
  <si>
    <t>冷无霜</t>
    <phoneticPr fontId="1" type="noConversion"/>
  </si>
  <si>
    <t>智慧/怜悯/正义</t>
    <phoneticPr fontId="1" type="noConversion"/>
  </si>
  <si>
    <t>凌萧遥</t>
    <phoneticPr fontId="1" type="noConversion"/>
  </si>
  <si>
    <t>智慧/怜悯/勇气</t>
    <phoneticPr fontId="1" type="noConversion"/>
  </si>
  <si>
    <t>柳絮儿</t>
    <phoneticPr fontId="1" type="noConversion"/>
  </si>
  <si>
    <t>勇气/怜悯/智慧</t>
    <phoneticPr fontId="1" type="noConversion"/>
  </si>
  <si>
    <t>孙碧玲</t>
    <phoneticPr fontId="1" type="noConversion"/>
  </si>
  <si>
    <t>怜悯/智慧</t>
    <phoneticPr fontId="1" type="noConversion"/>
  </si>
  <si>
    <t>洪熙公</t>
    <phoneticPr fontId="1" type="noConversion"/>
  </si>
  <si>
    <t>丐帮</t>
  </si>
  <si>
    <t>勇气</t>
    <phoneticPr fontId="1" type="noConversion"/>
  </si>
  <si>
    <t>皇甫燕</t>
    <phoneticPr fontId="1" type="noConversion"/>
  </si>
  <si>
    <t>勇气/智慧</t>
    <phoneticPr fontId="1" type="noConversion"/>
  </si>
  <si>
    <t>黄晓蓉</t>
    <phoneticPr fontId="1" type="noConversion"/>
  </si>
  <si>
    <t>勇气/怜悯</t>
    <phoneticPr fontId="1" type="noConversion"/>
  </si>
  <si>
    <t>拳冠青</t>
    <phoneticPr fontId="1" type="noConversion"/>
  </si>
  <si>
    <t>正义/勇气</t>
    <phoneticPr fontId="1" type="noConversion"/>
  </si>
  <si>
    <t>焦剑恩</t>
    <phoneticPr fontId="1" type="noConversion"/>
  </si>
  <si>
    <t>华山派</t>
  </si>
  <si>
    <t>蓝彩萦</t>
    <phoneticPr fontId="1" type="noConversion"/>
  </si>
  <si>
    <t>山</t>
  </si>
  <si>
    <t>怜悯/正义/智慧</t>
    <phoneticPr fontId="1" type="noConversion"/>
  </si>
  <si>
    <t>邱玉清</t>
    <phoneticPr fontId="1" type="noConversion"/>
  </si>
  <si>
    <t>杨鸿孤</t>
    <phoneticPr fontId="1" type="noConversion"/>
  </si>
  <si>
    <t>荆啸生</t>
    <phoneticPr fontId="1" type="noConversion"/>
  </si>
  <si>
    <t>上官翼</t>
    <phoneticPr fontId="1" type="noConversion"/>
  </si>
  <si>
    <t>阴九幽</t>
    <phoneticPr fontId="1" type="noConversion"/>
  </si>
  <si>
    <t>宇文智</t>
    <phoneticPr fontId="1" type="noConversion"/>
  </si>
  <si>
    <t>智慧/正义</t>
    <phoneticPr fontId="1" type="noConversion"/>
  </si>
  <si>
    <t>空渡</t>
    <phoneticPr fontId="1" type="noConversion"/>
  </si>
  <si>
    <t>空见</t>
    <phoneticPr fontId="1" type="noConversion"/>
  </si>
  <si>
    <t>正义/智慧</t>
    <phoneticPr fontId="1" type="noConversion"/>
  </si>
  <si>
    <t>空念</t>
    <phoneticPr fontId="1" type="noConversion"/>
  </si>
  <si>
    <t>勇气/怜悯/智慧</t>
    <phoneticPr fontId="1" type="noConversion"/>
  </si>
  <si>
    <t>空清</t>
    <phoneticPr fontId="1" type="noConversion"/>
  </si>
  <si>
    <t>勇气/正义</t>
    <phoneticPr fontId="1" type="noConversion"/>
  </si>
  <si>
    <t>刘玄知</t>
    <phoneticPr fontId="1" type="noConversion"/>
  </si>
  <si>
    <t>苗德一</t>
    <phoneticPr fontId="1" type="noConversion"/>
  </si>
  <si>
    <t>智慧</t>
    <phoneticPr fontId="1" type="noConversion"/>
  </si>
  <si>
    <t>邱处端</t>
    <phoneticPr fontId="1" type="noConversion"/>
  </si>
  <si>
    <t>正义/智慧</t>
    <phoneticPr fontId="1" type="noConversion"/>
  </si>
  <si>
    <t>王重广</t>
    <phoneticPr fontId="1" type="noConversion"/>
  </si>
  <si>
    <t>智慧/勇气/怜悯</t>
    <phoneticPr fontId="1" type="noConversion"/>
  </si>
  <si>
    <t>孤成允</t>
    <phoneticPr fontId="1" type="noConversion"/>
  </si>
  <si>
    <t>武当派</t>
  </si>
  <si>
    <t>智慧/正义/勇气/怜悯</t>
    <phoneticPr fontId="1" type="noConversion"/>
  </si>
  <si>
    <t>吴庆风</t>
    <phoneticPr fontId="1" type="noConversion"/>
  </si>
  <si>
    <t>杨古泉</t>
    <phoneticPr fontId="1" type="noConversion"/>
  </si>
  <si>
    <t>智慧/正义/勇气/怜悯</t>
    <phoneticPr fontId="1" type="noConversion"/>
  </si>
  <si>
    <t>张清玄</t>
    <phoneticPr fontId="1" type="noConversion"/>
  </si>
  <si>
    <t>雷</t>
  </si>
  <si>
    <t>胡一风</t>
    <phoneticPr fontId="1" type="noConversion"/>
  </si>
  <si>
    <t>周采芹</t>
    <phoneticPr fontId="1" type="noConversion"/>
  </si>
  <si>
    <t>随机</t>
  </si>
  <si>
    <t>周采芝</t>
    <phoneticPr fontId="1" type="noConversion"/>
  </si>
  <si>
    <t>怜悯</t>
    <phoneticPr fontId="1" type="noConversion"/>
  </si>
  <si>
    <t>陈易</t>
    <phoneticPr fontId="1" type="noConversion"/>
  </si>
  <si>
    <t>正义/智慧</t>
    <phoneticPr fontId="1" type="noConversion"/>
  </si>
  <si>
    <t>方靖强</t>
    <phoneticPr fontId="1" type="noConversion"/>
  </si>
  <si>
    <t>丐帮</t>
    <phoneticPr fontId="1" type="noConversion"/>
  </si>
  <si>
    <t>天</t>
    <phoneticPr fontId="1" type="noConversion"/>
  </si>
  <si>
    <t>随机</t>
    <phoneticPr fontId="1" type="noConversion"/>
  </si>
  <si>
    <t>勇气</t>
    <phoneticPr fontId="1" type="noConversion"/>
  </si>
  <si>
    <t>贾芷雪</t>
    <phoneticPr fontId="1" type="noConversion"/>
  </si>
  <si>
    <t>泽</t>
    <phoneticPr fontId="1" type="noConversion"/>
  </si>
  <si>
    <t>林千蓉</t>
    <phoneticPr fontId="1" type="noConversion"/>
  </si>
  <si>
    <t>风</t>
    <phoneticPr fontId="1" type="noConversion"/>
  </si>
  <si>
    <t>怜悯</t>
    <phoneticPr fontId="1" type="noConversion"/>
  </si>
  <si>
    <t>周永萍</t>
    <phoneticPr fontId="1" type="noConversion"/>
  </si>
  <si>
    <t>泽</t>
    <phoneticPr fontId="1" type="noConversion"/>
  </si>
  <si>
    <t>苏起</t>
    <phoneticPr fontId="1" type="noConversion"/>
  </si>
  <si>
    <t>洪翠蕾</t>
    <phoneticPr fontId="1" type="noConversion"/>
  </si>
  <si>
    <t>峨眉派</t>
    <phoneticPr fontId="1" type="noConversion"/>
  </si>
  <si>
    <t>胡雁宁</t>
    <phoneticPr fontId="1" type="noConversion"/>
  </si>
  <si>
    <t>正义/怜悯</t>
    <phoneticPr fontId="1" type="noConversion"/>
  </si>
  <si>
    <t>赵之柱</t>
    <phoneticPr fontId="1" type="noConversion"/>
  </si>
  <si>
    <t>山</t>
    <phoneticPr fontId="1" type="noConversion"/>
  </si>
  <si>
    <t>正义/怜悯</t>
    <phoneticPr fontId="1" type="noConversion"/>
  </si>
  <si>
    <t>周小柏</t>
    <phoneticPr fontId="1" type="noConversion"/>
  </si>
  <si>
    <t>水</t>
    <phoneticPr fontId="1" type="noConversion"/>
  </si>
  <si>
    <t>随机</t>
    <phoneticPr fontId="1" type="noConversion"/>
  </si>
  <si>
    <t>洪文谷</t>
    <phoneticPr fontId="1" type="noConversion"/>
  </si>
  <si>
    <t>地</t>
    <phoneticPr fontId="1" type="noConversion"/>
  </si>
  <si>
    <t>白若芙</t>
    <phoneticPr fontId="1" type="noConversion"/>
  </si>
  <si>
    <t>随机</t>
    <phoneticPr fontId="1" type="noConversion"/>
  </si>
  <si>
    <t>怜悯/智慧/勇气/正义</t>
    <phoneticPr fontId="1" type="noConversion"/>
  </si>
  <si>
    <t>沈亮俞</t>
    <phoneticPr fontId="1" type="noConversion"/>
  </si>
  <si>
    <t>天</t>
    <phoneticPr fontId="1" type="noConversion"/>
  </si>
  <si>
    <t>石艾罗</t>
    <phoneticPr fontId="1" type="noConversion"/>
  </si>
  <si>
    <t>火</t>
    <phoneticPr fontId="1" type="noConversion"/>
  </si>
  <si>
    <t>叶御风</t>
    <phoneticPr fontId="1" type="noConversion"/>
  </si>
  <si>
    <t>华山派</t>
    <phoneticPr fontId="1" type="noConversion"/>
  </si>
  <si>
    <t>泽</t>
    <phoneticPr fontId="1" type="noConversion"/>
  </si>
  <si>
    <t>随机</t>
    <phoneticPr fontId="1" type="noConversion"/>
  </si>
  <si>
    <t>宇向华</t>
    <phoneticPr fontId="1" type="noConversion"/>
  </si>
  <si>
    <t>天</t>
    <phoneticPr fontId="1" type="noConversion"/>
  </si>
  <si>
    <t>荆笑生</t>
    <phoneticPr fontId="1" type="noConversion"/>
  </si>
  <si>
    <t>正义/勇气</t>
    <phoneticPr fontId="1" type="noConversion"/>
  </si>
  <si>
    <t>索夜山</t>
    <phoneticPr fontId="1" type="noConversion"/>
  </si>
  <si>
    <t>邢亦灵</t>
    <phoneticPr fontId="1" type="noConversion"/>
  </si>
  <si>
    <t>天</t>
    <phoneticPr fontId="1" type="noConversion"/>
  </si>
  <si>
    <t>勇气</t>
    <phoneticPr fontId="1" type="noConversion"/>
  </si>
  <si>
    <t>杨碧凌</t>
    <phoneticPr fontId="1" type="noConversion"/>
  </si>
  <si>
    <t>泽</t>
    <phoneticPr fontId="1" type="noConversion"/>
  </si>
  <si>
    <t>幽百生</t>
    <phoneticPr fontId="1" type="noConversion"/>
  </si>
  <si>
    <t>魔教</t>
    <phoneticPr fontId="1" type="noConversion"/>
  </si>
  <si>
    <t>怜悯/智慧</t>
    <phoneticPr fontId="1" type="noConversion"/>
  </si>
  <si>
    <t>赵灵兰</t>
    <phoneticPr fontId="1" type="noConversion"/>
  </si>
  <si>
    <t>火</t>
    <phoneticPr fontId="1" type="noConversion"/>
  </si>
  <si>
    <t>随机</t>
    <phoneticPr fontId="1" type="noConversion"/>
  </si>
  <si>
    <t>智慧</t>
    <phoneticPr fontId="1" type="noConversion"/>
  </si>
  <si>
    <t>明仁</t>
    <phoneticPr fontId="1" type="noConversion"/>
  </si>
  <si>
    <t>智慧/怜悯</t>
    <phoneticPr fontId="1" type="noConversion"/>
  </si>
  <si>
    <t xml:space="preserve">明智 </t>
    <phoneticPr fontId="1" type="noConversion"/>
  </si>
  <si>
    <t>泽</t>
    <phoneticPr fontId="1" type="noConversion"/>
  </si>
  <si>
    <t>见轩</t>
    <phoneticPr fontId="1" type="noConversion"/>
  </si>
  <si>
    <t>少林派</t>
    <phoneticPr fontId="1" type="noConversion"/>
  </si>
  <si>
    <t>见义</t>
    <phoneticPr fontId="1" type="noConversion"/>
  </si>
  <si>
    <t>天</t>
    <phoneticPr fontId="1" type="noConversion"/>
  </si>
  <si>
    <t>郑长山</t>
    <phoneticPr fontId="1" type="noConversion"/>
  </si>
  <si>
    <t>太乙教</t>
    <phoneticPr fontId="1" type="noConversion"/>
  </si>
  <si>
    <t>雷</t>
    <phoneticPr fontId="1" type="noConversion"/>
  </si>
  <si>
    <t>正义/智慧/勇气</t>
    <phoneticPr fontId="1" type="noConversion"/>
  </si>
  <si>
    <t>陈应玄</t>
    <phoneticPr fontId="1" type="noConversion"/>
  </si>
  <si>
    <t>张智清</t>
    <phoneticPr fontId="1" type="noConversion"/>
  </si>
  <si>
    <t>太乙教</t>
    <phoneticPr fontId="1" type="noConversion"/>
  </si>
  <si>
    <t>随机</t>
    <phoneticPr fontId="1" type="noConversion"/>
  </si>
  <si>
    <t>王南青</t>
    <phoneticPr fontId="1" type="noConversion"/>
  </si>
  <si>
    <t>天</t>
    <phoneticPr fontId="1" type="noConversion"/>
  </si>
  <si>
    <t>勇气/怜悯</t>
    <phoneticPr fontId="1" type="noConversion"/>
  </si>
  <si>
    <t>游永昌</t>
    <phoneticPr fontId="1" type="noConversion"/>
  </si>
  <si>
    <t>正义/怜悯/勇气</t>
    <phoneticPr fontId="1" type="noConversion"/>
  </si>
  <si>
    <t>吴婷佳</t>
    <phoneticPr fontId="1" type="noConversion"/>
  </si>
  <si>
    <t>水</t>
    <phoneticPr fontId="1" type="noConversion"/>
  </si>
  <si>
    <t>随机</t>
    <phoneticPr fontId="1" type="noConversion"/>
  </si>
  <si>
    <t>智慧/怜悯</t>
    <phoneticPr fontId="1" type="noConversion"/>
  </si>
  <si>
    <t>房晓琳</t>
    <phoneticPr fontId="1" type="noConversion"/>
  </si>
  <si>
    <t>火</t>
    <phoneticPr fontId="1" type="noConversion"/>
  </si>
  <si>
    <t>卜南松</t>
    <phoneticPr fontId="1" type="noConversion"/>
  </si>
  <si>
    <t>武当派</t>
    <phoneticPr fontId="1" type="noConversion"/>
  </si>
  <si>
    <t>风</t>
    <phoneticPr fontId="1" type="noConversion"/>
  </si>
  <si>
    <t>随机</t>
    <phoneticPr fontId="1" type="noConversion"/>
  </si>
  <si>
    <t>单慕芸</t>
    <phoneticPr fontId="1" type="noConversion"/>
  </si>
  <si>
    <t>武当派</t>
    <phoneticPr fontId="1" type="noConversion"/>
  </si>
  <si>
    <t>雷</t>
    <phoneticPr fontId="1" type="noConversion"/>
  </si>
  <si>
    <t>周镜深</t>
    <phoneticPr fontId="1" type="noConversion"/>
  </si>
  <si>
    <t>江峰</t>
    <phoneticPr fontId="1" type="noConversion"/>
  </si>
  <si>
    <t>郑南雁</t>
    <phoneticPr fontId="1" type="noConversion"/>
  </si>
  <si>
    <t>程以薇</t>
    <phoneticPr fontId="1" type="noConversion"/>
  </si>
  <si>
    <t>高夏山</t>
    <phoneticPr fontId="1" type="noConversion"/>
  </si>
  <si>
    <t>罗问风</t>
    <phoneticPr fontId="1" type="noConversion"/>
  </si>
  <si>
    <t>随机</t>
    <phoneticPr fontId="1" type="noConversion"/>
  </si>
  <si>
    <t>巫如双</t>
    <phoneticPr fontId="1" type="noConversion"/>
  </si>
  <si>
    <t>怜悯/智慧</t>
    <phoneticPr fontId="1" type="noConversion"/>
  </si>
  <si>
    <t>徐怀山</t>
    <phoneticPr fontId="1" type="noConversion"/>
  </si>
  <si>
    <t>英雄门</t>
    <phoneticPr fontId="1" type="noConversion"/>
  </si>
  <si>
    <t>正义</t>
    <phoneticPr fontId="1" type="noConversion"/>
  </si>
  <si>
    <t>属性</t>
    <phoneticPr fontId="1" type="noConversion"/>
  </si>
  <si>
    <t>初级组合</t>
    <phoneticPr fontId="1" type="noConversion"/>
  </si>
  <si>
    <t>清伦伟</t>
    <phoneticPr fontId="1" type="noConversion"/>
  </si>
  <si>
    <t>见轩</t>
    <phoneticPr fontId="1" type="noConversion"/>
  </si>
  <si>
    <t>洗髓心法</t>
    <phoneticPr fontId="1" type="noConversion"/>
  </si>
  <si>
    <t xml:space="preserve">有几率使敌方火抗减少15%持续6回合 若敌方在迷惑状态有更高几率使敌方火防减少35%持续6回合（真气120冷却3距离3范围5） </t>
    <phoneticPr fontId="1" type="noConversion"/>
  </si>
  <si>
    <t>造成敌方外功伤害3000点，将敌方击退3格，敌方晕眩状态下，造成6000点。（怒气999冷却2距离3范围3）</t>
    <phoneticPr fontId="1" type="noConversion"/>
  </si>
  <si>
    <t>神人合一</t>
    <phoneticPr fontId="1" type="noConversion"/>
  </si>
  <si>
    <t>人物特别说明：勇气与智慧双成长，特别适合灭世。人物缺点：真气不是很足，轻功也高，最好能在鞋子上打个涣息之章补充真气。</t>
    <phoneticPr fontId="1" type="noConversion"/>
  </si>
  <si>
    <r>
      <t xml:space="preserve">武林立志传龙吟剑1.068版武功路线选择表 </t>
    </r>
    <r>
      <rPr>
        <sz val="12"/>
        <color theme="1"/>
        <rFont val="宋体"/>
        <family val="3"/>
        <charset val="134"/>
        <scheme val="minor"/>
      </rPr>
      <t>by 贴吧csb01421（小贝） 2019-4-26</t>
    </r>
    <phoneticPr fontId="1" type="noConversion"/>
  </si>
  <si>
    <t>注：请正确填写人物姓名，然后选取技能，其余项目自动填充。人物特别说明可以自行补充。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</si>
</sst>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333333"/>
      <name val="宋体"/>
      <family val="3"/>
      <charset val="134"/>
    </font>
    <font>
      <sz val="10.5"/>
      <color rgb="FFFF0000"/>
      <name val="宋体"/>
      <family val="3"/>
      <charset val="134"/>
    </font>
    <font>
      <sz val="11"/>
      <color rgb="FFFF0000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rgb="FF33333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.5"/>
      <color rgb="FF333333"/>
      <name val="宋体"/>
      <family val="3"/>
      <charset val="134"/>
      <scheme val="minor"/>
    </font>
    <font>
      <sz val="11"/>
      <color theme="3" tint="0.3999755851924192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7"/>
      <name val="宋体"/>
      <family val="2"/>
      <scheme val="minor"/>
    </font>
    <font>
      <sz val="10.5"/>
      <color theme="7"/>
      <name val="宋体"/>
      <family val="3"/>
      <charset val="134"/>
      <scheme val="minor"/>
    </font>
    <font>
      <sz val="11"/>
      <color theme="7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color rgb="FF7030A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rgb="FF0070C0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i/>
      <sz val="12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0" fontId="0" fillId="0" borderId="0" xfId="0" applyNumberFormat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9" fillId="0" borderId="10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15" xfId="0" applyFont="1" applyBorder="1"/>
    <xf numFmtId="0" fontId="12" fillId="0" borderId="10" xfId="0" applyFont="1" applyBorder="1"/>
    <xf numFmtId="0" fontId="12" fillId="0" borderId="21" xfId="0" applyFont="1" applyBorder="1"/>
    <xf numFmtId="0" fontId="12" fillId="0" borderId="15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5" fillId="0" borderId="10" xfId="0" applyFont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20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/>
    </xf>
    <xf numFmtId="0" fontId="23" fillId="0" borderId="21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15" xfId="0" applyFill="1" applyBorder="1"/>
    <xf numFmtId="0" fontId="0" fillId="4" borderId="1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24" fillId="0" borderId="30" xfId="0" applyFont="1" applyBorder="1"/>
    <xf numFmtId="0" fontId="24" fillId="0" borderId="31" xfId="0" applyFont="1" applyBorder="1"/>
    <xf numFmtId="0" fontId="24" fillId="0" borderId="31" xfId="0" applyFont="1" applyBorder="1" applyAlignment="1">
      <alignment horizontal="center" vertical="center"/>
    </xf>
    <xf numFmtId="0" fontId="24" fillId="0" borderId="32" xfId="0" applyFont="1" applyBorder="1"/>
    <xf numFmtId="0" fontId="20" fillId="2" borderId="17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17" fillId="0" borderId="0" xfId="0" applyFont="1"/>
    <xf numFmtId="0" fontId="14" fillId="6" borderId="24" xfId="0" applyFont="1" applyFill="1" applyBorder="1" applyAlignment="1">
      <alignment horizontal="center" vertical="center"/>
    </xf>
    <xf numFmtId="0" fontId="14" fillId="6" borderId="25" xfId="0" applyFont="1" applyFill="1" applyBorder="1" applyAlignment="1">
      <alignment horizontal="center" vertical="center"/>
    </xf>
    <xf numFmtId="0" fontId="14" fillId="6" borderId="2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0" fontId="14" fillId="6" borderId="19" xfId="0" applyFont="1" applyFill="1" applyBorder="1" applyAlignment="1">
      <alignment horizontal="center" vertical="center"/>
    </xf>
    <xf numFmtId="0" fontId="14" fillId="6" borderId="23" xfId="0" applyFont="1" applyFill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0" fillId="7" borderId="38" xfId="0" applyFill="1" applyBorder="1" applyAlignment="1">
      <alignment horizontal="left" vertical="center" wrapText="1"/>
    </xf>
    <xf numFmtId="0" fontId="0" fillId="7" borderId="37" xfId="0" applyFill="1" applyBorder="1" applyAlignment="1">
      <alignment horizontal="left" vertical="center" wrapText="1"/>
    </xf>
    <xf numFmtId="0" fontId="0" fillId="7" borderId="39" xfId="0" applyFill="1" applyBorder="1" applyAlignment="1">
      <alignment horizontal="left" vertical="center" wrapText="1"/>
    </xf>
    <xf numFmtId="0" fontId="0" fillId="7" borderId="40" xfId="0" applyFill="1" applyBorder="1" applyAlignment="1">
      <alignment horizontal="left" vertical="center" wrapText="1"/>
    </xf>
    <xf numFmtId="0" fontId="0" fillId="7" borderId="0" xfId="0" applyFill="1" applyBorder="1" applyAlignment="1">
      <alignment horizontal="left" vertical="center" wrapText="1"/>
    </xf>
    <xf numFmtId="0" fontId="0" fillId="7" borderId="41" xfId="0" applyFill="1" applyBorder="1" applyAlignment="1">
      <alignment horizontal="left" vertical="center" wrapText="1"/>
    </xf>
    <xf numFmtId="0" fontId="0" fillId="7" borderId="42" xfId="0" applyFill="1" applyBorder="1" applyAlignment="1">
      <alignment horizontal="left" vertical="center" wrapText="1"/>
    </xf>
    <xf numFmtId="0" fontId="0" fillId="7" borderId="33" xfId="0" applyFill="1" applyBorder="1" applyAlignment="1">
      <alignment horizontal="left" vertical="center" wrapText="1"/>
    </xf>
    <xf numFmtId="0" fontId="0" fillId="7" borderId="43" xfId="0" applyFill="1" applyBorder="1" applyAlignment="1">
      <alignment horizontal="left" vertical="center" wrapText="1"/>
    </xf>
    <xf numFmtId="0" fontId="21" fillId="0" borderId="21" xfId="0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25" fillId="0" borderId="33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43</xdr:row>
      <xdr:rowOff>28574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武功+等级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武功+等级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400175" cy="7400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19050</xdr:colOff>
      <xdr:row>0</xdr:row>
      <xdr:rowOff>0</xdr:rowOff>
    </xdr:from>
    <xdr:to>
      <xdr:col>3</xdr:col>
      <xdr:colOff>400050</xdr:colOff>
      <xdr:row>15</xdr:row>
      <xdr:rowOff>9524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门派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门派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0650" y="0"/>
              <a:ext cx="1066800" cy="2581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38099</xdr:colOff>
      <xdr:row>14</xdr:row>
      <xdr:rowOff>161924</xdr:rowOff>
    </xdr:from>
    <xdr:to>
      <xdr:col>3</xdr:col>
      <xdr:colOff>400050</xdr:colOff>
      <xdr:row>30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武功等级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武功等级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9699" y="2562224"/>
              <a:ext cx="1047751" cy="26860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28575</xdr:colOff>
      <xdr:row>30</xdr:row>
      <xdr:rowOff>57150</xdr:rowOff>
    </xdr:from>
    <xdr:to>
      <xdr:col>3</xdr:col>
      <xdr:colOff>419100</xdr:colOff>
      <xdr:row>43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消耗点数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消耗点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0175" y="5200650"/>
              <a:ext cx="1076325" cy="2219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409574</xdr:colOff>
      <xdr:row>0</xdr:row>
      <xdr:rowOff>9525</xdr:rowOff>
    </xdr:from>
    <xdr:to>
      <xdr:col>6</xdr:col>
      <xdr:colOff>457200</xdr:colOff>
      <xdr:row>43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武功出处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武功出处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6974" y="9525"/>
              <a:ext cx="2105026" cy="742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447676</xdr:colOff>
      <xdr:row>0</xdr:row>
      <xdr:rowOff>0</xdr:rowOff>
    </xdr:from>
    <xdr:to>
      <xdr:col>25</xdr:col>
      <xdr:colOff>295275</xdr:colOff>
      <xdr:row>43</xdr:row>
      <xdr:rowOff>47624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技能描述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技能描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2476" y="0"/>
              <a:ext cx="12877799" cy="7419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7494;&#26519;&#31435;&#24535;&#20256;&#27494;&#21151;&#36873;&#25321;&#34920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579.910696874998" createdVersion="5" refreshedVersion="5" minRefreshableVersion="3" recordCount="291">
  <cacheSource type="worksheet">
    <worksheetSource ref="A1:G292" sheet="源数据" r:id="rId2"/>
  </cacheSource>
  <cacheFields count="7">
    <cacheField name="武功" numFmtId="0">
      <sharedItems/>
    </cacheField>
    <cacheField name="武功+等级" numFmtId="0">
      <sharedItems count="155">
        <s v="1破玉拳"/>
        <s v="2华山剑"/>
        <s v="3太岳三清峰"/>
        <s v="4夺命三仙剑"/>
        <s v="5孤行九剑"/>
        <s v="2尧白功"/>
        <s v="3无极聚元功"/>
        <s v="4霞莲护体功"/>
        <s v="5天形功"/>
        <s v="2混元掌"/>
        <s v="3云台指"/>
        <s v="4千仞指"/>
        <s v="5霞光连剑诀"/>
        <s v="6天道剑诀"/>
        <s v="6玄黄剑罡"/>
        <s v="7天剑·极流"/>
        <s v="1洗髓心法"/>
        <s v="2金雁功"/>
        <s v="3芙蓉剑"/>
        <s v="4峨嵋紫英剑"/>
        <s v="5幻影无形剑"/>
        <s v="2素女周天功"/>
        <s v="3回天诀"/>
        <s v="4起死回生"/>
        <s v="5紫玉神功"/>
        <s v="2刻玉指"/>
        <s v="3英仙阵"/>
        <s v="4贯虹指"/>
        <s v="5玄门天罡指"/>
        <s v="3天地变"/>
        <s v="4花前月下"/>
        <s v="5浪迹天涯"/>
        <s v="6红蝶真剑"/>
        <s v="6玄天紫罡"/>
        <s v="7霞红·飞燕"/>
        <s v="1达摩心法"/>
        <s v="2伏虎式"/>
        <s v="3金刚诀"/>
        <s v="4龙爪功"/>
        <s v="5金刚般若拳"/>
        <s v="2虎啸功"/>
        <s v="3铁布衫"/>
        <s v="4百毒不侵"/>
        <s v="5金刚罩体"/>
        <s v="2菩提经"/>
        <s v="3普陀功"/>
        <s v="4金刚伏魔功"/>
        <s v="5如来神功"/>
        <s v="3轻身术"/>
        <s v="4无上聚力诀"/>
        <s v="5浩瀚佛光"/>
        <s v="6少林九阳功"/>
        <s v="6千叶如来"/>
        <s v="7世界·大千"/>
        <s v="1绵掌"/>
        <s v="2柔云劲"/>
        <s v="3神门十三式"/>
        <s v="4太极玄法"/>
        <s v="5天极八卦"/>
        <s v="3以柔克刚"/>
        <s v="4刚柔并济"/>
        <s v="5纯阳无极功"/>
        <s v="2聚元功"/>
        <s v="3斗换星移"/>
        <s v="4鹤心化毒功"/>
        <s v="5天极聚元功"/>
        <s v="2十字手"/>
        <s v="3八卦掌"/>
        <s v="4乱环诀"/>
        <s v="5两仪乾坤"/>
        <s v="6苍天无极"/>
        <s v="6万卦迷界"/>
        <s v="7无转·神极"/>
        <s v="1天阳诀"/>
        <s v="2狂风怒"/>
        <s v="3奔雷劲"/>
        <s v="4横扫千军"/>
        <s v="5极上混天功"/>
        <s v="2怒神吼"/>
        <s v="3战流甲"/>
        <s v="4移相心法"/>
        <s v="5无上玄冥功"/>
        <s v="3以战养伤"/>
        <s v="4倒行逆气"/>
        <s v="5气盖山河"/>
        <s v="2一啸风生"/>
        <s v="3回天混元功"/>
        <s v="4灵台五转功"/>
        <s v="5日月大挪移"/>
        <s v="6混沌玄冥"/>
        <s v="6玄冥之力"/>
        <s v="7圣灭·冥河"/>
        <s v="1长拳"/>
        <s v="2擒拿术"/>
        <s v="3游龙出水"/>
        <s v="4飞龙在天"/>
        <s v="5降龙有悔"/>
        <s v="3虎罗汉"/>
        <s v="4龙罗汉"/>
        <s v="5睡罗汉"/>
        <s v="2消遥游"/>
        <s v="3聚元阵"/>
        <s v="4十全朝阳功"/>
        <s v="5如影随形"/>
        <s v="2披荆斩棘"/>
        <s v="3百步神行"/>
        <s v="4散功掌"/>
        <s v="5嫁衣十八跌"/>
        <s v="6龙凌九霄"/>
        <s v="6地龙震天"/>
        <s v="7苍龙·无悔"/>
        <s v="1太虚心法"/>
        <s v="2梵心诀"/>
        <s v="3火神三元"/>
        <s v="4焚火无垠"/>
        <s v="5天火蚀月"/>
        <s v="3晶冰玉结"/>
        <s v="4梵海无边"/>
        <s v="5冰封万里"/>
        <s v="2太乙心经"/>
        <s v="3天归纳气"/>
        <s v="4神渡众生"/>
        <s v="5天海无涯"/>
        <s v="2玄石功"/>
        <s v="3六出术"/>
        <s v="4金关玉锁功"/>
        <s v="5封魔阵法"/>
        <s v="6神人合一"/>
        <s v="6神渡霜天"/>
        <s v="7赤日·神回"/>
        <s v="1魔化心法"/>
        <s v="2夜月流"/>
        <s v="3炼狱火"/>
        <s v="4烈火乱世"/>
        <s v="5灭世焚火"/>
        <s v="3寒云劲"/>
        <s v="4天寒地冻"/>
        <s v="5冰月极光"/>
        <s v="2杀声震天"/>
        <s v="3修罗归元"/>
        <s v="4还魂大法"/>
        <s v="5虚无幻海"/>
        <s v="2九阴诀"/>
        <s v="3魔影迷踪"/>
        <s v="4黑煞灵指"/>
        <s v="5七星连环"/>
        <s v="6修罗斩月"/>
        <s v="6人魔合一"/>
        <s v="7魔帝·无天"/>
        <s v="8狂龙乱世"/>
        <s v="8神魔同体"/>
        <s v="8天阳无极"/>
        <s v="8无量定天"/>
        <s v="9神魔·灭世"/>
        <s v="9极阳·天关"/>
      </sharedItems>
    </cacheField>
    <cacheField name="门派" numFmtId="0">
      <sharedItems count="9">
        <s v="华山"/>
        <s v="峨眉"/>
        <s v="少林"/>
        <s v="武当"/>
        <s v="英雄"/>
        <s v="丐帮"/>
        <s v="太乙"/>
        <s v="魔教"/>
        <s v="组合"/>
      </sharedItems>
    </cacheField>
    <cacheField name="武功等级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消耗点数" numFmtId="0">
      <sharedItems containsSemiMixedTypes="0" containsString="0" containsNumber="1" containsInteger="1" minValue="1" maxValue="25" count="9">
        <n v="1"/>
        <n v="2"/>
        <n v="3"/>
        <n v="8"/>
        <n v="10"/>
        <n v="15"/>
        <n v="25"/>
        <n v="20"/>
        <n v="18"/>
      </sharedItems>
    </cacheField>
    <cacheField name="武功出处" numFmtId="0">
      <sharedItems count="38">
        <s v="[00商店]"/>
        <s v="[10暗黑虎穴/天鸣]"/>
        <s v="[20爱环保/血鹰城]"/>
        <s v="[33双子星Ⅱ/华山]"/>
        <s v="[27强盗之河/倭寇]"/>
        <s v="[10欺善怕恶/金陵]"/>
        <s v="[46沙漠热斗]"/>
        <s v="[44泼猴遇上贼]"/>
        <s v="[48明日之扉]"/>
        <s v="[54蛇鼠一窝庆团圆]"/>
        <s v="[56逆袭]"/>
        <s v="[60最后的凯歌]"/>
        <s v="[51雪森林之吼]"/>
        <s v="[57正义与背叛]"/>
        <s v="[17采花贼/倭寇]"/>
        <s v="[35黑珍珠/寒冰洞]"/>
        <s v="[50再战火凤凰]"/>
        <s v="[53飘木款曲]"/>
        <s v="[55冷眼厮杀]"/>
        <s v="[42灰熊利害]"/>
        <s v="[12丢尽僧面/金陵]"/>
        <s v="[15百年狐仙/倭寇]"/>
        <s v="[28盗亦有盗/[倭寇]"/>
        <s v="[60十八铜人雪耻战]"/>
        <s v="[10妖孽横行/天鸣]"/>
        <s v="[29杀很大之动物园/通天塔]"/>
        <s v="[24以退为进/寒冰洞]"/>
        <s v="[52夜黑风高]"/>
        <s v="[58牛头死士复仇记]"/>
        <s v="[19烤肉趣/星宿湖]"/>
        <s v="[34城中之恶/华山]"/>
        <s v="[46灰熊利害]"/>
        <s v="[16巨石灵之恩/少林]"/>
        <s v="[30哪丐厉害/丐帮]"/>
        <s v="[17岭上之险/倭寇]"/>
        <s v="[34一枝独秀Ⅲ/华山]"/>
        <s v="[07为民除害/太湖]"/>
        <s v="[30猎蛇趣/[太乙]"/>
      </sharedItems>
    </cacheField>
    <cacheField name="技能描述" numFmtId="0">
      <sharedItems count="155">
        <s v="造成敌方外功伤害120点减少本招的仇恨值5%（怒气10冷却1距离1）"/>
        <s v="造成敌方外功伤害300点有几率使敌方晕眩1回合（怒气30冷却2距离1）"/>
        <s v="造成敌方外功伤害700点敌方晕眩的情况下则造成外功伤害1260点（怒气60冷却3距离3）"/>
        <s v="造成外功伤害1100点有几率使本身外功增加80%持续1回合（怒气120冷却3）"/>
        <s v="造成敌方外功伤害1800点有几率使本身暴击增加10%持续3回合（怒气250冷却3距离3）"/>
        <s v="造成敌方外功伤害200点增加本招的仇恨值60%有一定的几率使本身的怒气增加10%持续1回合（怒气30冷却2距离1）"/>
        <s v="造成敌方外功伤害500点增加本招的仇恨值30%本身怒气高於90%时有更高几率使敌方晕眩3回合（怒气60冷却3距离1）"/>
        <s v="增加本招仇恨值40%有一定几率使敌方冰功、火功减少20%持续4回合敌方在晕眩的情况下有高几率使本身冰功、火功无敌持续5回合（怒气120冷却7距离1）"/>
        <s v="增加本招仇恨值60%有一定几率使本身（龙吟剑取消物防）冰防、火防增加80（20）%持续6回合（怒气250冷却3）"/>
        <s v="有几率使敌方晕眩2回合（龙吟剑取消造成敌方外功伤害100点减少本招的仇恨值20%）（真气30冷却2距离3）"/>
        <s v="有一定几率使我方暴击增加5%持续3回合有一定几率解除我方晕眩状态（真气60冷却3距离5）"/>
        <s v="有几率使敌方晕眩3回合（龙吟剑取消造成敌方火功伤害200点有一定的几率使敌方晕眩持续3回合）（真气120冷却3距离7）"/>
        <s v="有几率使敌方失血持续3回合，在敌方晕眩状态下，有更高几率使敌方失血5回合（真气250冷却3距离5范围1）"/>
        <s v="有几率使本身暴击增加80%持续3回合（龙吟剑版本取消华山剑后使用增加80%暴击）（怒气500冷却2）"/>
        <s v="增加本招仇恨值200%，有几率使本身冰抗、火炕增加200%持续10回合，在尧白功后使用，有更高几率使本身冰功、火功无敌持续2回合（怒气600冷却5）"/>
        <s v="造成敌方外功伤害8000点，敌方在吸收结界状态下，造成敌方外功伤害25000点（怒气1399冷却3距离2范围1）"/>
        <s v="恢复我方体力180点（真气10冷却1距离5）"/>
        <s v="造成敌方外功伤害300点减少本招仇恨值10%（怒气30冷却2距离3）"/>
        <s v="造成敌方外功伤害700点有几率使敌方外功减少10%持续3回合（怒气60冷却3距离4）"/>
        <s v="造成敌方外功伤害1100点，本身在隐身状态下，造成敌方外功伤害1650点（怒气120冷却3距离3）"/>
        <s v="造成敌方外功伤害1500点有几率使敌方外功、冰功、火功、伤害减少20%持续3回合（怒气250冷却3距离3范围3）"/>
        <s v="有几率使本身真气回复增加10%持续5回合，有几率使自己隐身持续5回合（真气30冷却2）"/>
        <s v="有几率使我方体力上限增加10%每回合回300（100）点体力持续6回合我方隐身情况下有更高几率使我方体上上限增加20%持续6回合（真气60冷却3距离3）"/>
        <s v="恢复我方体力500点（龙吟剑取消我方体力低於20%时则回复我方体力80%）（真气120冷却3距离5范围2）"/>
        <s v="使我方火抗提升50（30）%有几率使我方体力、怒气、真气回复增加20%持续5（10）回合，在洗髓心法后使用有更高几率使我方火抗增加100%持续6回合（真气250冷却3范围3）"/>
        <s v="有一定几率使本身加持、散功时间增加10%持续3回合，在洗髓心法后使用有更高几率本身加持、散功时间增加20%持续3回合（真气30冷却2）"/>
        <s v="有几率使敌方防御减少10%持续5回合有几率解除敌方格档状态（真气60冷却3距离5范围1）"/>
        <s v="有几率使敌方火抗减少15%持续6回合若敌方在迷惑状态有更高几率使敌方火防减少35%持续6回合（真气120冷却3距离3范围5）"/>
        <s v="有几率使我方冰抗增加80（20）%持续5回合有几率使我方冰功增加50（20）%持续5回合（真气250冷却3距离3范围3）"/>
        <s v="有几率使本身人形（龙吟剑动物改成人形）控制术解除率增加20%持续3回合有几率使本身真气回复增加50%持续3回合（真气60冷却3）"/>
        <s v="有一定的几率使我方隐身持续5回合（真气120冷却3距离5）"/>
        <s v="有几率解除我方异常状态（晕眩、昏睡、束缚、迷惑、恐惧、失血、施毒）（真气250冷却3距离5范围3）"/>
        <s v="造成敌方外功伤害1500点，有几率使敌方人类减伤15%持续2回合，本身在隐身状态下造成敌方外功伤害4000点（真气300怒气300冷却3距离5）"/>
        <s v="恢复本身体力、真气、怒气100%（真气500冷却5距离7范围2）"/>
        <s v="恢复我方体力30%有几率解除我方异常状态（真气1399冷却3范围3）"/>
        <s v="造成敌方外功伤害50点使敌方防御减少10%持续3回合（真气10冷却1距离5）"/>
        <s v="造成敌方外功伤害250（200）点减少本招仇恨值10%（怒气30冷却2范围1）"/>
        <s v="造成敌方外功伤害600（250）点有几率使我方体力恢复增加80%持续1回合（怒气60冷却3距离1）"/>
        <s v="造成敌方外功伤害900点有几率使敌方失血2（4）回合（怒气120冷却3距离1）"/>
        <s v="造成敌方外功伤害1400点若敌方在失血状态则造成2800点外功伤害（怒气250冷却3范围3）"/>
        <s v="造成敌方外功伤害200点增加本招仇恨值80%（怒气30冷却2范围1）"/>
        <s v="增加本招仇恨值30%使本身防御增加20（10）%持续5回合若我方在失血状态下则增加40（20）%防御持续5回合（怒气60冷却3）"/>
        <s v="增加本招仇恨值45%有几率使本身免疫失血、施毒持续5回合（怒气120冷却3距离5）"/>
        <s v="增加本招仇恨值65%有几率使本身防御增加100（30）%持续3回合本身体力低於10%时有几率使本身外功无敌持续3回合（怒气250冷却3）"/>
        <s v="使我方命中率增加10%持续4回合（真气30冷却2距离5）"/>
        <s v="有几率使本身慧根增加10%持续5回合（真气60冷却3）"/>
        <s v="恢复我方体力1000点在达摩心法后使用则恢复1200点（真气120冷却3距离4）"/>
        <s v="恢复我方体力800（600）点在浩瀚佛光后使用使我方暴击增加5%持续3回合（真气250冷却3距离3范围2）"/>
        <s v="有几率使我方慧根增加20%持续2回合有几率使我方轻功增加500点持续2回合本身真气高於90%时有更高几率使我方慧根增加1000点持续1回合（真气60冷却3距离5）"/>
        <s v="有几率使敌方冰抗减少15%持续6回合敌方失血状态下有更高几率减少敌方冰抗35%持续6回合（真气120冷却3距离5）"/>
        <s v="有几率使我方火功增加80%持续5回合、火抗增加50%持续5回合（真气250冷却3距离3范围3）"/>
        <s v="有几率使本身防御增加150（100）%持续5回合有几率使本身外功增加150%持续5回合若在金刚罩体后使用有更高几率使本身防御增加300%持续5回合（怒气500冷却2）"/>
        <s v="减少本招仇恨值20%，有几率使敌方防御减少25%持续2回合，有几率使本身体力增加3000点持续1回合，有几率使本身慧根增加100%持续2回合，有几率使本身暴击率增加50%持续2回合（真气550冷却5距离5）"/>
        <s v="造成敌方外功伤害8000点，增加本招仇恨值300%，有几率使本身防御增加500%持续2回合，敌方在失血状态下，造成12000点及有更高几率使本身外功增加300%持续2回合（怒气1399冷却3距离1）"/>
        <s v="造成敌方外功伤害100（50）点有几率使敌方束缚1（3）回合（真气10冷却1距离3）"/>
        <s v="造成敌方外功伤害200（100）点有几率使本身体力回复增加80%持续1回合（怒气30冷却2范围2）"/>
        <s v="造成敌方外功伤害400（150）点有几率使本身体力回复增加150%持续1回合（怒气60冷却3范围1）"/>
        <s v="造成敌方外功伤害700（500）点有几率束缚敌方2（4）回合（怒气120冷却3距离4范围3）"/>
        <s v="造成敌方外功伤害1300点敌方在束缚情况下则造成1950点外功伤害（怒气250冷却3范围3）"/>
        <s v="造成敌方外功伤害300（100）点增加本招仇恨值50（20）%有几率使本身格挡持续3回合（怒气60冷却3距离1）"/>
        <s v="减少敌方体力5%增加本招仇恨值50（35）%本身在格挡的状态下减少敌方体力15%（怒气120冷却3距离1）"/>
        <s v="增加本招的仇恨值60%偷取敌方体力10%瞬间将敌方拉到身边（怒气250冷却3距离5）"/>
        <s v="有几率使队友体力回复增加100%持续5回合（真气30冷却2距离3）"/>
        <s v="将本身体力30%转移给队友在八卦掌后使用更高几率使队友真气回复增加100%持续5回合（真气60冷却3距离5）"/>
        <s v="有一定几率解除我方失血、施毒状态（真气120冷却3距离3范围2）"/>
        <s v="恢复本身体力40%、怒气、真气30（50%）"/>
        <s v="有几率使我方束缚免疫4回合解除我方束缚状态（真气30冷却2距离5）"/>
        <s v="有几率使敌方束缚3回合，有几率使敌方鬼怪、人形、动物控术解除率减少20%持续5回合（真气60冷却3距离3范围2）"/>
        <s v="偷取敌方体力5%敌方在束缚情况下使敌方防御减少15（10）%持续5回合（真气120冷却3距离6）"/>
        <s v="有一定几率使本身轻功增加100%持续2（1）回合有一定几率使本身体力增加2000点持续5回合（真气250冷却3）"/>
        <s v="造成敌方外功伤害2000点有几率使敌方失血持续2(5)回合有几率使敌方束缚持续2（10）回合（真气500冷却2范围1）"/>
        <s v="增加本招的仇恨值100%，有几率使我方体力增加15%持续2回合，慧根增加150%持续2回合，本身在格挡状态下，有更高几率使本身外功无敌持续2回合（真气300怒气300冷却5距离3范围1）"/>
        <s v="造成敌方外功伤害5000点偷去敌方体力10%有几率使敌方失血2回合（怒气1399冷却3范围3）"/>
        <s v="造成敌方外功伤害150点有几率使本身火功增加40%持续1回合（怒气10冷却1距离1）"/>
        <s v="造成敌方外功伤害300点有几率使本身外功增加100%持续1回合（怒气30冷却2距离1）"/>
        <s v="造成敌方外功伤害350点有几率使敌方中毒持续3回合（怒气60冷却3距离1范围1）"/>
        <s v="造成敌方外功伤害500点敌方在中毒情况下造成敌方外功伤害1000点（怒气120冷却3范围3）"/>
        <s v="造成敌方外功伤害1500点偷取敌方体力5%（怒气250冷却3距离1）"/>
        <s v="造成敌方外功伤害150点增加本招的仇恨值50%有一定几率使本身格挡持续3回合（怒气30冷却2范围1）"/>
        <s v="增加敌方外功伤害200点增加本招的仇恨值40%本身在格挡的状态下增加本招的仇恨值100（50）%（怒气60冷却3距离2范围2）"/>
        <s v="增加本招仇恨值50%将本身体力的10（50）%转移给队友有几率使本身防御增加20%持续2回合（怒气120冷却3距离6）"/>
        <s v="造成敌方外功伤害1000点增加本招仇恨值60%本身在中毒情况下造成敌方外功伤害2000点（怒气250冷却3距离2）"/>
        <s v="有一定几率使队友体力增加10%持续5回合，队友在中毒状态下有更高几率使队友体力增加20%持续5回合。（真气60冷却2距离5）"/>
        <s v="有几率使我方怒气、真气回复增加20%持续6回合，有几率使我方施毒免疫，持续5回合，在一啸风生后使用有更高几率使我方怒气回复增加50%持续6回合及有更高几率使我方真气回复增加50%持续6回合（真气120冷却2距离4）"/>
        <s v="减少敌方真气、怒气25%，有几率使敌方中毒4回合，在天阳诀后使用减少敌方真气、怒气50%（真气250冷却2距离5范围1）"/>
        <s v="恢复队友体力10%有一定几率使队友加持、散功时间增加10%持续3回合（真气30冷却2距离5）"/>
        <s v="有几率使敌方防御减少10%持续5回合有几率使本身防御、冰抗增加10%持续5回合（真气60冷却3距离7范围1）"/>
        <s v="有几率使我方人类（龙吟剑只限定人类）增伤20%持续4回合，有几率使我方火功增加10%持续6回合（真气120冷却3距离3范围3）"/>
        <s v="有几率使敌方火、冰功减少20%持续5回合，慧根减少50（20）%持续5回合（真气250冷却3距离5范围3）"/>
        <s v="造成敌方外功伤害2000点增加本招的仇恨值200%（怒气500冷却2距离2范围3）"/>
        <s v="有几率使我方人类、鬼怪、动物增伤30%持续2回合，有几率使我方施毒免疫持续3回合，在以战养伤后使用有更高几率使我方体力增加5%持续2回合（真气600冷却5距离3范围1）"/>
        <s v="造成敌方外功伤害5000点，有几率使敌方中毒持续2回合，在狂风怒后使用造成10000点（怒气1399冷却3范围3）"/>
        <s v="造成敌方外功伤害100点（怒气10冷却1距离1）"/>
        <s v="造成敌方外功伤害300点从背后攻击造成外功伤害600点（怒气30冷却2距离1）"/>
        <s v="造成敌方外功伤害700点有几率使本身体力回复增加40%（怒气60冷却3距离3）"/>
        <s v="造成敌方外功伤害1100点有几率使敌方昏睡持续2（5）回合（怒气120冷却3距离1）"/>
        <s v="造成敌方外功伤害1500点敌方在昏睡的情况下造成敌方外功伤害3000点（怒气250冷却3距离1）"/>
        <s v="造成敌方外功伤害300点增加本招的仇恨值10%敌方在昏睡状态中则造成本招的仇恨值80%（怒气60冷却3距离3）"/>
        <s v="增加本招的仇恨值40%有几率使本身防御提高30%持续5回合在虎罗汉后使用则增加本身防御50%持续5回合（怒气120冷却3）"/>
        <s v="增加本招的仇恨值70%有一定几率使本身晕眩持续5回合有几率使本身外功无敌持续5回合（怒气250冷却7）"/>
        <s v="有一定几率使我方轻功增加300点持续2回合（真气30冷却2距离2）"/>
        <s v="有几率使我方体力上限增加5%持续4回合有几率使我方防御增加350点持续4回合（真气60冷却3距离5）"/>
        <s v="有几率使我方动物增伤20%持续3回合，人类增伤10%持续3回合（龙吟剑取消在长拳后使用）（真气120冷却3距离3范围3）"/>
        <s v="有几率使我方鬼怪增伤20%持续3（6）回合有几率使我方防御增加10%持续3（6）回合（真气250冷却3距离3范围3）"/>
        <s v="有一定几率使我方控术命中率增加20%持续4回合，有一定几率使我方人形控术解除率增加20%持续4回合（真气30冷却2距离3）"/>
        <s v="有几率使我方轻功增加300点持续2回合，有几率使我方昏睡免疫持续5回合（真气60冷却2距离4）"/>
        <s v="有几率使敌方昏睡3回合，背后攻击有更高几率使敌方昏睡6回合。（真气120冷却3距离4）"/>
        <s v="有几率使敌方冰抗、火抗减少20%持续3回合敌方在昏睡情况下并从背后进行攻击有更高的几率使敌方冰抗、火抗减少50%持续6回合（真气250冷却3距离5）"/>
        <s v="造成敌方外功伤害1000点从背后攻击则造成外功伤害4000点（怒气500冷却2距离1）"/>
        <s v="造成敌方外功伤害500点，增加本招仇恨值300%，有几率使敌方昏睡2回合，在睡罗汉后使用有更高几率使本身冰抗性、火抗性增加100%持续2回合（真气250怒气250冷却5距离2范围3）"/>
        <s v="造成敌方外功伤害10000点，背后造成外功伤害15000点（怒气1405冷却3距离1）"/>
        <s v="造成敌方火功伤害120点有几率使本身火功增加20%持续1回合（真气10范围2）"/>
        <s v="造成敌方火功伤害200点减少本招的仇恨值10%有几率使敌方迷惑2回合（真气30冷却2距离3）"/>
        <s v="造成敌方火功伤害400点有几率使敌方失血持续3回合（真气60冷却3距离3）"/>
        <s v="造成敌方火功伤害800点（真气120冷却3距离5范围4）"/>
        <s v="造成敌方火功伤害1500点敌方在失血的状态下造成火功伤害3000点（真气250冷却3距离7）"/>
        <s v="造成敌方冰功伤害300点减少本招仇恨值10%（真气60冷却3距离1）"/>
        <s v="造成敌方冰功伤害500点减少敌方冰抗20%持续3回合（真气120冷却3范围3）"/>
        <s v="造成敌方冰功伤害900点本身在隐身的情况下造成敌方冰功伤害1800点（真气250冷却3距离5范围3）"/>
        <s v="恢复我方体力250点减少本招仇恨值10%（真气30冷却2距离3）"/>
        <s v="恢复我方真气5%有几率使本身真气上限提高20%持续8回合，在焚心诀后使用，恢复我方真气10%及有更高几率使我方真气上限增加40%持续8回合（真气60冷却3距离3）"/>
        <s v="恢复我方体力500点（真气120冷却3距离5范围2）"/>
        <s v="有几率使队友真气上限提高20%持续5回合有几率使队友火功增加80%持续5回合，在太虚心法后使用则使队友火功伤害提高150（50）%持续5回合（真气250冷却3距离5范围1）"/>
        <s v="造成敌方火功伤害50点将敌方击退10格（真气30冷却1距离1）"/>
        <s v="有几率使我方火功增加20%持续3回合有几率本身迷惑免疫持续3回合有几率解除我方迷惑状态（真气60冷却2距离5范围1）"/>
        <s v="有几率使敌方迷惑持续5回合（真气120冷却2距离7）"/>
        <s v="造成敌方火功伤害300点有几率使本身火功增加100%持续1回合（真气250冷却2距离3范围3）"/>
        <s v="有一定几率使本身火抗增加150%持续5回合，火功增加150%持续5回合，在焚心决使用后有几率使本身火抗增加300%持续5回合（真气500冷却2）"/>
        <s v="有几率使我方体力增加20%持续2回合，冰功增加100%持续2回合，冰抗增加150%持续2回合，在天归纳气后使用，有更高几率使我方冰功增加200%持续2回合，冰抗300%持续2回合。（真气550冷却5距离4）"/>
        <s v="造成敌方火功伤害8000点，减少本招仇恨值50%，瞬间将敌方拉制到身边，有几率使本身暴击率增加30%持续3回合，敌方在迷惑状态下，造成火功伤害12000点（真气1399冷却3距离3范围3）"/>
        <s v="造成敌方冰功伤害100点有一定几率使本身冰功伤害增加20%持续1回合（真气10冷却1距离1）"/>
        <s v="造成敌方冰功伤害200点有几率使敌方冰抗减少10%持续3回合（真气27冷却2距离1）"/>
        <s v="造成敌方火功伤害200（100）点（龙吟剑取消有几率使本身火功增加10%持续1回合）（真气60冷却3距离1范围1）"/>
        <s v="造成敌方火功伤害600（400）点，（龙吟剑增加）有几率使敌方火抗减少5%持续3回合（真气120冷却3范围4）"/>
        <s v="造成敌方火功伤害900点敌方在恐惧状态下造成1800点火功伤害（真气250冷却3距离4范围4）"/>
        <s v="造成敌方冰功伤害500点有几率减少敌方轻功500点2回合（真气54冷却3距离3）"/>
        <s v="造成敌方冰功伤害700点有几率使本身冰功增加50%持续1回合（真气108冷却3距离5范围4）"/>
        <s v="造成敌方冰功伤害1500点敌方在恐惧的情况下造成敌方冰功伤害3000点（真气225冷却3距离5）"/>
        <s v="恢复我方真气、怒气100点减少本招仇恨值10%（真气30冷却2距离4范围3）"/>
        <s v="恢复我方体力300点有一定几率解除我方恐惧（龙吟剑取消负面）状态（真气60冷却3范围5）"/>
        <s v="恢复我方体力500点我方体力低於20%时恢复我方体力80%（真气120冷却3距离3）"/>
        <s v="有几率使我方体力怒气真气回复增加50%持续5回合有几率使我方冰抗增加50%持续5回合在魔化心法后使用有几率使我方冰抗增加100%持续5回合（真气250冷却3距离5）"/>
        <s v="造成敌方外功伤害100（50）点有几率使敌方恐惧2（3）回合（真气30冷却2距离5）"/>
        <s v="有几率使本身轻功增加100%火抗增加10%冰抗增加10%持续4回合（真气60冷却3）"/>
        <s v="有几率使我方免疫恐惧、失血2（4）回合（龙吟剑取消有几率解除我方恐惧增加失血免疫）（真气120冷却3距离3范围1）"/>
        <s v="有几率使敌方恐惧、失血3回合（真气250冷却5距离5范围1）"/>
        <s v="造成敌方冰功伤害1800点、火功伤害1300点，有几率使本身暴击率增加30%持续3回合，敌方在恐惧状态下，造成冰功2300点、火功1800点。（真气540冷却3距离3范围1）"/>
        <s v="使我方冰抗性增加150%持续3回合在魔化心法后用有几率使我方（本身）冰抗性增加300%持续3回合（真气500冷却2距离3）"/>
        <s v="造成敌方冰功伤害15000点，有几率使本身体力减少25%持续1回合（真气1259冷却3距离7）"/>
        <s v="造成敌方外功伤害5000点，敌方在中毒的状态下，造成敌方外功伤害10000点（怒气999冷却2距离1）"/>
        <s v="造成敌方冰、火功伤害3000点，敌方在恐惧或迷惑状态下，造成敌方冰、火功伤害6000点（真气999冷却2距离9）"/>
        <s v="造成敌方外功伤害3000点，将敌方击退3格，敌方晕眩状态下，造成6000点。（怒气999冷却2距离3范围3）"/>
        <s v="增加本招仇恨值200%有几率使本身怒气、真气增加100%持续4回合，有几率使本身体力上限增加50%持续8回合，有几率使本身外功增加200%持续5回合（真气499怒气499冷却2）"/>
        <s v="造成敌方外功、冰功、火功伤害8000点（真气999怒气999冷却3距离5范围3）"/>
        <s v="恢复本身真气、怒气80%有几率使本身防御、冰抗、火抗增加300%持续3回合（真气999怒气999冷却5）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1">
  <r>
    <s v="破玉拳"/>
    <x v="0"/>
    <x v="0"/>
    <x v="0"/>
    <x v="0"/>
    <x v="0"/>
    <x v="0"/>
  </r>
  <r>
    <s v="华山剑"/>
    <x v="1"/>
    <x v="0"/>
    <x v="1"/>
    <x v="1"/>
    <x v="0"/>
    <x v="1"/>
  </r>
  <r>
    <s v="太岳三清峰"/>
    <x v="2"/>
    <x v="0"/>
    <x v="2"/>
    <x v="2"/>
    <x v="1"/>
    <x v="2"/>
  </r>
  <r>
    <s v="夺命三仙剑"/>
    <x v="3"/>
    <x v="0"/>
    <x v="3"/>
    <x v="3"/>
    <x v="2"/>
    <x v="3"/>
  </r>
  <r>
    <s v="夺命三仙剑"/>
    <x v="3"/>
    <x v="0"/>
    <x v="3"/>
    <x v="3"/>
    <x v="3"/>
    <x v="3"/>
  </r>
  <r>
    <s v="孤行九剑"/>
    <x v="4"/>
    <x v="0"/>
    <x v="4"/>
    <x v="4"/>
    <x v="4"/>
    <x v="4"/>
  </r>
  <r>
    <s v="孤行九剑"/>
    <x v="4"/>
    <x v="0"/>
    <x v="4"/>
    <x v="4"/>
    <x v="3"/>
    <x v="4"/>
  </r>
  <r>
    <s v="尧白功"/>
    <x v="5"/>
    <x v="0"/>
    <x v="1"/>
    <x v="1"/>
    <x v="0"/>
    <x v="5"/>
  </r>
  <r>
    <s v="无极聚元功"/>
    <x v="6"/>
    <x v="0"/>
    <x v="2"/>
    <x v="2"/>
    <x v="5"/>
    <x v="6"/>
  </r>
  <r>
    <s v="霞莲护体功"/>
    <x v="7"/>
    <x v="0"/>
    <x v="3"/>
    <x v="3"/>
    <x v="2"/>
    <x v="7"/>
  </r>
  <r>
    <s v="霞莲护体功"/>
    <x v="7"/>
    <x v="0"/>
    <x v="3"/>
    <x v="3"/>
    <x v="3"/>
    <x v="7"/>
  </r>
  <r>
    <s v="天形功"/>
    <x v="8"/>
    <x v="0"/>
    <x v="4"/>
    <x v="4"/>
    <x v="4"/>
    <x v="8"/>
  </r>
  <r>
    <s v="天形功"/>
    <x v="8"/>
    <x v="0"/>
    <x v="4"/>
    <x v="4"/>
    <x v="3"/>
    <x v="8"/>
  </r>
  <r>
    <s v="混元掌"/>
    <x v="9"/>
    <x v="0"/>
    <x v="1"/>
    <x v="1"/>
    <x v="0"/>
    <x v="9"/>
  </r>
  <r>
    <s v="云台指"/>
    <x v="10"/>
    <x v="0"/>
    <x v="2"/>
    <x v="2"/>
    <x v="1"/>
    <x v="10"/>
  </r>
  <r>
    <s v="千仞指"/>
    <x v="11"/>
    <x v="0"/>
    <x v="3"/>
    <x v="3"/>
    <x v="2"/>
    <x v="11"/>
  </r>
  <r>
    <s v="千仞指"/>
    <x v="11"/>
    <x v="0"/>
    <x v="3"/>
    <x v="3"/>
    <x v="3"/>
    <x v="11"/>
  </r>
  <r>
    <s v="霞光连剑诀"/>
    <x v="12"/>
    <x v="0"/>
    <x v="4"/>
    <x v="4"/>
    <x v="4"/>
    <x v="12"/>
  </r>
  <r>
    <s v="霞光连剑诀"/>
    <x v="12"/>
    <x v="0"/>
    <x v="4"/>
    <x v="4"/>
    <x v="3"/>
    <x v="12"/>
  </r>
  <r>
    <s v="天道剑诀"/>
    <x v="13"/>
    <x v="0"/>
    <x v="5"/>
    <x v="5"/>
    <x v="3"/>
    <x v="13"/>
  </r>
  <r>
    <s v="天道剑诀"/>
    <x v="13"/>
    <x v="0"/>
    <x v="5"/>
    <x v="5"/>
    <x v="6"/>
    <x v="13"/>
  </r>
  <r>
    <s v="玄黄剑罡"/>
    <x v="14"/>
    <x v="0"/>
    <x v="5"/>
    <x v="5"/>
    <x v="7"/>
    <x v="14"/>
  </r>
  <r>
    <s v="玄黄剑罡"/>
    <x v="14"/>
    <x v="0"/>
    <x v="5"/>
    <x v="5"/>
    <x v="8"/>
    <x v="14"/>
  </r>
  <r>
    <s v="玄黄剑罡"/>
    <x v="14"/>
    <x v="0"/>
    <x v="5"/>
    <x v="5"/>
    <x v="9"/>
    <x v="14"/>
  </r>
  <r>
    <s v="玄黄剑罡"/>
    <x v="14"/>
    <x v="0"/>
    <x v="5"/>
    <x v="5"/>
    <x v="10"/>
    <x v="14"/>
  </r>
  <r>
    <s v="玄黄剑罡"/>
    <x v="14"/>
    <x v="0"/>
    <x v="5"/>
    <x v="5"/>
    <x v="11"/>
    <x v="14"/>
  </r>
  <r>
    <s v="天剑·极流"/>
    <x v="15"/>
    <x v="0"/>
    <x v="6"/>
    <x v="6"/>
    <x v="12"/>
    <x v="15"/>
  </r>
  <r>
    <s v="天剑·极流"/>
    <x v="15"/>
    <x v="0"/>
    <x v="6"/>
    <x v="6"/>
    <x v="9"/>
    <x v="15"/>
  </r>
  <r>
    <s v="天剑·极流"/>
    <x v="15"/>
    <x v="0"/>
    <x v="6"/>
    <x v="6"/>
    <x v="13"/>
    <x v="15"/>
  </r>
  <r>
    <s v="天剑·极流"/>
    <x v="15"/>
    <x v="0"/>
    <x v="6"/>
    <x v="6"/>
    <x v="11"/>
    <x v="15"/>
  </r>
  <r>
    <s v="洗髓心法"/>
    <x v="16"/>
    <x v="1"/>
    <x v="0"/>
    <x v="0"/>
    <x v="0"/>
    <x v="16"/>
  </r>
  <r>
    <s v="金雁功"/>
    <x v="17"/>
    <x v="1"/>
    <x v="1"/>
    <x v="1"/>
    <x v="0"/>
    <x v="17"/>
  </r>
  <r>
    <s v="芙蓉剑"/>
    <x v="18"/>
    <x v="1"/>
    <x v="2"/>
    <x v="2"/>
    <x v="1"/>
    <x v="18"/>
  </r>
  <r>
    <s v="峨嵋紫英剑"/>
    <x v="19"/>
    <x v="1"/>
    <x v="3"/>
    <x v="3"/>
    <x v="14"/>
    <x v="19"/>
  </r>
  <r>
    <s v="峨嵋紫英剑"/>
    <x v="19"/>
    <x v="1"/>
    <x v="3"/>
    <x v="3"/>
    <x v="15"/>
    <x v="19"/>
  </r>
  <r>
    <s v="幻影无形剑"/>
    <x v="20"/>
    <x v="1"/>
    <x v="4"/>
    <x v="4"/>
    <x v="4"/>
    <x v="20"/>
  </r>
  <r>
    <s v="幻影无形剑"/>
    <x v="20"/>
    <x v="1"/>
    <x v="4"/>
    <x v="4"/>
    <x v="15"/>
    <x v="20"/>
  </r>
  <r>
    <s v="素女周天功"/>
    <x v="21"/>
    <x v="1"/>
    <x v="1"/>
    <x v="1"/>
    <x v="0"/>
    <x v="21"/>
  </r>
  <r>
    <s v="回天诀"/>
    <x v="22"/>
    <x v="1"/>
    <x v="2"/>
    <x v="2"/>
    <x v="1"/>
    <x v="22"/>
  </r>
  <r>
    <s v="起死回生"/>
    <x v="23"/>
    <x v="1"/>
    <x v="3"/>
    <x v="3"/>
    <x v="14"/>
    <x v="23"/>
  </r>
  <r>
    <s v="起死回生"/>
    <x v="23"/>
    <x v="1"/>
    <x v="3"/>
    <x v="3"/>
    <x v="15"/>
    <x v="23"/>
  </r>
  <r>
    <s v="紫玉神功"/>
    <x v="24"/>
    <x v="1"/>
    <x v="4"/>
    <x v="4"/>
    <x v="4"/>
    <x v="24"/>
  </r>
  <r>
    <s v="紫玉神功"/>
    <x v="24"/>
    <x v="1"/>
    <x v="4"/>
    <x v="4"/>
    <x v="15"/>
    <x v="24"/>
  </r>
  <r>
    <s v="刻玉指"/>
    <x v="25"/>
    <x v="1"/>
    <x v="1"/>
    <x v="1"/>
    <x v="0"/>
    <x v="25"/>
  </r>
  <r>
    <s v="英仙阵"/>
    <x v="26"/>
    <x v="1"/>
    <x v="2"/>
    <x v="2"/>
    <x v="1"/>
    <x v="26"/>
  </r>
  <r>
    <s v="贯虹指"/>
    <x v="27"/>
    <x v="1"/>
    <x v="3"/>
    <x v="3"/>
    <x v="14"/>
    <x v="27"/>
  </r>
  <r>
    <s v="贯虹指"/>
    <x v="27"/>
    <x v="1"/>
    <x v="3"/>
    <x v="3"/>
    <x v="15"/>
    <x v="27"/>
  </r>
  <r>
    <s v="玄门天罡指"/>
    <x v="28"/>
    <x v="1"/>
    <x v="4"/>
    <x v="4"/>
    <x v="4"/>
    <x v="28"/>
  </r>
  <r>
    <s v="玄门天罡指"/>
    <x v="28"/>
    <x v="1"/>
    <x v="4"/>
    <x v="4"/>
    <x v="15"/>
    <x v="28"/>
  </r>
  <r>
    <s v="天地变"/>
    <x v="29"/>
    <x v="1"/>
    <x v="2"/>
    <x v="2"/>
    <x v="1"/>
    <x v="29"/>
  </r>
  <r>
    <s v="花前月下"/>
    <x v="30"/>
    <x v="1"/>
    <x v="3"/>
    <x v="3"/>
    <x v="14"/>
    <x v="30"/>
  </r>
  <r>
    <s v="花前月下"/>
    <x v="30"/>
    <x v="1"/>
    <x v="3"/>
    <x v="3"/>
    <x v="15"/>
    <x v="30"/>
  </r>
  <r>
    <s v="浪迹天涯"/>
    <x v="31"/>
    <x v="1"/>
    <x v="4"/>
    <x v="4"/>
    <x v="4"/>
    <x v="31"/>
  </r>
  <r>
    <s v="浪迹天涯"/>
    <x v="31"/>
    <x v="1"/>
    <x v="4"/>
    <x v="4"/>
    <x v="15"/>
    <x v="31"/>
  </r>
  <r>
    <s v="红蝶真剑"/>
    <x v="32"/>
    <x v="1"/>
    <x v="5"/>
    <x v="5"/>
    <x v="6"/>
    <x v="32"/>
  </r>
  <r>
    <s v="红蝶真剑"/>
    <x v="32"/>
    <x v="1"/>
    <x v="5"/>
    <x v="5"/>
    <x v="16"/>
    <x v="32"/>
  </r>
  <r>
    <s v="红蝶真剑"/>
    <x v="32"/>
    <x v="1"/>
    <x v="5"/>
    <x v="5"/>
    <x v="17"/>
    <x v="32"/>
  </r>
  <r>
    <s v="红蝶真剑"/>
    <x v="32"/>
    <x v="1"/>
    <x v="5"/>
    <x v="5"/>
    <x v="18"/>
    <x v="32"/>
  </r>
  <r>
    <s v="红蝶真剑"/>
    <x v="32"/>
    <x v="1"/>
    <x v="5"/>
    <x v="5"/>
    <x v="11"/>
    <x v="32"/>
  </r>
  <r>
    <s v="玄天紫罡"/>
    <x v="33"/>
    <x v="1"/>
    <x v="5"/>
    <x v="5"/>
    <x v="15"/>
    <x v="33"/>
  </r>
  <r>
    <s v="玄天紫罡"/>
    <x v="33"/>
    <x v="1"/>
    <x v="5"/>
    <x v="5"/>
    <x v="19"/>
    <x v="33"/>
  </r>
  <r>
    <s v="玄天紫罡"/>
    <x v="33"/>
    <x v="1"/>
    <x v="5"/>
    <x v="5"/>
    <x v="7"/>
    <x v="33"/>
  </r>
  <r>
    <s v="霞红·飞燕"/>
    <x v="34"/>
    <x v="1"/>
    <x v="6"/>
    <x v="6"/>
    <x v="17"/>
    <x v="34"/>
  </r>
  <r>
    <s v="霞红·飞燕"/>
    <x v="34"/>
    <x v="1"/>
    <x v="6"/>
    <x v="6"/>
    <x v="18"/>
    <x v="34"/>
  </r>
  <r>
    <s v="霞红·飞燕"/>
    <x v="34"/>
    <x v="1"/>
    <x v="6"/>
    <x v="6"/>
    <x v="10"/>
    <x v="34"/>
  </r>
  <r>
    <s v="霞红·飞燕"/>
    <x v="34"/>
    <x v="1"/>
    <x v="6"/>
    <x v="6"/>
    <x v="11"/>
    <x v="34"/>
  </r>
  <r>
    <s v="达摩心法"/>
    <x v="35"/>
    <x v="2"/>
    <x v="0"/>
    <x v="0"/>
    <x v="0"/>
    <x v="35"/>
  </r>
  <r>
    <s v="伏虎式"/>
    <x v="36"/>
    <x v="2"/>
    <x v="1"/>
    <x v="1"/>
    <x v="0"/>
    <x v="36"/>
  </r>
  <r>
    <s v="金刚诀"/>
    <x v="37"/>
    <x v="2"/>
    <x v="2"/>
    <x v="2"/>
    <x v="20"/>
    <x v="37"/>
  </r>
  <r>
    <s v="龙爪功"/>
    <x v="38"/>
    <x v="2"/>
    <x v="3"/>
    <x v="3"/>
    <x v="21"/>
    <x v="38"/>
  </r>
  <r>
    <s v="龙爪功"/>
    <x v="38"/>
    <x v="2"/>
    <x v="3"/>
    <x v="3"/>
    <x v="22"/>
    <x v="38"/>
  </r>
  <r>
    <s v="金刚般若拳"/>
    <x v="39"/>
    <x v="2"/>
    <x v="4"/>
    <x v="4"/>
    <x v="4"/>
    <x v="39"/>
  </r>
  <r>
    <s v="金刚般若拳"/>
    <x v="39"/>
    <x v="2"/>
    <x v="4"/>
    <x v="4"/>
    <x v="22"/>
    <x v="39"/>
  </r>
  <r>
    <s v="虎啸功"/>
    <x v="40"/>
    <x v="2"/>
    <x v="1"/>
    <x v="1"/>
    <x v="0"/>
    <x v="40"/>
  </r>
  <r>
    <s v="铁布衫"/>
    <x v="41"/>
    <x v="2"/>
    <x v="2"/>
    <x v="2"/>
    <x v="1"/>
    <x v="41"/>
  </r>
  <r>
    <s v="百毒不侵"/>
    <x v="42"/>
    <x v="2"/>
    <x v="3"/>
    <x v="3"/>
    <x v="21"/>
    <x v="42"/>
  </r>
  <r>
    <s v="百毒不侵"/>
    <x v="42"/>
    <x v="2"/>
    <x v="3"/>
    <x v="3"/>
    <x v="22"/>
    <x v="42"/>
  </r>
  <r>
    <s v="金刚罩体"/>
    <x v="43"/>
    <x v="2"/>
    <x v="4"/>
    <x v="4"/>
    <x v="4"/>
    <x v="43"/>
  </r>
  <r>
    <s v="金刚罩体"/>
    <x v="43"/>
    <x v="2"/>
    <x v="4"/>
    <x v="4"/>
    <x v="22"/>
    <x v="43"/>
  </r>
  <r>
    <s v="菩提经"/>
    <x v="44"/>
    <x v="2"/>
    <x v="1"/>
    <x v="1"/>
    <x v="0"/>
    <x v="44"/>
  </r>
  <r>
    <s v="普陀功"/>
    <x v="45"/>
    <x v="2"/>
    <x v="2"/>
    <x v="2"/>
    <x v="1"/>
    <x v="45"/>
  </r>
  <r>
    <s v="金刚伏魔功"/>
    <x v="46"/>
    <x v="2"/>
    <x v="3"/>
    <x v="3"/>
    <x v="21"/>
    <x v="46"/>
  </r>
  <r>
    <s v="金刚伏魔功"/>
    <x v="46"/>
    <x v="2"/>
    <x v="3"/>
    <x v="3"/>
    <x v="22"/>
    <x v="46"/>
  </r>
  <r>
    <s v="如来神功"/>
    <x v="47"/>
    <x v="2"/>
    <x v="4"/>
    <x v="4"/>
    <x v="4"/>
    <x v="47"/>
  </r>
  <r>
    <s v="如来神功"/>
    <x v="47"/>
    <x v="2"/>
    <x v="4"/>
    <x v="4"/>
    <x v="22"/>
    <x v="47"/>
  </r>
  <r>
    <s v="轻身术"/>
    <x v="48"/>
    <x v="2"/>
    <x v="2"/>
    <x v="2"/>
    <x v="1"/>
    <x v="48"/>
  </r>
  <r>
    <s v="无上聚力诀"/>
    <x v="49"/>
    <x v="2"/>
    <x v="3"/>
    <x v="3"/>
    <x v="21"/>
    <x v="49"/>
  </r>
  <r>
    <s v="无上聚力诀"/>
    <x v="49"/>
    <x v="2"/>
    <x v="3"/>
    <x v="3"/>
    <x v="22"/>
    <x v="49"/>
  </r>
  <r>
    <s v="浩瀚佛光"/>
    <x v="50"/>
    <x v="2"/>
    <x v="4"/>
    <x v="4"/>
    <x v="4"/>
    <x v="50"/>
  </r>
  <r>
    <s v="浩瀚佛光"/>
    <x v="50"/>
    <x v="2"/>
    <x v="4"/>
    <x v="4"/>
    <x v="22"/>
    <x v="50"/>
  </r>
  <r>
    <s v="少林九阳功"/>
    <x v="51"/>
    <x v="2"/>
    <x v="5"/>
    <x v="5"/>
    <x v="22"/>
    <x v="51"/>
  </r>
  <r>
    <s v="少林九阳功"/>
    <x v="51"/>
    <x v="2"/>
    <x v="5"/>
    <x v="5"/>
    <x v="6"/>
    <x v="51"/>
  </r>
  <r>
    <s v="少林九阳功"/>
    <x v="51"/>
    <x v="2"/>
    <x v="5"/>
    <x v="5"/>
    <x v="16"/>
    <x v="51"/>
  </r>
  <r>
    <s v="千叶如来"/>
    <x v="52"/>
    <x v="2"/>
    <x v="5"/>
    <x v="5"/>
    <x v="7"/>
    <x v="52"/>
  </r>
  <r>
    <s v="千叶如来"/>
    <x v="52"/>
    <x v="2"/>
    <x v="5"/>
    <x v="5"/>
    <x v="8"/>
    <x v="52"/>
  </r>
  <r>
    <s v="千叶如来"/>
    <x v="52"/>
    <x v="2"/>
    <x v="5"/>
    <x v="5"/>
    <x v="12"/>
    <x v="52"/>
  </r>
  <r>
    <s v="千叶如来"/>
    <x v="52"/>
    <x v="2"/>
    <x v="5"/>
    <x v="5"/>
    <x v="17"/>
    <x v="52"/>
  </r>
  <r>
    <s v="千叶如来"/>
    <x v="52"/>
    <x v="2"/>
    <x v="5"/>
    <x v="5"/>
    <x v="11"/>
    <x v="52"/>
  </r>
  <r>
    <s v="世界·大千"/>
    <x v="53"/>
    <x v="2"/>
    <x v="6"/>
    <x v="6"/>
    <x v="12"/>
    <x v="53"/>
  </r>
  <r>
    <s v="世界·大千"/>
    <x v="53"/>
    <x v="2"/>
    <x v="6"/>
    <x v="6"/>
    <x v="17"/>
    <x v="53"/>
  </r>
  <r>
    <s v="世界·大千"/>
    <x v="53"/>
    <x v="2"/>
    <x v="6"/>
    <x v="6"/>
    <x v="23"/>
    <x v="53"/>
  </r>
  <r>
    <s v="世界·大千"/>
    <x v="53"/>
    <x v="2"/>
    <x v="6"/>
    <x v="6"/>
    <x v="11"/>
    <x v="53"/>
  </r>
  <r>
    <s v="绵掌"/>
    <x v="54"/>
    <x v="3"/>
    <x v="0"/>
    <x v="0"/>
    <x v="0"/>
    <x v="54"/>
  </r>
  <r>
    <s v="柔云劲"/>
    <x v="55"/>
    <x v="3"/>
    <x v="1"/>
    <x v="1"/>
    <x v="0"/>
    <x v="55"/>
  </r>
  <r>
    <s v="神门十三式"/>
    <x v="56"/>
    <x v="3"/>
    <x v="2"/>
    <x v="2"/>
    <x v="24"/>
    <x v="56"/>
  </r>
  <r>
    <s v="太极玄法"/>
    <x v="57"/>
    <x v="3"/>
    <x v="3"/>
    <x v="3"/>
    <x v="14"/>
    <x v="57"/>
  </r>
  <r>
    <s v="太极玄法"/>
    <x v="57"/>
    <x v="3"/>
    <x v="3"/>
    <x v="3"/>
    <x v="25"/>
    <x v="57"/>
  </r>
  <r>
    <s v="天极八卦"/>
    <x v="58"/>
    <x v="3"/>
    <x v="4"/>
    <x v="4"/>
    <x v="26"/>
    <x v="58"/>
  </r>
  <r>
    <s v="天极八卦"/>
    <x v="58"/>
    <x v="3"/>
    <x v="4"/>
    <x v="4"/>
    <x v="25"/>
    <x v="58"/>
  </r>
  <r>
    <s v="以柔克刚"/>
    <x v="59"/>
    <x v="3"/>
    <x v="2"/>
    <x v="2"/>
    <x v="24"/>
    <x v="59"/>
  </r>
  <r>
    <s v="刚柔并济"/>
    <x v="60"/>
    <x v="3"/>
    <x v="3"/>
    <x v="3"/>
    <x v="14"/>
    <x v="60"/>
  </r>
  <r>
    <s v="刚柔并济"/>
    <x v="60"/>
    <x v="3"/>
    <x v="3"/>
    <x v="3"/>
    <x v="25"/>
    <x v="60"/>
  </r>
  <r>
    <s v="纯阳无极功"/>
    <x v="61"/>
    <x v="3"/>
    <x v="4"/>
    <x v="4"/>
    <x v="26"/>
    <x v="61"/>
  </r>
  <r>
    <s v="纯阳无极功"/>
    <x v="61"/>
    <x v="3"/>
    <x v="4"/>
    <x v="4"/>
    <x v="25"/>
    <x v="61"/>
  </r>
  <r>
    <s v="聚元功"/>
    <x v="62"/>
    <x v="3"/>
    <x v="1"/>
    <x v="1"/>
    <x v="0"/>
    <x v="62"/>
  </r>
  <r>
    <s v="斗换星移"/>
    <x v="63"/>
    <x v="3"/>
    <x v="2"/>
    <x v="2"/>
    <x v="24"/>
    <x v="63"/>
  </r>
  <r>
    <s v="鹤心化毒功"/>
    <x v="64"/>
    <x v="3"/>
    <x v="3"/>
    <x v="3"/>
    <x v="14"/>
    <x v="64"/>
  </r>
  <r>
    <s v="鹤心化毒功"/>
    <x v="64"/>
    <x v="3"/>
    <x v="3"/>
    <x v="3"/>
    <x v="25"/>
    <x v="64"/>
  </r>
  <r>
    <s v="天极聚元功"/>
    <x v="65"/>
    <x v="3"/>
    <x v="4"/>
    <x v="4"/>
    <x v="26"/>
    <x v="65"/>
  </r>
  <r>
    <s v="天极聚元功"/>
    <x v="65"/>
    <x v="3"/>
    <x v="4"/>
    <x v="4"/>
    <x v="25"/>
    <x v="65"/>
  </r>
  <r>
    <s v="十字手"/>
    <x v="66"/>
    <x v="3"/>
    <x v="1"/>
    <x v="1"/>
    <x v="0"/>
    <x v="66"/>
  </r>
  <r>
    <s v="八卦掌"/>
    <x v="67"/>
    <x v="3"/>
    <x v="2"/>
    <x v="2"/>
    <x v="24"/>
    <x v="67"/>
  </r>
  <r>
    <s v="乱环诀"/>
    <x v="68"/>
    <x v="3"/>
    <x v="3"/>
    <x v="3"/>
    <x v="14"/>
    <x v="68"/>
  </r>
  <r>
    <s v="乱环诀"/>
    <x v="68"/>
    <x v="3"/>
    <x v="3"/>
    <x v="3"/>
    <x v="25"/>
    <x v="68"/>
  </r>
  <r>
    <s v="两仪乾坤"/>
    <x v="69"/>
    <x v="3"/>
    <x v="4"/>
    <x v="4"/>
    <x v="26"/>
    <x v="69"/>
  </r>
  <r>
    <s v="两仪乾坤"/>
    <x v="69"/>
    <x v="3"/>
    <x v="4"/>
    <x v="4"/>
    <x v="25"/>
    <x v="69"/>
  </r>
  <r>
    <s v="苍天无极"/>
    <x v="70"/>
    <x v="3"/>
    <x v="5"/>
    <x v="5"/>
    <x v="25"/>
    <x v="70"/>
  </r>
  <r>
    <s v="苍天无极"/>
    <x v="70"/>
    <x v="3"/>
    <x v="5"/>
    <x v="5"/>
    <x v="19"/>
    <x v="70"/>
  </r>
  <r>
    <s v="苍天无极"/>
    <x v="70"/>
    <x v="3"/>
    <x v="5"/>
    <x v="5"/>
    <x v="6"/>
    <x v="70"/>
  </r>
  <r>
    <s v="万卦迷界"/>
    <x v="71"/>
    <x v="3"/>
    <x v="5"/>
    <x v="5"/>
    <x v="7"/>
    <x v="71"/>
  </r>
  <r>
    <s v="万卦迷界"/>
    <x v="71"/>
    <x v="3"/>
    <x v="5"/>
    <x v="5"/>
    <x v="16"/>
    <x v="71"/>
  </r>
  <r>
    <s v="万卦迷界"/>
    <x v="71"/>
    <x v="3"/>
    <x v="5"/>
    <x v="5"/>
    <x v="27"/>
    <x v="71"/>
  </r>
  <r>
    <s v="万卦迷界"/>
    <x v="71"/>
    <x v="3"/>
    <x v="5"/>
    <x v="5"/>
    <x v="11"/>
    <x v="71"/>
  </r>
  <r>
    <s v="无转·神极"/>
    <x v="72"/>
    <x v="3"/>
    <x v="6"/>
    <x v="6"/>
    <x v="27"/>
    <x v="72"/>
  </r>
  <r>
    <s v="无转·神极"/>
    <x v="72"/>
    <x v="3"/>
    <x v="6"/>
    <x v="6"/>
    <x v="9"/>
    <x v="72"/>
  </r>
  <r>
    <s v="无转·神极"/>
    <x v="72"/>
    <x v="3"/>
    <x v="6"/>
    <x v="6"/>
    <x v="18"/>
    <x v="72"/>
  </r>
  <r>
    <s v="无转·神极"/>
    <x v="72"/>
    <x v="3"/>
    <x v="6"/>
    <x v="6"/>
    <x v="28"/>
    <x v="72"/>
  </r>
  <r>
    <s v="无转·神极"/>
    <x v="72"/>
    <x v="3"/>
    <x v="6"/>
    <x v="6"/>
    <x v="11"/>
    <x v="72"/>
  </r>
  <r>
    <s v="天阳诀"/>
    <x v="73"/>
    <x v="4"/>
    <x v="0"/>
    <x v="0"/>
    <x v="0"/>
    <x v="73"/>
  </r>
  <r>
    <s v="狂风怒"/>
    <x v="74"/>
    <x v="4"/>
    <x v="1"/>
    <x v="1"/>
    <x v="0"/>
    <x v="74"/>
  </r>
  <r>
    <s v="奔雷劲"/>
    <x v="75"/>
    <x v="4"/>
    <x v="2"/>
    <x v="2"/>
    <x v="1"/>
    <x v="75"/>
  </r>
  <r>
    <s v="横扫千军"/>
    <x v="76"/>
    <x v="4"/>
    <x v="3"/>
    <x v="3"/>
    <x v="29"/>
    <x v="76"/>
  </r>
  <r>
    <s v="横扫千军"/>
    <x v="76"/>
    <x v="4"/>
    <x v="3"/>
    <x v="3"/>
    <x v="30"/>
    <x v="76"/>
  </r>
  <r>
    <s v="极上混天功"/>
    <x v="77"/>
    <x v="4"/>
    <x v="4"/>
    <x v="4"/>
    <x v="26"/>
    <x v="77"/>
  </r>
  <r>
    <s v="极上混天功"/>
    <x v="77"/>
    <x v="4"/>
    <x v="4"/>
    <x v="4"/>
    <x v="30"/>
    <x v="77"/>
  </r>
  <r>
    <s v="怒神吼"/>
    <x v="78"/>
    <x v="4"/>
    <x v="1"/>
    <x v="1"/>
    <x v="0"/>
    <x v="78"/>
  </r>
  <r>
    <s v="战流甲"/>
    <x v="79"/>
    <x v="4"/>
    <x v="2"/>
    <x v="2"/>
    <x v="1"/>
    <x v="79"/>
  </r>
  <r>
    <s v="移相心法"/>
    <x v="80"/>
    <x v="4"/>
    <x v="3"/>
    <x v="3"/>
    <x v="29"/>
    <x v="80"/>
  </r>
  <r>
    <s v="移相心法"/>
    <x v="80"/>
    <x v="4"/>
    <x v="3"/>
    <x v="3"/>
    <x v="30"/>
    <x v="80"/>
  </r>
  <r>
    <s v="无上玄冥功"/>
    <x v="81"/>
    <x v="4"/>
    <x v="4"/>
    <x v="4"/>
    <x v="26"/>
    <x v="81"/>
  </r>
  <r>
    <s v="无上玄冥功"/>
    <x v="81"/>
    <x v="4"/>
    <x v="4"/>
    <x v="4"/>
    <x v="30"/>
    <x v="81"/>
  </r>
  <r>
    <s v="以战养伤"/>
    <x v="82"/>
    <x v="4"/>
    <x v="2"/>
    <x v="2"/>
    <x v="5"/>
    <x v="82"/>
  </r>
  <r>
    <s v="倒行逆气"/>
    <x v="83"/>
    <x v="4"/>
    <x v="3"/>
    <x v="3"/>
    <x v="29"/>
    <x v="83"/>
  </r>
  <r>
    <s v="倒行逆气"/>
    <x v="83"/>
    <x v="4"/>
    <x v="3"/>
    <x v="3"/>
    <x v="30"/>
    <x v="83"/>
  </r>
  <r>
    <s v="气盖山河"/>
    <x v="84"/>
    <x v="4"/>
    <x v="4"/>
    <x v="4"/>
    <x v="26"/>
    <x v="84"/>
  </r>
  <r>
    <s v="气盖山河"/>
    <x v="84"/>
    <x v="4"/>
    <x v="4"/>
    <x v="4"/>
    <x v="30"/>
    <x v="84"/>
  </r>
  <r>
    <s v="一啸风生"/>
    <x v="85"/>
    <x v="4"/>
    <x v="1"/>
    <x v="1"/>
    <x v="0"/>
    <x v="85"/>
  </r>
  <r>
    <s v="回天混元功"/>
    <x v="86"/>
    <x v="4"/>
    <x v="2"/>
    <x v="2"/>
    <x v="5"/>
    <x v="86"/>
  </r>
  <r>
    <s v="灵台五转功"/>
    <x v="87"/>
    <x v="4"/>
    <x v="3"/>
    <x v="3"/>
    <x v="29"/>
    <x v="87"/>
  </r>
  <r>
    <s v="灵台五转功"/>
    <x v="87"/>
    <x v="4"/>
    <x v="3"/>
    <x v="3"/>
    <x v="30"/>
    <x v="87"/>
  </r>
  <r>
    <s v="日月大挪移"/>
    <x v="88"/>
    <x v="4"/>
    <x v="4"/>
    <x v="4"/>
    <x v="26"/>
    <x v="88"/>
  </r>
  <r>
    <s v="日月大挪移"/>
    <x v="88"/>
    <x v="4"/>
    <x v="4"/>
    <x v="4"/>
    <x v="30"/>
    <x v="88"/>
  </r>
  <r>
    <s v="混沌玄冥"/>
    <x v="89"/>
    <x v="4"/>
    <x v="5"/>
    <x v="5"/>
    <x v="30"/>
    <x v="89"/>
  </r>
  <r>
    <s v="混沌玄冥"/>
    <x v="89"/>
    <x v="4"/>
    <x v="5"/>
    <x v="5"/>
    <x v="7"/>
    <x v="89"/>
  </r>
  <r>
    <s v="混沌玄冥"/>
    <x v="89"/>
    <x v="4"/>
    <x v="5"/>
    <x v="5"/>
    <x v="8"/>
    <x v="89"/>
  </r>
  <r>
    <s v="玄冥之力"/>
    <x v="90"/>
    <x v="4"/>
    <x v="5"/>
    <x v="5"/>
    <x v="31"/>
    <x v="90"/>
  </r>
  <r>
    <s v="玄冥之力"/>
    <x v="90"/>
    <x v="4"/>
    <x v="5"/>
    <x v="5"/>
    <x v="6"/>
    <x v="90"/>
  </r>
  <r>
    <s v="玄冥之力"/>
    <x v="90"/>
    <x v="4"/>
    <x v="5"/>
    <x v="5"/>
    <x v="18"/>
    <x v="90"/>
  </r>
  <r>
    <s v="玄冥之力"/>
    <x v="90"/>
    <x v="4"/>
    <x v="5"/>
    <x v="5"/>
    <x v="13"/>
    <x v="90"/>
  </r>
  <r>
    <s v="玄冥之力"/>
    <x v="90"/>
    <x v="4"/>
    <x v="5"/>
    <x v="5"/>
    <x v="11"/>
    <x v="90"/>
  </r>
  <r>
    <s v="圣灭·冥河"/>
    <x v="91"/>
    <x v="4"/>
    <x v="6"/>
    <x v="6"/>
    <x v="27"/>
    <x v="91"/>
  </r>
  <r>
    <s v="圣灭·冥河"/>
    <x v="91"/>
    <x v="4"/>
    <x v="6"/>
    <x v="6"/>
    <x v="18"/>
    <x v="91"/>
  </r>
  <r>
    <s v="圣灭·冥河"/>
    <x v="91"/>
    <x v="4"/>
    <x v="6"/>
    <x v="6"/>
    <x v="28"/>
    <x v="91"/>
  </r>
  <r>
    <s v="圣灭·冥河"/>
    <x v="91"/>
    <x v="4"/>
    <x v="6"/>
    <x v="6"/>
    <x v="11"/>
    <x v="91"/>
  </r>
  <r>
    <s v="长拳"/>
    <x v="92"/>
    <x v="5"/>
    <x v="0"/>
    <x v="0"/>
    <x v="0"/>
    <x v="92"/>
  </r>
  <r>
    <s v="擒拿术"/>
    <x v="93"/>
    <x v="5"/>
    <x v="1"/>
    <x v="1"/>
    <x v="0"/>
    <x v="93"/>
  </r>
  <r>
    <s v="游龙出水"/>
    <x v="94"/>
    <x v="5"/>
    <x v="2"/>
    <x v="2"/>
    <x v="20"/>
    <x v="94"/>
  </r>
  <r>
    <s v="飞龙在天"/>
    <x v="95"/>
    <x v="5"/>
    <x v="3"/>
    <x v="3"/>
    <x v="32"/>
    <x v="95"/>
  </r>
  <r>
    <s v="飞龙在天"/>
    <x v="95"/>
    <x v="5"/>
    <x v="3"/>
    <x v="3"/>
    <x v="33"/>
    <x v="95"/>
  </r>
  <r>
    <s v="降龙有悔"/>
    <x v="96"/>
    <x v="5"/>
    <x v="4"/>
    <x v="4"/>
    <x v="4"/>
    <x v="96"/>
  </r>
  <r>
    <s v="降龙有悔"/>
    <x v="96"/>
    <x v="5"/>
    <x v="4"/>
    <x v="4"/>
    <x v="33"/>
    <x v="96"/>
  </r>
  <r>
    <s v="虎罗汉"/>
    <x v="97"/>
    <x v="5"/>
    <x v="2"/>
    <x v="2"/>
    <x v="20"/>
    <x v="97"/>
  </r>
  <r>
    <s v="龙罗汉"/>
    <x v="98"/>
    <x v="5"/>
    <x v="3"/>
    <x v="3"/>
    <x v="32"/>
    <x v="98"/>
  </r>
  <r>
    <s v="龙罗汉"/>
    <x v="98"/>
    <x v="5"/>
    <x v="3"/>
    <x v="3"/>
    <x v="33"/>
    <x v="98"/>
  </r>
  <r>
    <s v="睡罗汉"/>
    <x v="99"/>
    <x v="5"/>
    <x v="4"/>
    <x v="4"/>
    <x v="4"/>
    <x v="99"/>
  </r>
  <r>
    <s v="睡罗汉"/>
    <x v="99"/>
    <x v="5"/>
    <x v="4"/>
    <x v="4"/>
    <x v="33"/>
    <x v="99"/>
  </r>
  <r>
    <s v="消遥游"/>
    <x v="100"/>
    <x v="5"/>
    <x v="1"/>
    <x v="1"/>
    <x v="0"/>
    <x v="100"/>
  </r>
  <r>
    <s v="聚元阵"/>
    <x v="101"/>
    <x v="5"/>
    <x v="2"/>
    <x v="2"/>
    <x v="5"/>
    <x v="101"/>
  </r>
  <r>
    <s v="十全朝阳功"/>
    <x v="102"/>
    <x v="5"/>
    <x v="3"/>
    <x v="3"/>
    <x v="32"/>
    <x v="102"/>
  </r>
  <r>
    <s v="十全朝阳功"/>
    <x v="102"/>
    <x v="5"/>
    <x v="3"/>
    <x v="3"/>
    <x v="33"/>
    <x v="102"/>
  </r>
  <r>
    <s v="如影随形"/>
    <x v="103"/>
    <x v="5"/>
    <x v="4"/>
    <x v="4"/>
    <x v="4"/>
    <x v="103"/>
  </r>
  <r>
    <s v="如影随形"/>
    <x v="103"/>
    <x v="5"/>
    <x v="4"/>
    <x v="4"/>
    <x v="33"/>
    <x v="103"/>
  </r>
  <r>
    <s v="披荆斩棘"/>
    <x v="104"/>
    <x v="5"/>
    <x v="1"/>
    <x v="1"/>
    <x v="0"/>
    <x v="104"/>
  </r>
  <r>
    <s v="百步神行"/>
    <x v="105"/>
    <x v="5"/>
    <x v="2"/>
    <x v="2"/>
    <x v="5"/>
    <x v="105"/>
  </r>
  <r>
    <s v="散功掌"/>
    <x v="106"/>
    <x v="5"/>
    <x v="3"/>
    <x v="3"/>
    <x v="32"/>
    <x v="106"/>
  </r>
  <r>
    <s v="散功掌"/>
    <x v="106"/>
    <x v="5"/>
    <x v="3"/>
    <x v="3"/>
    <x v="33"/>
    <x v="106"/>
  </r>
  <r>
    <s v="嫁衣十八跌"/>
    <x v="107"/>
    <x v="5"/>
    <x v="4"/>
    <x v="4"/>
    <x v="4"/>
    <x v="107"/>
  </r>
  <r>
    <s v="嫁衣十八跌"/>
    <x v="107"/>
    <x v="5"/>
    <x v="4"/>
    <x v="4"/>
    <x v="33"/>
    <x v="107"/>
  </r>
  <r>
    <s v="龙凌九霄"/>
    <x v="108"/>
    <x v="5"/>
    <x v="5"/>
    <x v="5"/>
    <x v="33"/>
    <x v="108"/>
  </r>
  <r>
    <s v="龙凌九霄"/>
    <x v="108"/>
    <x v="5"/>
    <x v="5"/>
    <x v="5"/>
    <x v="7"/>
    <x v="108"/>
  </r>
  <r>
    <s v="龙凌九霄"/>
    <x v="108"/>
    <x v="5"/>
    <x v="5"/>
    <x v="5"/>
    <x v="6"/>
    <x v="108"/>
  </r>
  <r>
    <s v="地龙震天"/>
    <x v="109"/>
    <x v="5"/>
    <x v="5"/>
    <x v="5"/>
    <x v="19"/>
    <x v="109"/>
  </r>
  <r>
    <s v="地龙震天"/>
    <x v="109"/>
    <x v="5"/>
    <x v="5"/>
    <x v="5"/>
    <x v="8"/>
    <x v="109"/>
  </r>
  <r>
    <s v="地龙震天"/>
    <x v="109"/>
    <x v="5"/>
    <x v="5"/>
    <x v="5"/>
    <x v="27"/>
    <x v="109"/>
  </r>
  <r>
    <s v="地龙震天"/>
    <x v="109"/>
    <x v="5"/>
    <x v="5"/>
    <x v="5"/>
    <x v="9"/>
    <x v="109"/>
  </r>
  <r>
    <s v="地龙震天"/>
    <x v="109"/>
    <x v="5"/>
    <x v="5"/>
    <x v="5"/>
    <x v="11"/>
    <x v="109"/>
  </r>
  <r>
    <s v="苍龙·无悔"/>
    <x v="110"/>
    <x v="5"/>
    <x v="6"/>
    <x v="6"/>
    <x v="27"/>
    <x v="110"/>
  </r>
  <r>
    <s v="苍龙·无悔"/>
    <x v="110"/>
    <x v="5"/>
    <x v="6"/>
    <x v="6"/>
    <x v="9"/>
    <x v="110"/>
  </r>
  <r>
    <s v="苍龙·无悔"/>
    <x v="110"/>
    <x v="5"/>
    <x v="6"/>
    <x v="6"/>
    <x v="11"/>
    <x v="110"/>
  </r>
  <r>
    <s v="太虚心法"/>
    <x v="111"/>
    <x v="6"/>
    <x v="0"/>
    <x v="0"/>
    <x v="0"/>
    <x v="111"/>
  </r>
  <r>
    <s v="梵心诀"/>
    <x v="112"/>
    <x v="6"/>
    <x v="1"/>
    <x v="1"/>
    <x v="0"/>
    <x v="112"/>
  </r>
  <r>
    <s v="火神三元"/>
    <x v="113"/>
    <x v="6"/>
    <x v="2"/>
    <x v="2"/>
    <x v="1"/>
    <x v="113"/>
  </r>
  <r>
    <s v="焚火无垠"/>
    <x v="114"/>
    <x v="6"/>
    <x v="3"/>
    <x v="3"/>
    <x v="34"/>
    <x v="114"/>
  </r>
  <r>
    <s v="焚火无垠"/>
    <x v="114"/>
    <x v="6"/>
    <x v="3"/>
    <x v="3"/>
    <x v="35"/>
    <x v="114"/>
  </r>
  <r>
    <s v="天火蚀月"/>
    <x v="115"/>
    <x v="6"/>
    <x v="4"/>
    <x v="4"/>
    <x v="26"/>
    <x v="115"/>
  </r>
  <r>
    <s v="天火蚀月"/>
    <x v="115"/>
    <x v="6"/>
    <x v="4"/>
    <x v="4"/>
    <x v="35"/>
    <x v="115"/>
  </r>
  <r>
    <s v="晶冰玉结"/>
    <x v="116"/>
    <x v="6"/>
    <x v="2"/>
    <x v="2"/>
    <x v="20"/>
    <x v="116"/>
  </r>
  <r>
    <s v="梵海无边"/>
    <x v="117"/>
    <x v="6"/>
    <x v="3"/>
    <x v="3"/>
    <x v="34"/>
    <x v="117"/>
  </r>
  <r>
    <s v="梵海无边"/>
    <x v="117"/>
    <x v="6"/>
    <x v="3"/>
    <x v="3"/>
    <x v="35"/>
    <x v="117"/>
  </r>
  <r>
    <s v="冰封万里"/>
    <x v="118"/>
    <x v="6"/>
    <x v="4"/>
    <x v="4"/>
    <x v="26"/>
    <x v="118"/>
  </r>
  <r>
    <s v="冰封万里"/>
    <x v="118"/>
    <x v="6"/>
    <x v="4"/>
    <x v="4"/>
    <x v="35"/>
    <x v="118"/>
  </r>
  <r>
    <s v="太乙心经"/>
    <x v="119"/>
    <x v="6"/>
    <x v="1"/>
    <x v="1"/>
    <x v="0"/>
    <x v="119"/>
  </r>
  <r>
    <s v="天归纳气"/>
    <x v="120"/>
    <x v="6"/>
    <x v="2"/>
    <x v="2"/>
    <x v="1"/>
    <x v="120"/>
  </r>
  <r>
    <s v="神渡众生"/>
    <x v="121"/>
    <x v="6"/>
    <x v="3"/>
    <x v="3"/>
    <x v="34"/>
    <x v="121"/>
  </r>
  <r>
    <s v="神渡众生"/>
    <x v="121"/>
    <x v="6"/>
    <x v="3"/>
    <x v="3"/>
    <x v="35"/>
    <x v="121"/>
  </r>
  <r>
    <s v="天海无涯"/>
    <x v="122"/>
    <x v="6"/>
    <x v="4"/>
    <x v="4"/>
    <x v="26"/>
    <x v="122"/>
  </r>
  <r>
    <s v="天海无涯"/>
    <x v="122"/>
    <x v="6"/>
    <x v="4"/>
    <x v="4"/>
    <x v="35"/>
    <x v="122"/>
  </r>
  <r>
    <s v="玄石功"/>
    <x v="123"/>
    <x v="6"/>
    <x v="1"/>
    <x v="1"/>
    <x v="0"/>
    <x v="123"/>
  </r>
  <r>
    <s v="六出术"/>
    <x v="124"/>
    <x v="6"/>
    <x v="2"/>
    <x v="2"/>
    <x v="20"/>
    <x v="124"/>
  </r>
  <r>
    <s v="金关玉锁功"/>
    <x v="125"/>
    <x v="6"/>
    <x v="3"/>
    <x v="3"/>
    <x v="34"/>
    <x v="125"/>
  </r>
  <r>
    <s v="金关玉锁功"/>
    <x v="125"/>
    <x v="6"/>
    <x v="3"/>
    <x v="3"/>
    <x v="35"/>
    <x v="125"/>
  </r>
  <r>
    <s v="封魔阵法"/>
    <x v="126"/>
    <x v="6"/>
    <x v="4"/>
    <x v="4"/>
    <x v="26"/>
    <x v="126"/>
  </r>
  <r>
    <s v="封魔阵法"/>
    <x v="126"/>
    <x v="6"/>
    <x v="4"/>
    <x v="4"/>
    <x v="35"/>
    <x v="126"/>
  </r>
  <r>
    <s v="神人合一"/>
    <x v="127"/>
    <x v="6"/>
    <x v="5"/>
    <x v="5"/>
    <x v="35"/>
    <x v="127"/>
  </r>
  <r>
    <s v="神人合一"/>
    <x v="127"/>
    <x v="6"/>
    <x v="5"/>
    <x v="5"/>
    <x v="7"/>
    <x v="127"/>
  </r>
  <r>
    <s v="神人合一"/>
    <x v="127"/>
    <x v="6"/>
    <x v="5"/>
    <x v="5"/>
    <x v="16"/>
    <x v="127"/>
  </r>
  <r>
    <s v="神渡霜天"/>
    <x v="128"/>
    <x v="6"/>
    <x v="5"/>
    <x v="5"/>
    <x v="31"/>
    <x v="128"/>
  </r>
  <r>
    <s v="神渡霜天"/>
    <x v="128"/>
    <x v="6"/>
    <x v="5"/>
    <x v="5"/>
    <x v="6"/>
    <x v="128"/>
  </r>
  <r>
    <s v="神渡霜天"/>
    <x v="128"/>
    <x v="6"/>
    <x v="5"/>
    <x v="5"/>
    <x v="12"/>
    <x v="128"/>
  </r>
  <r>
    <s v="神渡霜天"/>
    <x v="128"/>
    <x v="6"/>
    <x v="5"/>
    <x v="5"/>
    <x v="23"/>
    <x v="128"/>
  </r>
  <r>
    <s v="神渡霜天"/>
    <x v="128"/>
    <x v="6"/>
    <x v="5"/>
    <x v="5"/>
    <x v="11"/>
    <x v="128"/>
  </r>
  <r>
    <s v="赤日·神回"/>
    <x v="129"/>
    <x v="6"/>
    <x v="6"/>
    <x v="6"/>
    <x v="12"/>
    <x v="129"/>
  </r>
  <r>
    <s v="赤日·神回"/>
    <x v="129"/>
    <x v="6"/>
    <x v="6"/>
    <x v="6"/>
    <x v="12"/>
    <x v="129"/>
  </r>
  <r>
    <s v="赤日·神回"/>
    <x v="129"/>
    <x v="6"/>
    <x v="6"/>
    <x v="6"/>
    <x v="13"/>
    <x v="129"/>
  </r>
  <r>
    <s v="赤日·神回"/>
    <x v="129"/>
    <x v="6"/>
    <x v="6"/>
    <x v="6"/>
    <x v="11"/>
    <x v="129"/>
  </r>
  <r>
    <s v="魔化心法"/>
    <x v="130"/>
    <x v="7"/>
    <x v="0"/>
    <x v="0"/>
    <x v="0"/>
    <x v="130"/>
  </r>
  <r>
    <s v="夜月流"/>
    <x v="131"/>
    <x v="7"/>
    <x v="1"/>
    <x v="1"/>
    <x v="0"/>
    <x v="131"/>
  </r>
  <r>
    <s v="炼狱火"/>
    <x v="132"/>
    <x v="7"/>
    <x v="2"/>
    <x v="2"/>
    <x v="36"/>
    <x v="132"/>
  </r>
  <r>
    <s v="烈火乱世"/>
    <x v="133"/>
    <x v="7"/>
    <x v="3"/>
    <x v="3"/>
    <x v="21"/>
    <x v="133"/>
  </r>
  <r>
    <s v="烈火乱世"/>
    <x v="133"/>
    <x v="7"/>
    <x v="3"/>
    <x v="3"/>
    <x v="37"/>
    <x v="133"/>
  </r>
  <r>
    <s v="灭世焚火"/>
    <x v="134"/>
    <x v="7"/>
    <x v="4"/>
    <x v="4"/>
    <x v="26"/>
    <x v="134"/>
  </r>
  <r>
    <s v="灭世焚火"/>
    <x v="134"/>
    <x v="7"/>
    <x v="4"/>
    <x v="4"/>
    <x v="37"/>
    <x v="134"/>
  </r>
  <r>
    <s v="寒云劲"/>
    <x v="135"/>
    <x v="7"/>
    <x v="2"/>
    <x v="2"/>
    <x v="36"/>
    <x v="135"/>
  </r>
  <r>
    <s v="天寒地冻"/>
    <x v="136"/>
    <x v="7"/>
    <x v="3"/>
    <x v="3"/>
    <x v="21"/>
    <x v="136"/>
  </r>
  <r>
    <s v="天寒地冻"/>
    <x v="136"/>
    <x v="7"/>
    <x v="3"/>
    <x v="3"/>
    <x v="37"/>
    <x v="136"/>
  </r>
  <r>
    <s v="冰月极光"/>
    <x v="137"/>
    <x v="7"/>
    <x v="4"/>
    <x v="4"/>
    <x v="26"/>
    <x v="137"/>
  </r>
  <r>
    <s v="冰月极光"/>
    <x v="137"/>
    <x v="7"/>
    <x v="4"/>
    <x v="4"/>
    <x v="37"/>
    <x v="137"/>
  </r>
  <r>
    <s v="杀声震天"/>
    <x v="138"/>
    <x v="7"/>
    <x v="1"/>
    <x v="1"/>
    <x v="0"/>
    <x v="138"/>
  </r>
  <r>
    <s v="修罗归元"/>
    <x v="139"/>
    <x v="7"/>
    <x v="2"/>
    <x v="2"/>
    <x v="36"/>
    <x v="139"/>
  </r>
  <r>
    <s v="还魂大法"/>
    <x v="140"/>
    <x v="7"/>
    <x v="3"/>
    <x v="3"/>
    <x v="21"/>
    <x v="140"/>
  </r>
  <r>
    <s v="还魂大法"/>
    <x v="140"/>
    <x v="7"/>
    <x v="3"/>
    <x v="3"/>
    <x v="37"/>
    <x v="140"/>
  </r>
  <r>
    <s v="虚无幻海"/>
    <x v="141"/>
    <x v="7"/>
    <x v="4"/>
    <x v="4"/>
    <x v="26"/>
    <x v="141"/>
  </r>
  <r>
    <s v="虚无幻海"/>
    <x v="141"/>
    <x v="7"/>
    <x v="4"/>
    <x v="4"/>
    <x v="37"/>
    <x v="141"/>
  </r>
  <r>
    <s v="九阴诀"/>
    <x v="142"/>
    <x v="7"/>
    <x v="1"/>
    <x v="1"/>
    <x v="0"/>
    <x v="142"/>
  </r>
  <r>
    <s v="魔影迷踪"/>
    <x v="143"/>
    <x v="7"/>
    <x v="2"/>
    <x v="2"/>
    <x v="36"/>
    <x v="143"/>
  </r>
  <r>
    <s v="黑煞灵指"/>
    <x v="144"/>
    <x v="7"/>
    <x v="3"/>
    <x v="3"/>
    <x v="21"/>
    <x v="144"/>
  </r>
  <r>
    <s v="黑煞灵指"/>
    <x v="144"/>
    <x v="7"/>
    <x v="3"/>
    <x v="3"/>
    <x v="37"/>
    <x v="144"/>
  </r>
  <r>
    <s v="七星连环"/>
    <x v="145"/>
    <x v="7"/>
    <x v="4"/>
    <x v="4"/>
    <x v="26"/>
    <x v="145"/>
  </r>
  <r>
    <s v="七星连环"/>
    <x v="145"/>
    <x v="7"/>
    <x v="4"/>
    <x v="4"/>
    <x v="37"/>
    <x v="145"/>
  </r>
  <r>
    <s v="修罗斩月"/>
    <x v="146"/>
    <x v="7"/>
    <x v="5"/>
    <x v="5"/>
    <x v="7"/>
    <x v="146"/>
  </r>
  <r>
    <s v="修罗斩月"/>
    <x v="146"/>
    <x v="7"/>
    <x v="5"/>
    <x v="5"/>
    <x v="16"/>
    <x v="146"/>
  </r>
  <r>
    <s v="修罗斩月"/>
    <x v="146"/>
    <x v="7"/>
    <x v="5"/>
    <x v="5"/>
    <x v="10"/>
    <x v="146"/>
  </r>
  <r>
    <s v="修罗斩月"/>
    <x v="146"/>
    <x v="7"/>
    <x v="5"/>
    <x v="5"/>
    <x v="28"/>
    <x v="146"/>
  </r>
  <r>
    <s v="修罗斩月"/>
    <x v="146"/>
    <x v="7"/>
    <x v="5"/>
    <x v="5"/>
    <x v="11"/>
    <x v="146"/>
  </r>
  <r>
    <s v="人魔合一"/>
    <x v="147"/>
    <x v="7"/>
    <x v="5"/>
    <x v="5"/>
    <x v="37"/>
    <x v="147"/>
  </r>
  <r>
    <s v="人魔合一"/>
    <x v="147"/>
    <x v="7"/>
    <x v="5"/>
    <x v="5"/>
    <x v="19"/>
    <x v="147"/>
  </r>
  <r>
    <s v="人魔合一"/>
    <x v="147"/>
    <x v="7"/>
    <x v="5"/>
    <x v="5"/>
    <x v="8"/>
    <x v="147"/>
  </r>
  <r>
    <s v="魔帝·无天"/>
    <x v="148"/>
    <x v="7"/>
    <x v="6"/>
    <x v="6"/>
    <x v="17"/>
    <x v="148"/>
  </r>
  <r>
    <s v="魔帝·无天"/>
    <x v="148"/>
    <x v="7"/>
    <x v="6"/>
    <x v="6"/>
    <x v="17"/>
    <x v="148"/>
  </r>
  <r>
    <s v="魔帝·无天"/>
    <x v="148"/>
    <x v="7"/>
    <x v="6"/>
    <x v="6"/>
    <x v="23"/>
    <x v="148"/>
  </r>
  <r>
    <s v="魔帝·无天"/>
    <x v="148"/>
    <x v="7"/>
    <x v="6"/>
    <x v="6"/>
    <x v="11"/>
    <x v="148"/>
  </r>
  <r>
    <s v="狂龙乱世"/>
    <x v="149"/>
    <x v="8"/>
    <x v="7"/>
    <x v="7"/>
    <x v="33"/>
    <x v="149"/>
  </r>
  <r>
    <s v="狂龙乱世"/>
    <x v="149"/>
    <x v="8"/>
    <x v="7"/>
    <x v="7"/>
    <x v="30"/>
    <x v="149"/>
  </r>
  <r>
    <s v="神魔同体"/>
    <x v="150"/>
    <x v="8"/>
    <x v="7"/>
    <x v="7"/>
    <x v="37"/>
    <x v="150"/>
  </r>
  <r>
    <s v="神魔同体"/>
    <x v="150"/>
    <x v="8"/>
    <x v="7"/>
    <x v="7"/>
    <x v="35"/>
    <x v="150"/>
  </r>
  <r>
    <s v="天阳无极"/>
    <x v="151"/>
    <x v="8"/>
    <x v="7"/>
    <x v="7"/>
    <x v="22"/>
    <x v="151"/>
  </r>
  <r>
    <s v="天阳无极"/>
    <x v="151"/>
    <x v="8"/>
    <x v="7"/>
    <x v="7"/>
    <x v="25"/>
    <x v="151"/>
  </r>
  <r>
    <s v="无量定天"/>
    <x v="152"/>
    <x v="8"/>
    <x v="7"/>
    <x v="7"/>
    <x v="3"/>
    <x v="152"/>
  </r>
  <r>
    <s v="无量定天"/>
    <x v="152"/>
    <x v="8"/>
    <x v="7"/>
    <x v="7"/>
    <x v="15"/>
    <x v="152"/>
  </r>
  <r>
    <s v="神魔·灭世"/>
    <x v="153"/>
    <x v="8"/>
    <x v="8"/>
    <x v="8"/>
    <x v="11"/>
    <x v="153"/>
  </r>
  <r>
    <s v="极阳·天关"/>
    <x v="154"/>
    <x v="8"/>
    <x v="8"/>
    <x v="8"/>
    <x v="11"/>
    <x v="1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N1:P18" firstHeaderRow="1" firstDataRow="1" firstDataCol="0"/>
  <pivotFields count="7">
    <pivotField showAll="0"/>
    <pivotField showAll="0">
      <items count="156">
        <item h="1" x="35"/>
        <item h="1" x="54"/>
        <item h="1" x="130"/>
        <item h="1" x="0"/>
        <item h="1" x="111"/>
        <item h="1" x="73"/>
        <item h="1" x="16"/>
        <item h="1" x="92"/>
        <item h="1" x="112"/>
        <item h="1" x="36"/>
        <item h="1" x="40"/>
        <item h="1" x="1"/>
        <item h="1" x="9"/>
        <item h="1" x="17"/>
        <item h="1" x="142"/>
        <item h="1" x="62"/>
        <item h="1" x="25"/>
        <item h="1" x="74"/>
        <item h="1" x="78"/>
        <item h="1" x="104"/>
        <item h="1" x="44"/>
        <item h="1" x="93"/>
        <item h="1" x="55"/>
        <item h="1" x="138"/>
        <item h="1" x="66"/>
        <item h="1" x="21"/>
        <item h="1" x="119"/>
        <item h="1" x="100"/>
        <item h="1" x="123"/>
        <item h="1" x="5"/>
        <item h="1" x="131"/>
        <item h="1" x="85"/>
        <item h="1" x="67"/>
        <item h="1" x="105"/>
        <item h="1" x="75"/>
        <item h="1" x="63"/>
        <item h="1" x="18"/>
        <item h="1" x="135"/>
        <item h="1" x="97"/>
        <item h="1" x="86"/>
        <item h="1" x="22"/>
        <item h="1" x="113"/>
        <item h="1" x="37"/>
        <item h="1" x="116"/>
        <item h="1" x="101"/>
        <item h="1" x="132"/>
        <item h="1" x="124"/>
        <item h="1" x="143"/>
        <item h="1" x="45"/>
        <item h="1" x="48"/>
        <item h="1" x="56"/>
        <item h="1" x="2"/>
        <item h="1" x="29"/>
        <item h="1" x="120"/>
        <item h="1" x="41"/>
        <item h="1" x="6"/>
        <item h="1" x="139"/>
        <item h="1" x="59"/>
        <item h="1" x="82"/>
        <item h="1" x="26"/>
        <item h="1" x="94"/>
        <item h="1" x="10"/>
        <item h="1" x="79"/>
        <item h="1" x="42"/>
        <item h="1" x="83"/>
        <item h="1" x="3"/>
        <item x="19"/>
        <item h="1" x="117"/>
        <item h="1" x="95"/>
        <item h="1" x="114"/>
        <item h="1" x="60"/>
        <item h="1" x="27"/>
        <item h="1" x="140"/>
        <item h="1" x="64"/>
        <item h="1" x="144"/>
        <item h="1" x="76"/>
        <item h="1" x="30"/>
        <item h="1" x="46"/>
        <item h="1" x="125"/>
        <item h="1" x="133"/>
        <item h="1" x="87"/>
        <item h="1" x="98"/>
        <item h="1" x="38"/>
        <item h="1" x="68"/>
        <item h="1" x="23"/>
        <item h="1" x="11"/>
        <item h="1" x="106"/>
        <item h="1" x="121"/>
        <item h="1" x="102"/>
        <item h="1" x="57"/>
        <item h="1" x="136"/>
        <item h="1" x="49"/>
        <item h="1" x="7"/>
        <item h="1" x="80"/>
        <item h="1" x="118"/>
        <item h="1" x="137"/>
        <item h="1" x="61"/>
        <item h="1" x="126"/>
        <item h="1" x="4"/>
        <item h="1" x="50"/>
        <item h="1" x="20"/>
        <item h="1" x="77"/>
        <item h="1" x="107"/>
        <item h="1" x="96"/>
        <item h="1" x="39"/>
        <item h="1" x="43"/>
        <item h="1" x="31"/>
        <item h="1" x="69"/>
        <item h="1" x="134"/>
        <item h="1" x="145"/>
        <item h="1" x="84"/>
        <item h="1" x="88"/>
        <item h="1" x="47"/>
        <item h="1" x="103"/>
        <item h="1" x="99"/>
        <item h="1" x="122"/>
        <item h="1" x="115"/>
        <item h="1" x="58"/>
        <item h="1" x="65"/>
        <item h="1" x="8"/>
        <item h="1" x="81"/>
        <item h="1" x="12"/>
        <item h="1" x="141"/>
        <item h="1" x="28"/>
        <item h="1" x="24"/>
        <item h="1" x="70"/>
        <item h="1" x="109"/>
        <item h="1" x="32"/>
        <item h="1" x="89"/>
        <item h="1" x="108"/>
        <item h="1" x="52"/>
        <item h="1" x="147"/>
        <item h="1" x="51"/>
        <item h="1" x="128"/>
        <item h="1" x="127"/>
        <item h="1" x="13"/>
        <item h="1" x="71"/>
        <item h="1" x="146"/>
        <item h="1" x="14"/>
        <item h="1" x="90"/>
        <item h="1" x="33"/>
        <item h="1" x="110"/>
        <item h="1" x="129"/>
        <item h="1" x="148"/>
        <item h="1" x="91"/>
        <item h="1" x="53"/>
        <item h="1" x="15"/>
        <item h="1" x="72"/>
        <item h="1" x="34"/>
        <item h="1" x="149"/>
        <item h="1" x="150"/>
        <item h="1" x="151"/>
        <item h="1" x="152"/>
        <item h="1" x="154"/>
        <item h="1" x="153"/>
        <item t="default"/>
      </items>
    </pivotField>
    <pivotField showAll="0">
      <items count="10">
        <item x="1"/>
        <item x="5"/>
        <item x="0"/>
        <item x="7"/>
        <item x="2"/>
        <item x="6"/>
        <item x="3"/>
        <item x="4"/>
        <item x="8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0">
        <item x="0"/>
        <item x="1"/>
        <item x="2"/>
        <item x="3"/>
        <item x="4"/>
        <item x="5"/>
        <item x="8"/>
        <item x="7"/>
        <item x="6"/>
        <item t="default"/>
      </items>
    </pivotField>
    <pivotField showAll="0">
      <items count="39">
        <item x="0"/>
        <item x="36"/>
        <item x="1"/>
        <item x="5"/>
        <item x="24"/>
        <item x="20"/>
        <item x="21"/>
        <item x="32"/>
        <item x="14"/>
        <item x="34"/>
        <item x="29"/>
        <item x="2"/>
        <item x="26"/>
        <item x="4"/>
        <item x="22"/>
        <item x="25"/>
        <item x="37"/>
        <item x="33"/>
        <item x="3"/>
        <item x="30"/>
        <item x="35"/>
        <item x="15"/>
        <item x="19"/>
        <item x="7"/>
        <item x="31"/>
        <item x="6"/>
        <item x="8"/>
        <item x="16"/>
        <item x="12"/>
        <item x="27"/>
        <item x="17"/>
        <item x="9"/>
        <item x="18"/>
        <item x="10"/>
        <item x="13"/>
        <item x="28"/>
        <item x="23"/>
        <item x="11"/>
        <item t="default"/>
      </items>
    </pivotField>
    <pivotField showAll="0">
      <items count="156">
        <item x="33"/>
        <item x="65"/>
        <item x="154"/>
        <item x="85"/>
        <item x="46"/>
        <item x="16"/>
        <item x="119"/>
        <item x="34"/>
        <item x="139"/>
        <item x="23"/>
        <item x="121"/>
        <item x="140"/>
        <item x="47"/>
        <item x="138"/>
        <item x="120"/>
        <item x="52"/>
        <item x="60"/>
        <item x="84"/>
        <item x="63"/>
        <item x="147"/>
        <item x="24"/>
        <item x="44"/>
        <item x="68"/>
        <item x="31"/>
        <item x="13"/>
        <item x="51"/>
        <item x="45"/>
        <item x="143"/>
        <item x="29"/>
        <item x="21"/>
        <item x="107"/>
        <item x="49"/>
        <item x="26"/>
        <item x="86"/>
        <item x="106"/>
        <item x="88"/>
        <item x="27"/>
        <item x="145"/>
        <item x="125"/>
        <item x="12"/>
        <item x="67"/>
        <item x="9"/>
        <item x="11"/>
        <item x="62"/>
        <item x="122"/>
        <item x="28"/>
        <item x="102"/>
        <item x="103"/>
        <item x="48"/>
        <item x="124"/>
        <item x="50"/>
        <item x="144"/>
        <item x="83"/>
        <item x="105"/>
        <item x="87"/>
        <item x="90"/>
        <item x="66"/>
        <item x="141"/>
        <item x="22"/>
        <item x="101"/>
        <item x="128"/>
        <item x="30"/>
        <item x="64"/>
        <item x="127"/>
        <item x="25"/>
        <item x="69"/>
        <item x="82"/>
        <item x="10"/>
        <item x="104"/>
        <item x="100"/>
        <item x="150"/>
        <item x="130"/>
        <item x="148"/>
        <item x="137"/>
        <item x="146"/>
        <item x="131"/>
        <item x="116"/>
        <item x="117"/>
        <item x="135"/>
        <item x="136"/>
        <item x="118"/>
        <item x="111"/>
        <item x="115"/>
        <item x="132"/>
        <item x="112"/>
        <item x="126"/>
        <item x="113"/>
        <item x="123"/>
        <item x="133"/>
        <item x="129"/>
        <item x="114"/>
        <item x="134"/>
        <item x="153"/>
        <item x="142"/>
        <item x="54"/>
        <item x="110"/>
        <item x="108"/>
        <item x="81"/>
        <item x="92"/>
        <item x="19"/>
        <item x="95"/>
        <item x="0"/>
        <item x="58"/>
        <item x="39"/>
        <item x="32"/>
        <item x="96"/>
        <item x="77"/>
        <item x="20"/>
        <item x="73"/>
        <item x="78"/>
        <item x="4"/>
        <item x="55"/>
        <item x="70"/>
        <item x="89"/>
        <item x="40"/>
        <item x="5"/>
        <item x="36"/>
        <item x="59"/>
        <item x="151"/>
        <item x="93"/>
        <item x="17"/>
        <item x="74"/>
        <item x="1"/>
        <item x="97"/>
        <item x="75"/>
        <item x="56"/>
        <item x="149"/>
        <item x="91"/>
        <item x="72"/>
        <item x="109"/>
        <item x="76"/>
        <item x="6"/>
        <item x="35"/>
        <item x="37"/>
        <item x="57"/>
        <item x="2"/>
        <item x="94"/>
        <item x="18"/>
        <item x="15"/>
        <item x="53"/>
        <item x="38"/>
        <item x="3"/>
        <item x="14"/>
        <item x="152"/>
        <item x="41"/>
        <item x="7"/>
        <item x="42"/>
        <item x="80"/>
        <item x="8"/>
        <item x="43"/>
        <item x="71"/>
        <item x="98"/>
        <item x="61"/>
        <item x="99"/>
        <item x="79"/>
        <item t="default"/>
      </items>
    </pivotField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武功_等级" sourceName="武功+等级">
  <pivotTables>
    <pivotTable tabId="3" name="数据透视表1"/>
  </pivotTables>
  <data>
    <tabular pivotCacheId="1">
      <items count="155">
        <i x="35"/>
        <i x="54"/>
        <i x="130"/>
        <i x="0"/>
        <i x="111"/>
        <i x="73"/>
        <i x="16"/>
        <i x="92"/>
        <i x="112"/>
        <i x="36"/>
        <i x="40"/>
        <i x="1"/>
        <i x="9"/>
        <i x="17"/>
        <i x="142"/>
        <i x="62"/>
        <i x="25"/>
        <i x="74"/>
        <i x="78"/>
        <i x="104"/>
        <i x="44"/>
        <i x="93"/>
        <i x="55"/>
        <i x="138"/>
        <i x="66"/>
        <i x="21"/>
        <i x="119"/>
        <i x="100"/>
        <i x="123"/>
        <i x="5"/>
        <i x="131"/>
        <i x="85"/>
        <i x="67"/>
        <i x="105"/>
        <i x="75"/>
        <i x="63"/>
        <i x="18"/>
        <i x="135"/>
        <i x="97"/>
        <i x="86"/>
        <i x="22"/>
        <i x="113"/>
        <i x="37"/>
        <i x="116"/>
        <i x="101"/>
        <i x="132"/>
        <i x="124"/>
        <i x="143"/>
        <i x="45"/>
        <i x="48"/>
        <i x="56"/>
        <i x="2"/>
        <i x="29"/>
        <i x="120"/>
        <i x="41"/>
        <i x="6"/>
        <i x="139"/>
        <i x="59"/>
        <i x="82"/>
        <i x="26"/>
        <i x="94"/>
        <i x="10"/>
        <i x="79"/>
        <i x="42"/>
        <i x="83"/>
        <i x="3"/>
        <i x="19" s="1"/>
        <i x="117"/>
        <i x="95"/>
        <i x="114"/>
        <i x="60"/>
        <i x="27"/>
        <i x="140"/>
        <i x="64"/>
        <i x="144"/>
        <i x="76"/>
        <i x="30"/>
        <i x="46"/>
        <i x="125"/>
        <i x="133"/>
        <i x="87"/>
        <i x="98"/>
        <i x="38"/>
        <i x="68"/>
        <i x="23"/>
        <i x="11"/>
        <i x="106"/>
        <i x="121"/>
        <i x="102"/>
        <i x="57"/>
        <i x="136"/>
        <i x="49"/>
        <i x="7"/>
        <i x="80"/>
        <i x="118"/>
        <i x="137"/>
        <i x="61"/>
        <i x="126"/>
        <i x="4"/>
        <i x="50"/>
        <i x="20"/>
        <i x="77"/>
        <i x="107"/>
        <i x="96"/>
        <i x="39"/>
        <i x="43"/>
        <i x="31"/>
        <i x="69"/>
        <i x="134"/>
        <i x="145"/>
        <i x="84"/>
        <i x="88"/>
        <i x="47"/>
        <i x="103"/>
        <i x="99"/>
        <i x="122"/>
        <i x="115"/>
        <i x="58"/>
        <i x="65"/>
        <i x="8"/>
        <i x="81"/>
        <i x="12"/>
        <i x="141"/>
        <i x="28"/>
        <i x="24"/>
        <i x="70"/>
        <i x="109"/>
        <i x="32"/>
        <i x="89"/>
        <i x="108"/>
        <i x="52"/>
        <i x="147"/>
        <i x="51"/>
        <i x="128"/>
        <i x="127"/>
        <i x="13"/>
        <i x="71"/>
        <i x="146"/>
        <i x="14"/>
        <i x="90"/>
        <i x="33"/>
        <i x="110"/>
        <i x="129"/>
        <i x="148"/>
        <i x="91"/>
        <i x="53"/>
        <i x="15"/>
        <i x="72"/>
        <i x="34"/>
        <i x="149"/>
        <i x="150"/>
        <i x="151"/>
        <i x="152"/>
        <i x="154"/>
        <i x="153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门派" sourceName="门派">
  <pivotTables>
    <pivotTable tabId="3" name="数据透视表1"/>
  </pivotTables>
  <data>
    <tabular pivotCacheId="1">
      <items count="9">
        <i x="1" s="1"/>
        <i x="5" s="1" nd="1"/>
        <i x="0" s="1" nd="1"/>
        <i x="7" s="1" nd="1"/>
        <i x="2" s="1" nd="1"/>
        <i x="6" s="1" nd="1"/>
        <i x="3" s="1" nd="1"/>
        <i x="4" s="1" nd="1"/>
        <i x="8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武功等级" sourceName="武功等级">
  <pivotTables>
    <pivotTable tabId="3" name="数据透视表1"/>
  </pivotTables>
  <data>
    <tabular pivotCacheId="1">
      <items count="9">
        <i x="3" s="1"/>
        <i x="0" s="1" nd="1"/>
        <i x="1" s="1" nd="1"/>
        <i x="2" s="1" nd="1"/>
        <i x="4" s="1" nd="1"/>
        <i x="5" s="1" nd="1"/>
        <i x="6" s="1" nd="1"/>
        <i x="7" s="1" nd="1"/>
        <i x="8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消耗点数" sourceName="消耗点数">
  <pivotTables>
    <pivotTable tabId="3" name="数据透视表1"/>
  </pivotTables>
  <data>
    <tabular pivotCacheId="1">
      <items count="9">
        <i x="3" s="1"/>
        <i x="0" s="1" nd="1"/>
        <i x="1" s="1" nd="1"/>
        <i x="2" s="1" nd="1"/>
        <i x="4" s="1" nd="1"/>
        <i x="5" s="1" nd="1"/>
        <i x="8" s="1" nd="1"/>
        <i x="7" s="1" nd="1"/>
        <i x="6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武功出处" sourceName="武功出处">
  <pivotTables>
    <pivotTable tabId="3" name="数据透视表1"/>
  </pivotTables>
  <data>
    <tabular pivotCacheId="1">
      <items count="38">
        <i x="14" s="1"/>
        <i x="15" s="1"/>
        <i x="0" s="1" nd="1"/>
        <i x="36" s="1" nd="1"/>
        <i x="1" s="1" nd="1"/>
        <i x="5" s="1" nd="1"/>
        <i x="24" s="1" nd="1"/>
        <i x="20" s="1" nd="1"/>
        <i x="21" s="1" nd="1"/>
        <i x="32" s="1" nd="1"/>
        <i x="34" s="1" nd="1"/>
        <i x="29" s="1" nd="1"/>
        <i x="2" s="1" nd="1"/>
        <i x="26" s="1" nd="1"/>
        <i x="4" s="1" nd="1"/>
        <i x="22" s="1" nd="1"/>
        <i x="25" s="1" nd="1"/>
        <i x="37" s="1" nd="1"/>
        <i x="33" s="1" nd="1"/>
        <i x="3" s="1" nd="1"/>
        <i x="30" s="1" nd="1"/>
        <i x="35" s="1" nd="1"/>
        <i x="19" s="1" nd="1"/>
        <i x="7" s="1" nd="1"/>
        <i x="31" s="1" nd="1"/>
        <i x="6" s="1" nd="1"/>
        <i x="8" s="1" nd="1"/>
        <i x="16" s="1" nd="1"/>
        <i x="12" s="1" nd="1"/>
        <i x="27" s="1" nd="1"/>
        <i x="17" s="1" nd="1"/>
        <i x="9" s="1" nd="1"/>
        <i x="18" s="1" nd="1"/>
        <i x="10" s="1" nd="1"/>
        <i x="13" s="1" nd="1"/>
        <i x="28" s="1" nd="1"/>
        <i x="23" s="1" nd="1"/>
        <i x="11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技能描述" sourceName="技能描述">
  <pivotTables>
    <pivotTable tabId="3" name="数据透视表1"/>
  </pivotTables>
  <data>
    <tabular pivotCacheId="1">
      <items count="155">
        <i x="19" s="1"/>
        <i x="33" s="1" nd="1"/>
        <i x="65" s="1" nd="1"/>
        <i x="154" s="1" nd="1"/>
        <i x="85" s="1" nd="1"/>
        <i x="46" s="1" nd="1"/>
        <i x="16" s="1" nd="1"/>
        <i x="119" s="1" nd="1"/>
        <i x="34" s="1" nd="1"/>
        <i x="139" s="1" nd="1"/>
        <i x="23" s="1" nd="1"/>
        <i x="121" s="1" nd="1"/>
        <i x="140" s="1" nd="1"/>
        <i x="47" s="1" nd="1"/>
        <i x="138" s="1" nd="1"/>
        <i x="120" s="1" nd="1"/>
        <i x="52" s="1" nd="1"/>
        <i x="60" s="1" nd="1"/>
        <i x="84" s="1" nd="1"/>
        <i x="63" s="1" nd="1"/>
        <i x="147" s="1" nd="1"/>
        <i x="24" s="1" nd="1"/>
        <i x="44" s="1" nd="1"/>
        <i x="68" s="1" nd="1"/>
        <i x="31" s="1" nd="1"/>
        <i x="13" s="1" nd="1"/>
        <i x="51" s="1" nd="1"/>
        <i x="45" s="1" nd="1"/>
        <i x="143" s="1" nd="1"/>
        <i x="29" s="1" nd="1"/>
        <i x="21" s="1" nd="1"/>
        <i x="107" s="1" nd="1"/>
        <i x="49" s="1" nd="1"/>
        <i x="26" s="1" nd="1"/>
        <i x="86" s="1" nd="1"/>
        <i x="106" s="1" nd="1"/>
        <i x="88" s="1" nd="1"/>
        <i x="27" s="1" nd="1"/>
        <i x="145" s="1" nd="1"/>
        <i x="125" s="1" nd="1"/>
        <i x="12" s="1" nd="1"/>
        <i x="67" s="1" nd="1"/>
        <i x="9" s="1" nd="1"/>
        <i x="11" s="1" nd="1"/>
        <i x="62" s="1" nd="1"/>
        <i x="122" s="1" nd="1"/>
        <i x="28" s="1" nd="1"/>
        <i x="102" s="1" nd="1"/>
        <i x="103" s="1" nd="1"/>
        <i x="48" s="1" nd="1"/>
        <i x="124" s="1" nd="1"/>
        <i x="50" s="1" nd="1"/>
        <i x="144" s="1" nd="1"/>
        <i x="83" s="1" nd="1"/>
        <i x="105" s="1" nd="1"/>
        <i x="87" s="1" nd="1"/>
        <i x="90" s="1" nd="1"/>
        <i x="66" s="1" nd="1"/>
        <i x="141" s="1" nd="1"/>
        <i x="22" s="1" nd="1"/>
        <i x="101" s="1" nd="1"/>
        <i x="128" s="1" nd="1"/>
        <i x="30" s="1" nd="1"/>
        <i x="64" s="1" nd="1"/>
        <i x="127" s="1" nd="1"/>
        <i x="25" s="1" nd="1"/>
        <i x="69" s="1" nd="1"/>
        <i x="82" s="1" nd="1"/>
        <i x="10" s="1" nd="1"/>
        <i x="104" s="1" nd="1"/>
        <i x="100" s="1" nd="1"/>
        <i x="150" s="1" nd="1"/>
        <i x="130" s="1" nd="1"/>
        <i x="148" s="1" nd="1"/>
        <i x="137" s="1" nd="1"/>
        <i x="146" s="1" nd="1"/>
        <i x="131" s="1" nd="1"/>
        <i x="116" s="1" nd="1"/>
        <i x="117" s="1" nd="1"/>
        <i x="135" s="1" nd="1"/>
        <i x="136" s="1" nd="1"/>
        <i x="118" s="1" nd="1"/>
        <i x="111" s="1" nd="1"/>
        <i x="115" s="1" nd="1"/>
        <i x="132" s="1" nd="1"/>
        <i x="112" s="1" nd="1"/>
        <i x="126" s="1" nd="1"/>
        <i x="113" s="1" nd="1"/>
        <i x="123" s="1" nd="1"/>
        <i x="133" s="1" nd="1"/>
        <i x="129" s="1" nd="1"/>
        <i x="114" s="1" nd="1"/>
        <i x="134" s="1" nd="1"/>
        <i x="153" s="1" nd="1"/>
        <i x="142" s="1" nd="1"/>
        <i x="54" s="1" nd="1"/>
        <i x="110" s="1" nd="1"/>
        <i x="108" s="1" nd="1"/>
        <i x="81" s="1" nd="1"/>
        <i x="92" s="1" nd="1"/>
        <i x="95" s="1" nd="1"/>
        <i x="0" s="1" nd="1"/>
        <i x="58" s="1" nd="1"/>
        <i x="39" s="1" nd="1"/>
        <i x="32" s="1" nd="1"/>
        <i x="96" s="1" nd="1"/>
        <i x="77" s="1" nd="1"/>
        <i x="20" s="1" nd="1"/>
        <i x="73" s="1" nd="1"/>
        <i x="78" s="1" nd="1"/>
        <i x="4" s="1" nd="1"/>
        <i x="55" s="1" nd="1"/>
        <i x="70" s="1" nd="1"/>
        <i x="89" s="1" nd="1"/>
        <i x="40" s="1" nd="1"/>
        <i x="5" s="1" nd="1"/>
        <i x="36" s="1" nd="1"/>
        <i x="59" s="1" nd="1"/>
        <i x="151" s="1" nd="1"/>
        <i x="93" s="1" nd="1"/>
        <i x="17" s="1" nd="1"/>
        <i x="74" s="1" nd="1"/>
        <i x="1" s="1" nd="1"/>
        <i x="97" s="1" nd="1"/>
        <i x="75" s="1" nd="1"/>
        <i x="56" s="1" nd="1"/>
        <i x="149" s="1" nd="1"/>
        <i x="91" s="1" nd="1"/>
        <i x="72" s="1" nd="1"/>
        <i x="109" s="1" nd="1"/>
        <i x="76" s="1" nd="1"/>
        <i x="6" s="1" nd="1"/>
        <i x="35" s="1" nd="1"/>
        <i x="37" s="1" nd="1"/>
        <i x="57" s="1" nd="1"/>
        <i x="2" s="1" nd="1"/>
        <i x="94" s="1" nd="1"/>
        <i x="18" s="1" nd="1"/>
        <i x="15" s="1" nd="1"/>
        <i x="53" s="1" nd="1"/>
        <i x="38" s="1" nd="1"/>
        <i x="3" s="1" nd="1"/>
        <i x="14" s="1" nd="1"/>
        <i x="152" s="1" nd="1"/>
        <i x="41" s="1" nd="1"/>
        <i x="7" s="1" nd="1"/>
        <i x="42" s="1" nd="1"/>
        <i x="80" s="1" nd="1"/>
        <i x="8" s="1" nd="1"/>
        <i x="43" s="1" nd="1"/>
        <i x="71" s="1" nd="1"/>
        <i x="98" s="1" nd="1"/>
        <i x="61" s="1" nd="1"/>
        <i x="99" s="1" nd="1"/>
        <i x="79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武功+等级" cache="切片器_武功_等级" caption="武功+等级" startItem="57" rowHeight="225425"/>
  <slicer name="门派" cache="切片器_门派" caption="门派" rowHeight="225425"/>
  <slicer name="武功等级" cache="切片器_武功等级" caption="武功等级" rowHeight="225425"/>
  <slicer name="消耗点数" cache="切片器_消耗点数" caption="消耗点数" rowHeight="225425"/>
  <slicer name="武功出处" cache="切片器_武功出处" caption="武功出处" rowHeight="225425"/>
  <slicer name="技能描述" cache="切片器_技能描述" caption="技能描述" rowHeight="225425"/>
</slic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0"/>
  <sheetViews>
    <sheetView tabSelected="1" zoomScaleNormal="100" workbookViewId="0">
      <selection activeCell="V16" sqref="V16"/>
    </sheetView>
  </sheetViews>
  <sheetFormatPr defaultRowHeight="13.5" x14ac:dyDescent="0.15"/>
  <cols>
    <col min="1" max="1" width="10.875" customWidth="1"/>
    <col min="3" max="3" width="9.5" customWidth="1"/>
    <col min="4" max="4" width="10.75" customWidth="1"/>
    <col min="5" max="5" width="10.875" customWidth="1"/>
    <col min="6" max="8" width="10" customWidth="1"/>
    <col min="9" max="9" width="10.25" customWidth="1"/>
    <col min="10" max="10" width="10.25" bestFit="1" customWidth="1"/>
    <col min="11" max="11" width="4.5" hidden="1" customWidth="1"/>
    <col min="12" max="13" width="9" hidden="1" customWidth="1"/>
    <col min="14" max="14" width="3.375" hidden="1" customWidth="1"/>
    <col min="15" max="17" width="2.5" hidden="1" customWidth="1"/>
    <col min="18" max="20" width="3.5" hidden="1" customWidth="1"/>
  </cols>
  <sheetData>
    <row r="1" spans="1:20" s="68" customFormat="1" ht="15" thickBot="1" x14ac:dyDescent="0.2">
      <c r="A1" s="102" t="s">
        <v>811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20" ht="14.25" thickBot="1" x14ac:dyDescent="0.2">
      <c r="A2" s="99" t="s">
        <v>812</v>
      </c>
      <c r="B2" s="100"/>
      <c r="C2" s="100"/>
      <c r="D2" s="100"/>
      <c r="E2" s="100"/>
      <c r="F2" s="100"/>
      <c r="G2" s="100"/>
      <c r="H2" s="100"/>
      <c r="I2" s="100"/>
      <c r="J2" s="101"/>
    </row>
    <row r="3" spans="1:20" ht="14.25" x14ac:dyDescent="0.15">
      <c r="A3" s="45" t="s">
        <v>601</v>
      </c>
      <c r="B3" s="67" t="s">
        <v>805</v>
      </c>
      <c r="C3" s="47" t="s">
        <v>802</v>
      </c>
      <c r="D3" s="38" t="str">
        <f>VLOOKUP($B$3,人物数据!$A$2:$G$85,3,FALSE)</f>
        <v>火</v>
      </c>
      <c r="E3" s="49" t="s">
        <v>603</v>
      </c>
      <c r="F3" s="39">
        <f>VLOOKUP($B$3,人物数据!$A$2:$G$85,5,FALSE)</f>
        <v>90</v>
      </c>
      <c r="G3" s="50" t="s">
        <v>607</v>
      </c>
      <c r="H3" s="39">
        <f>VLOOKUP($B$3,人物数据!$A$2:$G$85,6,FALSE)</f>
        <v>0</v>
      </c>
      <c r="I3" s="50" t="s">
        <v>604</v>
      </c>
      <c r="J3" s="64" t="str">
        <f>SUM(K6:K37)&amp;$N$5</f>
        <v>119点</v>
      </c>
      <c r="K3">
        <f>SUM(K6:K37)</f>
        <v>119</v>
      </c>
    </row>
    <row r="4" spans="1:20" ht="15" thickBot="1" x14ac:dyDescent="0.2">
      <c r="A4" s="46" t="s">
        <v>602</v>
      </c>
      <c r="B4" s="40" t="str">
        <f>VLOOKUP($B$3,人物数据!$A$2:$G$85,2,FALSE)</f>
        <v>少林派</v>
      </c>
      <c r="C4" s="48" t="s">
        <v>613</v>
      </c>
      <c r="D4" s="98" t="str">
        <f>VLOOKUP($B$3,人物数据!$A$2:$G$85,7,FALSE)</f>
        <v>勇气/智慧</v>
      </c>
      <c r="E4" s="98"/>
      <c r="F4" s="98"/>
      <c r="G4" s="48" t="s">
        <v>605</v>
      </c>
      <c r="H4" s="41">
        <v>120</v>
      </c>
      <c r="I4" s="51" t="s">
        <v>606</v>
      </c>
      <c r="J4" s="65" t="str">
        <f>H4-K3&amp;$N$5</f>
        <v>1点</v>
      </c>
    </row>
    <row r="5" spans="1:20" ht="14.25" thickBot="1" x14ac:dyDescent="0.2">
      <c r="A5" s="60" t="s">
        <v>585</v>
      </c>
      <c r="B5" s="61" t="s">
        <v>586</v>
      </c>
      <c r="C5" s="62" t="s">
        <v>563</v>
      </c>
      <c r="D5" s="62" t="s">
        <v>564</v>
      </c>
      <c r="E5" s="62" t="s">
        <v>565</v>
      </c>
      <c r="F5" s="62" t="s">
        <v>566</v>
      </c>
      <c r="G5" s="62" t="s">
        <v>567</v>
      </c>
      <c r="H5" s="62" t="s">
        <v>568</v>
      </c>
      <c r="I5" s="62" t="s">
        <v>569</v>
      </c>
      <c r="J5" s="63" t="s">
        <v>588</v>
      </c>
      <c r="L5" s="17" t="s">
        <v>589</v>
      </c>
      <c r="N5" t="s">
        <v>587</v>
      </c>
    </row>
    <row r="6" spans="1:20" x14ac:dyDescent="0.15">
      <c r="A6" s="86" t="s">
        <v>552</v>
      </c>
      <c r="B6" s="20" t="s">
        <v>553</v>
      </c>
      <c r="C6" s="83"/>
      <c r="D6" s="52"/>
      <c r="E6" s="52"/>
      <c r="F6" s="52"/>
      <c r="G6" s="52"/>
      <c r="H6" s="52"/>
      <c r="I6" s="78"/>
      <c r="J6" s="72" t="str">
        <f>K6&amp;$N$5</f>
        <v>0点</v>
      </c>
      <c r="K6" s="16">
        <f>SUM(N6:R8,T6,S7)+MAX(S6,S8)+L6</f>
        <v>0</v>
      </c>
      <c r="L6" s="16">
        <f>IF($B$4=M6,-N6,0)</f>
        <v>0</v>
      </c>
      <c r="M6" s="16" t="str">
        <f>A6</f>
        <v>华山派</v>
      </c>
      <c r="N6" s="16">
        <f>IF(ISNA(VLOOKUP(C6,武功!$A$2:$E$156,4,FALSE)),0,VLOOKUP(C6,武功!$A$2:$E$156,4,FALSE))</f>
        <v>0</v>
      </c>
      <c r="O6" s="16">
        <f>IF(ISNA(VLOOKUP(D6,武功!$A$2:$E$156,4,FALSE)),0,VLOOKUP(D6,武功!$A$2:$E$156,4,FALSE))</f>
        <v>0</v>
      </c>
      <c r="P6" s="16">
        <f>IF(ISNA(VLOOKUP(E6,武功!$A$2:$E$156,4,FALSE)),0,VLOOKUP(E6,武功!$A$2:$E$156,4,FALSE))</f>
        <v>0</v>
      </c>
      <c r="Q6" s="16">
        <f>IF(ISNA(VLOOKUP(F6,武功!$A$2:$E$156,4,FALSE)),0,VLOOKUP(F6,武功!$A$2:$E$156,4,FALSE))</f>
        <v>0</v>
      </c>
      <c r="R6" s="16">
        <f>IF(ISNA(VLOOKUP(G6,武功!$A$2:$E$156,4,FALSE)),0,VLOOKUP(G6,武功!$A$2:$E$156,4,FALSE))</f>
        <v>0</v>
      </c>
      <c r="S6" s="16">
        <f>IF(ISNA(VLOOKUP(H6,武功!$A$2:$E$156,4,FALSE)),0,VLOOKUP(H6,武功!$A$2:$E$156,4,FALSE))</f>
        <v>0</v>
      </c>
      <c r="T6" s="16">
        <f>IF(ISNA(VLOOKUP(I6,武功!$A$2:$E$156,4,FALSE)),0,VLOOKUP(I6,武功!$A$2:$E$156,4,FALSE))</f>
        <v>0</v>
      </c>
    </row>
    <row r="7" spans="1:20" x14ac:dyDescent="0.15">
      <c r="A7" s="87"/>
      <c r="B7" s="21" t="s">
        <v>554</v>
      </c>
      <c r="C7" s="84"/>
      <c r="D7" s="53"/>
      <c r="E7" s="53"/>
      <c r="F7" s="53"/>
      <c r="G7" s="53"/>
      <c r="H7" s="53"/>
      <c r="I7" s="79"/>
      <c r="J7" s="73"/>
      <c r="K7" s="15"/>
      <c r="L7" s="16"/>
      <c r="M7" s="16"/>
      <c r="N7" s="16"/>
      <c r="O7" s="16">
        <f>IF(ISNA(VLOOKUP(D7,武功!$A$2:$E$156,4,FALSE)),0,VLOOKUP(D7,武功!$A$2:$E$156,4,FALSE))</f>
        <v>0</v>
      </c>
      <c r="P7" s="16">
        <f>IF(ISNA(VLOOKUP(E7,武功!$A$2:$E$156,4,FALSE)),0,VLOOKUP(E7,武功!$A$2:$E$156,4,FALSE))</f>
        <v>0</v>
      </c>
      <c r="Q7" s="16">
        <f>IF(ISNA(VLOOKUP(F7,武功!$A$2:$E$156,4,FALSE)),0,VLOOKUP(F7,武功!$A$2:$E$156,4,FALSE))</f>
        <v>0</v>
      </c>
      <c r="R7" s="16">
        <f>IF(ISNA(VLOOKUP(G7,武功!$A$2:$E$156,4,FALSE)),0,VLOOKUP(G7,武功!$A$2:$E$156,4,FALSE))</f>
        <v>0</v>
      </c>
      <c r="S7" s="16">
        <f>IF(ISNA(VLOOKUP(H7,武功!$A$2:$E$156,4,FALSE)),0,VLOOKUP(H7,武功!$A$2:$E$156,4,FALSE))</f>
        <v>0</v>
      </c>
      <c r="T7" s="16"/>
    </row>
    <row r="8" spans="1:20" ht="14.25" thickBot="1" x14ac:dyDescent="0.2">
      <c r="A8" s="88"/>
      <c r="B8" s="22" t="s">
        <v>555</v>
      </c>
      <c r="C8" s="85"/>
      <c r="D8" s="54"/>
      <c r="E8" s="54"/>
      <c r="F8" s="54"/>
      <c r="G8" s="54"/>
      <c r="H8" s="54"/>
      <c r="I8" s="80"/>
      <c r="J8" s="74"/>
      <c r="K8" s="15"/>
      <c r="L8" s="16"/>
      <c r="M8" s="16"/>
      <c r="N8" s="16"/>
      <c r="O8" s="16">
        <f>IF(ISNA(VLOOKUP(D8,武功!$A$2:$E$156,4,FALSE)),0,VLOOKUP(D8,武功!$A$2:$E$156,4,FALSE))</f>
        <v>0</v>
      </c>
      <c r="P8" s="16">
        <f>IF(ISNA(VLOOKUP(E8,武功!$A$2:$E$156,4,FALSE)),0,VLOOKUP(E8,武功!$A$2:$E$156,4,FALSE))</f>
        <v>0</v>
      </c>
      <c r="Q8" s="16">
        <f>IF(ISNA(VLOOKUP(F8,武功!$A$2:$E$156,4,FALSE)),0,VLOOKUP(F8,武功!$A$2:$E$156,4,FALSE))</f>
        <v>0</v>
      </c>
      <c r="R8" s="16">
        <f>IF(ISNA(VLOOKUP(G8,武功!$A$2:$E$156,4,FALSE)),0,VLOOKUP(G8,武功!$A$2:$E$156,4,FALSE))</f>
        <v>0</v>
      </c>
      <c r="S8" s="16">
        <f>IF(ISNA(VLOOKUP(H8,武功!$A$2:$E$156,4,FALSE)),0,VLOOKUP(H8,武功!$A$2:$E$156,4,FALSE))</f>
        <v>0</v>
      </c>
      <c r="T8" s="16"/>
    </row>
    <row r="9" spans="1:20" x14ac:dyDescent="0.15">
      <c r="A9" s="86" t="s">
        <v>556</v>
      </c>
      <c r="B9" s="23" t="s">
        <v>557</v>
      </c>
      <c r="C9" s="110" t="s">
        <v>806</v>
      </c>
      <c r="D9" s="52"/>
      <c r="E9" s="52"/>
      <c r="F9" s="55"/>
      <c r="G9" s="52"/>
      <c r="H9" s="52"/>
      <c r="I9" s="78"/>
      <c r="J9" s="69" t="str">
        <f>K9&amp;$N$5</f>
        <v>3点</v>
      </c>
      <c r="K9">
        <f>SUM(N9:R12,S10,T9)+MAX(S9,S12)+L9</f>
        <v>3</v>
      </c>
      <c r="L9" s="16">
        <f>IF($B$4=M9,-N9,0)</f>
        <v>0</v>
      </c>
      <c r="M9" s="16" t="str">
        <f>A9</f>
        <v>峨眉派</v>
      </c>
      <c r="N9" s="16">
        <f>IF(ISNA(VLOOKUP(C9,武功!$A$2:$E$156,4,FALSE)),0,VLOOKUP(C9,武功!$A$2:$E$156,4,FALSE))</f>
        <v>1</v>
      </c>
      <c r="O9" s="16">
        <f>IF(ISNA(VLOOKUP(D9,武功!$A$2:$E$156,4,FALSE)),0,VLOOKUP(D9,武功!$A$2:$E$156,4,FALSE))</f>
        <v>0</v>
      </c>
      <c r="P9" s="16">
        <f>IF(ISNA(VLOOKUP(E9,武功!$A$2:$E$156,4,FALSE)),0,VLOOKUP(E9,武功!$A$2:$E$156,4,FALSE))</f>
        <v>0</v>
      </c>
      <c r="Q9" s="16">
        <f>IF(ISNA(VLOOKUP(F9,武功!$A$2:$E$156,4,FALSE)),0,VLOOKUP(F9,武功!$A$2:$E$156,4,FALSE))</f>
        <v>0</v>
      </c>
      <c r="R9" s="16">
        <f>IF(ISNA(VLOOKUP(G9,武功!$A$2:$E$156,4,FALSE)),0,VLOOKUP(G9,武功!$A$2:$E$156,4,FALSE))</f>
        <v>0</v>
      </c>
      <c r="S9" s="16">
        <f>IF(ISNA(VLOOKUP(H9,武功!$A$2:$E$156,4,FALSE)),0,VLOOKUP(H9,武功!$A$2:$E$156,4,FALSE))</f>
        <v>0</v>
      </c>
      <c r="T9" s="16">
        <f>IF(ISNA(VLOOKUP(I9,武功!$A$2:$E$156,4,FALSE)),0,VLOOKUP(I9,武功!$A$2:$E$156,4,FALSE))</f>
        <v>0</v>
      </c>
    </row>
    <row r="10" spans="1:20" x14ac:dyDescent="0.15">
      <c r="A10" s="87"/>
      <c r="B10" s="24" t="s">
        <v>558</v>
      </c>
      <c r="C10" s="111"/>
      <c r="D10" s="53" t="s">
        <v>167</v>
      </c>
      <c r="E10" s="53"/>
      <c r="F10" s="53"/>
      <c r="G10" s="53"/>
      <c r="H10" s="81"/>
      <c r="I10" s="79"/>
      <c r="J10" s="70"/>
      <c r="L10" s="16"/>
      <c r="M10" s="16"/>
      <c r="N10" s="16"/>
      <c r="O10" s="16">
        <f>IF(ISNA(VLOOKUP(D10,武功!$A$2:$E$156,4,FALSE)),0,VLOOKUP(D10,武功!$A$2:$E$156,4,FALSE))</f>
        <v>2</v>
      </c>
      <c r="P10" s="16">
        <f>IF(ISNA(VLOOKUP(E10,武功!$A$2:$E$156,4,FALSE)),0,VLOOKUP(E10,武功!$A$2:$E$156,4,FALSE))</f>
        <v>0</v>
      </c>
      <c r="Q10" s="16">
        <f>IF(ISNA(VLOOKUP(F10,武功!$A$2:$E$156,4,FALSE)),0,VLOOKUP(F10,武功!$A$2:$E$156,4,FALSE))</f>
        <v>0</v>
      </c>
      <c r="R10" s="16">
        <f>IF(ISNA(VLOOKUP(G10,武功!$A$2:$E$156,4,FALSE)),0,VLOOKUP(G10,武功!$A$2:$E$156,4,FALSE))</f>
        <v>0</v>
      </c>
      <c r="S10" s="16">
        <f>IF(ISNA(VLOOKUP(H10,武功!$A$2:$E$156,4,FALSE)),0,VLOOKUP(H10,武功!$A$2:$E$156,4,FALSE))</f>
        <v>0</v>
      </c>
      <c r="T10" s="16"/>
    </row>
    <row r="11" spans="1:20" x14ac:dyDescent="0.15">
      <c r="A11" s="87"/>
      <c r="B11" s="24" t="s">
        <v>559</v>
      </c>
      <c r="C11" s="111"/>
      <c r="D11" s="81"/>
      <c r="E11" s="53"/>
      <c r="F11" s="53"/>
      <c r="G11" s="53"/>
      <c r="H11" s="82"/>
      <c r="I11" s="79"/>
      <c r="J11" s="70"/>
      <c r="L11" s="16"/>
      <c r="M11" s="16"/>
      <c r="N11" s="16"/>
      <c r="O11" s="16">
        <f>IF(ISNA(VLOOKUP(D11,武功!$A$2:$E$156,4,FALSE)),0,VLOOKUP(D11,武功!$A$2:$E$156,4,FALSE))</f>
        <v>0</v>
      </c>
      <c r="P11" s="16">
        <f>IF(ISNA(VLOOKUP(E11,武功!$A$2:$E$156,4,FALSE)),0,VLOOKUP(E11,武功!$A$2:$E$156,4,FALSE))</f>
        <v>0</v>
      </c>
      <c r="Q11" s="16">
        <f>IF(ISNA(VLOOKUP(F11,武功!$A$2:$E$156,4,FALSE)),0,VLOOKUP(F11,武功!$A$2:$E$156,4,FALSE))</f>
        <v>0</v>
      </c>
      <c r="R11" s="16">
        <f>IF(ISNA(VLOOKUP(G11,武功!$A$2:$E$156,4,FALSE)),0,VLOOKUP(G11,武功!$A$2:$E$156,4,FALSE))</f>
        <v>0</v>
      </c>
      <c r="S11" s="16"/>
      <c r="T11" s="16"/>
    </row>
    <row r="12" spans="1:20" ht="14.25" thickBot="1" x14ac:dyDescent="0.2">
      <c r="A12" s="88"/>
      <c r="B12" s="25" t="s">
        <v>560</v>
      </c>
      <c r="C12" s="112"/>
      <c r="D12" s="80"/>
      <c r="E12" s="54"/>
      <c r="F12" s="54"/>
      <c r="G12" s="54"/>
      <c r="H12" s="54"/>
      <c r="I12" s="80"/>
      <c r="J12" s="71"/>
      <c r="L12" s="16"/>
      <c r="M12" s="16"/>
      <c r="N12" s="16"/>
      <c r="O12" s="16"/>
      <c r="P12" s="16">
        <f>IF(ISNA(VLOOKUP(E12,武功!$A$2:$E$156,4,FALSE)),0,VLOOKUP(E12,武功!$A$2:$E$156,4,FALSE))</f>
        <v>0</v>
      </c>
      <c r="Q12" s="16">
        <f>IF(ISNA(VLOOKUP(F12,武功!$A$2:$E$156,4,FALSE)),0,VLOOKUP(F12,武功!$A$2:$E$156,4,FALSE))</f>
        <v>0</v>
      </c>
      <c r="R12" s="16">
        <f>IF(ISNA(VLOOKUP(G12,武功!$A$2:$E$156,4,FALSE)),0,VLOOKUP(G12,武功!$A$2:$E$156,4,FALSE))</f>
        <v>0</v>
      </c>
      <c r="S12" s="16">
        <f>IF(ISNA(VLOOKUP(H12,武功!$A$2:$E$156,4,FALSE)),0,VLOOKUP(H12,武功!$A$2:$E$156,4,FALSE))</f>
        <v>0</v>
      </c>
      <c r="T12" s="16"/>
    </row>
    <row r="13" spans="1:20" x14ac:dyDescent="0.15">
      <c r="A13" s="86" t="s">
        <v>561</v>
      </c>
      <c r="B13" s="23" t="s">
        <v>557</v>
      </c>
      <c r="C13" s="83" t="s">
        <v>181</v>
      </c>
      <c r="D13" s="52"/>
      <c r="E13" s="52"/>
      <c r="F13" s="52"/>
      <c r="G13" s="52"/>
      <c r="H13" s="83"/>
      <c r="I13" s="83"/>
      <c r="J13" s="69" t="str">
        <f>K13&amp;$N$5</f>
        <v>0点</v>
      </c>
      <c r="K13">
        <f>SUM(N13:T16)+L13</f>
        <v>0</v>
      </c>
      <c r="L13" s="16">
        <f>IF($B$4=M13,-N13,0)</f>
        <v>-1</v>
      </c>
      <c r="M13" s="16" t="str">
        <f>A13</f>
        <v>少林派</v>
      </c>
      <c r="N13" s="16">
        <f>IF(ISNA(VLOOKUP(C13,武功!$A$2:$E$156,4,FALSE)),0,VLOOKUP(C13,武功!$A$2:$E$156,4,FALSE))</f>
        <v>1</v>
      </c>
      <c r="O13" s="16">
        <f>IF(ISNA(VLOOKUP(D13,武功!$A$2:$E$156,4,FALSE)),0,VLOOKUP(D13,武功!$A$2:$E$156,4,FALSE))</f>
        <v>0</v>
      </c>
      <c r="P13" s="16">
        <f>IF(ISNA(VLOOKUP(E13,武功!$A$2:$E$156,4,FALSE)),0,VLOOKUP(E13,武功!$A$2:$E$156,4,FALSE))</f>
        <v>0</v>
      </c>
      <c r="Q13" s="16">
        <f>IF(ISNA(VLOOKUP(F13,武功!$A$2:$E$156,4,FALSE)),0,VLOOKUP(F13,武功!$A$2:$E$156,4,FALSE))</f>
        <v>0</v>
      </c>
      <c r="R13" s="16">
        <f>IF(ISNA(VLOOKUP(G13,武功!$A$2:$E$156,4,FALSE)),0,VLOOKUP(G13,武功!$A$2:$E$156,4,FALSE))</f>
        <v>0</v>
      </c>
      <c r="S13" s="16">
        <f>IF(ISNA(VLOOKUP(H13,武功!$A$2:$E$156,4,FALSE)),0,VLOOKUP(H13,武功!$A$2:$E$156,4,FALSE))</f>
        <v>0</v>
      </c>
      <c r="T13" s="16">
        <f>IF(ISNA(VLOOKUP(I13,武功!$A$2:$E$156,4,FALSE)),0,VLOOKUP(I13,武功!$A$2:$E$156,4,FALSE))</f>
        <v>0</v>
      </c>
    </row>
    <row r="14" spans="1:20" x14ac:dyDescent="0.15">
      <c r="A14" s="87"/>
      <c r="B14" s="24" t="s">
        <v>554</v>
      </c>
      <c r="C14" s="84"/>
      <c r="D14" s="53"/>
      <c r="E14" s="53"/>
      <c r="F14" s="53"/>
      <c r="G14" s="53"/>
      <c r="H14" s="84"/>
      <c r="I14" s="84"/>
      <c r="J14" s="70"/>
      <c r="L14" s="16"/>
      <c r="M14" s="16"/>
      <c r="N14" s="16"/>
      <c r="O14" s="16">
        <f>IF(ISNA(VLOOKUP(D14,武功!$A$2:$E$156,4,FALSE)),0,VLOOKUP(D14,武功!$A$2:$E$156,4,FALSE))</f>
        <v>0</v>
      </c>
      <c r="P14" s="16">
        <f>IF(ISNA(VLOOKUP(E14,武功!$A$2:$E$156,4,FALSE)),0,VLOOKUP(E14,武功!$A$2:$E$156,4,FALSE))</f>
        <v>0</v>
      </c>
      <c r="Q14" s="16">
        <f>IF(ISNA(VLOOKUP(F14,武功!$A$2:$E$156,4,FALSE)),0,VLOOKUP(F14,武功!$A$2:$E$156,4,FALSE))</f>
        <v>0</v>
      </c>
      <c r="R14" s="16">
        <f>IF(ISNA(VLOOKUP(G14,武功!$A$2:$E$156,4,FALSE)),0,VLOOKUP(G14,武功!$A$2:$E$156,4,FALSE))</f>
        <v>0</v>
      </c>
      <c r="S14" s="16"/>
      <c r="T14" s="16"/>
    </row>
    <row r="15" spans="1:20" x14ac:dyDescent="0.15">
      <c r="A15" s="87"/>
      <c r="B15" s="24" t="s">
        <v>558</v>
      </c>
      <c r="C15" s="84"/>
      <c r="D15" s="84"/>
      <c r="E15" s="53"/>
      <c r="F15" s="53"/>
      <c r="G15" s="53"/>
      <c r="H15" s="84"/>
      <c r="I15" s="84"/>
      <c r="J15" s="70"/>
      <c r="L15" s="16"/>
      <c r="M15" s="16"/>
      <c r="N15" s="16"/>
      <c r="O15" s="16">
        <f>IF(ISNA(VLOOKUP(D15,武功!$A$2:$E$156,4,FALSE)),0,VLOOKUP(D15,武功!$A$2:$E$156,4,FALSE))</f>
        <v>0</v>
      </c>
      <c r="P15" s="16">
        <f>IF(ISNA(VLOOKUP(E15,武功!$A$2:$E$156,4,FALSE)),0,VLOOKUP(E15,武功!$A$2:$E$156,4,FALSE))</f>
        <v>0</v>
      </c>
      <c r="Q15" s="16">
        <f>IF(ISNA(VLOOKUP(F15,武功!$A$2:$E$156,4,FALSE)),0,VLOOKUP(F15,武功!$A$2:$E$156,4,FALSE))</f>
        <v>0</v>
      </c>
      <c r="R15" s="16">
        <f>IF(ISNA(VLOOKUP(G15,武功!$A$2:$E$156,4,FALSE)),0,VLOOKUP(G15,武功!$A$2:$E$156,4,FALSE))</f>
        <v>0</v>
      </c>
      <c r="S15" s="16">
        <f>IF(ISNA(VLOOKUP(H15,武功!$A$2:$E$156,4,FALSE)),0,VLOOKUP(H15,武功!$A$2:$E$156,4,FALSE))</f>
        <v>0</v>
      </c>
      <c r="T15" s="16"/>
    </row>
    <row r="16" spans="1:20" ht="14.25" thickBot="1" x14ac:dyDescent="0.2">
      <c r="A16" s="88"/>
      <c r="B16" s="25" t="s">
        <v>562</v>
      </c>
      <c r="C16" s="85"/>
      <c r="D16" s="85"/>
      <c r="E16" s="54"/>
      <c r="F16" s="54"/>
      <c r="G16" s="54"/>
      <c r="H16" s="85"/>
      <c r="I16" s="85"/>
      <c r="J16" s="71"/>
      <c r="L16" s="16"/>
      <c r="M16" s="16"/>
      <c r="N16" s="16"/>
      <c r="O16" s="16"/>
      <c r="P16" s="16">
        <f>IF(ISNA(VLOOKUP(E16,武功!$A$2:$E$156,4,FALSE)),0,VLOOKUP(E16,武功!$A$2:$E$156,4,FALSE))</f>
        <v>0</v>
      </c>
      <c r="Q16" s="16">
        <f>IF(ISNA(VLOOKUP(F16,武功!$A$2:$E$156,4,FALSE)),0,VLOOKUP(F16,武功!$A$2:$E$156,4,FALSE))</f>
        <v>0</v>
      </c>
      <c r="R16" s="16">
        <f>IF(ISNA(VLOOKUP(G16,武功!$A$2:$E$156,4,FALSE)),0,VLOOKUP(G16,武功!$A$2:$E$156,4,FALSE))</f>
        <v>0</v>
      </c>
      <c r="S16" s="16"/>
      <c r="T16" s="16"/>
    </row>
    <row r="17" spans="1:20" x14ac:dyDescent="0.15">
      <c r="A17" s="86" t="s">
        <v>570</v>
      </c>
      <c r="B17" s="26" t="s">
        <v>557</v>
      </c>
      <c r="C17" s="83"/>
      <c r="D17" s="78"/>
      <c r="E17" s="52"/>
      <c r="F17" s="52"/>
      <c r="G17" s="52"/>
      <c r="H17" s="52"/>
      <c r="I17" s="78"/>
      <c r="J17" s="69" t="str">
        <f>K17&amp;$N$5</f>
        <v>0点</v>
      </c>
      <c r="K17">
        <f>SUM(N17:R20,S18,T17)+MAX(S17,S20)+L17</f>
        <v>0</v>
      </c>
      <c r="L17" s="16">
        <f>IF($B$4=M17,-N17,0)</f>
        <v>0</v>
      </c>
      <c r="M17" s="16" t="str">
        <f>A17</f>
        <v>武当派</v>
      </c>
      <c r="N17" s="16">
        <f>IF(ISNA(VLOOKUP(C17,武功!$A$2:$E$156,4,FALSE)),0,VLOOKUP(C17,武功!$A$2:$E$156,4,FALSE))</f>
        <v>0</v>
      </c>
      <c r="O17" s="16">
        <f>IF(ISNA(VLOOKUP(D17,武功!$A$2:$E$156,4,FALSE)),0,VLOOKUP(D17,武功!$A$2:$E$156,4,FALSE))</f>
        <v>0</v>
      </c>
      <c r="P17" s="16">
        <f>IF(ISNA(VLOOKUP(E17,武功!$A$2:$E$156,4,FALSE)),0,VLOOKUP(E17,武功!$A$2:$E$156,4,FALSE))</f>
        <v>0</v>
      </c>
      <c r="Q17" s="16">
        <f>IF(ISNA(VLOOKUP(F17,武功!$A$2:$E$156,4,FALSE)),0,VLOOKUP(F17,武功!$A$2:$E$156,4,FALSE))</f>
        <v>0</v>
      </c>
      <c r="R17" s="16">
        <f>IF(ISNA(VLOOKUP(G17,武功!$A$2:$E$156,4,FALSE)),0,VLOOKUP(G17,武功!$A$2:$E$156,4,FALSE))</f>
        <v>0</v>
      </c>
      <c r="S17" s="16">
        <f>IF(ISNA(VLOOKUP(H17,武功!$A$2:$E$156,4,FALSE)),0,VLOOKUP(H17,武功!$A$2:$E$156,4,FALSE))</f>
        <v>0</v>
      </c>
      <c r="T17" s="16">
        <f>IF(ISNA(VLOOKUP(I17,武功!$A$2:$E$156,4,FALSE)),0,VLOOKUP(I17,武功!$A$2:$E$156,4,FALSE))</f>
        <v>0</v>
      </c>
    </row>
    <row r="18" spans="1:20" x14ac:dyDescent="0.15">
      <c r="A18" s="87"/>
      <c r="B18" s="27" t="s">
        <v>554</v>
      </c>
      <c r="C18" s="84"/>
      <c r="D18" s="82"/>
      <c r="E18" s="53"/>
      <c r="F18" s="53"/>
      <c r="G18" s="53"/>
      <c r="H18" s="81"/>
      <c r="I18" s="79"/>
      <c r="J18" s="70"/>
      <c r="L18" s="16"/>
      <c r="M18" s="16"/>
      <c r="N18" s="16"/>
      <c r="O18" s="16"/>
      <c r="P18" s="16">
        <f>IF(ISNA(VLOOKUP(E18,武功!$A$2:$E$156,4,FALSE)),0,VLOOKUP(E18,武功!$A$2:$E$156,4,FALSE))</f>
        <v>0</v>
      </c>
      <c r="Q18" s="16">
        <f>IF(ISNA(VLOOKUP(F18,武功!$A$2:$E$156,4,FALSE)),0,VLOOKUP(F18,武功!$A$2:$E$156,4,FALSE))</f>
        <v>0</v>
      </c>
      <c r="R18" s="16">
        <f>IF(ISNA(VLOOKUP(G18,武功!$A$2:$E$156,4,FALSE)),0,VLOOKUP(G18,武功!$A$2:$E$156,4,FALSE))</f>
        <v>0</v>
      </c>
      <c r="S18" s="16">
        <f>IF(ISNA(VLOOKUP(H18,武功!$A$2:$E$156,4,FALSE)),0,VLOOKUP(H18,武功!$A$2:$E$156,4,FALSE))</f>
        <v>0</v>
      </c>
      <c r="T18" s="16"/>
    </row>
    <row r="19" spans="1:20" x14ac:dyDescent="0.15">
      <c r="A19" s="87"/>
      <c r="B19" s="27" t="s">
        <v>558</v>
      </c>
      <c r="C19" s="84"/>
      <c r="D19" s="53"/>
      <c r="E19" s="53"/>
      <c r="F19" s="53"/>
      <c r="G19" s="53"/>
      <c r="H19" s="82"/>
      <c r="I19" s="79"/>
      <c r="J19" s="70"/>
      <c r="L19" s="16"/>
      <c r="M19" s="16"/>
      <c r="N19" s="16"/>
      <c r="O19" s="16">
        <f>IF(ISNA(VLOOKUP(D19,武功!$A$2:$E$156,4,FALSE)),0,VLOOKUP(D19,武功!$A$2:$E$156,4,FALSE))</f>
        <v>0</v>
      </c>
      <c r="P19" s="16">
        <f>IF(ISNA(VLOOKUP(E19,武功!$A$2:$E$156,4,FALSE)),0,VLOOKUP(E19,武功!$A$2:$E$156,4,FALSE))</f>
        <v>0</v>
      </c>
      <c r="Q19" s="16">
        <f>IF(ISNA(VLOOKUP(F19,武功!$A$2:$E$156,4,FALSE)),0,VLOOKUP(F19,武功!$A$2:$E$156,4,FALSE))</f>
        <v>0</v>
      </c>
      <c r="R19" s="16">
        <f>IF(ISNA(VLOOKUP(G19,武功!$A$2:$E$156,4,FALSE)),0,VLOOKUP(G19,武功!$A$2:$E$156,4,FALSE))</f>
        <v>0</v>
      </c>
      <c r="S19" s="16"/>
      <c r="T19" s="16"/>
    </row>
    <row r="20" spans="1:20" ht="14.25" thickBot="1" x14ac:dyDescent="0.2">
      <c r="A20" s="88"/>
      <c r="B20" s="28" t="s">
        <v>571</v>
      </c>
      <c r="C20" s="85"/>
      <c r="D20" s="54"/>
      <c r="E20" s="54"/>
      <c r="F20" s="54"/>
      <c r="G20" s="54"/>
      <c r="H20" s="54"/>
      <c r="I20" s="80"/>
      <c r="J20" s="71"/>
      <c r="L20" s="16"/>
      <c r="M20" s="16"/>
      <c r="N20" s="16"/>
      <c r="O20" s="16">
        <f>IF(ISNA(VLOOKUP(D20,武功!$A$2:$E$156,4,FALSE)),0,VLOOKUP(D20,武功!$A$2:$E$156,4,FALSE))</f>
        <v>0</v>
      </c>
      <c r="P20" s="16">
        <f>IF(ISNA(VLOOKUP(E20,武功!$A$2:$E$156,4,FALSE)),0,VLOOKUP(E20,武功!$A$2:$E$156,4,FALSE))</f>
        <v>0</v>
      </c>
      <c r="Q20" s="16">
        <f>IF(ISNA(VLOOKUP(F20,武功!$A$2:$E$156,4,FALSE)),0,VLOOKUP(F20,武功!$A$2:$E$156,4,FALSE))</f>
        <v>0</v>
      </c>
      <c r="R20" s="16">
        <f>IF(ISNA(VLOOKUP(G20,武功!$A$2:$E$156,4,FALSE)),0,VLOOKUP(G20,武功!$A$2:$E$156,4,FALSE))</f>
        <v>0</v>
      </c>
      <c r="S20" s="16">
        <f>IF(ISNA(VLOOKUP(H20,武功!$A$2:$E$156,4,FALSE)),0,VLOOKUP(H20,武功!$A$2:$E$156,4,FALSE))</f>
        <v>0</v>
      </c>
      <c r="T20" s="16"/>
    </row>
    <row r="21" spans="1:20" x14ac:dyDescent="0.15">
      <c r="A21" s="75" t="s">
        <v>572</v>
      </c>
      <c r="B21" s="26" t="s">
        <v>557</v>
      </c>
      <c r="C21" s="78"/>
      <c r="D21" s="52"/>
      <c r="E21" s="52"/>
      <c r="F21" s="52"/>
      <c r="G21" s="52"/>
      <c r="H21" s="78"/>
      <c r="I21" s="78"/>
      <c r="J21" s="69" t="str">
        <f>K21&amp;$N$5</f>
        <v>0点</v>
      </c>
      <c r="K21">
        <f>SUM(N21:T24)+L21</f>
        <v>0</v>
      </c>
      <c r="L21" s="16">
        <f>IF($B$4=M21,-N21,0)</f>
        <v>0</v>
      </c>
      <c r="M21" s="16" t="str">
        <f>A21</f>
        <v>英雄门</v>
      </c>
      <c r="N21" s="16">
        <f>IF(ISNA(VLOOKUP(C21,武功!$A$2:$E$156,4,FALSE)),0,VLOOKUP(C21,武功!$A$2:$E$156,4,FALSE))</f>
        <v>0</v>
      </c>
      <c r="O21" s="16">
        <f>IF(ISNA(VLOOKUP(D21,武功!$A$2:$E$156,4,FALSE)),0,VLOOKUP(D21,武功!$A$2:$E$156,4,FALSE))</f>
        <v>0</v>
      </c>
      <c r="P21" s="16">
        <f>IF(ISNA(VLOOKUP(E21,武功!$A$2:$E$156,4,FALSE)),0,VLOOKUP(E21,武功!$A$2:$E$156,4,FALSE))</f>
        <v>0</v>
      </c>
      <c r="Q21" s="16">
        <f>IF(ISNA(VLOOKUP(F21,武功!$A$2:$E$156,4,FALSE)),0,VLOOKUP(F21,武功!$A$2:$E$156,4,FALSE))</f>
        <v>0</v>
      </c>
      <c r="R21" s="16">
        <f>IF(ISNA(VLOOKUP(G21,武功!$A$2:$E$156,4,FALSE)),0,VLOOKUP(G21,武功!$A$2:$E$156,4,FALSE))</f>
        <v>0</v>
      </c>
      <c r="S21" s="16">
        <f>IF(ISNA(VLOOKUP(H21,武功!$A$2:$E$156,4,FALSE)),0,VLOOKUP(H21,武功!$A$2:$E$156,4,FALSE))</f>
        <v>0</v>
      </c>
      <c r="T21" s="16">
        <f>IF(ISNA(VLOOKUP(I21,武功!$A$2:$E$156,4,FALSE)),0,VLOOKUP(I21,武功!$A$2:$E$156,4,FALSE))</f>
        <v>0</v>
      </c>
    </row>
    <row r="22" spans="1:20" x14ac:dyDescent="0.15">
      <c r="A22" s="76"/>
      <c r="B22" s="27" t="s">
        <v>554</v>
      </c>
      <c r="C22" s="79"/>
      <c r="D22" s="81"/>
      <c r="E22" s="53"/>
      <c r="F22" s="53"/>
      <c r="G22" s="53"/>
      <c r="H22" s="82"/>
      <c r="I22" s="79"/>
      <c r="J22" s="70"/>
      <c r="L22" s="16"/>
      <c r="M22" s="16"/>
      <c r="N22" s="16"/>
      <c r="O22" s="16">
        <f>IF(ISNA(VLOOKUP(D22,武功!$A$2:$E$156,4,FALSE)),0,VLOOKUP(D22,武功!$A$2:$E$156,4,FALSE))</f>
        <v>0</v>
      </c>
      <c r="P22" s="16">
        <f>IF(ISNA(VLOOKUP(E22,武功!$A$2:$E$156,4,FALSE)),0,VLOOKUP(E22,武功!$A$2:$E$156,4,FALSE))</f>
        <v>0</v>
      </c>
      <c r="Q22" s="16">
        <f>IF(ISNA(VLOOKUP(F22,武功!$A$2:$E$156,4,FALSE)),0,VLOOKUP(F22,武功!$A$2:$E$156,4,FALSE))</f>
        <v>0</v>
      </c>
      <c r="R22" s="16">
        <f>IF(ISNA(VLOOKUP(G22,武功!$A$2:$E$156,4,FALSE)),0,VLOOKUP(G22,武功!$A$2:$E$156,4,FALSE))</f>
        <v>0</v>
      </c>
      <c r="S22" s="16"/>
      <c r="T22" s="16"/>
    </row>
    <row r="23" spans="1:20" x14ac:dyDescent="0.15">
      <c r="A23" s="76"/>
      <c r="B23" s="29" t="s">
        <v>573</v>
      </c>
      <c r="C23" s="79"/>
      <c r="D23" s="82"/>
      <c r="E23" s="53"/>
      <c r="F23" s="53"/>
      <c r="G23" s="53"/>
      <c r="H23" s="81"/>
      <c r="I23" s="79"/>
      <c r="J23" s="70"/>
      <c r="L23" s="16"/>
      <c r="M23" s="16"/>
      <c r="N23" s="16"/>
      <c r="O23" s="16"/>
      <c r="P23" s="16">
        <f>IF(ISNA(VLOOKUP(E23,武功!$A$2:$E$156,4,FALSE)),0,VLOOKUP(E23,武功!$A$2:$E$156,4,FALSE))</f>
        <v>0</v>
      </c>
      <c r="Q23" s="16">
        <f>IF(ISNA(VLOOKUP(F23,武功!$A$2:$E$156,4,FALSE)),0,VLOOKUP(F23,武功!$A$2:$E$156,4,FALSE))</f>
        <v>0</v>
      </c>
      <c r="R23" s="16">
        <f>IF(ISNA(VLOOKUP(G23,武功!$A$2:$E$156,4,FALSE)),0,VLOOKUP(G23,武功!$A$2:$E$156,4,FALSE))</f>
        <v>0</v>
      </c>
      <c r="S23" s="16">
        <f>IF(ISNA(VLOOKUP(H23,武功!$A$2:$E$156,4,FALSE)),0,VLOOKUP(H23,武功!$A$2:$E$156,4,FALSE))</f>
        <v>0</v>
      </c>
      <c r="T23" s="16"/>
    </row>
    <row r="24" spans="1:20" ht="14.25" thickBot="1" x14ac:dyDescent="0.2">
      <c r="A24" s="77"/>
      <c r="B24" s="30" t="s">
        <v>574</v>
      </c>
      <c r="C24" s="80"/>
      <c r="D24" s="54"/>
      <c r="E24" s="54"/>
      <c r="F24" s="54"/>
      <c r="G24" s="54"/>
      <c r="H24" s="80"/>
      <c r="I24" s="80"/>
      <c r="J24" s="71"/>
      <c r="L24" s="16"/>
      <c r="M24" s="16"/>
      <c r="N24" s="16"/>
      <c r="O24" s="16">
        <f>IF(ISNA(VLOOKUP(D24,武功!$A$2:$E$156,4,FALSE)),0,VLOOKUP(D24,武功!$A$2:$E$156,4,FALSE))</f>
        <v>0</v>
      </c>
      <c r="P24" s="16">
        <f>IF(ISNA(VLOOKUP(E24,武功!$A$2:$E$156,4,FALSE)),0,VLOOKUP(E24,武功!$A$2:$E$156,4,FALSE))</f>
        <v>0</v>
      </c>
      <c r="Q24" s="16">
        <f>IF(ISNA(VLOOKUP(F24,武功!$A$2:$E$156,4,FALSE)),0,VLOOKUP(F24,武功!$A$2:$E$156,4,FALSE))</f>
        <v>0</v>
      </c>
      <c r="R24" s="16">
        <f>IF(ISNA(VLOOKUP(G24,武功!$A$2:$E$156,4,FALSE)),0,VLOOKUP(G24,武功!$A$2:$E$156,4,FALSE))</f>
        <v>0</v>
      </c>
      <c r="S24" s="16"/>
      <c r="T24" s="16"/>
    </row>
    <row r="25" spans="1:20" x14ac:dyDescent="0.15">
      <c r="A25" s="75" t="s">
        <v>575</v>
      </c>
      <c r="B25" s="26" t="s">
        <v>557</v>
      </c>
      <c r="C25" s="78"/>
      <c r="D25" s="78"/>
      <c r="E25" s="52"/>
      <c r="F25" s="52"/>
      <c r="G25" s="52"/>
      <c r="H25" s="52"/>
      <c r="I25" s="78"/>
      <c r="J25" s="69" t="str">
        <f>K25&amp;$N$5</f>
        <v>0点</v>
      </c>
      <c r="K25">
        <f>SUM(N25:R28)+T25+MAX(S25,S27)+MAX(S26,S28)+L25</f>
        <v>0</v>
      </c>
      <c r="L25" s="16">
        <f>IF($B$4=M25,-N25,0)</f>
        <v>0</v>
      </c>
      <c r="M25" s="16" t="str">
        <f>A25</f>
        <v>丐帮</v>
      </c>
      <c r="N25" s="16">
        <f>IF(ISNA(VLOOKUP(C25,武功!$A$2:$E$156,4,FALSE)),0,VLOOKUP(C25,武功!$A$2:$E$156,4,FALSE))</f>
        <v>0</v>
      </c>
      <c r="O25" s="16">
        <f>IF(ISNA(VLOOKUP(D25,武功!$A$2:$E$156,4,FALSE)),0,VLOOKUP(D25,武功!$A$2:$E$156,4,FALSE))</f>
        <v>0</v>
      </c>
      <c r="P25" s="16">
        <f>IF(ISNA(VLOOKUP(E25,武功!$A$2:$E$156,4,FALSE)),0,VLOOKUP(E25,武功!$A$2:$E$156,4,FALSE))</f>
        <v>0</v>
      </c>
      <c r="Q25" s="16">
        <f>IF(ISNA(VLOOKUP(F25,武功!$A$2:$E$156,4,FALSE)),0,VLOOKUP(F25,武功!$A$2:$E$156,4,FALSE))</f>
        <v>0</v>
      </c>
      <c r="R25" s="16">
        <f>IF(ISNA(VLOOKUP(G25,武功!$A$2:$E$156,4,FALSE)),0,VLOOKUP(G25,武功!$A$2:$E$156,4,FALSE))</f>
        <v>0</v>
      </c>
      <c r="S25" s="16">
        <f>IF(ISNA(VLOOKUP(H25,武功!$A$2:$E$156,4,FALSE)),0,VLOOKUP(H25,武功!$A$2:$E$156,4,FALSE))</f>
        <v>0</v>
      </c>
      <c r="T25" s="16">
        <f>IF(ISNA(VLOOKUP(I25,武功!$A$2:$E$156,4,FALSE)),0,VLOOKUP(I25,武功!$A$2:$E$156,4,FALSE))</f>
        <v>0</v>
      </c>
    </row>
    <row r="26" spans="1:20" x14ac:dyDescent="0.15">
      <c r="A26" s="76"/>
      <c r="B26" s="27" t="s">
        <v>554</v>
      </c>
      <c r="C26" s="79"/>
      <c r="D26" s="82"/>
      <c r="E26" s="53"/>
      <c r="F26" s="53"/>
      <c r="G26" s="53"/>
      <c r="H26" s="53"/>
      <c r="I26" s="79"/>
      <c r="J26" s="70"/>
      <c r="L26" s="16"/>
      <c r="M26" s="16"/>
      <c r="N26" s="16"/>
      <c r="O26" s="16">
        <f>IF(ISNA(VLOOKUP(D26,武功!$A$2:$E$156,4,FALSE)),0,VLOOKUP(D26,武功!$A$2:$E$156,4,FALSE))</f>
        <v>0</v>
      </c>
      <c r="P26" s="16">
        <f>IF(ISNA(VLOOKUP(E26,武功!$A$2:$E$156,4,FALSE)),0,VLOOKUP(E26,武功!$A$2:$E$156,4,FALSE))</f>
        <v>0</v>
      </c>
      <c r="Q26" s="16">
        <f>IF(ISNA(VLOOKUP(F26,武功!$A$2:$E$156,4,FALSE)),0,VLOOKUP(F26,武功!$A$2:$E$156,4,FALSE))</f>
        <v>0</v>
      </c>
      <c r="R26" s="16">
        <f>IF(ISNA(VLOOKUP(G26,武功!$A$2:$E$156,4,FALSE)),0,VLOOKUP(G26,武功!$A$2:$E$156,4,FALSE))</f>
        <v>0</v>
      </c>
      <c r="S26" s="16">
        <f>IF(ISNA(VLOOKUP(H26,武功!$A$2:$E$156,4,FALSE)),0,VLOOKUP(H26,武功!$A$2:$E$156,4,FALSE))</f>
        <v>0</v>
      </c>
      <c r="T26" s="16"/>
    </row>
    <row r="27" spans="1:20" x14ac:dyDescent="0.15">
      <c r="A27" s="76"/>
      <c r="B27" s="29" t="s">
        <v>576</v>
      </c>
      <c r="C27" s="79"/>
      <c r="D27" s="53"/>
      <c r="E27" s="53"/>
      <c r="F27" s="53"/>
      <c r="G27" s="53"/>
      <c r="H27" s="53"/>
      <c r="I27" s="79"/>
      <c r="J27" s="70"/>
      <c r="L27" s="16"/>
      <c r="M27" s="16"/>
      <c r="N27" s="16"/>
      <c r="O27" s="16">
        <f>IF(ISNA(VLOOKUP(D27,武功!$A$2:$E$156,4,FALSE)),0,VLOOKUP(D27,武功!$A$2:$E$156,4,FALSE))</f>
        <v>0</v>
      </c>
      <c r="P27" s="16">
        <f>IF(ISNA(VLOOKUP(E27,武功!$A$2:$E$156,4,FALSE)),0,VLOOKUP(E27,武功!$A$2:$E$156,4,FALSE))</f>
        <v>0</v>
      </c>
      <c r="Q27" s="16">
        <f>IF(ISNA(VLOOKUP(F27,武功!$A$2:$E$156,4,FALSE)),0,VLOOKUP(F27,武功!$A$2:$E$156,4,FALSE))</f>
        <v>0</v>
      </c>
      <c r="R27" s="16">
        <f>IF(ISNA(VLOOKUP(G27,武功!$A$2:$E$156,4,FALSE)),0,VLOOKUP(G27,武功!$A$2:$E$156,4,FALSE))</f>
        <v>0</v>
      </c>
      <c r="S27" s="16">
        <f>IF(ISNA(VLOOKUP(H27,武功!$A$2:$E$156,4,FALSE)),0,VLOOKUP(H27,武功!$A$2:$E$156,4,FALSE))</f>
        <v>0</v>
      </c>
      <c r="T27" s="16"/>
    </row>
    <row r="28" spans="1:20" ht="14.25" thickBot="1" x14ac:dyDescent="0.2">
      <c r="A28" s="77"/>
      <c r="B28" s="30" t="s">
        <v>577</v>
      </c>
      <c r="C28" s="80"/>
      <c r="D28" s="54"/>
      <c r="E28" s="54"/>
      <c r="F28" s="54"/>
      <c r="G28" s="54"/>
      <c r="H28" s="54"/>
      <c r="I28" s="80"/>
      <c r="J28" s="71"/>
      <c r="L28" s="16"/>
      <c r="M28" s="16"/>
      <c r="N28" s="16"/>
      <c r="O28" s="16">
        <f>IF(ISNA(VLOOKUP(D28,武功!$A$2:$E$156,4,FALSE)),0,VLOOKUP(D28,武功!$A$2:$E$156,4,FALSE))</f>
        <v>0</v>
      </c>
      <c r="P28" s="16">
        <f>IF(ISNA(VLOOKUP(E28,武功!$A$2:$E$156,4,FALSE)),0,VLOOKUP(E28,武功!$A$2:$E$156,4,FALSE))</f>
        <v>0</v>
      </c>
      <c r="Q28" s="16">
        <f>IF(ISNA(VLOOKUP(F28,武功!$A$2:$E$156,4,FALSE)),0,VLOOKUP(F28,武功!$A$2:$E$156,4,FALSE))</f>
        <v>0</v>
      </c>
      <c r="R28" s="16">
        <f>IF(ISNA(VLOOKUP(G28,武功!$A$2:$E$156,4,FALSE)),0,VLOOKUP(G28,武功!$A$2:$E$156,4,FALSE))</f>
        <v>0</v>
      </c>
      <c r="S28" s="16">
        <f>IF(ISNA(VLOOKUP(H28,武功!$A$2:$E$156,4,FALSE)),0,VLOOKUP(H28,武功!$A$2:$E$156,4,FALSE))</f>
        <v>0</v>
      </c>
      <c r="T28" s="16"/>
    </row>
    <row r="29" spans="1:20" x14ac:dyDescent="0.15">
      <c r="A29" s="75" t="s">
        <v>578</v>
      </c>
      <c r="B29" s="20" t="s">
        <v>579</v>
      </c>
      <c r="C29" s="78" t="s">
        <v>254</v>
      </c>
      <c r="D29" s="78" t="s">
        <v>255</v>
      </c>
      <c r="E29" s="52" t="s">
        <v>256</v>
      </c>
      <c r="F29" s="52" t="s">
        <v>257</v>
      </c>
      <c r="G29" s="52" t="s">
        <v>258</v>
      </c>
      <c r="H29" s="52" t="s">
        <v>270</v>
      </c>
      <c r="I29" s="78"/>
      <c r="J29" s="69" t="str">
        <f>K29&amp;$N$5</f>
        <v>39点</v>
      </c>
      <c r="K29">
        <f>SUM(N29:R32,S30,T29)+MAX(S29,S32)+L29</f>
        <v>39</v>
      </c>
      <c r="L29" s="16">
        <f>IF($B$4=M29,-N29,0)</f>
        <v>0</v>
      </c>
      <c r="M29" s="16" t="str">
        <f>A29</f>
        <v>太乙教</v>
      </c>
      <c r="N29" s="16">
        <f>IF(ISNA(VLOOKUP(C29,武功!$A$2:$E$156,4,FALSE)),0,VLOOKUP(C29,武功!$A$2:$E$156,4,FALSE))</f>
        <v>1</v>
      </c>
      <c r="O29" s="16">
        <f>IF(ISNA(VLOOKUP(D29,武功!$A$2:$E$156,4,FALSE)),0,VLOOKUP(D29,武功!$A$2:$E$156,4,FALSE))</f>
        <v>2</v>
      </c>
      <c r="P29" s="16">
        <f>IF(ISNA(VLOOKUP(E29,武功!$A$2:$E$156,4,FALSE)),0,VLOOKUP(E29,武功!$A$2:$E$156,4,FALSE))</f>
        <v>3</v>
      </c>
      <c r="Q29" s="16">
        <f>IF(ISNA(VLOOKUP(F29,武功!$A$2:$E$156,4,FALSE)),0,VLOOKUP(F29,武功!$A$2:$E$156,4,FALSE))</f>
        <v>8</v>
      </c>
      <c r="R29" s="16">
        <f>IF(ISNA(VLOOKUP(G29,武功!$A$2:$E$156,4,FALSE)),0,VLOOKUP(G29,武功!$A$2:$E$156,4,FALSE))</f>
        <v>10</v>
      </c>
      <c r="S29" s="16">
        <f>IF(ISNA(VLOOKUP(H29,武功!$A$2:$E$156,4,FALSE)),0,VLOOKUP(H29,武功!$A$2:$E$156,4,FALSE))</f>
        <v>15</v>
      </c>
      <c r="T29" s="16">
        <f>IF(ISNA(VLOOKUP(I29,武功!$A$2:$E$156,4,FALSE)),0,VLOOKUP(I29,武功!$A$2:$E$156,4,FALSE))</f>
        <v>0</v>
      </c>
    </row>
    <row r="30" spans="1:20" x14ac:dyDescent="0.15">
      <c r="A30" s="76"/>
      <c r="B30" s="29" t="s">
        <v>580</v>
      </c>
      <c r="C30" s="79"/>
      <c r="D30" s="82"/>
      <c r="E30" s="53"/>
      <c r="F30" s="53"/>
      <c r="G30" s="53"/>
      <c r="H30" s="81"/>
      <c r="I30" s="79"/>
      <c r="J30" s="70"/>
      <c r="L30" s="16"/>
      <c r="M30" s="16"/>
      <c r="N30" s="16"/>
      <c r="O30" s="16"/>
      <c r="P30" s="16">
        <f>IF(ISNA(VLOOKUP(E30,武功!$A$2:$E$156,4,FALSE)),0,VLOOKUP(E30,武功!$A$2:$E$156,4,FALSE))</f>
        <v>0</v>
      </c>
      <c r="Q30" s="16">
        <f>IF(ISNA(VLOOKUP(F30,武功!$A$2:$E$156,4,FALSE)),0,VLOOKUP(F30,武功!$A$2:$E$156,4,FALSE))</f>
        <v>0</v>
      </c>
      <c r="R30" s="16">
        <f>IF(ISNA(VLOOKUP(G30,武功!$A$2:$E$156,4,FALSE)),0,VLOOKUP(G30,武功!$A$2:$E$156,4,FALSE))</f>
        <v>0</v>
      </c>
      <c r="S30" s="16">
        <f>IF(ISNA(VLOOKUP(H30,武功!$A$2:$E$156,4,FALSE)),0,VLOOKUP(H30,武功!$A$2:$E$156,4,FALSE))</f>
        <v>0</v>
      </c>
      <c r="T30" s="16"/>
    </row>
    <row r="31" spans="1:20" x14ac:dyDescent="0.15">
      <c r="A31" s="76"/>
      <c r="B31" s="29" t="s">
        <v>581</v>
      </c>
      <c r="C31" s="79"/>
      <c r="D31" s="53"/>
      <c r="E31" s="53"/>
      <c r="F31" s="53"/>
      <c r="G31" s="53"/>
      <c r="H31" s="82"/>
      <c r="I31" s="79"/>
      <c r="J31" s="70"/>
      <c r="L31" s="16"/>
      <c r="M31" s="16"/>
      <c r="N31" s="16"/>
      <c r="O31" s="16">
        <f>IF(ISNA(VLOOKUP(D31,武功!$A$2:$E$156,4,FALSE)),0,VLOOKUP(D31,武功!$A$2:$E$156,4,FALSE))</f>
        <v>0</v>
      </c>
      <c r="P31" s="16">
        <f>IF(ISNA(VLOOKUP(E31,武功!$A$2:$E$156,4,FALSE)),0,VLOOKUP(E31,武功!$A$2:$E$156,4,FALSE))</f>
        <v>0</v>
      </c>
      <c r="Q31" s="16">
        <f>IF(ISNA(VLOOKUP(F31,武功!$A$2:$E$156,4,FALSE)),0,VLOOKUP(F31,武功!$A$2:$E$156,4,FALSE))</f>
        <v>0</v>
      </c>
      <c r="R31" s="16">
        <f>IF(ISNA(VLOOKUP(G31,武功!$A$2:$E$156,4,FALSE)),0,VLOOKUP(G31,武功!$A$2:$E$156,4,FALSE))</f>
        <v>0</v>
      </c>
      <c r="S31" s="16"/>
      <c r="T31" s="16"/>
    </row>
    <row r="32" spans="1:20" ht="14.25" thickBot="1" x14ac:dyDescent="0.2">
      <c r="A32" s="77"/>
      <c r="B32" s="30" t="s">
        <v>582</v>
      </c>
      <c r="C32" s="80"/>
      <c r="D32" s="54"/>
      <c r="E32" s="54"/>
      <c r="F32" s="54"/>
      <c r="G32" s="54"/>
      <c r="H32" s="54"/>
      <c r="I32" s="80"/>
      <c r="J32" s="71"/>
      <c r="L32" s="16"/>
      <c r="M32" s="16"/>
      <c r="N32" s="16"/>
      <c r="O32" s="16">
        <f>IF(ISNA(VLOOKUP(D32,武功!$A$2:$E$156,4,FALSE)),0,VLOOKUP(D32,武功!$A$2:$E$156,4,FALSE))</f>
        <v>0</v>
      </c>
      <c r="P32" s="16">
        <f>IF(ISNA(VLOOKUP(E32,武功!$A$2:$E$156,4,FALSE)),0,VLOOKUP(E32,武功!$A$2:$E$156,4,FALSE))</f>
        <v>0</v>
      </c>
      <c r="Q32" s="16">
        <f>IF(ISNA(VLOOKUP(F32,武功!$A$2:$E$156,4,FALSE)),0,VLOOKUP(F32,武功!$A$2:$E$156,4,FALSE))</f>
        <v>0</v>
      </c>
      <c r="R32" s="16">
        <f>IF(ISNA(VLOOKUP(G32,武功!$A$2:$E$156,4,FALSE)),0,VLOOKUP(G32,武功!$A$2:$E$156,4,FALSE))</f>
        <v>0</v>
      </c>
      <c r="S32" s="16">
        <f>IF(ISNA(VLOOKUP(H32,武功!$A$2:$E$156,4,FALSE)),0,VLOOKUP(H32,武功!$A$2:$E$156,4,FALSE))</f>
        <v>0</v>
      </c>
      <c r="T32" s="16"/>
    </row>
    <row r="33" spans="1:20" x14ac:dyDescent="0.15">
      <c r="A33" s="75" t="s">
        <v>583</v>
      </c>
      <c r="B33" s="20" t="s">
        <v>579</v>
      </c>
      <c r="C33" s="78" t="s">
        <v>273</v>
      </c>
      <c r="D33" s="78"/>
      <c r="E33" s="52"/>
      <c r="F33" s="52"/>
      <c r="G33" s="52"/>
      <c r="H33" s="78"/>
      <c r="I33" s="78"/>
      <c r="J33" s="69" t="str">
        <f>K33&amp;$N$5</f>
        <v>39点</v>
      </c>
      <c r="K33">
        <f>SUM(N33:T36)+L33</f>
        <v>39</v>
      </c>
      <c r="L33" s="16">
        <f>IF($B$4=M33,-N33,0)</f>
        <v>0</v>
      </c>
      <c r="M33" s="16" t="str">
        <f>A33</f>
        <v>魔教</v>
      </c>
      <c r="N33" s="16">
        <f>IF(ISNA(VLOOKUP(C33,武功!$A$2:$E$156,4,FALSE)),0,VLOOKUP(C33,武功!$A$2:$E$156,4,FALSE))</f>
        <v>1</v>
      </c>
      <c r="O33" s="16">
        <f>IF(ISNA(VLOOKUP(D33,武功!$A$2:$E$156,4,FALSE)),0,VLOOKUP(D33,武功!$A$2:$E$156,4,FALSE))</f>
        <v>0</v>
      </c>
      <c r="P33" s="16">
        <f>IF(ISNA(VLOOKUP(E33,武功!$A$2:$E$156,4,FALSE)),0,VLOOKUP(E33,武功!$A$2:$E$156,4,FALSE))</f>
        <v>0</v>
      </c>
      <c r="Q33" s="16">
        <f>IF(ISNA(VLOOKUP(F33,武功!$A$2:$E$156,4,FALSE)),0,VLOOKUP(F33,武功!$A$2:$E$156,4,FALSE))</f>
        <v>0</v>
      </c>
      <c r="R33" s="16">
        <f>IF(ISNA(VLOOKUP(G33,武功!$A$2:$E$156,4,FALSE)),0,VLOOKUP(G33,武功!$A$2:$E$156,4,FALSE))</f>
        <v>0</v>
      </c>
      <c r="S33" s="16">
        <f>IF(ISNA(VLOOKUP(H33,武功!$A$2:$E$156,4,FALSE)),0,VLOOKUP(H33,武功!$A$2:$E$156,4,FALSE))</f>
        <v>0</v>
      </c>
      <c r="T33" s="16">
        <f>IF(ISNA(VLOOKUP(I33,武功!$A$2:$E$156,4,FALSE)),0,VLOOKUP(I33,武功!$A$2:$E$156,4,FALSE))</f>
        <v>0</v>
      </c>
    </row>
    <row r="34" spans="1:20" x14ac:dyDescent="0.15">
      <c r="A34" s="76"/>
      <c r="B34" s="29" t="s">
        <v>580</v>
      </c>
      <c r="C34" s="79"/>
      <c r="D34" s="82"/>
      <c r="E34" s="53"/>
      <c r="F34" s="53"/>
      <c r="G34" s="53"/>
      <c r="H34" s="82"/>
      <c r="I34" s="79"/>
      <c r="J34" s="70"/>
      <c r="N34" s="16"/>
      <c r="O34" s="16"/>
      <c r="P34" s="16">
        <f>IF(ISNA(VLOOKUP(E34,武功!$A$2:$E$156,4,FALSE)),0,VLOOKUP(E34,武功!$A$2:$E$156,4,FALSE))</f>
        <v>0</v>
      </c>
      <c r="Q34" s="16">
        <f>IF(ISNA(VLOOKUP(F34,武功!$A$2:$E$156,4,FALSE)),0,VLOOKUP(F34,武功!$A$2:$E$156,4,FALSE))</f>
        <v>0</v>
      </c>
      <c r="R34" s="16">
        <f>IF(ISNA(VLOOKUP(G34,武功!$A$2:$E$156,4,FALSE)),0,VLOOKUP(G34,武功!$A$2:$E$156,4,FALSE))</f>
        <v>0</v>
      </c>
      <c r="S34" s="16"/>
      <c r="T34" s="16"/>
    </row>
    <row r="35" spans="1:20" x14ac:dyDescent="0.15">
      <c r="A35" s="76"/>
      <c r="B35" s="29" t="s">
        <v>581</v>
      </c>
      <c r="C35" s="79"/>
      <c r="D35" s="53"/>
      <c r="E35" s="53"/>
      <c r="F35" s="53"/>
      <c r="G35" s="53"/>
      <c r="H35" s="81" t="s">
        <v>290</v>
      </c>
      <c r="I35" s="79"/>
      <c r="J35" s="70"/>
      <c r="N35" s="16"/>
      <c r="O35" s="16">
        <f>IF(ISNA(VLOOKUP(D35,武功!$A$2:$E$156,4,FALSE)),0,VLOOKUP(D35,武功!$A$2:$E$156,4,FALSE))</f>
        <v>0</v>
      </c>
      <c r="P35" s="16">
        <f>IF(ISNA(VLOOKUP(E35,武功!$A$2:$E$156,4,FALSE)),0,VLOOKUP(E35,武功!$A$2:$E$156,4,FALSE))</f>
        <v>0</v>
      </c>
      <c r="Q35" s="16">
        <f>IF(ISNA(VLOOKUP(F35,武功!$A$2:$E$156,4,FALSE)),0,VLOOKUP(F35,武功!$A$2:$E$156,4,FALSE))</f>
        <v>0</v>
      </c>
      <c r="R35" s="16">
        <f>IF(ISNA(VLOOKUP(G35,武功!$A$2:$E$156,4,FALSE)),0,VLOOKUP(G35,武功!$A$2:$E$156,4,FALSE))</f>
        <v>0</v>
      </c>
      <c r="S35" s="16">
        <f>IF(ISNA(VLOOKUP(H35,武功!$A$2:$E$156,4,FALSE)),0,VLOOKUP(H35,武功!$A$2:$E$156,4,FALSE))</f>
        <v>15</v>
      </c>
      <c r="T35" s="16"/>
    </row>
    <row r="36" spans="1:20" ht="14.25" thickBot="1" x14ac:dyDescent="0.2">
      <c r="A36" s="76"/>
      <c r="B36" s="31" t="s">
        <v>584</v>
      </c>
      <c r="C36" s="79"/>
      <c r="D36" s="56" t="s">
        <v>285</v>
      </c>
      <c r="E36" s="56" t="s">
        <v>286</v>
      </c>
      <c r="F36" s="56" t="s">
        <v>287</v>
      </c>
      <c r="G36" s="56" t="s">
        <v>288</v>
      </c>
      <c r="H36" s="79"/>
      <c r="I36" s="79"/>
      <c r="J36" s="70"/>
      <c r="N36" s="16"/>
      <c r="O36" s="16">
        <f>IF(ISNA(VLOOKUP(D36,武功!$A$2:$E$156,4,FALSE)),0,VLOOKUP(D36,武功!$A$2:$E$156,4,FALSE))</f>
        <v>2</v>
      </c>
      <c r="P36" s="16">
        <f>IF(ISNA(VLOOKUP(E36,武功!$A$2:$E$156,4,FALSE)),0,VLOOKUP(E36,武功!$A$2:$E$156,4,FALSE))</f>
        <v>3</v>
      </c>
      <c r="Q36" s="16">
        <f>IF(ISNA(VLOOKUP(F36,武功!$A$2:$E$156,4,FALSE)),0,VLOOKUP(F36,武功!$A$2:$E$156,4,FALSE))</f>
        <v>8</v>
      </c>
      <c r="R36" s="16">
        <f>IF(ISNA(VLOOKUP(G36,武功!$A$2:$E$156,4,FALSE)),0,VLOOKUP(G36,武功!$A$2:$E$156,4,FALSE))</f>
        <v>10</v>
      </c>
      <c r="S36" s="16"/>
      <c r="T36" s="16"/>
    </row>
    <row r="37" spans="1:20" x14ac:dyDescent="0.15">
      <c r="A37" s="104" t="s">
        <v>590</v>
      </c>
      <c r="B37" s="42" t="s">
        <v>591</v>
      </c>
      <c r="C37" s="57"/>
      <c r="D37" s="42" t="s">
        <v>592</v>
      </c>
      <c r="E37" s="57"/>
      <c r="F37" s="107" t="s">
        <v>803</v>
      </c>
      <c r="G37" s="52"/>
      <c r="H37" s="107" t="s">
        <v>593</v>
      </c>
      <c r="I37" s="83" t="s">
        <v>318</v>
      </c>
      <c r="J37" s="69" t="str">
        <f>K37&amp;$N$5</f>
        <v>38点</v>
      </c>
      <c r="K37">
        <f>SUM(N37:T40)</f>
        <v>38</v>
      </c>
      <c r="M37" t="s">
        <v>590</v>
      </c>
      <c r="N37" s="16"/>
      <c r="O37" s="16"/>
      <c r="P37" s="16"/>
      <c r="Q37" s="16"/>
      <c r="R37" s="16">
        <f>IF(ISNA(VLOOKUP(G37,武功!$A$2:$E$156,4,FALSE)),0,VLOOKUP(G37,武功!$A$2:$E$156,4,FALSE))</f>
        <v>0</v>
      </c>
      <c r="S37" s="16"/>
      <c r="T37" s="16">
        <f>IF(ISNA(VLOOKUP(I37,武功!$A$2:$E$156,4,FALSE)),0,VLOOKUP(I37,武功!$A$2:$E$156,4,FALSE))</f>
        <v>18</v>
      </c>
    </row>
    <row r="38" spans="1:20" x14ac:dyDescent="0.15">
      <c r="A38" s="105"/>
      <c r="B38" s="43" t="s">
        <v>594</v>
      </c>
      <c r="C38" s="58" t="s">
        <v>809</v>
      </c>
      <c r="D38" s="43" t="s">
        <v>595</v>
      </c>
      <c r="E38" s="58" t="s">
        <v>290</v>
      </c>
      <c r="F38" s="108"/>
      <c r="G38" s="53" t="s">
        <v>315</v>
      </c>
      <c r="H38" s="108"/>
      <c r="I38" s="84"/>
      <c r="J38" s="70"/>
      <c r="N38" s="16"/>
      <c r="O38" s="16"/>
      <c r="P38" s="16"/>
      <c r="Q38" s="16"/>
      <c r="R38" s="16">
        <f>IF(ISNA(VLOOKUP(G38,武功!$A$2:$E$156,4,FALSE)),0,VLOOKUP(G38,武功!$A$2:$E$156,4,FALSE))</f>
        <v>20</v>
      </c>
      <c r="S38" s="16"/>
      <c r="T38" s="16"/>
    </row>
    <row r="39" spans="1:20" x14ac:dyDescent="0.15">
      <c r="A39" s="105"/>
      <c r="B39" s="43" t="s">
        <v>596</v>
      </c>
      <c r="C39" s="58"/>
      <c r="D39" s="43" t="s">
        <v>597</v>
      </c>
      <c r="E39" s="58"/>
      <c r="F39" s="108"/>
      <c r="G39" s="53"/>
      <c r="H39" s="108"/>
      <c r="I39" s="84"/>
      <c r="J39" s="70"/>
      <c r="N39" s="16"/>
      <c r="O39" s="16"/>
      <c r="P39" s="16"/>
      <c r="Q39" s="16"/>
      <c r="R39" s="16">
        <f>IF(ISNA(VLOOKUP(G39,武功!$A$2:$E$156,4,FALSE)),0,VLOOKUP(G39,武功!$A$2:$E$156,4,FALSE))</f>
        <v>0</v>
      </c>
      <c r="S39" s="16"/>
      <c r="T39" s="16">
        <f>IF(ISNA(VLOOKUP(I39,武功!$A$2:$E$156,4,FALSE)),0,VLOOKUP(I39,武功!$A$2:$E$156,4,FALSE))</f>
        <v>0</v>
      </c>
    </row>
    <row r="40" spans="1:20" ht="14.25" thickBot="1" x14ac:dyDescent="0.2">
      <c r="A40" s="106"/>
      <c r="B40" s="44" t="s">
        <v>599</v>
      </c>
      <c r="C40" s="59"/>
      <c r="D40" s="44" t="s">
        <v>600</v>
      </c>
      <c r="E40" s="59"/>
      <c r="F40" s="109"/>
      <c r="G40" s="54"/>
      <c r="H40" s="109"/>
      <c r="I40" s="85"/>
      <c r="J40" s="71"/>
      <c r="N40" s="16"/>
      <c r="O40" s="16"/>
      <c r="P40" s="16"/>
      <c r="Q40" s="16"/>
      <c r="R40" s="16">
        <f>IF(ISNA(VLOOKUP(G40,武功!$A$2:$E$156,4,FALSE)),0,VLOOKUP(G40,武功!$A$2:$E$156,4,FALSE))</f>
        <v>0</v>
      </c>
      <c r="S40" s="16"/>
      <c r="T40" s="16"/>
    </row>
    <row r="41" spans="1:20" ht="13.5" customHeight="1" x14ac:dyDescent="0.15">
      <c r="A41" s="89" t="s">
        <v>810</v>
      </c>
      <c r="B41" s="90"/>
      <c r="C41" s="90"/>
      <c r="D41" s="90"/>
      <c r="E41" s="90"/>
      <c r="F41" s="90"/>
      <c r="G41" s="90"/>
      <c r="H41" s="90"/>
      <c r="I41" s="90"/>
      <c r="J41" s="91"/>
    </row>
    <row r="42" spans="1:20" x14ac:dyDescent="0.15">
      <c r="A42" s="92"/>
      <c r="B42" s="93"/>
      <c r="C42" s="93"/>
      <c r="D42" s="93"/>
      <c r="E42" s="93"/>
      <c r="F42" s="93"/>
      <c r="G42" s="93"/>
      <c r="H42" s="93"/>
      <c r="I42" s="93"/>
      <c r="J42" s="94"/>
    </row>
    <row r="43" spans="1:20" ht="14.25" thickBot="1" x14ac:dyDescent="0.2">
      <c r="A43" s="95"/>
      <c r="B43" s="96"/>
      <c r="C43" s="96"/>
      <c r="D43" s="96"/>
      <c r="E43" s="96"/>
      <c r="F43" s="96"/>
      <c r="G43" s="96"/>
      <c r="H43" s="96"/>
      <c r="I43" s="96"/>
      <c r="J43" s="97"/>
    </row>
    <row r="80" spans="3:3" x14ac:dyDescent="0.15">
      <c r="C80" s="18"/>
    </row>
  </sheetData>
  <sheetProtection algorithmName="SHA-512" hashValue="6mAbks1qWj/fwVt1fa0KGh5OOQrdF9TJMaJBinvZsRmQ+RMKp7pSvfuA9f+dLuaoYTM+HcvxpEo04e/cZtpp2g==" saltValue="Fnl0JrHadh5Rf/lUCJl0FA==" spinCount="100000" sheet="1" objects="1" scenarios="1" formatCells="0" formatColumns="0" formatRows="0" insertColumns="0" insertRows="0" insertHyperlinks="0" deleteColumns="0" deleteRows="0" sort="0" autoFilter="0" pivotTables="0"/>
  <protectedRanges>
    <protectedRange algorithmName="SHA-512" hashValue="TAu6vx9jchbuJIbY1nIITrIz1mI4wLyspZb4pL7h/RiMqZjl3lB5ovyDRZRJ/Bg5GDObnJK+Aj8ayQ9tGckAlg==" saltValue="/TgisNM3G/9ED+SMPJu4+g==" spinCount="100000" sqref="B3 A41" name="区域1" securityDescriptor="O:WDG:WDD:(A;;CC;;;WD)"/>
    <protectedRange algorithmName="SHA-512" hashValue="uRXPcEyDceHiGj75YV12clEABWsIk91Sf0/X/g+qOmfEK3rC3kcv5zJcfCCRl1bmGKBdzwRmCSaI+RRwlZquWQ==" saltValue="mIAdsfB1a0AOBZQAcHcjCA==" spinCount="100000" sqref="C6:I36 C37:C40 E37:E40 G37:G40 I37:I40" name="区域2" securityDescriptor="O:WDG:WDD:(A;;CC;;;WD)"/>
  </protectedRanges>
  <mergeCells count="58">
    <mergeCell ref="A41:J43"/>
    <mergeCell ref="D4:F4"/>
    <mergeCell ref="A2:J2"/>
    <mergeCell ref="A1:J1"/>
    <mergeCell ref="J37:J40"/>
    <mergeCell ref="A37:A40"/>
    <mergeCell ref="I37:I38"/>
    <mergeCell ref="H37:H40"/>
    <mergeCell ref="F37:F40"/>
    <mergeCell ref="I39:I40"/>
    <mergeCell ref="C6:C8"/>
    <mergeCell ref="A6:A8"/>
    <mergeCell ref="I6:I8"/>
    <mergeCell ref="A9:A12"/>
    <mergeCell ref="C9:C12"/>
    <mergeCell ref="I9:I12"/>
    <mergeCell ref="D11:D12"/>
    <mergeCell ref="H10:H11"/>
    <mergeCell ref="A13:A16"/>
    <mergeCell ref="C13:C16"/>
    <mergeCell ref="H13:H14"/>
    <mergeCell ref="H15:H16"/>
    <mergeCell ref="I13:I16"/>
    <mergeCell ref="D15:D16"/>
    <mergeCell ref="A17:A20"/>
    <mergeCell ref="C17:C20"/>
    <mergeCell ref="D17:D18"/>
    <mergeCell ref="I17:I20"/>
    <mergeCell ref="H18:H19"/>
    <mergeCell ref="A25:A28"/>
    <mergeCell ref="C25:C28"/>
    <mergeCell ref="I25:I28"/>
    <mergeCell ref="D25:D26"/>
    <mergeCell ref="A21:A24"/>
    <mergeCell ref="C21:C24"/>
    <mergeCell ref="I21:I24"/>
    <mergeCell ref="D22:D23"/>
    <mergeCell ref="H21:H22"/>
    <mergeCell ref="H23:H24"/>
    <mergeCell ref="A29:A32"/>
    <mergeCell ref="C29:C32"/>
    <mergeCell ref="I29:I32"/>
    <mergeCell ref="A33:A36"/>
    <mergeCell ref="C33:C36"/>
    <mergeCell ref="I33:I36"/>
    <mergeCell ref="H30:H31"/>
    <mergeCell ref="D29:D30"/>
    <mergeCell ref="D33:D34"/>
    <mergeCell ref="H33:H34"/>
    <mergeCell ref="H35:H36"/>
    <mergeCell ref="J25:J28"/>
    <mergeCell ref="J29:J32"/>
    <mergeCell ref="J33:J36"/>
    <mergeCell ref="J6:J8"/>
    <mergeCell ref="J9:J12"/>
    <mergeCell ref="J13:J16"/>
    <mergeCell ref="J17:J20"/>
    <mergeCell ref="J21:J24"/>
  </mergeCells>
  <phoneticPr fontId="1" type="noConversion"/>
  <pageMargins left="0.7" right="0.7" top="0.75" bottom="0.75" header="0.3" footer="0.3"/>
  <pageSetup paperSize="9" scale="87" orientation="portrait" r:id="rId1"/>
  <extLst>
    <ext xmlns:x14="http://schemas.microsoft.com/office/spreadsheetml/2009/9/main" uri="{CCE6A557-97BC-4b89-ADB6-D9C93CAAB3DF}">
      <x14:dataValidations xmlns:xm="http://schemas.microsoft.com/office/excel/2006/main" xWindow="633" yWindow="900" count="156">
        <x14:dataValidation type="list" allowBlank="1" showInputMessage="1" showErrorMessage="1" promptTitle="华山派1级" prompt="【破玉拳】造成敌方外功伤害120点 减少本招的仇恨值5%（怒气10冷却1距离1） ">
          <x14:formula1>
            <xm:f>武功!$A$2</xm:f>
          </x14:formula1>
          <xm:sqref>C6:C8</xm:sqref>
        </x14:dataValidation>
        <x14:dataValidation type="list" allowBlank="1" showInputMessage="1" showErrorMessage="1" promptTitle="华山派2级" prompt="【华山剑】造成敌方外功伤害300点 有几率使敌方晕眩1回合（怒气30冷却2距离1） ">
          <x14:formula1>
            <xm:f>武功!$A$3</xm:f>
          </x14:formula1>
          <xm:sqref>D6</xm:sqref>
        </x14:dataValidation>
        <x14:dataValidation type="list" allowBlank="1" showInputMessage="1" showErrorMessage="1" promptTitle="华山派2级" prompt="【尧白功】造成敌方外功伤害200点 增加本招的仇恨值60% 有一定的几率使本身的怒气增加10%持续1回合（怒气30冷却2距离1） ">
          <x14:formula1>
            <xm:f>武功!$A$7</xm:f>
          </x14:formula1>
          <xm:sqref>D7</xm:sqref>
        </x14:dataValidation>
        <x14:dataValidation type="list" allowBlank="1" showInputMessage="1" showErrorMessage="1" promptTitle="华山派2级" prompt="【混元掌】有几率使敌方晕眩2回合（龙吟剑取消造成敌方外功伤害100点 减少本招的仇恨值20% ）（真气30冷却2距离3）">
          <x14:formula1>
            <xm:f>武功!$A$11</xm:f>
          </x14:formula1>
          <xm:sqref>D8</xm:sqref>
        </x14:dataValidation>
        <x14:dataValidation type="list" allowBlank="1" showInputMessage="1" showErrorMessage="1" promptTitle="华山派3级" prompt="【太岳三清峰】造成敌方外功伤害700点 敌方晕眩的情况下则造成外功伤害1260点 （怒气60冷却3距离3）">
          <x14:formula1>
            <xm:f>武功!$A$4</xm:f>
          </x14:formula1>
          <xm:sqref>E6</xm:sqref>
        </x14:dataValidation>
        <x14:dataValidation type="list" allowBlank="1" showInputMessage="1" showErrorMessage="1" promptTitle="华山派3级" prompt="【无极聚元功】造成敌方外功伤害500点 增加本招的仇恨值30% 本身怒气高於90%时有更高几率使敌方晕眩3回合（怒气60冷却3距离1） ">
          <x14:formula1>
            <xm:f>武功!$A$8</xm:f>
          </x14:formula1>
          <xm:sqref>E7</xm:sqref>
        </x14:dataValidation>
        <x14:dataValidation type="list" allowBlank="1" showInputMessage="1" showErrorMessage="1" promptTitle="华山派3级" prompt="【云台指】有一定几率使我方暴击增加5%持续3回合 有一定几率解除我方晕眩状态（真气60冷却3距离5） ">
          <x14:formula1>
            <xm:f>武功!$A$12</xm:f>
          </x14:formula1>
          <xm:sqref>E8</xm:sqref>
        </x14:dataValidation>
        <x14:dataValidation type="list" allowBlank="1" showInputMessage="1" showErrorMessage="1" promptTitle="华山派4级" prompt="【夺命三仙剑】造成外功伤害1100点 有几率使本身外功增加80%持续1回合（怒气120冷却3） ">
          <x14:formula1>
            <xm:f>武功!$A$5</xm:f>
          </x14:formula1>
          <xm:sqref>F6</xm:sqref>
        </x14:dataValidation>
        <x14:dataValidation type="list" allowBlank="1" showInputMessage="1" showErrorMessage="1" promptTitle="华山派4级" prompt="【霞莲护体功】增加本招仇恨值40% 有一定几率使敌方冰功、火功减少20%持续4回合 敌方在晕眩的情况下 有高几率使本身冰功、火功无敌 持续5回合 （怒气120冷却7距离1）">
          <x14:formula1>
            <xm:f>武功!$A$9</xm:f>
          </x14:formula1>
          <xm:sqref>F7</xm:sqref>
        </x14:dataValidation>
        <x14:dataValidation type="list" allowBlank="1" showInputMessage="1" showErrorMessage="1" promptTitle="华山派4级" prompt="【千仞指】有几率使敌方晕眩3回合（龙吟剑取消造成敌方火功伤害200点 有一定的几率使敌方晕眩 持续3回合）（真气120冷却3距离7） ">
          <x14:formula1>
            <xm:f>武功!$A$13</xm:f>
          </x14:formula1>
          <xm:sqref>F8</xm:sqref>
        </x14:dataValidation>
        <x14:dataValidation type="list" allowBlank="1" showInputMessage="1" showErrorMessage="1" promptTitle="华山派5级" prompt="【孤行九剑】造成敌方外功伤害1800点 有几率使本身暴击增加10%持续3回合 （怒气250冷却3距离3）">
          <x14:formula1>
            <xm:f>武功!$A$6</xm:f>
          </x14:formula1>
          <xm:sqref>G6</xm:sqref>
        </x14:dataValidation>
        <x14:dataValidation type="list" allowBlank="1" showInputMessage="1" showErrorMessage="1" promptTitle="华山派5级" prompt="【天形功】增加本招仇恨值60% 有一定几率使本身（龙吟剑取消物防） 冰防、火防增加80（20）%持续6回合 （怒气250冷却3）">
          <x14:formula1>
            <xm:f>武功!$A$10</xm:f>
          </x14:formula1>
          <xm:sqref>G7</xm:sqref>
        </x14:dataValidation>
        <x14:dataValidation type="list" allowBlank="1" showInputMessage="1" showErrorMessage="1" promptTitle="华山派5级" prompt="【霞光连剑诀】有几率使敌方失血 持续3回合，在敌方晕眩状态下，有更高几率使敌方失血5回合（真气250冷却3距离5范围1）">
          <x14:formula1>
            <xm:f>武功!$A$14</xm:f>
          </x14:formula1>
          <xm:sqref>G8</xm:sqref>
        </x14:dataValidation>
        <x14:dataValidation type="list" allowBlank="1" showInputMessage="1" showErrorMessage="1" promptTitle="华山派6级" prompt="【玄黄剑罡】增加本招仇恨值200%，有几率使本身冰抗、火炕增加200%持续10回合，在尧白功后使用，有更高几率使本身冰功、火功无敌持续2回合（怒气600冷却5）">
          <x14:formula1>
            <xm:f>武功!$A$15</xm:f>
          </x14:formula1>
          <xm:sqref>E39</xm:sqref>
        </x14:dataValidation>
        <x14:dataValidation type="list" allowBlank="1" showInputMessage="1" showErrorMessage="1" promptTitle="华山派6级" prompt="【玄黄剑罡】增加本招仇恨值200%，有几率使本身冰抗、火炕增加200%持续10回合，在尧白功后使用，有更高几率使本身冰功、火功无敌持续2回合（怒气600冷却5）">
          <x14:formula1>
            <xm:f>武功!$A$16</xm:f>
          </x14:formula1>
          <xm:sqref>H7</xm:sqref>
        </x14:dataValidation>
        <x14:dataValidation type="list" allowBlank="1" showInputMessage="1" showErrorMessage="1" promptTitle="华山派7级" prompt="【天剑•极流】造成敌方外功伤害8000点，敌方在吸收结界状态下，造成敌方外功伤害25000点（怒气1399冷却3距离2范围1）">
          <x14:formula1>
            <xm:f>武功!$A$17</xm:f>
          </x14:formula1>
          <xm:sqref>I6:I8</xm:sqref>
        </x14:dataValidation>
        <x14:dataValidation type="list" allowBlank="1" showInputMessage="1" showErrorMessage="1" promptTitle="华山派6级" prompt="【天道剑诀】有几率使本身暴击增加80%持续3回合（龙吟剑版本取消华山剑后使用增加80%暴击）（怒气500冷却2）">
          <x14:formula1>
            <xm:f>武功!$A$15</xm:f>
          </x14:formula1>
          <xm:sqref>H6 H8</xm:sqref>
        </x14:dataValidation>
        <x14:dataValidation type="list" allowBlank="1" showInputMessage="1" showErrorMessage="1" promptTitle="峨眉派1级" prompt="【洗髓心法】恢复我方体力180点 （真气10冷却1距离5）">
          <x14:formula1>
            <xm:f>武功!$A$18</xm:f>
          </x14:formula1>
          <xm:sqref>C9:C12</xm:sqref>
        </x14:dataValidation>
        <x14:dataValidation type="list" allowBlank="1" showInputMessage="1" showErrorMessage="1" promptTitle="峨眉派2级" prompt="【金雁功】造成敌方外功伤害300点 减少本招仇恨值10%（怒气30冷却2距离3）">
          <x14:formula1>
            <xm:f>武功!$A$19</xm:f>
          </x14:formula1>
          <xm:sqref>D9</xm:sqref>
        </x14:dataValidation>
        <x14:dataValidation type="list" allowBlank="1" showInputMessage="1" showErrorMessage="1" promptTitle="峨眉派3级" prompt="【芙蓉剑】造成敌方外功伤害700点 有几率使敌方外功减少10%持续3回合 （怒气60冷却3距离4）">
          <x14:formula1>
            <xm:f>武功!$A$20</xm:f>
          </x14:formula1>
          <xm:sqref>E9</xm:sqref>
        </x14:dataValidation>
        <x14:dataValidation type="list" allowBlank="1" showInputMessage="1" showErrorMessage="1" promptTitle="峨眉派5级" prompt="【幻影无形剑】造成敌方外功伤害1500点 有几率使敌方外功、冰功、火功、伤害减少20%持续3回合（怒气250冷却3距离3范围3）">
          <x14:formula1>
            <xm:f>武功!$A$22</xm:f>
          </x14:formula1>
          <xm:sqref>G9</xm:sqref>
        </x14:dataValidation>
        <x14:dataValidation type="list" allowBlank="1" showInputMessage="1" showErrorMessage="1" promptTitle="峨眉派4级" prompt="【峨嵋紫英剑】造成敌方外功伤害1100点，本身在隐身状态下，造成敌方外功伤害1650点（怒气120冷却3距离3）">
          <x14:formula1>
            <xm:f>武功!$A$21</xm:f>
          </x14:formula1>
          <xm:sqref>F9</xm:sqref>
        </x14:dataValidation>
        <x14:dataValidation type="list" allowBlank="1" showInputMessage="1" showErrorMessage="1" promptTitle="峨眉派6级" prompt="【红蝶真剑】造成敌方外功伤害1500点，有几率使敌方人类减伤15%持续2回合，本身在隐身状态下造成敌方外功伤害4000点（真气300怒气300冷却3距离5）">
          <x14:formula1>
            <xm:f>武功!$A$34</xm:f>
          </x14:formula1>
          <xm:sqref>H9 H12</xm:sqref>
        </x14:dataValidation>
        <x14:dataValidation type="list" allowBlank="1" showInputMessage="1" showErrorMessage="1" promptTitle="峨眉派7级" prompt="【霞红•飞燕】恢复我方体力30%有几率解除我方异常状态（真气1399冷却3范围3）">
          <x14:formula1>
            <xm:f>武功!$A$36</xm:f>
          </x14:formula1>
          <xm:sqref>I9:I12</xm:sqref>
        </x14:dataValidation>
        <x14:dataValidation type="list" allowBlank="1" showInputMessage="1" showErrorMessage="1" promptTitle="峨眉派2级" prompt="【素女周天功】有几率使本身真气回复增加10%持续5回合， 有几率使自己隐身持续5回合（真气30冷却2） ">
          <x14:formula1>
            <xm:f>武功!$A$23</xm:f>
          </x14:formula1>
          <xm:sqref>D10</xm:sqref>
        </x14:dataValidation>
        <x14:dataValidation type="list" allowBlank="1" showInputMessage="1" showErrorMessage="1" promptTitle="峨眉派3级" prompt="【回天诀】有几率使我方体力上限增加10% 每回合回300（100）点体力持续6回合 我方隐身情况下有更高几率使我方体上上限增加20%持续6回合（真气60冷却3距离3） ">
          <x14:formula1>
            <xm:f>武功!$A$24</xm:f>
          </x14:formula1>
          <xm:sqref>E10</xm:sqref>
        </x14:dataValidation>
        <x14:dataValidation type="list" allowBlank="1" showInputMessage="1" showErrorMessage="1" promptTitle="峨眉派4级" prompt="【起死回生】恢复我方体力500点（龙吟剑取消 我方体力低於20%时则回复我方体力80% ）（真气120冷却3距离5范围2）">
          <x14:formula1>
            <xm:f>武功!$A$25</xm:f>
          </x14:formula1>
          <xm:sqref>F10</xm:sqref>
        </x14:dataValidation>
        <x14:dataValidation type="list" allowBlank="1" showInputMessage="1" showErrorMessage="1" promptTitle="峨眉派5级" prompt="【紫玉神功】使我方火抗提升50（30）% 有几率使我方体力、怒气、真气回复增加20%持续5（10）回合，在洗髓心法后使用有更高几率使我方火抗增加100%持续6回合（真气250冷却3范围3）">
          <x14:formula1>
            <xm:f>武功!$A$26</xm:f>
          </x14:formula1>
          <xm:sqref>G10</xm:sqref>
        </x14:dataValidation>
        <x14:dataValidation type="list" allowBlank="1" showInputMessage="1" showErrorMessage="1" promptTitle="峨眉派6级" prompt="【玄天紫罡】恢复本身体力、真气、怒气100%（真气500冷却5距离7范围2）">
          <x14:formula1>
            <xm:f>武功!$A$35</xm:f>
          </x14:formula1>
          <xm:sqref>H10 C39</xm:sqref>
        </x14:dataValidation>
        <x14:dataValidation type="list" allowBlank="1" showInputMessage="1" showErrorMessage="1" promptTitle="峨眉派2级" prompt="【刻玉指】有一定几率使本身加持、散功时间增加10%持续3回合，在洗髓心法后使用有更高几率本身加持、散功时间增加20%持续3回合（真气30冷却2） ">
          <x14:formula1>
            <xm:f>武功!$A$27</xm:f>
          </x14:formula1>
          <xm:sqref>D11:D12</xm:sqref>
        </x14:dataValidation>
        <x14:dataValidation type="list" allowBlank="1" showInputMessage="1" showErrorMessage="1" promptTitle="峨眉派3级" prompt="【英仙阵】有几率使敌方防御减少10%持续5回合 有几率解除敌方格档状态（真气60冷却3距离5范围1）">
          <x14:formula1>
            <xm:f>武功!$A$28</xm:f>
          </x14:formula1>
          <xm:sqref>E11</xm:sqref>
        </x14:dataValidation>
        <x14:dataValidation type="list" allowBlank="1" showInputMessage="1" showErrorMessage="1" promptTitle="峨眉派4级" prompt="【贯虹指】有几率使敌方火抗减少15%持续6回合 若敌方在迷惑状态有更高几率使敌方火防减少35%持续6回合（真气120冷却3距离3范围5）">
          <x14:formula1>
            <xm:f>武功!$A$29</xm:f>
          </x14:formula1>
          <xm:sqref>F11</xm:sqref>
        </x14:dataValidation>
        <x14:dataValidation type="list" allowBlank="1" showInputMessage="1" showErrorMessage="1" promptTitle="峨眉派5级" prompt="【玄门天罡指】有几率使我方冰抗增加80（20）%持续5回合 有几率使我方冰功增加50（20）%持续5回合（真气250冷却3距离3范围3） ">
          <x14:formula1>
            <xm:f>武功!$A$30</xm:f>
          </x14:formula1>
          <xm:sqref>G11</xm:sqref>
        </x14:dataValidation>
        <x14:dataValidation type="list" allowBlank="1" showInputMessage="1" showErrorMessage="1" promptTitle="峨眉派3级" prompt="【天地变】有几率使本身人形（龙吟剑动物改成人形）控制术解除率增加20%持续3回合 有几率使本身真气回复增加50%持续3回合（真气60冷却3）">
          <x14:formula1>
            <xm:f>武功!$A$31</xm:f>
          </x14:formula1>
          <xm:sqref>E12</xm:sqref>
        </x14:dataValidation>
        <x14:dataValidation type="list" allowBlank="1" showInputMessage="1" showErrorMessage="1" promptTitle="峨眉派4级" prompt="【花前月下】有一定的几率使我方隐身 持续5回合（真气120冷却3距离5）">
          <x14:formula1>
            <xm:f>武功!$A$32</xm:f>
          </x14:formula1>
          <xm:sqref>F12</xm:sqref>
        </x14:dataValidation>
        <x14:dataValidation type="list" allowBlank="1" showInputMessage="1" showErrorMessage="1" promptTitle="峨眉派5级" prompt="【浪迹天涯】有几率解除我方异常状态（晕眩、昏睡、束缚、迷惑、恐惧、失血、施毒）（真气250冷却3距离5范围3）">
          <x14:formula1>
            <xm:f>武功!$A$33</xm:f>
          </x14:formula1>
          <xm:sqref>G12</xm:sqref>
        </x14:dataValidation>
        <x14:dataValidation type="list" allowBlank="1" showInputMessage="1" showErrorMessage="1" promptTitle="少林派1级" prompt="【达摩心法】造成敌方外功伤害50点 使敌方防御减少10%持续3回合（真气10冷却1距离5）">
          <x14:formula1>
            <xm:f>武功!$A$37</xm:f>
          </x14:formula1>
          <xm:sqref>C13:C16</xm:sqref>
        </x14:dataValidation>
        <x14:dataValidation type="list" allowBlank="1" showInputMessage="1" showErrorMessage="1" promptTitle="少林派2级" prompt="【伏虎式】造成敌方外功伤害250（200）点 减少本招仇恨值10% （怒气30冷却2范围1）">
          <x14:formula1>
            <xm:f>武功!$A$38</xm:f>
          </x14:formula1>
          <xm:sqref>D13</xm:sqref>
        </x14:dataValidation>
        <x14:dataValidation type="list" allowBlank="1" showInputMessage="1" showErrorMessage="1" promptTitle="少林派3级" prompt="【金刚诀】造成敌方外功伤害600（250）点 有几率使我方体力恢复增加80%持续1回合（怒气60冷却3距离1） ">
          <x14:formula1>
            <xm:f>武功!$A$39</xm:f>
          </x14:formula1>
          <xm:sqref>E13</xm:sqref>
        </x14:dataValidation>
        <x14:dataValidation type="list" allowBlank="1" showInputMessage="1" showErrorMessage="1" promptTitle="少林派4级" prompt="【龙爪功】造成敌方外功伤害900点 有几率使敌方失血2（4）回合（怒气120冷却3距离1）">
          <x14:formula1>
            <xm:f>武功!$A$40</xm:f>
          </x14:formula1>
          <xm:sqref>F13</xm:sqref>
        </x14:dataValidation>
        <x14:dataValidation type="list" allowBlank="1" showInputMessage="1" showErrorMessage="1" promptTitle="少林派5级" prompt="【金刚般若拳】造成敌方外功伤害1400点 若敌方在失血状态则造成2800点外功伤害 （怒气250冷却3范围3）">
          <x14:formula1>
            <xm:f>武功!$A$41</xm:f>
          </x14:formula1>
          <xm:sqref>G13</xm:sqref>
        </x14:dataValidation>
        <x14:dataValidation type="list" allowBlank="1" showInputMessage="1" showErrorMessage="1" promptTitle="少林派2级" prompt="【虎啸功】造成敌方外功伤害200点 增加本招仇恨值80% （怒气30冷却2范围1）">
          <x14:formula1>
            <xm:f>武功!$A$42</xm:f>
          </x14:formula1>
          <xm:sqref>D14</xm:sqref>
        </x14:dataValidation>
        <x14:dataValidation type="list" allowBlank="1" showInputMessage="1" showErrorMessage="1" promptTitle="少林派3级" prompt="【铁布衫】增加本招仇恨值30% 使本身防御增加20（10）%持续5回合 若我方在失血状态下则增加40（20）%防御持续5回合（怒气60冷却3）">
          <x14:formula1>
            <xm:f>武功!$A$43</xm:f>
          </x14:formula1>
          <xm:sqref>E14</xm:sqref>
        </x14:dataValidation>
        <x14:dataValidation type="list" allowBlank="1" showInputMessage="1" showErrorMessage="1" promptTitle="少林派4级" prompt="【百毒不侵】增加本招仇恨值45% 有几率使本身免疫失血、施毒持续5回合（怒气120冷却3距离5） ">
          <x14:formula1>
            <xm:f>武功!$A$44</xm:f>
          </x14:formula1>
          <xm:sqref>F14</xm:sqref>
        </x14:dataValidation>
        <x14:dataValidation type="list" allowBlank="1" showInputMessage="1" showErrorMessage="1" promptTitle="少林派5级" prompt="【金刚罩体】增加本招仇恨值65% 有几率使本身防御增加100（30）%持续3回合 本身体力低於10%时有几率使本身外功无敌持续3回合（怒气250冷却3）">
          <x14:formula1>
            <xm:f>武功!$A$45</xm:f>
          </x14:formula1>
          <xm:sqref>G14</xm:sqref>
        </x14:dataValidation>
        <x14:dataValidation type="list" allowBlank="1" showInputMessage="1" showErrorMessage="1" promptTitle="少林派2级" prompt="【菩提经】使我方命中率增加10%持续4回合（真气30冷却2距离5）">
          <x14:formula1>
            <xm:f>武功!$A$46</xm:f>
          </x14:formula1>
          <xm:sqref>D15</xm:sqref>
        </x14:dataValidation>
        <x14:dataValidation type="list" allowBlank="1" showInputMessage="1" showErrorMessage="1" promptTitle="少林派3级" prompt="【普陀功】有几率使本身慧根增加10%持续5回合 （真气60冷却3）">
          <x14:formula1>
            <xm:f>武功!$A$47</xm:f>
          </x14:formula1>
          <xm:sqref>E15</xm:sqref>
        </x14:dataValidation>
        <x14:dataValidation type="list" allowBlank="1" showInputMessage="1" showErrorMessage="1" promptTitle="少林派4级" prompt="【金刚伏魔功】恢复我方体力1000点 在达摩心法后使用则恢复1200点（真气120冷却3距离4） ">
          <x14:formula1>
            <xm:f>武功!$A$48</xm:f>
          </x14:formula1>
          <xm:sqref>F15</xm:sqref>
        </x14:dataValidation>
        <x14:dataValidation type="list" allowBlank="1" showInputMessage="1" showErrorMessage="1" promptTitle="少林派5级" prompt="【如来神功】恢复我方体力800（600）点 在浩瀚佛光后使用使我方暴击增加5%持续3回合（真气250冷却3距离3范围2）">
          <x14:formula1>
            <xm:f>武功!$A$49</xm:f>
          </x14:formula1>
          <xm:sqref>G15</xm:sqref>
        </x14:dataValidation>
        <x14:dataValidation type="list" allowBlank="1" showInputMessage="1" showErrorMessage="1" promptTitle="少林派3级" prompt="【轻身术】有几率使我方慧根增加20%持续2回合 有几率使我方轻功增加500点持续2回合 本身真气高於90%时有更高几率使我方慧根增加1000点持续1回合（真气60冷却3距离5） ">
          <x14:formula1>
            <xm:f>武功!$A$50</xm:f>
          </x14:formula1>
          <xm:sqref>E16</xm:sqref>
        </x14:dataValidation>
        <x14:dataValidation type="list" allowBlank="1" showInputMessage="1" showErrorMessage="1" promptTitle="少林派4级" prompt="【无上聚力诀】有几率使敌方冰抗减少15%持续6回合 敌方失血状态下有更高几率减少敌方冰抗35%持续6回合（真气120冷却3距离5） ">
          <x14:formula1>
            <xm:f>武功!$A$51</xm:f>
          </x14:formula1>
          <xm:sqref>F16</xm:sqref>
        </x14:dataValidation>
        <x14:dataValidation type="list" allowBlank="1" showInputMessage="1" showErrorMessage="1" promptTitle="少林派5级" prompt="【浩瀚佛光】有几率使我方火功增加80%持续5回合、火抗增加50%持续5回合（真气250冷却3距离3范围3） ">
          <x14:formula1>
            <xm:f>武功!$A$52</xm:f>
          </x14:formula1>
          <xm:sqref>G16</xm:sqref>
        </x14:dataValidation>
        <x14:dataValidation type="list" allowBlank="1" showInputMessage="1" showErrorMessage="1" promptTitle="少林派6级" prompt="【少林九阳功】有几率使本身防御增加150（100）%持续5回合 有几率使本身外功增加150%持续5回合 若在金刚罩体后使用有更高几率使本身防御增加300%持续5回合（怒气500冷却2） ">
          <x14:formula1>
            <xm:f>武功!$A$53</xm:f>
          </x14:formula1>
          <xm:sqref>H13:H14 C40</xm:sqref>
        </x14:dataValidation>
        <x14:dataValidation type="list" allowBlank="1" showInputMessage="1" showErrorMessage="1" promptTitle="少林派6级" prompt="【千叶如来】减少本招仇恨值20%，有几率使敌方防御减少25%持续2回合，有几率使本身体力增加3000点持续1回合，有几率使本身慧根增加100%持续2回合，有几率使本身暴击率增加50%持续2回合（真气550冷却5距离5）">
          <x14:formula1>
            <xm:f>武功!$A$54</xm:f>
          </x14:formula1>
          <xm:sqref>H15:H16</xm:sqref>
        </x14:dataValidation>
        <x14:dataValidation type="list" allowBlank="1" showInputMessage="1" showErrorMessage="1" promptTitle="少林派7级" prompt="【世界•大千】造成敌方外功伤害8000点，增加本招仇恨值300%，有几率使本身防御增加500%持续2回合，敌方在失血状态下，造成12000点及有更高几率使本身外功增加300%持续2回合（怒气1399冷却3距离1）">
          <x14:formula1>
            <xm:f>武功!$A$55</xm:f>
          </x14:formula1>
          <xm:sqref>I13:I16</xm:sqref>
        </x14:dataValidation>
        <x14:dataValidation type="list" allowBlank="1" showInputMessage="1" showErrorMessage="1" promptTitle="武当派1级" prompt="【绵掌】造成敌方外功伤害100（50）点 有几率使敌方束缚1（3）回合（真气10冷却1距离3）">
          <x14:formula1>
            <xm:f>武功!$A$56</xm:f>
          </x14:formula1>
          <xm:sqref>C17:C20</xm:sqref>
        </x14:dataValidation>
        <x14:dataValidation type="list" allowBlank="1" showInputMessage="1" showErrorMessage="1" promptTitle="武当派2级" prompt="【柔云劲】造成敌方外功伤害200（100）点 有几率使本身体力回复增加80%持续1回合（怒气30冷却2范围2） ">
          <x14:formula1>
            <xm:f>武功!$A$57</xm:f>
          </x14:formula1>
          <xm:sqref>D17:D18</xm:sqref>
        </x14:dataValidation>
        <x14:dataValidation type="list" allowBlank="1" showInputMessage="1" showErrorMessage="1" promptTitle="武当派3级" prompt="【神门十三式】造成敌方外功伤害400（150）点 有几率使本身体力回复增加150%持续1回合 （怒气60冷却3范围1）">
          <x14:formula1>
            <xm:f>武功!$A$58</xm:f>
          </x14:formula1>
          <xm:sqref>E17</xm:sqref>
        </x14:dataValidation>
        <x14:dataValidation type="list" allowBlank="1" showInputMessage="1" showErrorMessage="1" promptTitle="武当派4级" prompt="【太极玄法】造成敌方外功伤害700（500）点 有几率束缚敌方2（4）回合 （怒气120冷却3距离4范围3）">
          <x14:formula1>
            <xm:f>武功!$A$59</xm:f>
          </x14:formula1>
          <xm:sqref>F17</xm:sqref>
        </x14:dataValidation>
        <x14:dataValidation type="list" allowBlank="1" showInputMessage="1" showErrorMessage="1" promptTitle="武当派5级" prompt="【天极八卦】造成敌方外功伤害1300点 敌方在束缚情况下则造成1950点外功伤害 （怒气250冷却3范围3）">
          <x14:formula1>
            <xm:f>武功!$A$60</xm:f>
          </x14:formula1>
          <xm:sqref>G17</xm:sqref>
        </x14:dataValidation>
        <x14:dataValidation type="list" allowBlank="1" showInputMessage="1" showErrorMessage="1" promptTitle="武当派6级" prompt="【苍天无极】造成敌方外功伤害2000点 有几率使敌方失血持续2(5)回合 有几率使敌方束缚持续2（10）回合 （真气500冷却2范围1）">
          <x14:formula1>
            <xm:f>武功!$A$72</xm:f>
          </x14:formula1>
          <xm:sqref>H17 H20 E40</xm:sqref>
        </x14:dataValidation>
        <x14:dataValidation type="list" allowBlank="1" showInputMessage="1" showErrorMessage="1" promptTitle="武当派7级" prompt="【无转•神极】造成敌方外功伤害5000点 偷去敌方体力10% 有几率使敌方失血2回合（怒气1399冷却3范围3）">
          <x14:formula1>
            <xm:f>武功!$A$74</xm:f>
          </x14:formula1>
          <xm:sqref>I17:I20</xm:sqref>
        </x14:dataValidation>
        <x14:dataValidation type="list" allowBlank="1" showInputMessage="1" showErrorMessage="1" promptTitle="武当派3级" prompt="【以柔克刚】造成敌方外功伤害300（100）点 增加本招仇恨值50（20）% 有几率使本身格挡持续3回合（怒气60冷却3距离1） ">
          <x14:formula1>
            <xm:f>武功!$A$61</xm:f>
          </x14:formula1>
          <xm:sqref>E18</xm:sqref>
        </x14:dataValidation>
        <x14:dataValidation type="list" allowBlank="1" showInputMessage="1" showErrorMessage="1" promptTitle="武当派4级" prompt="【刚柔并济】减少敌方体力5% 增加本招仇恨值50（35）% 本身在格挡的状态下减少敌方体力15%（怒气120冷却3距离1） ">
          <x14:formula1>
            <xm:f>武功!$A$62</xm:f>
          </x14:formula1>
          <xm:sqref>F18</xm:sqref>
        </x14:dataValidation>
        <x14:dataValidation type="list" allowBlank="1" showInputMessage="1" showErrorMessage="1" promptTitle="武当派5级" prompt="【纯阳无极功】增加本招的仇恨值60% 偷取敌方体力10% 瞬间将敌方拉到身边 （怒气250冷却3距离5）">
          <x14:formula1>
            <xm:f>武功!$A$63</xm:f>
          </x14:formula1>
          <xm:sqref>G18</xm:sqref>
        </x14:dataValidation>
        <x14:dataValidation type="list" allowBlank="1" showInputMessage="1" showErrorMessage="1" promptTitle="武当派6级" prompt="【万卦迷界】增加本招的仇恨值100%，有几率使我方体力增加15%持续2回合，慧根增加150%持续2回合，本身在格挡状态下，有更高几率使本身外功无敌持续2回合（真气300怒气300冷却5距离3范围1）">
          <x14:formula1>
            <xm:f>武功!$A$73</xm:f>
          </x14:formula1>
          <xm:sqref>H18:H19</xm:sqref>
        </x14:dataValidation>
        <x14:dataValidation type="list" allowBlank="1" showInputMessage="1" showErrorMessage="1" promptTitle="武当派2级" prompt="【聚元功】有几率使队友体力回复增加100%持续5回合（真气30冷却2距离3） ">
          <x14:formula1>
            <xm:f>武功!$A$64</xm:f>
          </x14:formula1>
          <xm:sqref>D19</xm:sqref>
        </x14:dataValidation>
        <x14:dataValidation type="list" allowBlank="1" showInputMessage="1" showErrorMessage="1" promptTitle="武当派3级" prompt="【斗换星移】将本身体力30%转移给队友 在八卦掌后使用 更高几率使队友真气回复增加100%持续5回合（真气60冷却3距离5）">
          <x14:formula1>
            <xm:f>武功!$A$65</xm:f>
          </x14:formula1>
          <xm:sqref>E19</xm:sqref>
        </x14:dataValidation>
        <x14:dataValidation type="list" allowBlank="1" showInputMessage="1" showErrorMessage="1" promptTitle="武当派4级" prompt="【鹤心化毒功】有一定几率解除我方失血、施毒状态（真气120冷却3距离3范围2） ">
          <x14:formula1>
            <xm:f>武功!$A$66</xm:f>
          </x14:formula1>
          <xm:sqref>F19</xm:sqref>
        </x14:dataValidation>
        <x14:dataValidation type="list" allowBlank="1" showInputMessage="1" showErrorMessage="1" promptTitle="武当派5级" prompt="【天极聚元功】恢复本身体力40%、怒气、真气30（50% ）">
          <x14:formula1>
            <xm:f>武功!$A$67</xm:f>
          </x14:formula1>
          <xm:sqref>G19</xm:sqref>
        </x14:dataValidation>
        <x14:dataValidation type="list" allowBlank="1" showInputMessage="1" showErrorMessage="1" promptTitle="武当派2级" prompt="【十字手】有几率使我方束缚免疫4回合 解除我方束缚状态 （真气30冷却2距离5）">
          <x14:formula1>
            <xm:f>武功!$A$68</xm:f>
          </x14:formula1>
          <xm:sqref>D20</xm:sqref>
        </x14:dataValidation>
        <x14:dataValidation type="list" allowBlank="1" showInputMessage="1" showErrorMessage="1" promptTitle="武当派3级" prompt="【八卦掌】（龙吟剑取消造成敌方外功伤害200点 有几率使敌方控术命中减少20%）（龙吟剑增加）有几率使敌方束缚3回合，有几率使敌方鬼怪、人形、动物控术解除率减少20%持续5回合（真气60冷却3距离3范围2） ">
          <x14:formula1>
            <xm:f>武功!$A$69</xm:f>
          </x14:formula1>
          <xm:sqref>E20</xm:sqref>
        </x14:dataValidation>
        <x14:dataValidation type="list" allowBlank="1" showInputMessage="1" showErrorMessage="1" promptTitle="武当派4级" prompt="【乱环诀】偷取敌方体力5% 敌方在束缚情况下使敌方防御减少15（10）%持续5回合（真气120冷却3距离6） ">
          <x14:formula1>
            <xm:f>武功!$A$70</xm:f>
          </x14:formula1>
          <xm:sqref>F20</xm:sqref>
        </x14:dataValidation>
        <x14:dataValidation type="list" allowBlank="1" showInputMessage="1" showErrorMessage="1" promptTitle="武当派5级" prompt="【两仪乾坤】有一定几率使本身轻功增加100%持续2（1）回合 有一定几率使本身体力增加2000点持续5回合（真气250冷却3） ">
          <x14:formula1>
            <xm:f>武功!$A$71</xm:f>
          </x14:formula1>
          <xm:sqref>G20</xm:sqref>
        </x14:dataValidation>
        <x14:dataValidation type="list" allowBlank="1" showInputMessage="1" showErrorMessage="1" promptTitle="英雄门1级" prompt="【天阳诀】造成敌方外功伤害150点 有几率使本身火功增加40%持续1回合（怒气10冷却1距离1） ">
          <x14:formula1>
            <xm:f>武功!$A$75</xm:f>
          </x14:formula1>
          <xm:sqref>C21:C24</xm:sqref>
        </x14:dataValidation>
        <x14:dataValidation type="list" allowBlank="1" showInputMessage="1" showErrorMessage="1" promptTitle="英雄门2级" prompt="【狂风怒】造成敌方外功伤害300点 有几率使本身外功增加100%持续1回合（怒气30冷却2距离1） ">
          <x14:formula1>
            <xm:f>武功!$A$76</xm:f>
          </x14:formula1>
          <xm:sqref>D21</xm:sqref>
        </x14:dataValidation>
        <x14:dataValidation type="list" allowBlank="1" showInputMessage="1" showErrorMessage="1" promptTitle="英雄门3级" prompt="【回天混元功】有几率使敌方防御减少10%持续5回合 有几率使本身防御、冰抗增加10%持续5回合（真气60冷却3距离7范围1） ">
          <x14:formula1>
            <xm:f>武功!$A$88</xm:f>
          </x14:formula1>
          <xm:sqref>E24</xm:sqref>
        </x14:dataValidation>
        <x14:dataValidation type="list" allowBlank="1" showInputMessage="1" showErrorMessage="1" promptTitle="英雄门4级" prompt="【灵台五转功】有几率使我方人类（龙吟剑只限定人类）增伤20%持续4回合，有几率使我方火功增加10%持续6回合（真气120冷却3距离3范围3） ">
          <x14:formula1>
            <xm:f>武功!$A$89</xm:f>
          </x14:formula1>
          <xm:sqref>F24</xm:sqref>
        </x14:dataValidation>
        <x14:dataValidation type="list" allowBlank="1" showInputMessage="1" showErrorMessage="1" promptTitle="英雄门5级" prompt="【日月大挪移】（龙吟剑取消偷取敌方真气、怒气10%） 有几率使敌方火、冰功减少20% 持续5回合，慧根减少50（20）%持续5回合（真气250冷却3距离5范围3） ">
          <x14:formula1>
            <xm:f>武功!$A$90</xm:f>
          </x14:formula1>
          <xm:sqref>G24</xm:sqref>
        </x14:dataValidation>
        <x14:dataValidation type="list" allowBlank="1" showInputMessage="1" showErrorMessage="1" promptTitle="英雄门7级" prompt="【圣灭•冥河】造成敌方外功伤害5000点，有几率使敌方中毒持续2回合，在狂风怒后使用造成10000点（怒气1399冷却3范围3）">
          <x14:formula1>
            <xm:f>武功!$A$93</xm:f>
          </x14:formula1>
          <xm:sqref>I21:I24</xm:sqref>
        </x14:dataValidation>
        <x14:dataValidation type="list" allowBlank="1" showInputMessage="1" showErrorMessage="1" promptTitle="英雄门3级" prompt="【奔雷劲】造成敌方外功伤害350点 有几率使敌方中毒持续3回合（怒气60冷却3距离1范围1）  ">
          <x14:formula1>
            <xm:f>武功!$A$77</xm:f>
          </x14:formula1>
          <xm:sqref>E21</xm:sqref>
        </x14:dataValidation>
        <x14:dataValidation type="list" allowBlank="1" showInputMessage="1" showErrorMessage="1" promptTitle="英雄门4级" prompt="【横扫千军】造成敌方外功伤害500点 敌方在中毒情况下造成敌方外功伤害1000点（怒气120冷却3范围3）">
          <x14:formula1>
            <xm:f>武功!$A$78</xm:f>
          </x14:formula1>
          <xm:sqref>F21</xm:sqref>
        </x14:dataValidation>
        <x14:dataValidation type="list" allowBlank="1" showInputMessage="1" showErrorMessage="1" promptTitle="英雄门5级" prompt="【极上混天功】造成敌方外功伤害1500点 偷取敌方体力5%（怒气250冷却3距离1） ">
          <x14:formula1>
            <xm:f>武功!$A$79</xm:f>
          </x14:formula1>
          <xm:sqref>G21</xm:sqref>
        </x14:dataValidation>
        <x14:dataValidation type="list" allowBlank="1" showInputMessage="1" showErrorMessage="1" promptTitle="英雄门6级" prompt="【混沌玄冥】造成敌方外功伤害2000点 增加本招的仇恨值200% （怒气500冷却2距离2范围3）">
          <x14:formula1>
            <xm:f>武功!$A$91</xm:f>
          </x14:formula1>
          <xm:sqref>H21:H22 C37</xm:sqref>
        </x14:dataValidation>
        <x14:dataValidation type="list" allowBlank="1" showInputMessage="1" showErrorMessage="1" promptTitle="英雄门2级" prompt="【怒神吼】造成敌方外功伤害150点 增加本招的仇恨值50% 有一定几率使本身格挡持续3回合 （怒气30冷却2范围1）">
          <x14:formula1>
            <xm:f>武功!$A$80</xm:f>
          </x14:formula1>
          <xm:sqref>D22:D23</xm:sqref>
        </x14:dataValidation>
        <x14:dataValidation type="list" allowBlank="1" showInputMessage="1" showErrorMessage="1" promptTitle="英雄门3级" prompt="【战流甲】增加敌方外功伤害200点 增加本招的仇恨值40% 本身在格挡的状态下增加本招的仇恨值100（50）%（怒气60冷却3距离2范围2） ">
          <x14:formula1>
            <xm:f>武功!$A$81</xm:f>
          </x14:formula1>
          <xm:sqref>E22</xm:sqref>
        </x14:dataValidation>
        <x14:dataValidation type="list" allowBlank="1" showInputMessage="1" showErrorMessage="1" promptTitle="英雄门4级" prompt="【移相心法】增加本招仇恨值50% 将本身体力的10（50）%转移给队友 有几率使本身防御增加20%持续2回合（怒气120冷却3距离6） ">
          <x14:formula1>
            <xm:f>武功!$A$82</xm:f>
          </x14:formula1>
          <xm:sqref>F22</xm:sqref>
        </x14:dataValidation>
        <x14:dataValidation type="list" allowBlank="1" showInputMessage="1" showErrorMessage="1" promptTitle="英雄门5级" prompt="【无上玄冥功】造成敌方外功伤害1000点 增加本招仇恨值60% 本身在中毒情况下造成敌方外功伤害2000点（怒气250冷却3距离2） ">
          <x14:formula1>
            <xm:f>武功!$A$83</xm:f>
          </x14:formula1>
          <xm:sqref>G22</xm:sqref>
        </x14:dataValidation>
        <x14:dataValidation type="list" allowBlank="1" showInputMessage="1" showErrorMessage="1" promptTitle="英雄门3级" prompt="【以战养伤】有一定几率使队友体力增加10%持续5回合，队友在中毒状态下有更高几率使队友体力增加20%持续5回合。（真气60冷却2距离5） ">
          <x14:formula1>
            <xm:f>武功!$A$84</xm:f>
          </x14:formula1>
          <xm:sqref>E23</xm:sqref>
        </x14:dataValidation>
        <x14:dataValidation type="list" allowBlank="1" showInputMessage="1" showErrorMessage="1" promptTitle="英雄门4级" prompt="【倒行逆气】有几率使我方怒气、真气回复增加20%持续6回合，有几率使我方施毒免疫，持续5回合， 在一啸风生后使用有更高几率使我方怒气回复增加50%持续6回合及有更高几率使我方真气回复增加50%持续6回合（真气120冷却2距离4） ">
          <x14:formula1>
            <xm:f>武功!$A$85</xm:f>
          </x14:formula1>
          <xm:sqref>F23</xm:sqref>
        </x14:dataValidation>
        <x14:dataValidation type="list" allowBlank="1" showInputMessage="1" showErrorMessage="1" promptTitle="英雄门5级" prompt="【气盖山河】减少敌方真气、怒气25%，有几率使敌方中毒4回合，在天阳诀后使用减少敌方真气、怒气50%（ 真气250冷却2距离5范围1）">
          <x14:formula1>
            <xm:f>武功!$A$86</xm:f>
          </x14:formula1>
          <xm:sqref>G23</xm:sqref>
        </x14:dataValidation>
        <x14:dataValidation type="list" allowBlank="1" showInputMessage="1" showErrorMessage="1" promptTitle="英雄门2级" prompt="【一啸风生】恢复队友体力10% 有一定几率使队友加持、散功时间增加10% 持续3回合（真气30冷却2距离5） ">
          <x14:formula1>
            <xm:f>武功!$A$87</xm:f>
          </x14:formula1>
          <xm:sqref>D24</xm:sqref>
        </x14:dataValidation>
        <x14:dataValidation type="list" allowBlank="1" showInputMessage="1" showErrorMessage="1" promptTitle="英雄门6级" prompt="【玄冥之力】有几率使我方人类、鬼怪、动物增伤30%持续2回合，有几率使我方施毒免疫持续3回合，在以战养伤后使用有更高几率使我方体力增加5%持续2回合（真气600冷却5距离3范围1）">
          <x14:formula1>
            <xm:f>武功!$A$92</xm:f>
          </x14:formula1>
          <xm:sqref>H23:H24</xm:sqref>
        </x14:dataValidation>
        <x14:dataValidation type="list" allowBlank="1" showInputMessage="1" showErrorMessage="1" promptTitle="丐帮1级" prompt="【长拳】造成敌方外功伤害100点（怒气10冷却1距离1）">
          <x14:formula1>
            <xm:f>武功!$A$94</xm:f>
          </x14:formula1>
          <xm:sqref>C25:C28</xm:sqref>
        </x14:dataValidation>
        <x14:dataValidation type="list" allowBlank="1" showInputMessage="1" showErrorMessage="1" promptTitle="丐帮2级" prompt="【擒拿术】造成敌方外功伤害300点 从背后攻击造成外功伤害600点（怒气30冷却2距离1） ">
          <x14:formula1>
            <xm:f>武功!$A$95</xm:f>
          </x14:formula1>
          <xm:sqref>D25:D26</xm:sqref>
        </x14:dataValidation>
        <x14:dataValidation type="list" allowBlank="1" showInputMessage="1" showErrorMessage="1" promptTitle="丐帮7级" prompt="【苍龙•无悔】造成敌方外功伤害10000点，背后造成外功伤害15000点（怒气1405冷却3距离1） ">
          <x14:formula1>
            <xm:f>武功!$A$112</xm:f>
          </x14:formula1>
          <xm:sqref>I25:I28</xm:sqref>
        </x14:dataValidation>
        <x14:dataValidation type="list" allowBlank="1" showInputMessage="1" showErrorMessage="1" promptTitle="丐帮3级" prompt="【百步神行】有几率使我方轻功增加300点持续2回合，有几率使我方昏睡免疫持续5回合（真气60冷却2距离4）">
          <x14:formula1>
            <xm:f>武功!$A$107</xm:f>
          </x14:formula1>
          <xm:sqref>E28</xm:sqref>
        </x14:dataValidation>
        <x14:dataValidation type="list" allowBlank="1" showInputMessage="1" showErrorMessage="1" promptTitle="丐帮4级" prompt="【散功掌】（龙吟剑取消造成敌方外功伤害200点） 有几率使敌方昏睡3回合，背后攻击有更高几率使敌方昏睡6回合。（真气120冷却3距离4） ">
          <x14:formula1>
            <xm:f>武功!$A$108</xm:f>
          </x14:formula1>
          <xm:sqref>F28</xm:sqref>
        </x14:dataValidation>
        <x14:dataValidation type="list" allowBlank="1" showInputMessage="1" showErrorMessage="1" promptTitle="丐帮5级" prompt="【嫁衣十八跌】有几率使敌方冰抗、火抗减少20%持续3回合 敌方在昏睡情况下并从背后进行攻击有更高的几率使敌方冰抗、火抗减少50%持续6回合（真气250冷却3距离5） ">
          <x14:formula1>
            <xm:f>武功!$A$109</xm:f>
          </x14:formula1>
          <xm:sqref>G28</xm:sqref>
        </x14:dataValidation>
        <x14:dataValidation type="list" allowBlank="1" showInputMessage="1" showErrorMessage="1" promptTitle="丐帮3级" prompt="【游龙出水】造成敌方外功伤害700点 有几率使本身体力回复增加40%（怒气60冷却3距离3）">
          <x14:formula1>
            <xm:f>武功!$A$96</xm:f>
          </x14:formula1>
          <xm:sqref>E25</xm:sqref>
        </x14:dataValidation>
        <x14:dataValidation type="list" allowBlank="1" showInputMessage="1" showErrorMessage="1" promptTitle="丐帮4级" prompt="【飞龙在天】造成敌方外功伤害1100点 有几率使敌方昏睡持续2（5）回合 （怒气120冷却3距离1）">
          <x14:formula1>
            <xm:f>武功!$A$97</xm:f>
          </x14:formula1>
          <xm:sqref>F25</xm:sqref>
        </x14:dataValidation>
        <x14:dataValidation type="list" allowBlank="1" showInputMessage="1" showErrorMessage="1" promptTitle="丐帮5级" prompt="【降龙有悔】造成敌方外功伤害1500点 敌方在昏睡的情况下造成敌方外功伤害3000点（怒气250冷却3距离1）">
          <x14:formula1>
            <xm:f>武功!$A$98</xm:f>
          </x14:formula1>
          <xm:sqref>G25</xm:sqref>
        </x14:dataValidation>
        <x14:dataValidation type="list" allowBlank="1" showInputMessage="1" showErrorMessage="1" promptTitle="丐帮6级" prompt="【龙凌九霄】造成敌方外功伤害1000点 从背后攻击则造成外功伤害4000点（怒气500冷却2距离1） ">
          <x14:formula1>
            <xm:f>武功!$A$110</xm:f>
          </x14:formula1>
          <xm:sqref>H25 H27 E37</xm:sqref>
        </x14:dataValidation>
        <x14:dataValidation type="list" allowBlank="1" showInputMessage="1" showErrorMessage="1" promptTitle="丐帮3级" prompt="【虎罗汉】造成敌方外功伤害300点 增加本招的仇恨值10% 敌方在昏睡状态中则造成本招的仇恨值80%（怒气60冷却3距离3） ">
          <x14:formula1>
            <xm:f>武功!$A$99</xm:f>
          </x14:formula1>
          <xm:sqref>E26</xm:sqref>
        </x14:dataValidation>
        <x14:dataValidation type="list" allowBlank="1" showInputMessage="1" showErrorMessage="1" promptTitle="丐帮4级" prompt="【龙罗汉】增加本招的仇恨值40% 有几率使本身防御提高30%持续5回合 在虎罗汉后使用则增加本身防御50%持续5回合 （怒气120冷却3）">
          <x14:formula1>
            <xm:f>武功!$A$100</xm:f>
          </x14:formula1>
          <xm:sqref>F26</xm:sqref>
        </x14:dataValidation>
        <x14:dataValidation type="list" allowBlank="1" showInputMessage="1" showErrorMessage="1" promptTitle="丐帮5级" prompt="【睡罗汉】增加本招的仇恨值70% 有一定几率使本身晕眩持续5回合 有几率使本身外功无敌持续5回合（怒气250冷却7）">
          <x14:formula1>
            <xm:f>武功!$A$101</xm:f>
          </x14:formula1>
          <xm:sqref>G26</xm:sqref>
        </x14:dataValidation>
        <x14:dataValidation type="list" allowBlank="1" showInputMessage="1" showErrorMessage="1" promptTitle="丐帮2级" prompt="【消遥游】有一定几率使我方轻功增加300点持续2回合（真气30冷却2距离2） ">
          <x14:formula1>
            <xm:f>武功!$A$102</xm:f>
          </x14:formula1>
          <xm:sqref>D27</xm:sqref>
        </x14:dataValidation>
        <x14:dataValidation type="list" allowBlank="1" showInputMessage="1" showErrorMessage="1" promptTitle="丐帮3级" prompt="【聚元阵】有几率使我方体力上限增加5%持续4回合 有几率使我方防御增加350点持续4回合（真气60冷却3距离5）">
          <x14:formula1>
            <xm:f>武功!$A$103</xm:f>
          </x14:formula1>
          <xm:sqref>E27</xm:sqref>
        </x14:dataValidation>
        <x14:dataValidation type="list" allowBlank="1" showInputMessage="1" showErrorMessage="1" promptTitle="丐帮4级" prompt="【十全朝阳功】有几率使我方动物增伤20%持续3回合，人类增伤10%持续3回合（龙吟剑取消在长拳后使用）（真气120冷却3距离3范围3）">
          <x14:formula1>
            <xm:f>武功!$A$104</xm:f>
          </x14:formula1>
          <xm:sqref>F27</xm:sqref>
        </x14:dataValidation>
        <x14:dataValidation type="list" allowBlank="1" showInputMessage="1" showErrorMessage="1" promptTitle="丐帮5级" prompt="【如影随形】有几率使我方鬼怪增伤20%持续3（6）回合 有几率使我方防御增加10%持续3（6）回合 （真气250冷却3距离3范围3）">
          <x14:formula1>
            <xm:f>武功!$A$105</xm:f>
          </x14:formula1>
          <xm:sqref>G27</xm:sqref>
        </x14:dataValidation>
        <x14:dataValidation type="list" allowBlank="1" showInputMessage="1" showErrorMessage="1" promptTitle="丐帮2级" prompt="【披荆斩棘】有一定几率使我方控术命中率增加20%持续4回合，有一定几率使我方人形控术解除率增加20%持续4回合（真气30冷却2距离3）">
          <x14:formula1>
            <xm:f>武功!$A$106</xm:f>
          </x14:formula1>
          <xm:sqref>D28</xm:sqref>
        </x14:dataValidation>
        <x14:dataValidation type="list" allowBlank="1" showInputMessage="1" showErrorMessage="1" promptTitle="丐帮6级" prompt="【地龙震天】造成敌方外功伤害500点，增加本招仇恨值300%，有几率使敌方昏睡2回合，在睡罗汉后使用有更高几率使本身冰抗性、火抗性增加100%持续2回合（真气250怒气250冷却5距离2范围3） ">
          <x14:formula1>
            <xm:f>武功!$A$111</xm:f>
          </x14:formula1>
          <xm:sqref>H26 H28</xm:sqref>
        </x14:dataValidation>
        <x14:dataValidation type="list" allowBlank="1" showInputMessage="1" showErrorMessage="1" promptTitle="太乙教1级" prompt="【太虚心法】造成敌方火功伤害120点 有几率使本身火功增加20%持续1回合 （真气10范围2）">
          <x14:formula1>
            <xm:f>武功!$A$113</xm:f>
          </x14:formula1>
          <xm:sqref>C29:C32</xm:sqref>
        </x14:dataValidation>
        <x14:dataValidation type="list" allowBlank="1" showInputMessage="1" showErrorMessage="1" promptTitle="太乙教2级" prompt="【梵心诀】造成敌方火功伤害200点 减少本招的仇恨值10% 有几率使敌方迷惑2回合 （真气30冷却2距离3）">
          <x14:formula1>
            <xm:f>武功!$A$114</xm:f>
          </x14:formula1>
          <xm:sqref>D29:D30</xm:sqref>
        </x14:dataValidation>
        <x14:dataValidation type="list" allowBlank="1" showInputMessage="1" showErrorMessage="1" promptTitle="太乙教6级" prompt="【神人合一】有一定几率使本身火抗增加 150%持续5回合，火功增加150%持续5回合，在焚心决使用后有几率使本身火抗增加300%持续5回合（真气500冷却2）">
          <x14:formula1>
            <xm:f>武功!$A$129</xm:f>
          </x14:formula1>
          <xm:sqref>H29 H32 C38</xm:sqref>
        </x14:dataValidation>
        <x14:dataValidation type="list" allowBlank="1" showInputMessage="1" showErrorMessage="1" promptTitle="太乙教6级" prompt="【神渡霜天】有几率使我方体力增加20%持续2回合，冰功增加100%持续2回合，冰抗增加150%持续2回合，在天归纳气后使用，有更高几率使我方冰功增加200%持续2回合，冰抗300%持续2回合。（真气550冷却5距离4）">
          <x14:formula1>
            <xm:f>武功!$A$130</xm:f>
          </x14:formula1>
          <xm:sqref>H30:H31</xm:sqref>
        </x14:dataValidation>
        <x14:dataValidation type="list" allowBlank="1" showInputMessage="1" showErrorMessage="1" promptTitle="太乙教7级" prompt="【赤日•神回】造成敌方火功伤害8000点，减少本招仇恨值50%，瞬间将敌方拉制到身边，有几率使本身暴击率增加30%持续3回合，敌方在迷惑状态下，造成火功伤害12000点（真气1399冷却3距离3范围3）">
          <x14:formula1>
            <xm:f>武功!$A$131</xm:f>
          </x14:formula1>
          <xm:sqref>I29:I32</xm:sqref>
        </x14:dataValidation>
        <x14:dataValidation type="list" allowBlank="1" showInputMessage="1" showErrorMessage="1" promptTitle="太乙教3级" prompt="【六出术】有几率使我方火功增加20%持续3回合 有几率本身迷惑免疫持续3回合 有几率解除我方迷惑状态（真气60冷却2距离5范围1） ">
          <x14:formula1>
            <xm:f>武功!$A$126</xm:f>
          </x14:formula1>
          <xm:sqref>E32</xm:sqref>
        </x14:dataValidation>
        <x14:dataValidation type="list" allowBlank="1" showInputMessage="1" showErrorMessage="1" promptTitle="太乙教4级" prompt="【金关玉锁功】有几率使敌方迷惑持续5回合（真气120冷却2距离7） ">
          <x14:formula1>
            <xm:f>武功!$A$127</xm:f>
          </x14:formula1>
          <xm:sqref>F32</xm:sqref>
        </x14:dataValidation>
        <x14:dataValidation type="list" allowBlank="1" showInputMessage="1" showErrorMessage="1" promptTitle="太乙教5级" prompt="【封魔阵法】造成敌方火功伤害300点 有几率使本身火功增加100%持续1回合（真气250冷却2距离3范围3） ">
          <x14:formula1>
            <xm:f>武功!$A$128</xm:f>
          </x14:formula1>
          <xm:sqref>G32</xm:sqref>
        </x14:dataValidation>
        <x14:dataValidation type="list" allowBlank="1" showInputMessage="1" showErrorMessage="1" promptTitle="太乙教3级" prompt="【火神三元】造成敌方火功伤害400点 有几率使敌方失血 持续3回合（真气60冷却3距离3） ">
          <x14:formula1>
            <xm:f>武功!$A$115</xm:f>
          </x14:formula1>
          <xm:sqref>E29</xm:sqref>
        </x14:dataValidation>
        <x14:dataValidation type="list" allowBlank="1" showInputMessage="1" showErrorMessage="1" promptTitle="太乙教4级" prompt="【焚火无垠】造成敌方火功伤害800点（真气120冷却3距离5范围4）">
          <x14:formula1>
            <xm:f>武功!$A$116</xm:f>
          </x14:formula1>
          <xm:sqref>F29</xm:sqref>
        </x14:dataValidation>
        <x14:dataValidation type="list" allowBlank="1" showInputMessage="1" showErrorMessage="1" promptTitle="太乙教5级" prompt="【天火蚀月】造成敌方火功伤害1500点 敌方在失血的状态下造成火功伤害3000点 （真气250冷却3距离7）">
          <x14:formula1>
            <xm:f>武功!$A$117</xm:f>
          </x14:formula1>
          <xm:sqref>G29</xm:sqref>
        </x14:dataValidation>
        <x14:dataValidation type="list" allowBlank="1" showInputMessage="1" showErrorMessage="1" promptTitle="太乙教3级" prompt="【晶冰玉结】造成敌方冰功伤害300点 减少本招仇恨值10%（真气60冷却3距离1） ">
          <x14:formula1>
            <xm:f>武功!$A$118</xm:f>
          </x14:formula1>
          <xm:sqref>E30</xm:sqref>
        </x14:dataValidation>
        <x14:dataValidation type="list" allowBlank="1" showInputMessage="1" showErrorMessage="1" promptTitle="太乙教4级" prompt="【梵海无边】造成敌方冰功伤害500点 减少敌方冰抗20%持续3回合（真气120冷却3范围3） ">
          <x14:formula1>
            <xm:f>武功!$A$119</xm:f>
          </x14:formula1>
          <xm:sqref>F30</xm:sqref>
        </x14:dataValidation>
        <x14:dataValidation type="list" allowBlank="1" showInputMessage="1" showErrorMessage="1" promptTitle="太乙教5级" prompt="【冰封万里】造成敌方冰功伤害900点 本身在隐身的情况下造成敌方冰功伤害1800点 （真气250冷却3距离5范围3）">
          <x14:formula1>
            <xm:f>武功!$A$120</xm:f>
          </x14:formula1>
          <xm:sqref>G30</xm:sqref>
        </x14:dataValidation>
        <x14:dataValidation type="list" allowBlank="1" showInputMessage="1" showErrorMessage="1" promptTitle="太乙教2级" prompt="【太乙心经】恢复我方体力250点 减少本招仇恨值10% （真气30冷却2距离3）">
          <x14:formula1>
            <xm:f>武功!$A$121</xm:f>
          </x14:formula1>
          <xm:sqref>D31</xm:sqref>
        </x14:dataValidation>
        <x14:dataValidation type="list" allowBlank="1" showInputMessage="1" showErrorMessage="1" promptTitle="太乙教3级" prompt="【天归纳气】恢复我方真气5% 有几率使本身真气上限提高20%持续8回合，在焚心诀后使用，恢复我方真气10%及有更高几率使我方真气上限增加40%持续8回合（真气60冷却3距离3） ">
          <x14:formula1>
            <xm:f>武功!$A$122</xm:f>
          </x14:formula1>
          <xm:sqref>E31</xm:sqref>
        </x14:dataValidation>
        <x14:dataValidation type="list" allowBlank="1" showInputMessage="1" showErrorMessage="1" promptTitle="太乙教4级" prompt="【神渡众生】恢复我方体力500点 （真气120冷却3距离5范围2）">
          <x14:formula1>
            <xm:f>武功!$A$123</xm:f>
          </x14:formula1>
          <xm:sqref>F31</xm:sqref>
        </x14:dataValidation>
        <x14:dataValidation type="list" allowBlank="1" showInputMessage="1" showErrorMessage="1" promptTitle="太乙教5级" prompt="【天海无涯】有几率使队友真气上限提高20%持续5回合 有几率使队友火功增加80%持续5回合，在太虚心法后使用则使队友火功伤害提高150（50）%持续5回合（真气250冷却3距离5范围1） ">
          <x14:formula1>
            <xm:f>武功!$A$124</xm:f>
          </x14:formula1>
          <xm:sqref>G31</xm:sqref>
        </x14:dataValidation>
        <x14:dataValidation type="list" allowBlank="1" showInputMessage="1" showErrorMessage="1" promptTitle="太乙教2级" prompt="【玄石功】造成敌方火功伤害50点 将敌方击退10格（真气30冷却1距离1）">
          <x14:formula1>
            <xm:f>武功!$A$125</xm:f>
          </x14:formula1>
          <xm:sqref>D32</xm:sqref>
        </x14:dataValidation>
        <x14:dataValidation type="list" allowBlank="1" showInputMessage="1" showErrorMessage="1" promptTitle="魔教1级" prompt="【魔化心法】造成敌方冰功伤害100点 有一定几率使本身冰功伤害增加20%持续1回合（真气10冷却1距离1）">
          <x14:formula1>
            <xm:f>武功!$A$132</xm:f>
          </x14:formula1>
          <xm:sqref>C33:C36</xm:sqref>
        </x14:dataValidation>
        <x14:dataValidation type="list" allowBlank="1" showInputMessage="1" showErrorMessage="1" promptTitle="魔教2级" prompt="【夜月流】造成敌方冰功伤害200点 有几率使敌方冰抗减少10%持续3回合（真气27冷却2距离1） ">
          <x14:formula1>
            <xm:f>武功!$A$133</xm:f>
          </x14:formula1>
          <xm:sqref>D33:D34</xm:sqref>
        </x14:dataValidation>
        <x14:dataValidation type="list" allowBlank="1" showInputMessage="1" showErrorMessage="1" promptTitle="魔教3级" prompt="【魔影迷踪】有几率使本身轻功增加100% 火抗增加10% 冰抗增加10%持续4回合（真气60冷却3） ">
          <x14:formula1>
            <xm:f>武功!$A$145</xm:f>
          </x14:formula1>
          <xm:sqref>E36</xm:sqref>
        </x14:dataValidation>
        <x14:dataValidation type="list" allowBlank="1" showInputMessage="1" showErrorMessage="1" promptTitle="魔教4级" prompt="【黑煞灵指】有几率使我方免疫恐惧、失血2（4）回合（龙吟剑取消 有几率解除我方恐惧 增加失血免疫 ）（真气120冷却3距离3范围1）">
          <x14:formula1>
            <xm:f>武功!$A$146</xm:f>
          </x14:formula1>
          <xm:sqref>F36</xm:sqref>
        </x14:dataValidation>
        <x14:dataValidation type="list" allowBlank="1" showInputMessage="1" showErrorMessage="1" promptTitle="魔教5级" prompt="【七星连环】有几率使敌方恐惧、失血3回合（真气250冷却5距离5范围1） ">
          <x14:formula1>
            <xm:f>武功!$A$147</xm:f>
          </x14:formula1>
          <xm:sqref>G36</xm:sqref>
        </x14:dataValidation>
        <x14:dataValidation type="list" allowBlank="1" showInputMessage="1" showErrorMessage="1" promptTitle="魔教7级" prompt="【魔帝•无天】造成敌方冰功伤害15000点，有几率使本身体力减少25%持续1回合（真气1259冷却3距离7）">
          <x14:formula1>
            <xm:f>武功!$A$150</xm:f>
          </x14:formula1>
          <xm:sqref>I33:I36</xm:sqref>
        </x14:dataValidation>
        <x14:dataValidation type="list" allowBlank="1" showInputMessage="1" showErrorMessage="1" promptTitle="魔教3级" prompt="【炼狱火】造成敌方火功伤害200（100）点（龙吟剑取消 有几率使本身火功增加10%持续1回合）（真气60冷却3距离1范围1）">
          <x14:formula1>
            <xm:f>武功!$A$134</xm:f>
          </x14:formula1>
          <xm:sqref>E33</xm:sqref>
        </x14:dataValidation>
        <x14:dataValidation type="list" allowBlank="1" showInputMessage="1" showErrorMessage="1" promptTitle="魔教4级" prompt="【烈火乱世】造成敌方火功伤害600（400）点，（龙吟剑增加）有几率使敌方火抗减少5%持续3回合（真气120冷却3范围4） ">
          <x14:formula1>
            <xm:f>武功!$A$135</xm:f>
          </x14:formula1>
          <xm:sqref>F33</xm:sqref>
        </x14:dataValidation>
        <x14:dataValidation type="list" allowBlank="1" showInputMessage="1" showErrorMessage="1" promptTitle="魔教5级" prompt="【灭世焚火】造成敌方火功伤害900点 敌方在恐惧状态下造成1800点火功伤害 （真气250冷却3距离4范围4）">
          <x14:formula1>
            <xm:f>武功!$A$136</xm:f>
          </x14:formula1>
          <xm:sqref>G33</xm:sqref>
        </x14:dataValidation>
        <x14:dataValidation type="list" allowBlank="1" showInputMessage="1" showErrorMessage="1" promptTitle="魔教6级" prompt="【修罗斩月】造成敌方冰功伤害1800点、火功伤害1300点，有几率使本身暴击率增加30%持续3回合，敌方在恐惧状态下，造成冰功2300点、火功1800点。（真气540冷却3距离3范围1）">
          <x14:formula1>
            <xm:f>武功!$A$148</xm:f>
          </x14:formula1>
          <xm:sqref>H33:H34</xm:sqref>
        </x14:dataValidation>
        <x14:dataValidation type="list" allowBlank="1" showInputMessage="1" showErrorMessage="1" promptTitle="魔教6级" prompt="【人魔合一】使我方冰抗性增加150%持续3回合 在魔化心法后用有几率使我方（本身）冰抗性增加300%持续3回合（真气500冷却2距离3） ">
          <x14:formula1>
            <xm:f>武功!$A$149</xm:f>
          </x14:formula1>
          <xm:sqref>H35:H36 E38</xm:sqref>
        </x14:dataValidation>
        <x14:dataValidation type="list" allowBlank="1" showInputMessage="1" showErrorMessage="1" promptTitle="魔教3级" prompt="【寒云劲】造成敌方冰功伤害500点 有几率减少敌方轻功500点2回合 （真气54冷却3距离3）">
          <x14:formula1>
            <xm:f>武功!$A$137</xm:f>
          </x14:formula1>
          <xm:sqref>E34</xm:sqref>
        </x14:dataValidation>
        <x14:dataValidation type="list" allowBlank="1" showInputMessage="1" showErrorMessage="1" promptTitle="魔教4级" prompt="【天寒地冻】造成敌方冰功伤害700点 有几率使本身冰功增加50%持续1回合（真气108冷却3距离5范围4） ">
          <x14:formula1>
            <xm:f>武功!$A$138</xm:f>
          </x14:formula1>
          <xm:sqref>F34</xm:sqref>
        </x14:dataValidation>
        <x14:dataValidation type="list" allowBlank="1" showInputMessage="1" showErrorMessage="1" promptTitle="魔教5级" prompt="【冰月极光】造成敌方冰功伤害1500点 敌方在恐惧的情况下造成敌方冰功伤害3000点（真气225冷却3距离5） ">
          <x14:formula1>
            <xm:f>武功!$A$139</xm:f>
          </x14:formula1>
          <xm:sqref>G34</xm:sqref>
        </x14:dataValidation>
        <x14:dataValidation type="list" allowBlank="1" showInputMessage="1" showErrorMessage="1" promptTitle="魔教2级" prompt="【杀声震天】恢复我方真气、怒气100点 减少本招仇恨值10%（真气30冷却2距离4范围3） ">
          <x14:formula1>
            <xm:f>武功!$A$140</xm:f>
          </x14:formula1>
          <xm:sqref>D35</xm:sqref>
        </x14:dataValidation>
        <x14:dataValidation type="list" allowBlank="1" showInputMessage="1" showErrorMessage="1" promptTitle="魔教3级" prompt="【修罗归元】恢复我方体力300点 有一定几率解除我方恐惧（龙吟剑取消负面）状态（真气60冷却3范围5） ">
          <x14:formula1>
            <xm:f>武功!$A$141</xm:f>
          </x14:formula1>
          <xm:sqref>E35</xm:sqref>
        </x14:dataValidation>
        <x14:dataValidation type="list" allowBlank="1" showInputMessage="1" showErrorMessage="1" promptTitle="魔教4级" prompt="【还魂大法】恢复我方体力500点 我方体力低於20%时恢复我方体力80%（真气120冷却3距离3） ">
          <x14:formula1>
            <xm:f>武功!$A$142</xm:f>
          </x14:formula1>
          <xm:sqref>F35</xm:sqref>
        </x14:dataValidation>
        <x14:dataValidation type="list" allowBlank="1" showInputMessage="1" showErrorMessage="1" promptTitle="魔教5级" prompt="【虚无幻海】有几率使我方体力 怒气 真气回复增加50%持续5回合 有几率使我方冰抗增加50%持续5回合 在魔化心法后使用有几率使我方冰抗增加100%持续5回合（真气250冷却3距离5） ">
          <x14:formula1>
            <xm:f>武功!$A$143</xm:f>
          </x14:formula1>
          <xm:sqref>G35</xm:sqref>
        </x14:dataValidation>
        <x14:dataValidation type="list" allowBlank="1" showInputMessage="1" showErrorMessage="1" promptTitle="魔教2级" prompt="【九阴诀】造成敌方外功伤害100（50）点 有几率使敌方恐惧2（3）回合 （真气30冷却2距离5）">
          <x14:formula1>
            <xm:f>武功!$A$144</xm:f>
          </x14:formula1>
          <xm:sqref>D36</xm:sqref>
        </x14:dataValidation>
        <x14:dataValidation type="list" allowBlank="1" showInputMessage="1" showErrorMessage="1" promptTitle="初级组合技能" prompt="【狂龙乱世】造成敌方外功伤害5000点，敌方在中毒的状态下，造成敌方外功伤害10000点（怒气999冷却2距离1）">
          <x14:formula1>
            <xm:f>武功!$A$151</xm:f>
          </x14:formula1>
          <xm:sqref>G37</xm:sqref>
        </x14:dataValidation>
        <x14:dataValidation type="list" allowBlank="1" showInputMessage="1" showErrorMessage="1" promptTitle="高级组合技能" prompt="【神魔·灭世】造成敌方外功、冰功、火功伤害8000点（真气999怒气999冷却3距离5范围3）">
          <x14:formula1>
            <xm:f>武功!$A$155</xm:f>
          </x14:formula1>
          <xm:sqref>I37:I38</xm:sqref>
        </x14:dataValidation>
        <x14:dataValidation type="list" allowBlank="1" showInputMessage="1" showErrorMessage="1" promptTitle="高级组合技能" prompt="【极阳·天关】恢复本身真气、怒气80% 有几率使本身防御、冰抗、火抗增加300%持续3回合（真气999怒气999冷却5）">
          <x14:formula1>
            <xm:f>武功!$A$156</xm:f>
          </x14:formula1>
          <xm:sqref>I39:I40</xm:sqref>
        </x14:dataValidation>
        <x14:dataValidation type="list" allowBlank="1" showInputMessage="1" showErrorMessage="1" promptTitle="初级组合技能" prompt="【神魔同体】造成敌方冰、火功伤害3000点，敌方在恐惧或迷惑状态下，造成敌方冰、火功伤害6000点（真气999冷却2距离9）">
          <x14:formula1>
            <xm:f>武功!$A$152</xm:f>
          </x14:formula1>
          <xm:sqref>G38</xm:sqref>
        </x14:dataValidation>
        <x14:dataValidation type="list" allowBlank="1" showInputMessage="1" showErrorMessage="1" promptTitle="初级组合技能" prompt="【天阳无极】造成敌方外功伤害3000点，将敌方击退3格，敌方晕眩状态下，造成6000点。（怒气999冷却2距离3范围3）">
          <x14:formula1>
            <xm:f>武功!$A$153</xm:f>
          </x14:formula1>
          <xm:sqref>G39</xm:sqref>
        </x14:dataValidation>
        <x14:dataValidation type="list" allowBlank="1" showInputMessage="1" showErrorMessage="1" promptTitle="初级组合技能" prompt="【无量定天】增加本招仇恨值200% 有几率使本身怒气、真气增加100%持续4回合，有几率使本身体力上限增加50%持续8回合，有几率使本身外功增加200%持续5回合（真气499怒气499冷却2）">
          <x14:formula1>
            <xm:f>武功!$A$154</xm:f>
          </x14:formula1>
          <xm:sqref>G40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P18"/>
  <sheetViews>
    <sheetView workbookViewId="0">
      <selection activeCell="L47" sqref="L47"/>
    </sheetView>
  </sheetViews>
  <sheetFormatPr defaultRowHeight="13.5" x14ac:dyDescent="0.15"/>
  <sheetData>
    <row r="1" spans="14:16" x14ac:dyDescent="0.15">
      <c r="N1" s="6"/>
      <c r="O1" s="7"/>
      <c r="P1" s="8"/>
    </row>
    <row r="2" spans="14:16" x14ac:dyDescent="0.15">
      <c r="N2" s="9"/>
      <c r="O2" s="10"/>
      <c r="P2" s="11"/>
    </row>
    <row r="3" spans="14:16" x14ac:dyDescent="0.15">
      <c r="N3" s="9"/>
      <c r="O3" s="10"/>
      <c r="P3" s="11"/>
    </row>
    <row r="4" spans="14:16" x14ac:dyDescent="0.15">
      <c r="N4" s="9"/>
      <c r="O4" s="10"/>
      <c r="P4" s="11"/>
    </row>
    <row r="5" spans="14:16" x14ac:dyDescent="0.15">
      <c r="N5" s="9"/>
      <c r="O5" s="10"/>
      <c r="P5" s="11"/>
    </row>
    <row r="6" spans="14:16" x14ac:dyDescent="0.15">
      <c r="N6" s="9"/>
      <c r="O6" s="10"/>
      <c r="P6" s="11"/>
    </row>
    <row r="7" spans="14:16" x14ac:dyDescent="0.15">
      <c r="N7" s="9"/>
      <c r="O7" s="10"/>
      <c r="P7" s="11"/>
    </row>
    <row r="8" spans="14:16" x14ac:dyDescent="0.15">
      <c r="N8" s="9"/>
      <c r="O8" s="10"/>
      <c r="P8" s="11"/>
    </row>
    <row r="9" spans="14:16" x14ac:dyDescent="0.15">
      <c r="N9" s="9"/>
      <c r="O9" s="10"/>
      <c r="P9" s="11"/>
    </row>
    <row r="10" spans="14:16" x14ac:dyDescent="0.15">
      <c r="N10" s="9"/>
      <c r="O10" s="10"/>
      <c r="P10" s="11"/>
    </row>
    <row r="11" spans="14:16" x14ac:dyDescent="0.15">
      <c r="N11" s="9"/>
      <c r="O11" s="10"/>
      <c r="P11" s="11"/>
    </row>
    <row r="12" spans="14:16" x14ac:dyDescent="0.15">
      <c r="N12" s="9"/>
      <c r="O12" s="10"/>
      <c r="P12" s="11"/>
    </row>
    <row r="13" spans="14:16" x14ac:dyDescent="0.15">
      <c r="N13" s="9"/>
      <c r="O13" s="10"/>
      <c r="P13" s="11"/>
    </row>
    <row r="14" spans="14:16" x14ac:dyDescent="0.15">
      <c r="N14" s="9"/>
      <c r="O14" s="10"/>
      <c r="P14" s="11"/>
    </row>
    <row r="15" spans="14:16" x14ac:dyDescent="0.15">
      <c r="N15" s="9"/>
      <c r="O15" s="10"/>
      <c r="P15" s="11"/>
    </row>
    <row r="16" spans="14:16" x14ac:dyDescent="0.15">
      <c r="N16" s="9"/>
      <c r="O16" s="10"/>
      <c r="P16" s="11"/>
    </row>
    <row r="17" spans="14:16" x14ac:dyDescent="0.15">
      <c r="N17" s="9"/>
      <c r="O17" s="10"/>
      <c r="P17" s="11"/>
    </row>
    <row r="18" spans="14:16" x14ac:dyDescent="0.15">
      <c r="N18" s="12"/>
      <c r="O18" s="13"/>
      <c r="P18" s="14"/>
    </row>
  </sheetData>
  <phoneticPr fontId="1" type="noConversion"/>
  <pageMargins left="0.7" right="0.7" top="0.75" bottom="0.75" header="0.3" footer="0.3"/>
  <pageSetup paperSize="9" orientation="portrait" horizontalDpi="1200" verticalDpi="120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4"/>
  <sheetViews>
    <sheetView zoomScale="115" zoomScaleNormal="115" workbookViewId="0">
      <selection activeCell="E155" sqref="E155"/>
    </sheetView>
  </sheetViews>
  <sheetFormatPr defaultRowHeight="13.5" x14ac:dyDescent="0.15"/>
  <cols>
    <col min="1" max="1" width="11" customWidth="1"/>
    <col min="2" max="2" width="5.125" customWidth="1"/>
    <col min="3" max="3" width="4.25" customWidth="1"/>
    <col min="4" max="4" width="4.375" customWidth="1"/>
  </cols>
  <sheetData>
    <row r="1" spans="1:5" x14ac:dyDescent="0.15">
      <c r="A1" t="s">
        <v>0</v>
      </c>
      <c r="B1" t="s">
        <v>306</v>
      </c>
      <c r="C1" t="s">
        <v>304</v>
      </c>
      <c r="D1" t="s">
        <v>1</v>
      </c>
      <c r="E1" t="s">
        <v>2</v>
      </c>
    </row>
    <row r="2" spans="1:5" x14ac:dyDescent="0.15">
      <c r="A2" s="1" t="s">
        <v>146</v>
      </c>
      <c r="B2" t="s">
        <v>292</v>
      </c>
      <c r="C2">
        <v>1</v>
      </c>
      <c r="D2">
        <v>1</v>
      </c>
      <c r="E2" t="s">
        <v>3</v>
      </c>
    </row>
    <row r="3" spans="1:5" x14ac:dyDescent="0.15">
      <c r="A3" s="1" t="s">
        <v>147</v>
      </c>
      <c r="B3" t="s">
        <v>292</v>
      </c>
      <c r="C3">
        <v>2</v>
      </c>
      <c r="D3">
        <v>2</v>
      </c>
      <c r="E3" t="s">
        <v>4</v>
      </c>
    </row>
    <row r="4" spans="1:5" x14ac:dyDescent="0.15">
      <c r="A4" s="1" t="s">
        <v>148</v>
      </c>
      <c r="B4" t="s">
        <v>292</v>
      </c>
      <c r="C4">
        <v>3</v>
      </c>
      <c r="D4">
        <v>3</v>
      </c>
      <c r="E4" t="s">
        <v>5</v>
      </c>
    </row>
    <row r="5" spans="1:5" x14ac:dyDescent="0.15">
      <c r="A5" s="1" t="s">
        <v>149</v>
      </c>
      <c r="B5" t="s">
        <v>292</v>
      </c>
      <c r="C5">
        <v>4</v>
      </c>
      <c r="D5">
        <v>8</v>
      </c>
      <c r="E5" t="s">
        <v>6</v>
      </c>
    </row>
    <row r="6" spans="1:5" x14ac:dyDescent="0.15">
      <c r="A6" s="1" t="s">
        <v>150</v>
      </c>
      <c r="B6" t="s">
        <v>292</v>
      </c>
      <c r="C6">
        <v>5</v>
      </c>
      <c r="D6">
        <v>10</v>
      </c>
      <c r="E6" t="s">
        <v>7</v>
      </c>
    </row>
    <row r="7" spans="1:5" x14ac:dyDescent="0.15">
      <c r="A7" s="1" t="s">
        <v>151</v>
      </c>
      <c r="B7" t="s">
        <v>292</v>
      </c>
      <c r="C7">
        <v>2</v>
      </c>
      <c r="D7">
        <v>2</v>
      </c>
      <c r="E7" t="s">
        <v>8</v>
      </c>
    </row>
    <row r="8" spans="1:5" x14ac:dyDescent="0.15">
      <c r="A8" s="1" t="s">
        <v>152</v>
      </c>
      <c r="B8" t="s">
        <v>292</v>
      </c>
      <c r="C8">
        <v>3</v>
      </c>
      <c r="D8">
        <v>3</v>
      </c>
      <c r="E8" t="s">
        <v>9</v>
      </c>
    </row>
    <row r="9" spans="1:5" x14ac:dyDescent="0.15">
      <c r="A9" s="1" t="s">
        <v>153</v>
      </c>
      <c r="B9" t="s">
        <v>292</v>
      </c>
      <c r="C9">
        <v>4</v>
      </c>
      <c r="D9">
        <v>8</v>
      </c>
      <c r="E9" t="s">
        <v>10</v>
      </c>
    </row>
    <row r="10" spans="1:5" x14ac:dyDescent="0.15">
      <c r="A10" s="1" t="s">
        <v>138</v>
      </c>
      <c r="B10" t="s">
        <v>292</v>
      </c>
      <c r="C10">
        <v>5</v>
      </c>
      <c r="D10">
        <v>10</v>
      </c>
      <c r="E10" t="s">
        <v>154</v>
      </c>
    </row>
    <row r="11" spans="1:5" x14ac:dyDescent="0.15">
      <c r="A11" s="1" t="s">
        <v>155</v>
      </c>
      <c r="B11" t="s">
        <v>292</v>
      </c>
      <c r="C11">
        <v>2</v>
      </c>
      <c r="D11">
        <v>2</v>
      </c>
      <c r="E11" t="s">
        <v>11</v>
      </c>
    </row>
    <row r="12" spans="1:5" x14ac:dyDescent="0.15">
      <c r="A12" s="1" t="s">
        <v>156</v>
      </c>
      <c r="B12" t="s">
        <v>292</v>
      </c>
      <c r="C12">
        <v>3</v>
      </c>
      <c r="D12">
        <v>3</v>
      </c>
      <c r="E12" t="s">
        <v>12</v>
      </c>
    </row>
    <row r="13" spans="1:5" x14ac:dyDescent="0.15">
      <c r="A13" s="1" t="s">
        <v>157</v>
      </c>
      <c r="B13" t="s">
        <v>292</v>
      </c>
      <c r="C13">
        <v>4</v>
      </c>
      <c r="D13">
        <v>8</v>
      </c>
      <c r="E13" t="s">
        <v>13</v>
      </c>
    </row>
    <row r="14" spans="1:5" x14ac:dyDescent="0.15">
      <c r="A14" s="1" t="s">
        <v>158</v>
      </c>
      <c r="B14" t="s">
        <v>292</v>
      </c>
      <c r="C14">
        <v>5</v>
      </c>
      <c r="D14">
        <v>10</v>
      </c>
      <c r="E14" t="s">
        <v>14</v>
      </c>
    </row>
    <row r="15" spans="1:5" x14ac:dyDescent="0.15">
      <c r="A15" s="1" t="s">
        <v>159</v>
      </c>
      <c r="B15" t="s">
        <v>292</v>
      </c>
      <c r="C15">
        <v>6</v>
      </c>
      <c r="D15">
        <v>15</v>
      </c>
      <c r="E15" t="s">
        <v>15</v>
      </c>
    </row>
    <row r="16" spans="1:5" x14ac:dyDescent="0.15">
      <c r="A16" s="1" t="s">
        <v>160</v>
      </c>
      <c r="B16" t="s">
        <v>292</v>
      </c>
      <c r="C16">
        <v>6</v>
      </c>
      <c r="D16">
        <v>15</v>
      </c>
      <c r="E16" t="s">
        <v>16</v>
      </c>
    </row>
    <row r="17" spans="1:5" x14ac:dyDescent="0.15">
      <c r="A17" s="1" t="s">
        <v>161</v>
      </c>
      <c r="B17" t="s">
        <v>292</v>
      </c>
      <c r="C17">
        <v>7</v>
      </c>
      <c r="D17">
        <v>25</v>
      </c>
      <c r="E17" t="s">
        <v>17</v>
      </c>
    </row>
    <row r="18" spans="1:5" x14ac:dyDescent="0.15">
      <c r="A18" s="1" t="s">
        <v>162</v>
      </c>
      <c r="B18" t="s">
        <v>293</v>
      </c>
      <c r="C18">
        <v>1</v>
      </c>
      <c r="D18">
        <v>1</v>
      </c>
      <c r="E18" t="s">
        <v>18</v>
      </c>
    </row>
    <row r="19" spans="1:5" x14ac:dyDescent="0.15">
      <c r="A19" s="1" t="s">
        <v>163</v>
      </c>
      <c r="B19" t="s">
        <v>293</v>
      </c>
      <c r="C19">
        <v>2</v>
      </c>
      <c r="D19">
        <v>2</v>
      </c>
      <c r="E19" t="s">
        <v>19</v>
      </c>
    </row>
    <row r="20" spans="1:5" x14ac:dyDescent="0.15">
      <c r="A20" s="1" t="s">
        <v>164</v>
      </c>
      <c r="B20" t="s">
        <v>293</v>
      </c>
      <c r="C20">
        <v>3</v>
      </c>
      <c r="D20">
        <v>3</v>
      </c>
      <c r="E20" t="s">
        <v>20</v>
      </c>
    </row>
    <row r="21" spans="1:5" x14ac:dyDescent="0.15">
      <c r="A21" s="1" t="s">
        <v>165</v>
      </c>
      <c r="B21" t="s">
        <v>293</v>
      </c>
      <c r="C21">
        <v>4</v>
      </c>
      <c r="D21">
        <v>8</v>
      </c>
      <c r="E21" t="s">
        <v>21</v>
      </c>
    </row>
    <row r="22" spans="1:5" x14ac:dyDescent="0.15">
      <c r="A22" s="1" t="s">
        <v>166</v>
      </c>
      <c r="B22" t="s">
        <v>293</v>
      </c>
      <c r="C22">
        <v>5</v>
      </c>
      <c r="D22">
        <v>10</v>
      </c>
      <c r="E22" t="s">
        <v>22</v>
      </c>
    </row>
    <row r="23" spans="1:5" x14ac:dyDescent="0.15">
      <c r="A23" s="1" t="s">
        <v>167</v>
      </c>
      <c r="B23" t="s">
        <v>293</v>
      </c>
      <c r="C23">
        <v>2</v>
      </c>
      <c r="D23">
        <v>2</v>
      </c>
      <c r="E23" t="s">
        <v>23</v>
      </c>
    </row>
    <row r="24" spans="1:5" x14ac:dyDescent="0.15">
      <c r="A24" s="1" t="s">
        <v>168</v>
      </c>
      <c r="B24" t="s">
        <v>293</v>
      </c>
      <c r="C24">
        <v>3</v>
      </c>
      <c r="D24">
        <v>3</v>
      </c>
      <c r="E24" t="s">
        <v>24</v>
      </c>
    </row>
    <row r="25" spans="1:5" x14ac:dyDescent="0.15">
      <c r="A25" s="1" t="s">
        <v>169</v>
      </c>
      <c r="B25" t="s">
        <v>293</v>
      </c>
      <c r="C25">
        <v>4</v>
      </c>
      <c r="D25">
        <v>8</v>
      </c>
      <c r="E25" t="s">
        <v>25</v>
      </c>
    </row>
    <row r="26" spans="1:5" x14ac:dyDescent="0.15">
      <c r="A26" s="1" t="s">
        <v>170</v>
      </c>
      <c r="B26" t="s">
        <v>293</v>
      </c>
      <c r="C26">
        <v>5</v>
      </c>
      <c r="D26">
        <v>10</v>
      </c>
      <c r="E26" t="s">
        <v>26</v>
      </c>
    </row>
    <row r="27" spans="1:5" x14ac:dyDescent="0.15">
      <c r="A27" s="1" t="s">
        <v>171</v>
      </c>
      <c r="B27" t="s">
        <v>293</v>
      </c>
      <c r="C27">
        <v>2</v>
      </c>
      <c r="D27">
        <v>2</v>
      </c>
      <c r="E27" t="s">
        <v>27</v>
      </c>
    </row>
    <row r="28" spans="1:5" x14ac:dyDescent="0.15">
      <c r="A28" s="1" t="s">
        <v>172</v>
      </c>
      <c r="B28" t="s">
        <v>293</v>
      </c>
      <c r="C28">
        <v>3</v>
      </c>
      <c r="D28">
        <v>3</v>
      </c>
      <c r="E28" t="s">
        <v>28</v>
      </c>
    </row>
    <row r="29" spans="1:5" x14ac:dyDescent="0.15">
      <c r="A29" s="1" t="s">
        <v>173</v>
      </c>
      <c r="B29" t="s">
        <v>293</v>
      </c>
      <c r="C29">
        <v>4</v>
      </c>
      <c r="D29">
        <v>8</v>
      </c>
      <c r="E29" t="s">
        <v>807</v>
      </c>
    </row>
    <row r="30" spans="1:5" x14ac:dyDescent="0.15">
      <c r="A30" s="1" t="s">
        <v>174</v>
      </c>
      <c r="B30" t="s">
        <v>293</v>
      </c>
      <c r="C30">
        <v>5</v>
      </c>
      <c r="D30">
        <v>10</v>
      </c>
      <c r="E30" t="s">
        <v>29</v>
      </c>
    </row>
    <row r="31" spans="1:5" x14ac:dyDescent="0.15">
      <c r="A31" s="1" t="s">
        <v>175</v>
      </c>
      <c r="B31" t="s">
        <v>293</v>
      </c>
      <c r="C31">
        <v>3</v>
      </c>
      <c r="D31">
        <v>3</v>
      </c>
      <c r="E31" t="s">
        <v>30</v>
      </c>
    </row>
    <row r="32" spans="1:5" x14ac:dyDescent="0.15">
      <c r="A32" s="1" t="s">
        <v>176</v>
      </c>
      <c r="B32" t="s">
        <v>293</v>
      </c>
      <c r="C32">
        <v>4</v>
      </c>
      <c r="D32">
        <v>8</v>
      </c>
      <c r="E32" t="s">
        <v>31</v>
      </c>
    </row>
    <row r="33" spans="1:5" x14ac:dyDescent="0.15">
      <c r="A33" s="1" t="s">
        <v>177</v>
      </c>
      <c r="B33" t="s">
        <v>293</v>
      </c>
      <c r="C33">
        <v>5</v>
      </c>
      <c r="D33">
        <v>10</v>
      </c>
      <c r="E33" t="s">
        <v>32</v>
      </c>
    </row>
    <row r="34" spans="1:5" x14ac:dyDescent="0.15">
      <c r="A34" s="1" t="s">
        <v>178</v>
      </c>
      <c r="B34" t="s">
        <v>293</v>
      </c>
      <c r="C34">
        <v>6</v>
      </c>
      <c r="D34">
        <v>15</v>
      </c>
      <c r="E34" t="s">
        <v>33</v>
      </c>
    </row>
    <row r="35" spans="1:5" x14ac:dyDescent="0.15">
      <c r="A35" s="1" t="s">
        <v>179</v>
      </c>
      <c r="B35" t="s">
        <v>293</v>
      </c>
      <c r="C35">
        <v>6</v>
      </c>
      <c r="D35">
        <v>15</v>
      </c>
      <c r="E35" t="s">
        <v>34</v>
      </c>
    </row>
    <row r="36" spans="1:5" x14ac:dyDescent="0.15">
      <c r="A36" s="1" t="s">
        <v>180</v>
      </c>
      <c r="B36" t="s">
        <v>293</v>
      </c>
      <c r="C36">
        <v>7</v>
      </c>
      <c r="D36">
        <v>25</v>
      </c>
      <c r="E36" t="s">
        <v>35</v>
      </c>
    </row>
    <row r="37" spans="1:5" x14ac:dyDescent="0.15">
      <c r="A37" s="1" t="s">
        <v>181</v>
      </c>
      <c r="B37" t="s">
        <v>294</v>
      </c>
      <c r="C37">
        <v>1</v>
      </c>
      <c r="D37">
        <v>1</v>
      </c>
      <c r="E37" t="s">
        <v>36</v>
      </c>
    </row>
    <row r="38" spans="1:5" x14ac:dyDescent="0.15">
      <c r="A38" s="1" t="s">
        <v>182</v>
      </c>
      <c r="B38" t="s">
        <v>294</v>
      </c>
      <c r="C38">
        <v>2</v>
      </c>
      <c r="D38">
        <v>2</v>
      </c>
      <c r="E38" t="s">
        <v>37</v>
      </c>
    </row>
    <row r="39" spans="1:5" x14ac:dyDescent="0.15">
      <c r="A39" s="1" t="s">
        <v>183</v>
      </c>
      <c r="B39" t="s">
        <v>294</v>
      </c>
      <c r="C39">
        <v>3</v>
      </c>
      <c r="D39">
        <v>3</v>
      </c>
      <c r="E39" t="s">
        <v>38</v>
      </c>
    </row>
    <row r="40" spans="1:5" x14ac:dyDescent="0.15">
      <c r="A40" s="1" t="s">
        <v>184</v>
      </c>
      <c r="B40" t="s">
        <v>294</v>
      </c>
      <c r="C40">
        <v>4</v>
      </c>
      <c r="D40">
        <v>8</v>
      </c>
      <c r="E40" t="s">
        <v>39</v>
      </c>
    </row>
    <row r="41" spans="1:5" x14ac:dyDescent="0.15">
      <c r="A41" s="1" t="s">
        <v>185</v>
      </c>
      <c r="B41" t="s">
        <v>294</v>
      </c>
      <c r="C41">
        <v>5</v>
      </c>
      <c r="D41">
        <v>10</v>
      </c>
      <c r="E41" t="s">
        <v>40</v>
      </c>
    </row>
    <row r="42" spans="1:5" x14ac:dyDescent="0.15">
      <c r="A42" s="1" t="s">
        <v>186</v>
      </c>
      <c r="B42" t="s">
        <v>294</v>
      </c>
      <c r="C42">
        <v>2</v>
      </c>
      <c r="D42">
        <v>2</v>
      </c>
      <c r="E42" t="s">
        <v>41</v>
      </c>
    </row>
    <row r="43" spans="1:5" x14ac:dyDescent="0.15">
      <c r="A43" s="1" t="s">
        <v>187</v>
      </c>
      <c r="B43" t="s">
        <v>294</v>
      </c>
      <c r="C43">
        <v>3</v>
      </c>
      <c r="D43">
        <v>3</v>
      </c>
      <c r="E43" t="s">
        <v>42</v>
      </c>
    </row>
    <row r="44" spans="1:5" x14ac:dyDescent="0.15">
      <c r="A44" s="1" t="s">
        <v>139</v>
      </c>
      <c r="B44" t="s">
        <v>294</v>
      </c>
      <c r="C44">
        <v>4</v>
      </c>
      <c r="D44">
        <v>8</v>
      </c>
      <c r="E44" t="s">
        <v>188</v>
      </c>
    </row>
    <row r="45" spans="1:5" x14ac:dyDescent="0.15">
      <c r="A45" s="1" t="s">
        <v>189</v>
      </c>
      <c r="B45" t="s">
        <v>294</v>
      </c>
      <c r="C45">
        <v>5</v>
      </c>
      <c r="D45">
        <v>10</v>
      </c>
      <c r="E45" t="s">
        <v>43</v>
      </c>
    </row>
    <row r="46" spans="1:5" x14ac:dyDescent="0.15">
      <c r="A46" s="1" t="s">
        <v>305</v>
      </c>
      <c r="B46" t="s">
        <v>294</v>
      </c>
      <c r="C46">
        <v>2</v>
      </c>
      <c r="D46">
        <v>2</v>
      </c>
      <c r="E46" t="s">
        <v>190</v>
      </c>
    </row>
    <row r="47" spans="1:5" x14ac:dyDescent="0.15">
      <c r="A47" s="1" t="s">
        <v>191</v>
      </c>
      <c r="B47" t="s">
        <v>294</v>
      </c>
      <c r="C47">
        <v>3</v>
      </c>
      <c r="D47">
        <v>3</v>
      </c>
      <c r="E47" t="s">
        <v>44</v>
      </c>
    </row>
    <row r="48" spans="1:5" x14ac:dyDescent="0.15">
      <c r="A48" s="1" t="s">
        <v>192</v>
      </c>
      <c r="B48" t="s">
        <v>294</v>
      </c>
      <c r="C48">
        <v>4</v>
      </c>
      <c r="D48">
        <v>8</v>
      </c>
      <c r="E48" t="s">
        <v>45</v>
      </c>
    </row>
    <row r="49" spans="1:5" x14ac:dyDescent="0.15">
      <c r="A49" s="1" t="s">
        <v>193</v>
      </c>
      <c r="B49" t="s">
        <v>294</v>
      </c>
      <c r="C49">
        <v>5</v>
      </c>
      <c r="D49">
        <v>10</v>
      </c>
      <c r="E49" t="s">
        <v>46</v>
      </c>
    </row>
    <row r="50" spans="1:5" x14ac:dyDescent="0.15">
      <c r="A50" s="1" t="s">
        <v>194</v>
      </c>
      <c r="B50" t="s">
        <v>294</v>
      </c>
      <c r="C50">
        <v>3</v>
      </c>
      <c r="D50">
        <v>3</v>
      </c>
      <c r="E50" t="s">
        <v>47</v>
      </c>
    </row>
    <row r="51" spans="1:5" x14ac:dyDescent="0.15">
      <c r="A51" s="1" t="s">
        <v>195</v>
      </c>
      <c r="B51" t="s">
        <v>294</v>
      </c>
      <c r="C51">
        <v>4</v>
      </c>
      <c r="D51">
        <v>8</v>
      </c>
      <c r="E51" t="s">
        <v>48</v>
      </c>
    </row>
    <row r="52" spans="1:5" x14ac:dyDescent="0.15">
      <c r="A52" s="1" t="s">
        <v>196</v>
      </c>
      <c r="B52" t="s">
        <v>294</v>
      </c>
      <c r="C52">
        <v>5</v>
      </c>
      <c r="D52">
        <v>10</v>
      </c>
      <c r="E52" t="s">
        <v>49</v>
      </c>
    </row>
    <row r="53" spans="1:5" x14ac:dyDescent="0.15">
      <c r="A53" s="1" t="s">
        <v>140</v>
      </c>
      <c r="B53" t="s">
        <v>294</v>
      </c>
      <c r="C53">
        <v>6</v>
      </c>
      <c r="D53">
        <v>15</v>
      </c>
      <c r="E53" t="s">
        <v>197</v>
      </c>
    </row>
    <row r="54" spans="1:5" x14ac:dyDescent="0.15">
      <c r="A54" s="1" t="s">
        <v>198</v>
      </c>
      <c r="B54" t="s">
        <v>294</v>
      </c>
      <c r="C54">
        <v>6</v>
      </c>
      <c r="D54">
        <v>15</v>
      </c>
      <c r="E54" t="s">
        <v>50</v>
      </c>
    </row>
    <row r="55" spans="1:5" x14ac:dyDescent="0.15">
      <c r="A55" s="1" t="s">
        <v>199</v>
      </c>
      <c r="B55" t="s">
        <v>294</v>
      </c>
      <c r="C55">
        <v>7</v>
      </c>
      <c r="D55">
        <v>25</v>
      </c>
      <c r="E55" t="s">
        <v>51</v>
      </c>
    </row>
    <row r="56" spans="1:5" x14ac:dyDescent="0.15">
      <c r="A56" s="1" t="s">
        <v>200</v>
      </c>
      <c r="B56" t="s">
        <v>296</v>
      </c>
      <c r="C56">
        <v>1</v>
      </c>
      <c r="D56">
        <v>1</v>
      </c>
      <c r="E56" t="s">
        <v>52</v>
      </c>
    </row>
    <row r="57" spans="1:5" x14ac:dyDescent="0.15">
      <c r="A57" s="1" t="s">
        <v>295</v>
      </c>
      <c r="B57" t="s">
        <v>296</v>
      </c>
      <c r="C57">
        <v>2</v>
      </c>
      <c r="D57">
        <v>2</v>
      </c>
      <c r="E57" t="s">
        <v>53</v>
      </c>
    </row>
    <row r="58" spans="1:5" x14ac:dyDescent="0.15">
      <c r="A58" s="1" t="s">
        <v>201</v>
      </c>
      <c r="B58" t="s">
        <v>296</v>
      </c>
      <c r="C58">
        <v>3</v>
      </c>
      <c r="D58">
        <v>3</v>
      </c>
      <c r="E58" t="s">
        <v>54</v>
      </c>
    </row>
    <row r="59" spans="1:5" x14ac:dyDescent="0.15">
      <c r="A59" s="1" t="s">
        <v>202</v>
      </c>
      <c r="B59" t="s">
        <v>296</v>
      </c>
      <c r="C59">
        <v>4</v>
      </c>
      <c r="D59">
        <v>8</v>
      </c>
      <c r="E59" t="s">
        <v>55</v>
      </c>
    </row>
    <row r="60" spans="1:5" x14ac:dyDescent="0.15">
      <c r="A60" s="1" t="s">
        <v>203</v>
      </c>
      <c r="B60" t="s">
        <v>296</v>
      </c>
      <c r="C60">
        <v>5</v>
      </c>
      <c r="D60">
        <v>10</v>
      </c>
      <c r="E60" t="s">
        <v>56</v>
      </c>
    </row>
    <row r="61" spans="1:5" x14ac:dyDescent="0.15">
      <c r="A61" s="1" t="s">
        <v>204</v>
      </c>
      <c r="B61" t="s">
        <v>296</v>
      </c>
      <c r="C61">
        <v>3</v>
      </c>
      <c r="D61">
        <v>3</v>
      </c>
      <c r="E61" t="s">
        <v>57</v>
      </c>
    </row>
    <row r="62" spans="1:5" x14ac:dyDescent="0.15">
      <c r="A62" s="1" t="s">
        <v>205</v>
      </c>
      <c r="B62" t="s">
        <v>296</v>
      </c>
      <c r="C62">
        <v>4</v>
      </c>
      <c r="D62">
        <v>8</v>
      </c>
      <c r="E62" t="s">
        <v>58</v>
      </c>
    </row>
    <row r="63" spans="1:5" x14ac:dyDescent="0.15">
      <c r="A63" s="1" t="s">
        <v>206</v>
      </c>
      <c r="B63" t="s">
        <v>296</v>
      </c>
      <c r="C63">
        <v>5</v>
      </c>
      <c r="D63">
        <v>10</v>
      </c>
      <c r="E63" t="s">
        <v>59</v>
      </c>
    </row>
    <row r="64" spans="1:5" x14ac:dyDescent="0.15">
      <c r="A64" s="1" t="s">
        <v>207</v>
      </c>
      <c r="B64" t="s">
        <v>296</v>
      </c>
      <c r="C64">
        <v>2</v>
      </c>
      <c r="D64">
        <v>2</v>
      </c>
      <c r="E64" t="s">
        <v>60</v>
      </c>
    </row>
    <row r="65" spans="1:5" x14ac:dyDescent="0.15">
      <c r="A65" s="1" t="s">
        <v>208</v>
      </c>
      <c r="B65" t="s">
        <v>296</v>
      </c>
      <c r="C65">
        <v>3</v>
      </c>
      <c r="D65">
        <v>3</v>
      </c>
      <c r="E65" t="s">
        <v>61</v>
      </c>
    </row>
    <row r="66" spans="1:5" x14ac:dyDescent="0.15">
      <c r="A66" s="1" t="s">
        <v>209</v>
      </c>
      <c r="B66" t="s">
        <v>296</v>
      </c>
      <c r="C66">
        <v>4</v>
      </c>
      <c r="D66">
        <v>8</v>
      </c>
      <c r="E66" t="s">
        <v>62</v>
      </c>
    </row>
    <row r="67" spans="1:5" x14ac:dyDescent="0.15">
      <c r="A67" s="1" t="s">
        <v>210</v>
      </c>
      <c r="B67" t="s">
        <v>296</v>
      </c>
      <c r="C67">
        <v>5</v>
      </c>
      <c r="D67">
        <v>10</v>
      </c>
      <c r="E67" t="s">
        <v>63</v>
      </c>
    </row>
    <row r="68" spans="1:5" x14ac:dyDescent="0.15">
      <c r="A68" s="1" t="s">
        <v>211</v>
      </c>
      <c r="B68" t="s">
        <v>296</v>
      </c>
      <c r="C68">
        <v>2</v>
      </c>
      <c r="D68">
        <v>2</v>
      </c>
      <c r="E68" t="s">
        <v>64</v>
      </c>
    </row>
    <row r="69" spans="1:5" x14ac:dyDescent="0.15">
      <c r="A69" s="1" t="s">
        <v>212</v>
      </c>
      <c r="B69" t="s">
        <v>296</v>
      </c>
      <c r="C69">
        <v>3</v>
      </c>
      <c r="D69">
        <v>3</v>
      </c>
      <c r="E69" t="s">
        <v>323</v>
      </c>
    </row>
    <row r="70" spans="1:5" x14ac:dyDescent="0.15">
      <c r="A70" s="1" t="s">
        <v>213</v>
      </c>
      <c r="B70" t="s">
        <v>296</v>
      </c>
      <c r="C70">
        <v>4</v>
      </c>
      <c r="D70">
        <v>8</v>
      </c>
      <c r="E70" t="s">
        <v>65</v>
      </c>
    </row>
    <row r="71" spans="1:5" x14ac:dyDescent="0.15">
      <c r="A71" s="1" t="s">
        <v>214</v>
      </c>
      <c r="B71" t="s">
        <v>296</v>
      </c>
      <c r="C71">
        <v>5</v>
      </c>
      <c r="D71">
        <v>10</v>
      </c>
      <c r="E71" t="s">
        <v>66</v>
      </c>
    </row>
    <row r="72" spans="1:5" x14ac:dyDescent="0.15">
      <c r="A72" s="1" t="s">
        <v>297</v>
      </c>
      <c r="B72" t="s">
        <v>296</v>
      </c>
      <c r="C72">
        <v>6</v>
      </c>
      <c r="D72">
        <v>15</v>
      </c>
      <c r="E72" t="s">
        <v>67</v>
      </c>
    </row>
    <row r="73" spans="1:5" x14ac:dyDescent="0.15">
      <c r="A73" s="1" t="s">
        <v>215</v>
      </c>
      <c r="B73" t="s">
        <v>296</v>
      </c>
      <c r="C73">
        <v>6</v>
      </c>
      <c r="D73">
        <v>15</v>
      </c>
      <c r="E73" t="s">
        <v>68</v>
      </c>
    </row>
    <row r="74" spans="1:5" x14ac:dyDescent="0.15">
      <c r="A74" s="1" t="s">
        <v>216</v>
      </c>
      <c r="B74" t="s">
        <v>296</v>
      </c>
      <c r="C74">
        <v>7</v>
      </c>
      <c r="D74">
        <v>25</v>
      </c>
      <c r="E74" t="s">
        <v>69</v>
      </c>
    </row>
    <row r="75" spans="1:5" x14ac:dyDescent="0.15">
      <c r="A75" s="1" t="s">
        <v>217</v>
      </c>
      <c r="B75" t="s">
        <v>298</v>
      </c>
      <c r="C75">
        <v>1</v>
      </c>
      <c r="D75">
        <v>1</v>
      </c>
      <c r="E75" t="s">
        <v>70</v>
      </c>
    </row>
    <row r="76" spans="1:5" x14ac:dyDescent="0.15">
      <c r="A76" s="1" t="s">
        <v>218</v>
      </c>
      <c r="B76" t="s">
        <v>298</v>
      </c>
      <c r="C76">
        <v>2</v>
      </c>
      <c r="D76">
        <v>2</v>
      </c>
      <c r="E76" t="s">
        <v>71</v>
      </c>
    </row>
    <row r="77" spans="1:5" x14ac:dyDescent="0.15">
      <c r="A77" s="1" t="s">
        <v>219</v>
      </c>
      <c r="B77" t="s">
        <v>298</v>
      </c>
      <c r="C77">
        <v>3</v>
      </c>
      <c r="D77">
        <v>3</v>
      </c>
      <c r="E77" t="s">
        <v>72</v>
      </c>
    </row>
    <row r="78" spans="1:5" x14ac:dyDescent="0.15">
      <c r="A78" s="1" t="s">
        <v>220</v>
      </c>
      <c r="B78" t="s">
        <v>298</v>
      </c>
      <c r="C78">
        <v>4</v>
      </c>
      <c r="D78">
        <v>8</v>
      </c>
      <c r="E78" t="s">
        <v>73</v>
      </c>
    </row>
    <row r="79" spans="1:5" x14ac:dyDescent="0.15">
      <c r="A79" s="1" t="s">
        <v>221</v>
      </c>
      <c r="B79" t="s">
        <v>298</v>
      </c>
      <c r="C79">
        <v>5</v>
      </c>
      <c r="D79">
        <v>10</v>
      </c>
      <c r="E79" t="s">
        <v>74</v>
      </c>
    </row>
    <row r="80" spans="1:5" x14ac:dyDescent="0.15">
      <c r="A80" s="1" t="s">
        <v>299</v>
      </c>
      <c r="B80" t="s">
        <v>298</v>
      </c>
      <c r="C80">
        <v>2</v>
      </c>
      <c r="D80">
        <v>2</v>
      </c>
      <c r="E80" t="s">
        <v>222</v>
      </c>
    </row>
    <row r="81" spans="1:5" x14ac:dyDescent="0.15">
      <c r="A81" s="1" t="s">
        <v>141</v>
      </c>
      <c r="B81" t="s">
        <v>298</v>
      </c>
      <c r="C81">
        <v>3</v>
      </c>
      <c r="D81">
        <v>3</v>
      </c>
      <c r="E81" t="s">
        <v>223</v>
      </c>
    </row>
    <row r="82" spans="1:5" x14ac:dyDescent="0.15">
      <c r="A82" s="1" t="s">
        <v>224</v>
      </c>
      <c r="B82" t="s">
        <v>298</v>
      </c>
      <c r="C82">
        <v>4</v>
      </c>
      <c r="D82">
        <v>8</v>
      </c>
      <c r="E82" t="s">
        <v>75</v>
      </c>
    </row>
    <row r="83" spans="1:5" x14ac:dyDescent="0.15">
      <c r="A83" s="1" t="s">
        <v>142</v>
      </c>
      <c r="B83" t="s">
        <v>298</v>
      </c>
      <c r="C83">
        <v>5</v>
      </c>
      <c r="D83">
        <v>10</v>
      </c>
      <c r="E83" t="s">
        <v>225</v>
      </c>
    </row>
    <row r="84" spans="1:5" x14ac:dyDescent="0.15">
      <c r="A84" s="1" t="s">
        <v>226</v>
      </c>
      <c r="B84" t="s">
        <v>298</v>
      </c>
      <c r="C84">
        <v>3</v>
      </c>
      <c r="D84">
        <v>3</v>
      </c>
      <c r="E84" t="s">
        <v>76</v>
      </c>
    </row>
    <row r="85" spans="1:5" x14ac:dyDescent="0.15">
      <c r="A85" s="1" t="s">
        <v>227</v>
      </c>
      <c r="B85" t="s">
        <v>298</v>
      </c>
      <c r="C85">
        <v>4</v>
      </c>
      <c r="D85">
        <v>8</v>
      </c>
      <c r="E85" t="s">
        <v>77</v>
      </c>
    </row>
    <row r="86" spans="1:5" x14ac:dyDescent="0.15">
      <c r="A86" s="1" t="s">
        <v>228</v>
      </c>
      <c r="B86" t="s">
        <v>298</v>
      </c>
      <c r="C86">
        <v>5</v>
      </c>
      <c r="D86">
        <v>10</v>
      </c>
      <c r="E86" t="s">
        <v>78</v>
      </c>
    </row>
    <row r="87" spans="1:5" x14ac:dyDescent="0.15">
      <c r="A87" s="1" t="s">
        <v>229</v>
      </c>
      <c r="B87" t="s">
        <v>298</v>
      </c>
      <c r="C87">
        <v>2</v>
      </c>
      <c r="D87">
        <v>2</v>
      </c>
      <c r="E87" t="s">
        <v>79</v>
      </c>
    </row>
    <row r="88" spans="1:5" x14ac:dyDescent="0.15">
      <c r="A88" s="1" t="s">
        <v>230</v>
      </c>
      <c r="B88" t="s">
        <v>298</v>
      </c>
      <c r="C88">
        <v>3</v>
      </c>
      <c r="D88">
        <v>3</v>
      </c>
      <c r="E88" t="s">
        <v>80</v>
      </c>
    </row>
    <row r="89" spans="1:5" x14ac:dyDescent="0.15">
      <c r="A89" s="1" t="s">
        <v>231</v>
      </c>
      <c r="B89" t="s">
        <v>298</v>
      </c>
      <c r="C89">
        <v>4</v>
      </c>
      <c r="D89">
        <v>8</v>
      </c>
      <c r="E89" t="s">
        <v>81</v>
      </c>
    </row>
    <row r="90" spans="1:5" x14ac:dyDescent="0.15">
      <c r="A90" s="1" t="s">
        <v>232</v>
      </c>
      <c r="B90" t="s">
        <v>298</v>
      </c>
      <c r="C90">
        <v>5</v>
      </c>
      <c r="D90">
        <v>10</v>
      </c>
      <c r="E90" t="s">
        <v>322</v>
      </c>
    </row>
    <row r="91" spans="1:5" x14ac:dyDescent="0.15">
      <c r="A91" s="1" t="s">
        <v>233</v>
      </c>
      <c r="B91" t="s">
        <v>298</v>
      </c>
      <c r="C91">
        <v>6</v>
      </c>
      <c r="D91">
        <v>15</v>
      </c>
      <c r="E91" t="s">
        <v>82</v>
      </c>
    </row>
    <row r="92" spans="1:5" x14ac:dyDescent="0.15">
      <c r="A92" s="1" t="s">
        <v>234</v>
      </c>
      <c r="B92" t="s">
        <v>298</v>
      </c>
      <c r="C92">
        <v>6</v>
      </c>
      <c r="D92">
        <v>15</v>
      </c>
      <c r="E92" t="s">
        <v>83</v>
      </c>
    </row>
    <row r="93" spans="1:5" x14ac:dyDescent="0.15">
      <c r="A93" s="1" t="s">
        <v>235</v>
      </c>
      <c r="B93" t="s">
        <v>298</v>
      </c>
      <c r="C93">
        <v>7</v>
      </c>
      <c r="D93">
        <v>25</v>
      </c>
      <c r="E93" t="s">
        <v>84</v>
      </c>
    </row>
    <row r="94" spans="1:5" x14ac:dyDescent="0.15">
      <c r="A94" s="1" t="s">
        <v>236</v>
      </c>
      <c r="B94" t="s">
        <v>301</v>
      </c>
      <c r="C94">
        <v>1</v>
      </c>
      <c r="D94">
        <v>1</v>
      </c>
      <c r="E94" t="s">
        <v>85</v>
      </c>
    </row>
    <row r="95" spans="1:5" x14ac:dyDescent="0.15">
      <c r="A95" s="1" t="s">
        <v>300</v>
      </c>
      <c r="B95" t="s">
        <v>301</v>
      </c>
      <c r="C95">
        <v>2</v>
      </c>
      <c r="D95">
        <v>2</v>
      </c>
      <c r="E95" t="s">
        <v>86</v>
      </c>
    </row>
    <row r="96" spans="1:5" x14ac:dyDescent="0.15">
      <c r="A96" s="1" t="s">
        <v>237</v>
      </c>
      <c r="B96" t="s">
        <v>301</v>
      </c>
      <c r="C96">
        <v>3</v>
      </c>
      <c r="D96">
        <v>3</v>
      </c>
      <c r="E96" t="s">
        <v>87</v>
      </c>
    </row>
    <row r="97" spans="1:5" x14ac:dyDescent="0.15">
      <c r="A97" s="1" t="s">
        <v>238</v>
      </c>
      <c r="B97" t="s">
        <v>301</v>
      </c>
      <c r="C97">
        <v>4</v>
      </c>
      <c r="D97">
        <v>8</v>
      </c>
      <c r="E97" t="s">
        <v>88</v>
      </c>
    </row>
    <row r="98" spans="1:5" x14ac:dyDescent="0.15">
      <c r="A98" s="1" t="s">
        <v>239</v>
      </c>
      <c r="B98" t="s">
        <v>301</v>
      </c>
      <c r="C98">
        <v>5</v>
      </c>
      <c r="D98">
        <v>10</v>
      </c>
      <c r="E98" t="s">
        <v>89</v>
      </c>
    </row>
    <row r="99" spans="1:5" x14ac:dyDescent="0.15">
      <c r="A99" s="1" t="s">
        <v>240</v>
      </c>
      <c r="B99" t="s">
        <v>301</v>
      </c>
      <c r="C99">
        <v>3</v>
      </c>
      <c r="D99">
        <v>3</v>
      </c>
      <c r="E99" t="s">
        <v>90</v>
      </c>
    </row>
    <row r="100" spans="1:5" x14ac:dyDescent="0.15">
      <c r="A100" s="1" t="s">
        <v>241</v>
      </c>
      <c r="B100" t="s">
        <v>301</v>
      </c>
      <c r="C100">
        <v>4</v>
      </c>
      <c r="D100">
        <v>8</v>
      </c>
      <c r="E100" t="s">
        <v>91</v>
      </c>
    </row>
    <row r="101" spans="1:5" x14ac:dyDescent="0.15">
      <c r="A101" s="1" t="s">
        <v>242</v>
      </c>
      <c r="B101" t="s">
        <v>301</v>
      </c>
      <c r="C101">
        <v>5</v>
      </c>
      <c r="D101">
        <v>10</v>
      </c>
      <c r="E101" t="s">
        <v>92</v>
      </c>
    </row>
    <row r="102" spans="1:5" x14ac:dyDescent="0.15">
      <c r="A102" s="1" t="s">
        <v>243</v>
      </c>
      <c r="B102" t="s">
        <v>301</v>
      </c>
      <c r="C102">
        <v>2</v>
      </c>
      <c r="D102">
        <v>2</v>
      </c>
      <c r="E102" t="s">
        <v>93</v>
      </c>
    </row>
    <row r="103" spans="1:5" x14ac:dyDescent="0.15">
      <c r="A103" s="1" t="s">
        <v>244</v>
      </c>
      <c r="B103" t="s">
        <v>301</v>
      </c>
      <c r="C103">
        <v>3</v>
      </c>
      <c r="D103">
        <v>3</v>
      </c>
      <c r="E103" t="s">
        <v>94</v>
      </c>
    </row>
    <row r="104" spans="1:5" x14ac:dyDescent="0.15">
      <c r="A104" s="1" t="s">
        <v>245</v>
      </c>
      <c r="B104" t="s">
        <v>301</v>
      </c>
      <c r="C104">
        <v>4</v>
      </c>
      <c r="D104">
        <v>8</v>
      </c>
      <c r="E104" t="s">
        <v>95</v>
      </c>
    </row>
    <row r="105" spans="1:5" x14ac:dyDescent="0.15">
      <c r="A105" s="1" t="s">
        <v>246</v>
      </c>
      <c r="B105" t="s">
        <v>301</v>
      </c>
      <c r="C105">
        <v>5</v>
      </c>
      <c r="D105">
        <v>10</v>
      </c>
      <c r="E105" t="s">
        <v>96</v>
      </c>
    </row>
    <row r="106" spans="1:5" x14ac:dyDescent="0.15">
      <c r="A106" s="1" t="s">
        <v>247</v>
      </c>
      <c r="B106" t="s">
        <v>301</v>
      </c>
      <c r="C106">
        <v>2</v>
      </c>
      <c r="D106">
        <v>2</v>
      </c>
      <c r="E106" t="s">
        <v>97</v>
      </c>
    </row>
    <row r="107" spans="1:5" x14ac:dyDescent="0.15">
      <c r="A107" s="1" t="s">
        <v>248</v>
      </c>
      <c r="B107" t="s">
        <v>301</v>
      </c>
      <c r="C107">
        <v>3</v>
      </c>
      <c r="D107">
        <v>3</v>
      </c>
      <c r="E107" t="s">
        <v>98</v>
      </c>
    </row>
    <row r="108" spans="1:5" x14ac:dyDescent="0.15">
      <c r="A108" s="1" t="s">
        <v>249</v>
      </c>
      <c r="B108" t="s">
        <v>301</v>
      </c>
      <c r="C108">
        <v>4</v>
      </c>
      <c r="D108">
        <v>8</v>
      </c>
      <c r="E108" t="s">
        <v>321</v>
      </c>
    </row>
    <row r="109" spans="1:5" x14ac:dyDescent="0.15">
      <c r="A109" s="1" t="s">
        <v>250</v>
      </c>
      <c r="B109" t="s">
        <v>301</v>
      </c>
      <c r="C109">
        <v>5</v>
      </c>
      <c r="D109">
        <v>10</v>
      </c>
      <c r="E109" t="s">
        <v>99</v>
      </c>
    </row>
    <row r="110" spans="1:5" x14ac:dyDescent="0.15">
      <c r="A110" s="1" t="s">
        <v>251</v>
      </c>
      <c r="B110" t="s">
        <v>301</v>
      </c>
      <c r="C110">
        <v>6</v>
      </c>
      <c r="D110">
        <v>15</v>
      </c>
      <c r="E110" t="s">
        <v>100</v>
      </c>
    </row>
    <row r="111" spans="1:5" x14ac:dyDescent="0.15">
      <c r="A111" s="1" t="s">
        <v>252</v>
      </c>
      <c r="B111" t="s">
        <v>301</v>
      </c>
      <c r="C111">
        <v>6</v>
      </c>
      <c r="D111">
        <v>15</v>
      </c>
      <c r="E111" t="s">
        <v>101</v>
      </c>
    </row>
    <row r="112" spans="1:5" x14ac:dyDescent="0.15">
      <c r="A112" s="1" t="s">
        <v>253</v>
      </c>
      <c r="B112" t="s">
        <v>301</v>
      </c>
      <c r="C112">
        <v>7</v>
      </c>
      <c r="D112">
        <v>25</v>
      </c>
      <c r="E112" t="s">
        <v>102</v>
      </c>
    </row>
    <row r="113" spans="1:5" x14ac:dyDescent="0.15">
      <c r="A113" s="1" t="s">
        <v>254</v>
      </c>
      <c r="B113" t="s">
        <v>302</v>
      </c>
      <c r="C113">
        <v>1</v>
      </c>
      <c r="D113">
        <v>1</v>
      </c>
      <c r="E113" t="s">
        <v>103</v>
      </c>
    </row>
    <row r="114" spans="1:5" x14ac:dyDescent="0.15">
      <c r="A114" s="1" t="s">
        <v>255</v>
      </c>
      <c r="B114" t="s">
        <v>302</v>
      </c>
      <c r="C114">
        <v>2</v>
      </c>
      <c r="D114">
        <v>2</v>
      </c>
      <c r="E114" t="s">
        <v>104</v>
      </c>
    </row>
    <row r="115" spans="1:5" x14ac:dyDescent="0.15">
      <c r="A115" s="1" t="s">
        <v>256</v>
      </c>
      <c r="B115" t="s">
        <v>302</v>
      </c>
      <c r="C115">
        <v>3</v>
      </c>
      <c r="D115">
        <v>3</v>
      </c>
      <c r="E115" t="s">
        <v>105</v>
      </c>
    </row>
    <row r="116" spans="1:5" x14ac:dyDescent="0.15">
      <c r="A116" s="1" t="s">
        <v>257</v>
      </c>
      <c r="B116" t="s">
        <v>302</v>
      </c>
      <c r="C116">
        <v>4</v>
      </c>
      <c r="D116">
        <v>8</v>
      </c>
      <c r="E116" t="s">
        <v>106</v>
      </c>
    </row>
    <row r="117" spans="1:5" x14ac:dyDescent="0.15">
      <c r="A117" s="1" t="s">
        <v>258</v>
      </c>
      <c r="B117" t="s">
        <v>302</v>
      </c>
      <c r="C117">
        <v>5</v>
      </c>
      <c r="D117">
        <v>10</v>
      </c>
      <c r="E117" t="s">
        <v>107</v>
      </c>
    </row>
    <row r="118" spans="1:5" x14ac:dyDescent="0.15">
      <c r="A118" s="1" t="s">
        <v>259</v>
      </c>
      <c r="B118" t="s">
        <v>302</v>
      </c>
      <c r="C118">
        <v>3</v>
      </c>
      <c r="D118">
        <v>3</v>
      </c>
      <c r="E118" t="s">
        <v>108</v>
      </c>
    </row>
    <row r="119" spans="1:5" x14ac:dyDescent="0.15">
      <c r="A119" s="1" t="s">
        <v>260</v>
      </c>
      <c r="B119" t="s">
        <v>302</v>
      </c>
      <c r="C119">
        <v>4</v>
      </c>
      <c r="D119">
        <v>8</v>
      </c>
      <c r="E119" t="s">
        <v>109</v>
      </c>
    </row>
    <row r="120" spans="1:5" x14ac:dyDescent="0.15">
      <c r="A120" s="1" t="s">
        <v>261</v>
      </c>
      <c r="B120" t="s">
        <v>302</v>
      </c>
      <c r="C120">
        <v>5</v>
      </c>
      <c r="D120">
        <v>10</v>
      </c>
      <c r="E120" t="s">
        <v>110</v>
      </c>
    </row>
    <row r="121" spans="1:5" x14ac:dyDescent="0.15">
      <c r="A121" s="1" t="s">
        <v>262</v>
      </c>
      <c r="B121" t="s">
        <v>302</v>
      </c>
      <c r="C121">
        <v>2</v>
      </c>
      <c r="D121">
        <v>2</v>
      </c>
      <c r="E121" t="s">
        <v>111</v>
      </c>
    </row>
    <row r="122" spans="1:5" x14ac:dyDescent="0.15">
      <c r="A122" s="1" t="s">
        <v>263</v>
      </c>
      <c r="B122" t="s">
        <v>302</v>
      </c>
      <c r="C122">
        <v>3</v>
      </c>
      <c r="D122">
        <v>3</v>
      </c>
      <c r="E122" t="s">
        <v>112</v>
      </c>
    </row>
    <row r="123" spans="1:5" x14ac:dyDescent="0.15">
      <c r="A123" s="1" t="s">
        <v>264</v>
      </c>
      <c r="B123" t="s">
        <v>302</v>
      </c>
      <c r="C123">
        <v>4</v>
      </c>
      <c r="D123">
        <v>8</v>
      </c>
      <c r="E123" t="s">
        <v>113</v>
      </c>
    </row>
    <row r="124" spans="1:5" x14ac:dyDescent="0.15">
      <c r="A124" s="1" t="s">
        <v>265</v>
      </c>
      <c r="B124" t="s">
        <v>302</v>
      </c>
      <c r="C124">
        <v>5</v>
      </c>
      <c r="D124">
        <v>10</v>
      </c>
      <c r="E124" t="s">
        <v>114</v>
      </c>
    </row>
    <row r="125" spans="1:5" x14ac:dyDescent="0.15">
      <c r="A125" s="1" t="s">
        <v>266</v>
      </c>
      <c r="B125" t="s">
        <v>302</v>
      </c>
      <c r="C125">
        <v>2</v>
      </c>
      <c r="D125">
        <v>2</v>
      </c>
      <c r="E125" t="s">
        <v>115</v>
      </c>
    </row>
    <row r="126" spans="1:5" x14ac:dyDescent="0.15">
      <c r="A126" s="1" t="s">
        <v>267</v>
      </c>
      <c r="B126" t="s">
        <v>302</v>
      </c>
      <c r="C126">
        <v>3</v>
      </c>
      <c r="D126">
        <v>3</v>
      </c>
      <c r="E126" t="s">
        <v>116</v>
      </c>
    </row>
    <row r="127" spans="1:5" x14ac:dyDescent="0.15">
      <c r="A127" s="1" t="s">
        <v>143</v>
      </c>
      <c r="B127" t="s">
        <v>302</v>
      </c>
      <c r="C127">
        <v>4</v>
      </c>
      <c r="D127">
        <v>8</v>
      </c>
      <c r="E127" t="s">
        <v>268</v>
      </c>
    </row>
    <row r="128" spans="1:5" x14ac:dyDescent="0.15">
      <c r="A128" s="1" t="s">
        <v>269</v>
      </c>
      <c r="B128" t="s">
        <v>302</v>
      </c>
      <c r="C128">
        <v>5</v>
      </c>
      <c r="D128">
        <v>10</v>
      </c>
      <c r="E128" t="s">
        <v>117</v>
      </c>
    </row>
    <row r="129" spans="1:5" x14ac:dyDescent="0.15">
      <c r="A129" s="1" t="s">
        <v>270</v>
      </c>
      <c r="B129" t="s">
        <v>302</v>
      </c>
      <c r="C129">
        <v>6</v>
      </c>
      <c r="D129">
        <v>15</v>
      </c>
      <c r="E129" t="s">
        <v>118</v>
      </c>
    </row>
    <row r="130" spans="1:5" x14ac:dyDescent="0.15">
      <c r="A130" s="1" t="s">
        <v>271</v>
      </c>
      <c r="B130" t="s">
        <v>302</v>
      </c>
      <c r="C130">
        <v>6</v>
      </c>
      <c r="D130">
        <v>15</v>
      </c>
      <c r="E130" t="s">
        <v>119</v>
      </c>
    </row>
    <row r="131" spans="1:5" x14ac:dyDescent="0.15">
      <c r="A131" s="1" t="s">
        <v>272</v>
      </c>
      <c r="B131" t="s">
        <v>302</v>
      </c>
      <c r="C131">
        <v>7</v>
      </c>
      <c r="D131">
        <v>25</v>
      </c>
      <c r="E131" t="s">
        <v>120</v>
      </c>
    </row>
    <row r="132" spans="1:5" x14ac:dyDescent="0.15">
      <c r="A132" s="1" t="s">
        <v>273</v>
      </c>
      <c r="B132" t="s">
        <v>303</v>
      </c>
      <c r="C132">
        <v>1</v>
      </c>
      <c r="D132">
        <v>1</v>
      </c>
      <c r="E132" t="s">
        <v>121</v>
      </c>
    </row>
    <row r="133" spans="1:5" x14ac:dyDescent="0.15">
      <c r="A133" s="1" t="s">
        <v>274</v>
      </c>
      <c r="B133" t="s">
        <v>303</v>
      </c>
      <c r="C133">
        <v>2</v>
      </c>
      <c r="D133">
        <v>2</v>
      </c>
      <c r="E133" t="s">
        <v>122</v>
      </c>
    </row>
    <row r="134" spans="1:5" x14ac:dyDescent="0.15">
      <c r="A134" s="1" t="s">
        <v>275</v>
      </c>
      <c r="B134" t="s">
        <v>303</v>
      </c>
      <c r="C134">
        <v>3</v>
      </c>
      <c r="D134">
        <v>3</v>
      </c>
      <c r="E134" t="s">
        <v>123</v>
      </c>
    </row>
    <row r="135" spans="1:5" x14ac:dyDescent="0.15">
      <c r="A135" s="1" t="s">
        <v>276</v>
      </c>
      <c r="B135" t="s">
        <v>303</v>
      </c>
      <c r="C135">
        <v>4</v>
      </c>
      <c r="D135">
        <v>8</v>
      </c>
      <c r="E135" t="s">
        <v>124</v>
      </c>
    </row>
    <row r="136" spans="1:5" x14ac:dyDescent="0.15">
      <c r="A136" s="1" t="s">
        <v>144</v>
      </c>
      <c r="B136" t="s">
        <v>303</v>
      </c>
      <c r="C136">
        <v>5</v>
      </c>
      <c r="D136">
        <v>10</v>
      </c>
      <c r="E136" t="s">
        <v>277</v>
      </c>
    </row>
    <row r="137" spans="1:5" x14ac:dyDescent="0.15">
      <c r="A137" s="1" t="s">
        <v>278</v>
      </c>
      <c r="B137" t="s">
        <v>303</v>
      </c>
      <c r="C137">
        <v>3</v>
      </c>
      <c r="D137">
        <v>3</v>
      </c>
      <c r="E137" t="s">
        <v>125</v>
      </c>
    </row>
    <row r="138" spans="1:5" x14ac:dyDescent="0.15">
      <c r="A138" s="1" t="s">
        <v>145</v>
      </c>
      <c r="B138" t="s">
        <v>303</v>
      </c>
      <c r="C138">
        <v>4</v>
      </c>
      <c r="D138">
        <v>8</v>
      </c>
      <c r="E138" t="s">
        <v>279</v>
      </c>
    </row>
    <row r="139" spans="1:5" x14ac:dyDescent="0.15">
      <c r="A139" s="1" t="s">
        <v>280</v>
      </c>
      <c r="B139" t="s">
        <v>303</v>
      </c>
      <c r="C139">
        <v>5</v>
      </c>
      <c r="D139">
        <v>10</v>
      </c>
      <c r="E139" t="s">
        <v>126</v>
      </c>
    </row>
    <row r="140" spans="1:5" x14ac:dyDescent="0.15">
      <c r="A140" s="1" t="s">
        <v>281</v>
      </c>
      <c r="B140" t="s">
        <v>303</v>
      </c>
      <c r="C140">
        <v>2</v>
      </c>
      <c r="D140">
        <v>2</v>
      </c>
      <c r="E140" t="s">
        <v>127</v>
      </c>
    </row>
    <row r="141" spans="1:5" x14ac:dyDescent="0.15">
      <c r="A141" s="1" t="s">
        <v>282</v>
      </c>
      <c r="B141" t="s">
        <v>303</v>
      </c>
      <c r="C141">
        <v>3</v>
      </c>
      <c r="D141">
        <v>3</v>
      </c>
      <c r="E141" t="s">
        <v>128</v>
      </c>
    </row>
    <row r="142" spans="1:5" x14ac:dyDescent="0.15">
      <c r="A142" s="1" t="s">
        <v>283</v>
      </c>
      <c r="B142" t="s">
        <v>303</v>
      </c>
      <c r="C142">
        <v>4</v>
      </c>
      <c r="D142">
        <v>8</v>
      </c>
      <c r="E142" t="s">
        <v>129</v>
      </c>
    </row>
    <row r="143" spans="1:5" x14ac:dyDescent="0.15">
      <c r="A143" s="1" t="s">
        <v>284</v>
      </c>
      <c r="B143" t="s">
        <v>303</v>
      </c>
      <c r="C143">
        <v>5</v>
      </c>
      <c r="D143">
        <v>10</v>
      </c>
      <c r="E143" t="s">
        <v>130</v>
      </c>
    </row>
    <row r="144" spans="1:5" x14ac:dyDescent="0.15">
      <c r="A144" s="1" t="s">
        <v>285</v>
      </c>
      <c r="B144" t="s">
        <v>303</v>
      </c>
      <c r="C144">
        <v>2</v>
      </c>
      <c r="D144">
        <v>2</v>
      </c>
      <c r="E144" t="s">
        <v>131</v>
      </c>
    </row>
    <row r="145" spans="1:5" x14ac:dyDescent="0.15">
      <c r="A145" s="1" t="s">
        <v>286</v>
      </c>
      <c r="B145" t="s">
        <v>307</v>
      </c>
      <c r="C145">
        <v>3</v>
      </c>
      <c r="D145">
        <v>3</v>
      </c>
      <c r="E145" t="s">
        <v>132</v>
      </c>
    </row>
    <row r="146" spans="1:5" x14ac:dyDescent="0.15">
      <c r="A146" s="1" t="s">
        <v>287</v>
      </c>
      <c r="B146" t="s">
        <v>303</v>
      </c>
      <c r="C146">
        <v>4</v>
      </c>
      <c r="D146">
        <v>8</v>
      </c>
      <c r="E146" t="s">
        <v>133</v>
      </c>
    </row>
    <row r="147" spans="1:5" x14ac:dyDescent="0.15">
      <c r="A147" s="1" t="s">
        <v>288</v>
      </c>
      <c r="B147" t="s">
        <v>303</v>
      </c>
      <c r="C147">
        <v>5</v>
      </c>
      <c r="D147">
        <v>10</v>
      </c>
      <c r="E147" t="s">
        <v>134</v>
      </c>
    </row>
    <row r="148" spans="1:5" x14ac:dyDescent="0.15">
      <c r="A148" s="1" t="s">
        <v>289</v>
      </c>
      <c r="B148" t="s">
        <v>303</v>
      </c>
      <c r="C148">
        <v>6</v>
      </c>
      <c r="D148">
        <v>15</v>
      </c>
      <c r="E148" t="s">
        <v>135</v>
      </c>
    </row>
    <row r="149" spans="1:5" x14ac:dyDescent="0.15">
      <c r="A149" s="1" t="s">
        <v>290</v>
      </c>
      <c r="B149" t="s">
        <v>303</v>
      </c>
      <c r="C149">
        <v>6</v>
      </c>
      <c r="D149">
        <v>15</v>
      </c>
      <c r="E149" t="s">
        <v>136</v>
      </c>
    </row>
    <row r="150" spans="1:5" x14ac:dyDescent="0.15">
      <c r="A150" s="1" t="s">
        <v>291</v>
      </c>
      <c r="B150" t="s">
        <v>303</v>
      </c>
      <c r="C150">
        <v>7</v>
      </c>
      <c r="D150">
        <v>25</v>
      </c>
      <c r="E150" t="s">
        <v>137</v>
      </c>
    </row>
    <row r="151" spans="1:5" x14ac:dyDescent="0.15">
      <c r="A151" s="1" t="s">
        <v>314</v>
      </c>
      <c r="B151" t="s">
        <v>320</v>
      </c>
      <c r="C151">
        <v>8</v>
      </c>
      <c r="D151">
        <v>20</v>
      </c>
      <c r="E151" t="s">
        <v>308</v>
      </c>
    </row>
    <row r="152" spans="1:5" x14ac:dyDescent="0.15">
      <c r="A152" s="1" t="s">
        <v>315</v>
      </c>
      <c r="B152" t="s">
        <v>320</v>
      </c>
      <c r="C152">
        <v>8</v>
      </c>
      <c r="D152">
        <v>20</v>
      </c>
      <c r="E152" t="s">
        <v>309</v>
      </c>
    </row>
    <row r="153" spans="1:5" x14ac:dyDescent="0.15">
      <c r="A153" s="1" t="s">
        <v>316</v>
      </c>
      <c r="B153" t="s">
        <v>320</v>
      </c>
      <c r="C153">
        <v>8</v>
      </c>
      <c r="D153">
        <v>20</v>
      </c>
      <c r="E153" t="s">
        <v>808</v>
      </c>
    </row>
    <row r="154" spans="1:5" x14ac:dyDescent="0.15">
      <c r="A154" s="1" t="s">
        <v>317</v>
      </c>
      <c r="B154" t="s">
        <v>320</v>
      </c>
      <c r="C154">
        <v>8</v>
      </c>
      <c r="D154">
        <v>20</v>
      </c>
      <c r="E154" t="s">
        <v>311</v>
      </c>
    </row>
    <row r="155" spans="1:5" x14ac:dyDescent="0.15">
      <c r="A155" s="1" t="s">
        <v>318</v>
      </c>
      <c r="B155" t="s">
        <v>320</v>
      </c>
      <c r="C155">
        <v>9</v>
      </c>
      <c r="D155">
        <v>18</v>
      </c>
      <c r="E155" t="s">
        <v>312</v>
      </c>
    </row>
    <row r="156" spans="1:5" x14ac:dyDescent="0.15">
      <c r="A156" s="1" t="s">
        <v>313</v>
      </c>
      <c r="B156" t="s">
        <v>320</v>
      </c>
      <c r="C156">
        <v>9</v>
      </c>
      <c r="D156">
        <v>18</v>
      </c>
      <c r="E156" t="s">
        <v>319</v>
      </c>
    </row>
    <row r="159" spans="1:5" x14ac:dyDescent="0.15">
      <c r="A159" s="1"/>
    </row>
    <row r="160" spans="1:5" x14ac:dyDescent="0.15">
      <c r="A160" s="1"/>
    </row>
    <row r="161" spans="1:1" x14ac:dyDescent="0.15">
      <c r="A161" s="2"/>
    </row>
    <row r="162" spans="1:1" x14ac:dyDescent="0.15">
      <c r="A162" s="1"/>
    </row>
    <row r="163" spans="1:1" x14ac:dyDescent="0.15">
      <c r="A163" s="3"/>
    </row>
    <row r="164" spans="1:1" x14ac:dyDescent="0.15">
      <c r="A164" s="1"/>
    </row>
    <row r="165" spans="1:1" x14ac:dyDescent="0.15">
      <c r="A165" s="1"/>
    </row>
    <row r="166" spans="1:1" x14ac:dyDescent="0.15">
      <c r="A166" s="1"/>
    </row>
    <row r="167" spans="1:1" x14ac:dyDescent="0.15">
      <c r="A167" s="1"/>
    </row>
    <row r="168" spans="1:1" x14ac:dyDescent="0.15">
      <c r="A168" s="1"/>
    </row>
    <row r="169" spans="1:1" x14ac:dyDescent="0.15">
      <c r="A169" s="1"/>
    </row>
    <row r="170" spans="1:1" x14ac:dyDescent="0.15">
      <c r="A170" s="1"/>
    </row>
    <row r="171" spans="1:1" x14ac:dyDescent="0.15">
      <c r="A171" s="1"/>
    </row>
    <row r="172" spans="1:1" x14ac:dyDescent="0.15">
      <c r="A172" s="1"/>
    </row>
    <row r="173" spans="1:1" x14ac:dyDescent="0.15">
      <c r="A173" s="1"/>
    </row>
    <row r="174" spans="1:1" x14ac:dyDescent="0.15">
      <c r="A174" s="1"/>
    </row>
    <row r="175" spans="1:1" x14ac:dyDescent="0.15">
      <c r="A175" s="1"/>
    </row>
    <row r="176" spans="1:1" x14ac:dyDescent="0.15">
      <c r="A176" s="1"/>
    </row>
    <row r="177" spans="1:1" x14ac:dyDescent="0.15">
      <c r="A177" s="1"/>
    </row>
    <row r="178" spans="1:1" x14ac:dyDescent="0.15">
      <c r="A178" s="1"/>
    </row>
    <row r="179" spans="1:1" x14ac:dyDescent="0.15">
      <c r="A179" s="1"/>
    </row>
    <row r="180" spans="1:1" x14ac:dyDescent="0.15">
      <c r="A180" s="1"/>
    </row>
    <row r="181" spans="1:1" x14ac:dyDescent="0.15">
      <c r="A181" s="1"/>
    </row>
    <row r="182" spans="1:1" x14ac:dyDescent="0.15">
      <c r="A182" s="1"/>
    </row>
    <row r="183" spans="1:1" x14ac:dyDescent="0.15">
      <c r="A183" s="1"/>
    </row>
    <row r="184" spans="1:1" x14ac:dyDescent="0.15">
      <c r="A184" s="1"/>
    </row>
  </sheetData>
  <autoFilter ref="B1:D150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2"/>
  <sheetViews>
    <sheetView zoomScaleNormal="100" workbookViewId="0">
      <selection activeCell="A4" sqref="A4"/>
    </sheetView>
  </sheetViews>
  <sheetFormatPr defaultRowHeight="13.5" x14ac:dyDescent="0.15"/>
  <cols>
    <col min="1" max="2" width="12.125" customWidth="1"/>
    <col min="3" max="3" width="6" customWidth="1"/>
    <col min="4" max="4" width="5.125" customWidth="1"/>
    <col min="5" max="5" width="5.5" customWidth="1"/>
    <col min="6" max="6" width="18.25" style="4" customWidth="1"/>
    <col min="25" max="25" width="11.25" customWidth="1"/>
    <col min="26" max="27" width="11.25" bestFit="1" customWidth="1"/>
  </cols>
  <sheetData>
    <row r="1" spans="1:7" x14ac:dyDescent="0.15">
      <c r="A1" t="s">
        <v>0</v>
      </c>
      <c r="B1" t="s">
        <v>327</v>
      </c>
      <c r="C1" t="s">
        <v>306</v>
      </c>
      <c r="D1" t="s">
        <v>325</v>
      </c>
      <c r="E1" t="s">
        <v>326</v>
      </c>
      <c r="F1" s="4" t="s">
        <v>328</v>
      </c>
      <c r="G1" t="s">
        <v>324</v>
      </c>
    </row>
    <row r="2" spans="1:7" x14ac:dyDescent="0.15">
      <c r="A2" s="1" t="s">
        <v>146</v>
      </c>
      <c r="B2" s="1" t="str">
        <f>D2&amp;A2</f>
        <v>1破玉拳</v>
      </c>
      <c r="C2" t="s">
        <v>292</v>
      </c>
      <c r="D2">
        <v>1</v>
      </c>
      <c r="E2">
        <v>1</v>
      </c>
      <c r="F2" s="4" t="s">
        <v>551</v>
      </c>
      <c r="G2" t="s">
        <v>385</v>
      </c>
    </row>
    <row r="3" spans="1:7" x14ac:dyDescent="0.15">
      <c r="A3" s="1" t="s">
        <v>147</v>
      </c>
      <c r="B3" s="1" t="str">
        <f t="shared" ref="B3:B119" si="0">D3&amp;A3</f>
        <v>2华山剑</v>
      </c>
      <c r="C3" t="s">
        <v>292</v>
      </c>
      <c r="D3">
        <v>2</v>
      </c>
      <c r="E3">
        <v>2</v>
      </c>
      <c r="F3" s="4" t="s">
        <v>551</v>
      </c>
      <c r="G3" t="s">
        <v>386</v>
      </c>
    </row>
    <row r="4" spans="1:7" x14ac:dyDescent="0.15">
      <c r="A4" s="1" t="s">
        <v>148</v>
      </c>
      <c r="B4" s="1" t="str">
        <f t="shared" si="0"/>
        <v>3太岳三清峰</v>
      </c>
      <c r="C4" t="s">
        <v>292</v>
      </c>
      <c r="D4">
        <v>3</v>
      </c>
      <c r="E4">
        <v>3</v>
      </c>
      <c r="F4" s="5" t="s">
        <v>528</v>
      </c>
      <c r="G4" t="s">
        <v>387</v>
      </c>
    </row>
    <row r="5" spans="1:7" x14ac:dyDescent="0.15">
      <c r="A5" s="1" t="s">
        <v>149</v>
      </c>
      <c r="B5" s="1" t="str">
        <f t="shared" ref="B5" si="1">D5&amp;A5</f>
        <v>4夺命三仙剑</v>
      </c>
      <c r="C5" t="s">
        <v>292</v>
      </c>
      <c r="D5">
        <v>4</v>
      </c>
      <c r="E5">
        <v>8</v>
      </c>
      <c r="F5" s="5" t="s">
        <v>539</v>
      </c>
      <c r="G5" t="s">
        <v>388</v>
      </c>
    </row>
    <row r="6" spans="1:7" x14ac:dyDescent="0.15">
      <c r="A6" s="1" t="s">
        <v>149</v>
      </c>
      <c r="B6" s="1" t="str">
        <f t="shared" si="0"/>
        <v>4夺命三仙剑</v>
      </c>
      <c r="C6" t="s">
        <v>292</v>
      </c>
      <c r="D6">
        <v>4</v>
      </c>
      <c r="E6">
        <v>8</v>
      </c>
      <c r="F6" s="5" t="s">
        <v>521</v>
      </c>
      <c r="G6" t="s">
        <v>388</v>
      </c>
    </row>
    <row r="7" spans="1:7" x14ac:dyDescent="0.15">
      <c r="A7" s="1" t="s">
        <v>150</v>
      </c>
      <c r="B7" s="1" t="str">
        <f t="shared" si="0"/>
        <v>5孤行九剑</v>
      </c>
      <c r="C7" t="s">
        <v>292</v>
      </c>
      <c r="D7">
        <v>5</v>
      </c>
      <c r="E7">
        <v>10</v>
      </c>
      <c r="F7" s="5" t="s">
        <v>530</v>
      </c>
      <c r="G7" t="s">
        <v>389</v>
      </c>
    </row>
    <row r="8" spans="1:7" x14ac:dyDescent="0.15">
      <c r="A8" s="1" t="s">
        <v>150</v>
      </c>
      <c r="B8" s="1" t="str">
        <f t="shared" ref="B8" si="2">D8&amp;A8</f>
        <v>5孤行九剑</v>
      </c>
      <c r="C8" t="s">
        <v>292</v>
      </c>
      <c r="D8">
        <v>5</v>
      </c>
      <c r="E8">
        <v>10</v>
      </c>
      <c r="F8" s="5" t="s">
        <v>521</v>
      </c>
      <c r="G8" t="s">
        <v>389</v>
      </c>
    </row>
    <row r="9" spans="1:7" x14ac:dyDescent="0.15">
      <c r="A9" s="1" t="s">
        <v>151</v>
      </c>
      <c r="B9" s="1" t="str">
        <f t="shared" si="0"/>
        <v>2尧白功</v>
      </c>
      <c r="C9" t="s">
        <v>292</v>
      </c>
      <c r="D9">
        <v>2</v>
      </c>
      <c r="E9">
        <v>2</v>
      </c>
      <c r="F9" s="4" t="s">
        <v>551</v>
      </c>
      <c r="G9" t="s">
        <v>390</v>
      </c>
    </row>
    <row r="10" spans="1:7" x14ac:dyDescent="0.15">
      <c r="A10" s="1" t="s">
        <v>152</v>
      </c>
      <c r="B10" s="1" t="str">
        <f t="shared" si="0"/>
        <v>3无极聚元功</v>
      </c>
      <c r="C10" t="s">
        <v>292</v>
      </c>
      <c r="D10">
        <v>3</v>
      </c>
      <c r="E10">
        <v>3</v>
      </c>
      <c r="F10" s="5" t="s">
        <v>532</v>
      </c>
      <c r="G10" t="s">
        <v>391</v>
      </c>
    </row>
    <row r="11" spans="1:7" x14ac:dyDescent="0.15">
      <c r="A11" s="1" t="s">
        <v>153</v>
      </c>
      <c r="B11" s="1" t="str">
        <f t="shared" ref="B11" si="3">D11&amp;A11</f>
        <v>4霞莲护体功</v>
      </c>
      <c r="C11" t="s">
        <v>292</v>
      </c>
      <c r="D11">
        <v>4</v>
      </c>
      <c r="E11">
        <v>8</v>
      </c>
      <c r="F11" s="5" t="s">
        <v>539</v>
      </c>
      <c r="G11" t="s">
        <v>392</v>
      </c>
    </row>
    <row r="12" spans="1:7" x14ac:dyDescent="0.15">
      <c r="A12" s="1" t="s">
        <v>153</v>
      </c>
      <c r="B12" s="1" t="str">
        <f t="shared" si="0"/>
        <v>4霞莲护体功</v>
      </c>
      <c r="C12" t="s">
        <v>292</v>
      </c>
      <c r="D12">
        <v>4</v>
      </c>
      <c r="E12">
        <v>8</v>
      </c>
      <c r="F12" s="5" t="s">
        <v>521</v>
      </c>
      <c r="G12" t="s">
        <v>392</v>
      </c>
    </row>
    <row r="13" spans="1:7" x14ac:dyDescent="0.15">
      <c r="A13" s="1" t="s">
        <v>138</v>
      </c>
      <c r="B13" s="1" t="str">
        <f t="shared" si="0"/>
        <v>5天形功</v>
      </c>
      <c r="C13" t="s">
        <v>292</v>
      </c>
      <c r="D13">
        <v>5</v>
      </c>
      <c r="E13">
        <v>10</v>
      </c>
      <c r="F13" s="5" t="s">
        <v>530</v>
      </c>
      <c r="G13" t="s">
        <v>393</v>
      </c>
    </row>
    <row r="14" spans="1:7" x14ac:dyDescent="0.15">
      <c r="A14" s="1" t="s">
        <v>138</v>
      </c>
      <c r="B14" s="1" t="str">
        <f t="shared" ref="B14" si="4">D14&amp;A14</f>
        <v>5天形功</v>
      </c>
      <c r="C14" t="s">
        <v>292</v>
      </c>
      <c r="D14">
        <v>5</v>
      </c>
      <c r="E14">
        <v>10</v>
      </c>
      <c r="F14" s="5" t="s">
        <v>521</v>
      </c>
      <c r="G14" t="s">
        <v>393</v>
      </c>
    </row>
    <row r="15" spans="1:7" x14ac:dyDescent="0.15">
      <c r="A15" s="1" t="s">
        <v>155</v>
      </c>
      <c r="B15" s="1" t="str">
        <f t="shared" si="0"/>
        <v>2混元掌</v>
      </c>
      <c r="C15" t="s">
        <v>292</v>
      </c>
      <c r="D15">
        <v>2</v>
      </c>
      <c r="E15">
        <v>2</v>
      </c>
      <c r="F15" s="4" t="s">
        <v>551</v>
      </c>
      <c r="G15" t="s">
        <v>394</v>
      </c>
    </row>
    <row r="16" spans="1:7" x14ac:dyDescent="0.15">
      <c r="A16" s="1" t="s">
        <v>156</v>
      </c>
      <c r="B16" s="1" t="str">
        <f t="shared" si="0"/>
        <v>3云台指</v>
      </c>
      <c r="C16" t="s">
        <v>292</v>
      </c>
      <c r="D16">
        <v>3</v>
      </c>
      <c r="E16">
        <v>3</v>
      </c>
      <c r="F16" s="5" t="s">
        <v>528</v>
      </c>
      <c r="G16" t="s">
        <v>395</v>
      </c>
    </row>
    <row r="17" spans="1:7" x14ac:dyDescent="0.15">
      <c r="A17" s="1" t="s">
        <v>157</v>
      </c>
      <c r="B17" s="1" t="str">
        <f t="shared" si="0"/>
        <v>4千仞指</v>
      </c>
      <c r="C17" t="s">
        <v>292</v>
      </c>
      <c r="D17">
        <v>4</v>
      </c>
      <c r="E17">
        <v>8</v>
      </c>
      <c r="F17" s="5" t="s">
        <v>539</v>
      </c>
      <c r="G17" t="s">
        <v>396</v>
      </c>
    </row>
    <row r="18" spans="1:7" x14ac:dyDescent="0.15">
      <c r="A18" s="1" t="s">
        <v>157</v>
      </c>
      <c r="B18" s="1" t="str">
        <f t="shared" ref="B18" si="5">D18&amp;A18</f>
        <v>4千仞指</v>
      </c>
      <c r="C18" t="s">
        <v>292</v>
      </c>
      <c r="D18">
        <v>4</v>
      </c>
      <c r="E18">
        <v>8</v>
      </c>
      <c r="F18" s="5" t="s">
        <v>521</v>
      </c>
      <c r="G18" t="s">
        <v>396</v>
      </c>
    </row>
    <row r="19" spans="1:7" x14ac:dyDescent="0.15">
      <c r="A19" s="1" t="s">
        <v>158</v>
      </c>
      <c r="B19" s="1" t="str">
        <f t="shared" si="0"/>
        <v>5霞光连剑诀</v>
      </c>
      <c r="C19" t="s">
        <v>292</v>
      </c>
      <c r="D19">
        <v>5</v>
      </c>
      <c r="E19">
        <v>10</v>
      </c>
      <c r="F19" s="5" t="s">
        <v>530</v>
      </c>
      <c r="G19" t="s">
        <v>397</v>
      </c>
    </row>
    <row r="20" spans="1:7" x14ac:dyDescent="0.15">
      <c r="A20" s="1" t="s">
        <v>158</v>
      </c>
      <c r="B20" s="1" t="str">
        <f t="shared" ref="B20:B21" si="6">D20&amp;A20</f>
        <v>5霞光连剑诀</v>
      </c>
      <c r="C20" t="s">
        <v>292</v>
      </c>
      <c r="D20">
        <v>5</v>
      </c>
      <c r="E20">
        <v>10</v>
      </c>
      <c r="F20" s="5" t="s">
        <v>521</v>
      </c>
      <c r="G20" t="s">
        <v>397</v>
      </c>
    </row>
    <row r="21" spans="1:7" x14ac:dyDescent="0.15">
      <c r="A21" s="1" t="s">
        <v>330</v>
      </c>
      <c r="B21" s="1" t="str">
        <f t="shared" si="6"/>
        <v>6天道剑诀</v>
      </c>
      <c r="C21" t="s">
        <v>292</v>
      </c>
      <c r="D21">
        <v>6</v>
      </c>
      <c r="E21">
        <v>15</v>
      </c>
      <c r="F21" s="5" t="s">
        <v>521</v>
      </c>
      <c r="G21" t="s">
        <v>15</v>
      </c>
    </row>
    <row r="22" spans="1:7" x14ac:dyDescent="0.15">
      <c r="A22" s="1" t="s">
        <v>330</v>
      </c>
      <c r="B22" s="1" t="str">
        <f t="shared" si="0"/>
        <v>6天道剑诀</v>
      </c>
      <c r="C22" t="s">
        <v>292</v>
      </c>
      <c r="D22">
        <v>6</v>
      </c>
      <c r="E22">
        <v>15</v>
      </c>
      <c r="F22" s="5" t="s">
        <v>333</v>
      </c>
      <c r="G22" t="s">
        <v>15</v>
      </c>
    </row>
    <row r="23" spans="1:7" x14ac:dyDescent="0.15">
      <c r="A23" s="1" t="s">
        <v>329</v>
      </c>
      <c r="B23" s="1" t="str">
        <f t="shared" ref="B23" si="7">D23&amp;A23</f>
        <v>6玄黄剑罡</v>
      </c>
      <c r="C23" t="s">
        <v>292</v>
      </c>
      <c r="D23">
        <v>6</v>
      </c>
      <c r="E23">
        <v>15</v>
      </c>
      <c r="F23" s="5" t="s">
        <v>334</v>
      </c>
      <c r="G23" t="s">
        <v>16</v>
      </c>
    </row>
    <row r="24" spans="1:7" x14ac:dyDescent="0.15">
      <c r="A24" s="1" t="s">
        <v>329</v>
      </c>
      <c r="B24" s="1" t="str">
        <f t="shared" si="0"/>
        <v>6玄黄剑罡</v>
      </c>
      <c r="C24" t="s">
        <v>292</v>
      </c>
      <c r="D24">
        <v>6</v>
      </c>
      <c r="E24">
        <v>15</v>
      </c>
      <c r="F24" s="5" t="s">
        <v>335</v>
      </c>
      <c r="G24" t="s">
        <v>16</v>
      </c>
    </row>
    <row r="25" spans="1:7" x14ac:dyDescent="0.15">
      <c r="A25" s="1" t="s">
        <v>329</v>
      </c>
      <c r="B25" s="1" t="str">
        <f t="shared" ref="B25:B26" si="8">D25&amp;A25</f>
        <v>6玄黄剑罡</v>
      </c>
      <c r="C25" t="s">
        <v>292</v>
      </c>
      <c r="D25">
        <v>6</v>
      </c>
      <c r="E25">
        <v>15</v>
      </c>
      <c r="F25" s="5" t="s">
        <v>546</v>
      </c>
      <c r="G25" t="s">
        <v>16</v>
      </c>
    </row>
    <row r="26" spans="1:7" x14ac:dyDescent="0.15">
      <c r="A26" s="1" t="s">
        <v>329</v>
      </c>
      <c r="B26" s="1" t="str">
        <f t="shared" si="8"/>
        <v>6玄黄剑罡</v>
      </c>
      <c r="C26" t="s">
        <v>292</v>
      </c>
      <c r="D26">
        <v>6</v>
      </c>
      <c r="E26">
        <v>15</v>
      </c>
      <c r="F26" s="5" t="s">
        <v>336</v>
      </c>
      <c r="G26" t="s">
        <v>16</v>
      </c>
    </row>
    <row r="27" spans="1:7" x14ac:dyDescent="0.15">
      <c r="A27" s="1" t="s">
        <v>329</v>
      </c>
      <c r="B27" s="1" t="str">
        <f t="shared" si="0"/>
        <v>6玄黄剑罡</v>
      </c>
      <c r="C27" t="s">
        <v>292</v>
      </c>
      <c r="D27">
        <v>6</v>
      </c>
      <c r="E27">
        <v>15</v>
      </c>
      <c r="F27" s="5" t="s">
        <v>337</v>
      </c>
      <c r="G27" t="s">
        <v>16</v>
      </c>
    </row>
    <row r="28" spans="1:7" x14ac:dyDescent="0.15">
      <c r="A28" s="1" t="s">
        <v>161</v>
      </c>
      <c r="B28" s="1" t="str">
        <f t="shared" ref="B28:B30" si="9">D28&amp;A28</f>
        <v>7天剑·极流</v>
      </c>
      <c r="C28" t="s">
        <v>292</v>
      </c>
      <c r="D28">
        <v>7</v>
      </c>
      <c r="E28">
        <v>25</v>
      </c>
      <c r="F28" s="5" t="s">
        <v>545</v>
      </c>
      <c r="G28" t="s">
        <v>17</v>
      </c>
    </row>
    <row r="29" spans="1:7" x14ac:dyDescent="0.15">
      <c r="A29" s="1" t="s">
        <v>161</v>
      </c>
      <c r="B29" s="1" t="str">
        <f t="shared" si="9"/>
        <v>7天剑·极流</v>
      </c>
      <c r="C29" t="s">
        <v>292</v>
      </c>
      <c r="D29">
        <v>7</v>
      </c>
      <c r="E29">
        <v>25</v>
      </c>
      <c r="F29" s="5" t="s">
        <v>338</v>
      </c>
      <c r="G29" t="s">
        <v>17</v>
      </c>
    </row>
    <row r="30" spans="1:7" x14ac:dyDescent="0.15">
      <c r="A30" s="1" t="s">
        <v>161</v>
      </c>
      <c r="B30" s="1" t="str">
        <f t="shared" si="9"/>
        <v>7天剑·极流</v>
      </c>
      <c r="C30" t="s">
        <v>292</v>
      </c>
      <c r="D30">
        <v>7</v>
      </c>
      <c r="E30">
        <v>25</v>
      </c>
      <c r="F30" s="5" t="s">
        <v>339</v>
      </c>
      <c r="G30" t="s">
        <v>17</v>
      </c>
    </row>
    <row r="31" spans="1:7" x14ac:dyDescent="0.15">
      <c r="A31" s="1" t="s">
        <v>161</v>
      </c>
      <c r="B31" s="1" t="str">
        <f t="shared" si="0"/>
        <v>7天剑·极流</v>
      </c>
      <c r="C31" t="s">
        <v>292</v>
      </c>
      <c r="D31">
        <v>7</v>
      </c>
      <c r="E31">
        <v>25</v>
      </c>
      <c r="F31" s="5" t="s">
        <v>332</v>
      </c>
      <c r="G31" t="s">
        <v>17</v>
      </c>
    </row>
    <row r="32" spans="1:7" x14ac:dyDescent="0.15">
      <c r="A32" s="1" t="s">
        <v>162</v>
      </c>
      <c r="B32" s="1" t="str">
        <f t="shared" si="0"/>
        <v>1洗髓心法</v>
      </c>
      <c r="C32" t="s">
        <v>293</v>
      </c>
      <c r="D32">
        <v>1</v>
      </c>
      <c r="E32">
        <v>1</v>
      </c>
      <c r="F32" s="4" t="s">
        <v>551</v>
      </c>
      <c r="G32" t="s">
        <v>398</v>
      </c>
    </row>
    <row r="33" spans="1:7" x14ac:dyDescent="0.15">
      <c r="A33" s="1" t="s">
        <v>163</v>
      </c>
      <c r="B33" s="1" t="str">
        <f t="shared" si="0"/>
        <v>2金雁功</v>
      </c>
      <c r="C33" t="s">
        <v>293</v>
      </c>
      <c r="D33">
        <v>2</v>
      </c>
      <c r="E33">
        <v>2</v>
      </c>
      <c r="F33" s="4" t="s">
        <v>551</v>
      </c>
      <c r="G33" t="s">
        <v>399</v>
      </c>
    </row>
    <row r="34" spans="1:7" x14ac:dyDescent="0.15">
      <c r="A34" s="1" t="s">
        <v>164</v>
      </c>
      <c r="B34" s="1" t="str">
        <f t="shared" si="0"/>
        <v>3芙蓉剑</v>
      </c>
      <c r="C34" t="s">
        <v>293</v>
      </c>
      <c r="D34">
        <v>3</v>
      </c>
      <c r="E34">
        <v>3</v>
      </c>
      <c r="F34" s="5" t="s">
        <v>528</v>
      </c>
      <c r="G34" t="s">
        <v>400</v>
      </c>
    </row>
    <row r="35" spans="1:7" x14ac:dyDescent="0.15">
      <c r="A35" s="1" t="s">
        <v>165</v>
      </c>
      <c r="B35" s="1" t="str">
        <f t="shared" si="0"/>
        <v>4峨嵋紫英剑</v>
      </c>
      <c r="C35" t="s">
        <v>293</v>
      </c>
      <c r="D35">
        <v>4</v>
      </c>
      <c r="E35">
        <v>8</v>
      </c>
      <c r="F35" s="5" t="s">
        <v>538</v>
      </c>
      <c r="G35" t="s">
        <v>401</v>
      </c>
    </row>
    <row r="36" spans="1:7" x14ac:dyDescent="0.15">
      <c r="A36" s="1" t="s">
        <v>165</v>
      </c>
      <c r="B36" s="1" t="str">
        <f t="shared" ref="B36:B37" si="10">D36&amp;A36</f>
        <v>4峨嵋紫英剑</v>
      </c>
      <c r="C36" t="s">
        <v>293</v>
      </c>
      <c r="D36">
        <v>4</v>
      </c>
      <c r="E36">
        <v>8</v>
      </c>
      <c r="F36" s="5" t="s">
        <v>542</v>
      </c>
      <c r="G36" t="s">
        <v>401</v>
      </c>
    </row>
    <row r="37" spans="1:7" x14ac:dyDescent="0.15">
      <c r="A37" s="1" t="s">
        <v>166</v>
      </c>
      <c r="B37" s="1" t="str">
        <f t="shared" si="10"/>
        <v>5幻影无形剑</v>
      </c>
      <c r="C37" t="s">
        <v>293</v>
      </c>
      <c r="D37">
        <v>5</v>
      </c>
      <c r="E37">
        <v>10</v>
      </c>
      <c r="F37" s="5" t="s">
        <v>530</v>
      </c>
      <c r="G37" t="s">
        <v>402</v>
      </c>
    </row>
    <row r="38" spans="1:7" x14ac:dyDescent="0.15">
      <c r="A38" s="1" t="s">
        <v>166</v>
      </c>
      <c r="B38" s="1" t="str">
        <f t="shared" si="0"/>
        <v>5幻影无形剑</v>
      </c>
      <c r="C38" t="s">
        <v>293</v>
      </c>
      <c r="D38">
        <v>5</v>
      </c>
      <c r="E38">
        <v>10</v>
      </c>
      <c r="F38" s="5" t="s">
        <v>537</v>
      </c>
      <c r="G38" t="s">
        <v>402</v>
      </c>
    </row>
    <row r="39" spans="1:7" x14ac:dyDescent="0.15">
      <c r="A39" s="1" t="s">
        <v>167</v>
      </c>
      <c r="B39" s="1" t="str">
        <f t="shared" si="0"/>
        <v>2素女周天功</v>
      </c>
      <c r="C39" t="s">
        <v>293</v>
      </c>
      <c r="D39">
        <v>2</v>
      </c>
      <c r="E39">
        <v>2</v>
      </c>
      <c r="F39" s="4" t="s">
        <v>551</v>
      </c>
      <c r="G39" t="s">
        <v>403</v>
      </c>
    </row>
    <row r="40" spans="1:7" x14ac:dyDescent="0.15">
      <c r="A40" s="1" t="s">
        <v>168</v>
      </c>
      <c r="B40" s="1" t="str">
        <f t="shared" si="0"/>
        <v>3回天诀</v>
      </c>
      <c r="C40" t="s">
        <v>293</v>
      </c>
      <c r="D40">
        <v>3</v>
      </c>
      <c r="E40">
        <v>3</v>
      </c>
      <c r="F40" s="5" t="s">
        <v>528</v>
      </c>
      <c r="G40" t="s">
        <v>404</v>
      </c>
    </row>
    <row r="41" spans="1:7" x14ac:dyDescent="0.15">
      <c r="A41" s="1" t="s">
        <v>169</v>
      </c>
      <c r="B41" s="1" t="str">
        <f t="shared" ref="B41" si="11">D41&amp;A41</f>
        <v>4起死回生</v>
      </c>
      <c r="C41" t="s">
        <v>293</v>
      </c>
      <c r="D41">
        <v>4</v>
      </c>
      <c r="E41">
        <v>8</v>
      </c>
      <c r="F41" s="5" t="s">
        <v>538</v>
      </c>
      <c r="G41" t="s">
        <v>405</v>
      </c>
    </row>
    <row r="42" spans="1:7" x14ac:dyDescent="0.15">
      <c r="A42" s="1" t="s">
        <v>169</v>
      </c>
      <c r="B42" s="1" t="str">
        <f t="shared" si="0"/>
        <v>4起死回生</v>
      </c>
      <c r="C42" t="s">
        <v>293</v>
      </c>
      <c r="D42">
        <v>4</v>
      </c>
      <c r="E42">
        <v>8</v>
      </c>
      <c r="F42" s="5" t="s">
        <v>537</v>
      </c>
      <c r="G42" t="s">
        <v>405</v>
      </c>
    </row>
    <row r="43" spans="1:7" x14ac:dyDescent="0.15">
      <c r="A43" s="1" t="s">
        <v>170</v>
      </c>
      <c r="B43" s="1" t="str">
        <f t="shared" ref="B43" si="12">D43&amp;A43</f>
        <v>5紫玉神功</v>
      </c>
      <c r="C43" t="s">
        <v>293</v>
      </c>
      <c r="D43">
        <v>5</v>
      </c>
      <c r="E43">
        <v>10</v>
      </c>
      <c r="F43" s="5" t="s">
        <v>530</v>
      </c>
      <c r="G43" t="s">
        <v>406</v>
      </c>
    </row>
    <row r="44" spans="1:7" x14ac:dyDescent="0.15">
      <c r="A44" s="1" t="s">
        <v>170</v>
      </c>
      <c r="B44" s="1" t="str">
        <f t="shared" si="0"/>
        <v>5紫玉神功</v>
      </c>
      <c r="C44" t="s">
        <v>293</v>
      </c>
      <c r="D44">
        <v>5</v>
      </c>
      <c r="E44">
        <v>10</v>
      </c>
      <c r="F44" s="5" t="s">
        <v>537</v>
      </c>
      <c r="G44" t="s">
        <v>406</v>
      </c>
    </row>
    <row r="45" spans="1:7" x14ac:dyDescent="0.15">
      <c r="A45" s="1" t="s">
        <v>171</v>
      </c>
      <c r="B45" s="1" t="str">
        <f t="shared" si="0"/>
        <v>2刻玉指</v>
      </c>
      <c r="C45" t="s">
        <v>293</v>
      </c>
      <c r="D45">
        <v>2</v>
      </c>
      <c r="E45">
        <v>2</v>
      </c>
      <c r="F45" s="4" t="s">
        <v>551</v>
      </c>
      <c r="G45" t="s">
        <v>407</v>
      </c>
    </row>
    <row r="46" spans="1:7" x14ac:dyDescent="0.15">
      <c r="A46" s="1" t="s">
        <v>172</v>
      </c>
      <c r="B46" s="1" t="str">
        <f t="shared" si="0"/>
        <v>3英仙阵</v>
      </c>
      <c r="C46" t="s">
        <v>293</v>
      </c>
      <c r="D46">
        <v>3</v>
      </c>
      <c r="E46">
        <v>3</v>
      </c>
      <c r="F46" s="5" t="s">
        <v>528</v>
      </c>
      <c r="G46" t="s">
        <v>408</v>
      </c>
    </row>
    <row r="47" spans="1:7" x14ac:dyDescent="0.15">
      <c r="A47" s="1" t="s">
        <v>173</v>
      </c>
      <c r="B47" s="1" t="str">
        <f t="shared" ref="B47" si="13">D47&amp;A47</f>
        <v>4贯虹指</v>
      </c>
      <c r="C47" t="s">
        <v>293</v>
      </c>
      <c r="D47">
        <v>4</v>
      </c>
      <c r="E47">
        <v>8</v>
      </c>
      <c r="F47" s="5" t="s">
        <v>538</v>
      </c>
      <c r="G47" t="s">
        <v>409</v>
      </c>
    </row>
    <row r="48" spans="1:7" x14ac:dyDescent="0.15">
      <c r="A48" s="1" t="s">
        <v>173</v>
      </c>
      <c r="B48" s="1" t="str">
        <f t="shared" si="0"/>
        <v>4贯虹指</v>
      </c>
      <c r="C48" t="s">
        <v>293</v>
      </c>
      <c r="D48">
        <v>4</v>
      </c>
      <c r="E48">
        <v>8</v>
      </c>
      <c r="F48" s="5" t="s">
        <v>537</v>
      </c>
      <c r="G48" t="s">
        <v>409</v>
      </c>
    </row>
    <row r="49" spans="1:7" x14ac:dyDescent="0.15">
      <c r="A49" s="1" t="s">
        <v>174</v>
      </c>
      <c r="B49" s="1" t="str">
        <f t="shared" ref="B49" si="14">D49&amp;A49</f>
        <v>5玄门天罡指</v>
      </c>
      <c r="C49" t="s">
        <v>293</v>
      </c>
      <c r="D49">
        <v>5</v>
      </c>
      <c r="E49">
        <v>10</v>
      </c>
      <c r="F49" s="5" t="s">
        <v>530</v>
      </c>
      <c r="G49" t="s">
        <v>410</v>
      </c>
    </row>
    <row r="50" spans="1:7" x14ac:dyDescent="0.15">
      <c r="A50" s="1" t="s">
        <v>174</v>
      </c>
      <c r="B50" s="1" t="str">
        <f t="shared" si="0"/>
        <v>5玄门天罡指</v>
      </c>
      <c r="C50" t="s">
        <v>293</v>
      </c>
      <c r="D50">
        <v>5</v>
      </c>
      <c r="E50">
        <v>10</v>
      </c>
      <c r="F50" s="5" t="s">
        <v>537</v>
      </c>
      <c r="G50" t="s">
        <v>410</v>
      </c>
    </row>
    <row r="51" spans="1:7" x14ac:dyDescent="0.15">
      <c r="A51" s="1" t="s">
        <v>175</v>
      </c>
      <c r="B51" s="1" t="str">
        <f t="shared" si="0"/>
        <v>3天地变</v>
      </c>
      <c r="C51" t="s">
        <v>293</v>
      </c>
      <c r="D51">
        <v>3</v>
      </c>
      <c r="E51">
        <v>3</v>
      </c>
      <c r="F51" s="5" t="s">
        <v>528</v>
      </c>
      <c r="G51" t="s">
        <v>411</v>
      </c>
    </row>
    <row r="52" spans="1:7" x14ac:dyDescent="0.15">
      <c r="A52" s="1" t="s">
        <v>176</v>
      </c>
      <c r="B52" s="1" t="str">
        <f t="shared" ref="B52" si="15">D52&amp;A52</f>
        <v>4花前月下</v>
      </c>
      <c r="C52" t="s">
        <v>293</v>
      </c>
      <c r="D52">
        <v>4</v>
      </c>
      <c r="E52">
        <v>8</v>
      </c>
      <c r="F52" s="5" t="s">
        <v>538</v>
      </c>
      <c r="G52" t="s">
        <v>412</v>
      </c>
    </row>
    <row r="53" spans="1:7" x14ac:dyDescent="0.15">
      <c r="A53" s="1" t="s">
        <v>176</v>
      </c>
      <c r="B53" s="1" t="str">
        <f t="shared" si="0"/>
        <v>4花前月下</v>
      </c>
      <c r="C53" t="s">
        <v>293</v>
      </c>
      <c r="D53">
        <v>4</v>
      </c>
      <c r="E53">
        <v>8</v>
      </c>
      <c r="F53" s="5" t="s">
        <v>537</v>
      </c>
      <c r="G53" t="s">
        <v>412</v>
      </c>
    </row>
    <row r="54" spans="1:7" x14ac:dyDescent="0.15">
      <c r="A54" s="1" t="s">
        <v>177</v>
      </c>
      <c r="B54" s="1" t="str">
        <f t="shared" ref="B54" si="16">D54&amp;A54</f>
        <v>5浪迹天涯</v>
      </c>
      <c r="C54" t="s">
        <v>293</v>
      </c>
      <c r="D54">
        <v>5</v>
      </c>
      <c r="E54">
        <v>10</v>
      </c>
      <c r="F54" s="5" t="s">
        <v>530</v>
      </c>
      <c r="G54" t="s">
        <v>413</v>
      </c>
    </row>
    <row r="55" spans="1:7" x14ac:dyDescent="0.15">
      <c r="A55" s="1" t="s">
        <v>177</v>
      </c>
      <c r="B55" s="1" t="str">
        <f t="shared" si="0"/>
        <v>5浪迹天涯</v>
      </c>
      <c r="C55" t="s">
        <v>293</v>
      </c>
      <c r="D55">
        <v>5</v>
      </c>
      <c r="E55">
        <v>10</v>
      </c>
      <c r="F55" s="5" t="s">
        <v>537</v>
      </c>
      <c r="G55" t="s">
        <v>413</v>
      </c>
    </row>
    <row r="56" spans="1:7" x14ac:dyDescent="0.15">
      <c r="A56" s="1" t="s">
        <v>178</v>
      </c>
      <c r="B56" s="1" t="str">
        <f t="shared" ref="B56:B59" si="17">D56&amp;A56</f>
        <v>6红蝶真剑</v>
      </c>
      <c r="C56" t="s">
        <v>293</v>
      </c>
      <c r="D56">
        <v>6</v>
      </c>
      <c r="E56">
        <v>15</v>
      </c>
      <c r="F56" s="5" t="s">
        <v>340</v>
      </c>
      <c r="G56" t="s">
        <v>414</v>
      </c>
    </row>
    <row r="57" spans="1:7" x14ac:dyDescent="0.15">
      <c r="A57" s="1" t="s">
        <v>178</v>
      </c>
      <c r="B57" s="1" t="str">
        <f t="shared" si="17"/>
        <v>6红蝶真剑</v>
      </c>
      <c r="C57" t="s">
        <v>293</v>
      </c>
      <c r="D57">
        <v>6</v>
      </c>
      <c r="E57">
        <v>15</v>
      </c>
      <c r="F57" s="5" t="s">
        <v>544</v>
      </c>
      <c r="G57" t="s">
        <v>414</v>
      </c>
    </row>
    <row r="58" spans="1:7" x14ac:dyDescent="0.15">
      <c r="A58" s="1" t="s">
        <v>178</v>
      </c>
      <c r="B58" s="1" t="str">
        <f t="shared" si="17"/>
        <v>6红蝶真剑</v>
      </c>
      <c r="C58" t="s">
        <v>293</v>
      </c>
      <c r="D58">
        <v>6</v>
      </c>
      <c r="E58">
        <v>15</v>
      </c>
      <c r="F58" s="5" t="s">
        <v>341</v>
      </c>
      <c r="G58" t="s">
        <v>414</v>
      </c>
    </row>
    <row r="59" spans="1:7" x14ac:dyDescent="0.15">
      <c r="A59" s="1" t="s">
        <v>178</v>
      </c>
      <c r="B59" s="1" t="str">
        <f t="shared" si="17"/>
        <v>6红蝶真剑</v>
      </c>
      <c r="C59" t="s">
        <v>293</v>
      </c>
      <c r="D59">
        <v>6</v>
      </c>
      <c r="E59">
        <v>15</v>
      </c>
      <c r="F59" s="5" t="s">
        <v>548</v>
      </c>
      <c r="G59" t="s">
        <v>414</v>
      </c>
    </row>
    <row r="60" spans="1:7" x14ac:dyDescent="0.15">
      <c r="A60" s="1" t="s">
        <v>178</v>
      </c>
      <c r="B60" s="1" t="str">
        <f t="shared" si="0"/>
        <v>6红蝶真剑</v>
      </c>
      <c r="C60" t="s">
        <v>293</v>
      </c>
      <c r="D60">
        <v>6</v>
      </c>
      <c r="E60">
        <v>15</v>
      </c>
      <c r="F60" s="5" t="s">
        <v>342</v>
      </c>
      <c r="G60" t="s">
        <v>414</v>
      </c>
    </row>
    <row r="61" spans="1:7" x14ac:dyDescent="0.15">
      <c r="A61" s="1" t="s">
        <v>179</v>
      </c>
      <c r="B61" s="1" t="str">
        <f t="shared" ref="B61:B62" si="18">D61&amp;A61</f>
        <v>6玄天紫罡</v>
      </c>
      <c r="C61" t="s">
        <v>293</v>
      </c>
      <c r="D61">
        <v>6</v>
      </c>
      <c r="E61">
        <v>15</v>
      </c>
      <c r="F61" s="5" t="s">
        <v>537</v>
      </c>
      <c r="G61" t="s">
        <v>34</v>
      </c>
    </row>
    <row r="62" spans="1:7" x14ac:dyDescent="0.15">
      <c r="A62" s="1" t="s">
        <v>179</v>
      </c>
      <c r="B62" s="1" t="str">
        <f t="shared" si="18"/>
        <v>6玄天紫罡</v>
      </c>
      <c r="C62" t="s">
        <v>293</v>
      </c>
      <c r="D62">
        <v>6</v>
      </c>
      <c r="E62">
        <v>15</v>
      </c>
      <c r="F62" s="5" t="s">
        <v>519</v>
      </c>
      <c r="G62" t="s">
        <v>34</v>
      </c>
    </row>
    <row r="63" spans="1:7" x14ac:dyDescent="0.15">
      <c r="A63" s="1" t="s">
        <v>179</v>
      </c>
      <c r="B63" s="1" t="str">
        <f t="shared" si="0"/>
        <v>6玄天紫罡</v>
      </c>
      <c r="C63" t="s">
        <v>293</v>
      </c>
      <c r="D63">
        <v>6</v>
      </c>
      <c r="E63">
        <v>15</v>
      </c>
      <c r="F63" s="5" t="s">
        <v>520</v>
      </c>
      <c r="G63" t="s">
        <v>34</v>
      </c>
    </row>
    <row r="64" spans="1:7" x14ac:dyDescent="0.15">
      <c r="A64" s="1" t="s">
        <v>180</v>
      </c>
      <c r="B64" s="1" t="str">
        <f t="shared" ref="B64:B66" si="19">D64&amp;A64</f>
        <v>7霞红·飞燕</v>
      </c>
      <c r="C64" t="s">
        <v>293</v>
      </c>
      <c r="D64">
        <v>7</v>
      </c>
      <c r="E64">
        <v>25</v>
      </c>
      <c r="F64" s="5" t="s">
        <v>343</v>
      </c>
      <c r="G64" t="s">
        <v>35</v>
      </c>
    </row>
    <row r="65" spans="1:7" x14ac:dyDescent="0.15">
      <c r="A65" s="1" t="s">
        <v>180</v>
      </c>
      <c r="B65" s="1" t="str">
        <f t="shared" si="19"/>
        <v>7霞红·飞燕</v>
      </c>
      <c r="C65" t="s">
        <v>293</v>
      </c>
      <c r="D65">
        <v>7</v>
      </c>
      <c r="E65">
        <v>25</v>
      </c>
      <c r="F65" s="5" t="s">
        <v>548</v>
      </c>
      <c r="G65" t="s">
        <v>35</v>
      </c>
    </row>
    <row r="66" spans="1:7" x14ac:dyDescent="0.15">
      <c r="A66" s="1" t="s">
        <v>180</v>
      </c>
      <c r="B66" s="1" t="str">
        <f t="shared" si="19"/>
        <v>7霞红·飞燕</v>
      </c>
      <c r="C66" t="s">
        <v>293</v>
      </c>
      <c r="D66">
        <v>7</v>
      </c>
      <c r="E66">
        <v>25</v>
      </c>
      <c r="F66" s="5" t="s">
        <v>344</v>
      </c>
      <c r="G66" t="s">
        <v>35</v>
      </c>
    </row>
    <row r="67" spans="1:7" x14ac:dyDescent="0.15">
      <c r="A67" s="1" t="s">
        <v>180</v>
      </c>
      <c r="B67" s="1" t="str">
        <f t="shared" si="0"/>
        <v>7霞红·飞燕</v>
      </c>
      <c r="C67" t="s">
        <v>293</v>
      </c>
      <c r="D67">
        <v>7</v>
      </c>
      <c r="E67">
        <v>25</v>
      </c>
      <c r="F67" s="5" t="s">
        <v>345</v>
      </c>
      <c r="G67" t="s">
        <v>35</v>
      </c>
    </row>
    <row r="68" spans="1:7" x14ac:dyDescent="0.15">
      <c r="A68" s="1" t="s">
        <v>181</v>
      </c>
      <c r="B68" s="1" t="str">
        <f t="shared" si="0"/>
        <v>1达摩心法</v>
      </c>
      <c r="C68" t="s">
        <v>294</v>
      </c>
      <c r="D68">
        <v>1</v>
      </c>
      <c r="E68">
        <v>1</v>
      </c>
      <c r="F68" s="4" t="s">
        <v>551</v>
      </c>
      <c r="G68" t="s">
        <v>415</v>
      </c>
    </row>
    <row r="69" spans="1:7" x14ac:dyDescent="0.15">
      <c r="A69" s="1" t="s">
        <v>182</v>
      </c>
      <c r="B69" s="1" t="str">
        <f t="shared" si="0"/>
        <v>2伏虎式</v>
      </c>
      <c r="C69" t="s">
        <v>294</v>
      </c>
      <c r="D69">
        <v>2</v>
      </c>
      <c r="E69">
        <v>2</v>
      </c>
      <c r="F69" s="4" t="s">
        <v>551</v>
      </c>
      <c r="G69" t="s">
        <v>416</v>
      </c>
    </row>
    <row r="70" spans="1:7" x14ac:dyDescent="0.15">
      <c r="A70" s="1" t="s">
        <v>183</v>
      </c>
      <c r="B70" s="1" t="str">
        <f t="shared" si="0"/>
        <v>3金刚诀</v>
      </c>
      <c r="C70" t="s">
        <v>294</v>
      </c>
      <c r="D70">
        <v>3</v>
      </c>
      <c r="E70">
        <v>3</v>
      </c>
      <c r="F70" s="5" t="s">
        <v>527</v>
      </c>
      <c r="G70" t="s">
        <v>417</v>
      </c>
    </row>
    <row r="71" spans="1:7" x14ac:dyDescent="0.15">
      <c r="A71" s="1" t="s">
        <v>184</v>
      </c>
      <c r="B71" s="1" t="str">
        <f t="shared" ref="B71" si="20">D71&amp;A71</f>
        <v>4龙爪功</v>
      </c>
      <c r="C71" t="s">
        <v>294</v>
      </c>
      <c r="D71">
        <v>4</v>
      </c>
      <c r="E71">
        <v>8</v>
      </c>
      <c r="F71" s="5" t="s">
        <v>525</v>
      </c>
      <c r="G71" t="s">
        <v>418</v>
      </c>
    </row>
    <row r="72" spans="1:7" x14ac:dyDescent="0.15">
      <c r="A72" s="1" t="s">
        <v>184</v>
      </c>
      <c r="B72" s="1" t="str">
        <f t="shared" si="0"/>
        <v>4龙爪功</v>
      </c>
      <c r="C72" t="s">
        <v>294</v>
      </c>
      <c r="D72">
        <v>4</v>
      </c>
      <c r="E72">
        <v>8</v>
      </c>
      <c r="F72" s="5" t="s">
        <v>522</v>
      </c>
      <c r="G72" t="s">
        <v>418</v>
      </c>
    </row>
    <row r="73" spans="1:7" x14ac:dyDescent="0.15">
      <c r="A73" s="1" t="s">
        <v>185</v>
      </c>
      <c r="B73" s="1" t="str">
        <f t="shared" ref="B73" si="21">D73&amp;A73</f>
        <v>5金刚般若拳</v>
      </c>
      <c r="C73" t="s">
        <v>294</v>
      </c>
      <c r="D73">
        <v>5</v>
      </c>
      <c r="E73">
        <v>10</v>
      </c>
      <c r="F73" s="5" t="s">
        <v>530</v>
      </c>
      <c r="G73" t="s">
        <v>419</v>
      </c>
    </row>
    <row r="74" spans="1:7" x14ac:dyDescent="0.15">
      <c r="A74" s="1" t="s">
        <v>185</v>
      </c>
      <c r="B74" s="1" t="str">
        <f t="shared" si="0"/>
        <v>5金刚般若拳</v>
      </c>
      <c r="C74" t="s">
        <v>294</v>
      </c>
      <c r="D74">
        <v>5</v>
      </c>
      <c r="E74">
        <v>10</v>
      </c>
      <c r="F74" s="5" t="s">
        <v>522</v>
      </c>
      <c r="G74" t="s">
        <v>419</v>
      </c>
    </row>
    <row r="75" spans="1:7" x14ac:dyDescent="0.15">
      <c r="A75" s="1" t="s">
        <v>186</v>
      </c>
      <c r="B75" s="1" t="str">
        <f t="shared" si="0"/>
        <v>2虎啸功</v>
      </c>
      <c r="C75" t="s">
        <v>294</v>
      </c>
      <c r="D75">
        <v>2</v>
      </c>
      <c r="E75">
        <v>2</v>
      </c>
      <c r="F75" s="4" t="s">
        <v>551</v>
      </c>
      <c r="G75" t="s">
        <v>420</v>
      </c>
    </row>
    <row r="76" spans="1:7" x14ac:dyDescent="0.15">
      <c r="A76" s="1" t="s">
        <v>187</v>
      </c>
      <c r="B76" s="1" t="str">
        <f t="shared" si="0"/>
        <v>3铁布衫</v>
      </c>
      <c r="C76" t="s">
        <v>294</v>
      </c>
      <c r="D76">
        <v>3</v>
      </c>
      <c r="E76">
        <v>3</v>
      </c>
      <c r="F76" s="5" t="s">
        <v>528</v>
      </c>
      <c r="G76" t="s">
        <v>421</v>
      </c>
    </row>
    <row r="77" spans="1:7" x14ac:dyDescent="0.15">
      <c r="A77" s="1" t="s">
        <v>139</v>
      </c>
      <c r="B77" s="1" t="str">
        <f t="shared" ref="B77" si="22">D77&amp;A77</f>
        <v>4百毒不侵</v>
      </c>
      <c r="C77" t="s">
        <v>294</v>
      </c>
      <c r="D77">
        <v>4</v>
      </c>
      <c r="E77">
        <v>8</v>
      </c>
      <c r="F77" s="5" t="s">
        <v>525</v>
      </c>
      <c r="G77" t="s">
        <v>422</v>
      </c>
    </row>
    <row r="78" spans="1:7" x14ac:dyDescent="0.15">
      <c r="A78" s="1" t="s">
        <v>139</v>
      </c>
      <c r="B78" s="1" t="str">
        <f t="shared" si="0"/>
        <v>4百毒不侵</v>
      </c>
      <c r="C78" t="s">
        <v>294</v>
      </c>
      <c r="D78">
        <v>4</v>
      </c>
      <c r="E78">
        <v>8</v>
      </c>
      <c r="F78" s="5" t="s">
        <v>522</v>
      </c>
      <c r="G78" t="s">
        <v>422</v>
      </c>
    </row>
    <row r="79" spans="1:7" x14ac:dyDescent="0.15">
      <c r="A79" s="1" t="s">
        <v>189</v>
      </c>
      <c r="B79" s="1" t="str">
        <f t="shared" ref="B79" si="23">D79&amp;A79</f>
        <v>5金刚罩体</v>
      </c>
      <c r="C79" t="s">
        <v>294</v>
      </c>
      <c r="D79">
        <v>5</v>
      </c>
      <c r="E79">
        <v>10</v>
      </c>
      <c r="F79" s="5" t="s">
        <v>530</v>
      </c>
      <c r="G79" t="s">
        <v>423</v>
      </c>
    </row>
    <row r="80" spans="1:7" x14ac:dyDescent="0.15">
      <c r="A80" s="1" t="s">
        <v>189</v>
      </c>
      <c r="B80" s="1" t="str">
        <f t="shared" si="0"/>
        <v>5金刚罩体</v>
      </c>
      <c r="C80" t="s">
        <v>294</v>
      </c>
      <c r="D80">
        <v>5</v>
      </c>
      <c r="E80">
        <v>10</v>
      </c>
      <c r="F80" s="5" t="s">
        <v>522</v>
      </c>
      <c r="G80" t="s">
        <v>423</v>
      </c>
    </row>
    <row r="81" spans="1:7" x14ac:dyDescent="0.15">
      <c r="A81" s="1" t="s">
        <v>305</v>
      </c>
      <c r="B81" s="1" t="str">
        <f t="shared" si="0"/>
        <v>2菩提经</v>
      </c>
      <c r="C81" t="s">
        <v>294</v>
      </c>
      <c r="D81">
        <v>2</v>
      </c>
      <c r="E81">
        <v>2</v>
      </c>
      <c r="F81" s="4" t="s">
        <v>551</v>
      </c>
      <c r="G81" t="s">
        <v>424</v>
      </c>
    </row>
    <row r="82" spans="1:7" x14ac:dyDescent="0.15">
      <c r="A82" s="1" t="s">
        <v>191</v>
      </c>
      <c r="B82" s="1" t="str">
        <f t="shared" si="0"/>
        <v>3普陀功</v>
      </c>
      <c r="C82" t="s">
        <v>294</v>
      </c>
      <c r="D82">
        <v>3</v>
      </c>
      <c r="E82">
        <v>3</v>
      </c>
      <c r="F82" s="5" t="s">
        <v>528</v>
      </c>
      <c r="G82" t="s">
        <v>425</v>
      </c>
    </row>
    <row r="83" spans="1:7" x14ac:dyDescent="0.15">
      <c r="A83" s="1" t="s">
        <v>192</v>
      </c>
      <c r="B83" s="1" t="str">
        <f t="shared" ref="B83" si="24">D83&amp;A83</f>
        <v>4金刚伏魔功</v>
      </c>
      <c r="C83" t="s">
        <v>294</v>
      </c>
      <c r="D83">
        <v>4</v>
      </c>
      <c r="E83">
        <v>8</v>
      </c>
      <c r="F83" s="5" t="s">
        <v>525</v>
      </c>
      <c r="G83" t="s">
        <v>426</v>
      </c>
    </row>
    <row r="84" spans="1:7" x14ac:dyDescent="0.15">
      <c r="A84" s="1" t="s">
        <v>192</v>
      </c>
      <c r="B84" s="1" t="str">
        <f t="shared" si="0"/>
        <v>4金刚伏魔功</v>
      </c>
      <c r="C84" t="s">
        <v>294</v>
      </c>
      <c r="D84">
        <v>4</v>
      </c>
      <c r="E84">
        <v>8</v>
      </c>
      <c r="F84" s="5" t="s">
        <v>522</v>
      </c>
      <c r="G84" t="s">
        <v>426</v>
      </c>
    </row>
    <row r="85" spans="1:7" x14ac:dyDescent="0.15">
      <c r="A85" s="1" t="s">
        <v>193</v>
      </c>
      <c r="B85" s="1" t="str">
        <f t="shared" ref="B85" si="25">D85&amp;A85</f>
        <v>5如来神功</v>
      </c>
      <c r="C85" t="s">
        <v>294</v>
      </c>
      <c r="D85">
        <v>5</v>
      </c>
      <c r="E85">
        <v>10</v>
      </c>
      <c r="F85" s="5" t="s">
        <v>530</v>
      </c>
      <c r="G85" t="s">
        <v>427</v>
      </c>
    </row>
    <row r="86" spans="1:7" x14ac:dyDescent="0.15">
      <c r="A86" s="1" t="s">
        <v>193</v>
      </c>
      <c r="B86" s="1" t="str">
        <f t="shared" si="0"/>
        <v>5如来神功</v>
      </c>
      <c r="C86" t="s">
        <v>294</v>
      </c>
      <c r="D86">
        <v>5</v>
      </c>
      <c r="E86">
        <v>10</v>
      </c>
      <c r="F86" s="5" t="s">
        <v>522</v>
      </c>
      <c r="G86" t="s">
        <v>427</v>
      </c>
    </row>
    <row r="87" spans="1:7" x14ac:dyDescent="0.15">
      <c r="A87" s="1" t="s">
        <v>194</v>
      </c>
      <c r="B87" s="1" t="str">
        <f t="shared" si="0"/>
        <v>3轻身术</v>
      </c>
      <c r="C87" t="s">
        <v>294</v>
      </c>
      <c r="D87">
        <v>3</v>
      </c>
      <c r="E87">
        <v>3</v>
      </c>
      <c r="F87" s="5" t="s">
        <v>528</v>
      </c>
      <c r="G87" t="s">
        <v>428</v>
      </c>
    </row>
    <row r="88" spans="1:7" x14ac:dyDescent="0.15">
      <c r="A88" s="1" t="s">
        <v>195</v>
      </c>
      <c r="B88" s="1" t="str">
        <f t="shared" ref="B88" si="26">D88&amp;A88</f>
        <v>4无上聚力诀</v>
      </c>
      <c r="C88" t="s">
        <v>294</v>
      </c>
      <c r="D88">
        <v>4</v>
      </c>
      <c r="E88">
        <v>8</v>
      </c>
      <c r="F88" s="5" t="s">
        <v>525</v>
      </c>
      <c r="G88" t="s">
        <v>429</v>
      </c>
    </row>
    <row r="89" spans="1:7" x14ac:dyDescent="0.15">
      <c r="A89" s="1" t="s">
        <v>195</v>
      </c>
      <c r="B89" s="1" t="str">
        <f t="shared" si="0"/>
        <v>4无上聚力诀</v>
      </c>
      <c r="C89" t="s">
        <v>294</v>
      </c>
      <c r="D89">
        <v>4</v>
      </c>
      <c r="E89">
        <v>8</v>
      </c>
      <c r="F89" s="5" t="s">
        <v>522</v>
      </c>
      <c r="G89" t="s">
        <v>429</v>
      </c>
    </row>
    <row r="90" spans="1:7" x14ac:dyDescent="0.15">
      <c r="A90" s="1" t="s">
        <v>196</v>
      </c>
      <c r="B90" s="1" t="str">
        <f t="shared" ref="B90" si="27">D90&amp;A90</f>
        <v>5浩瀚佛光</v>
      </c>
      <c r="C90" t="s">
        <v>294</v>
      </c>
      <c r="D90">
        <v>5</v>
      </c>
      <c r="E90">
        <v>10</v>
      </c>
      <c r="F90" s="5" t="s">
        <v>530</v>
      </c>
      <c r="G90" t="s">
        <v>430</v>
      </c>
    </row>
    <row r="91" spans="1:7" x14ac:dyDescent="0.15">
      <c r="A91" s="1" t="s">
        <v>196</v>
      </c>
      <c r="B91" s="1" t="str">
        <f t="shared" si="0"/>
        <v>5浩瀚佛光</v>
      </c>
      <c r="C91" t="s">
        <v>294</v>
      </c>
      <c r="D91">
        <v>5</v>
      </c>
      <c r="E91">
        <v>10</v>
      </c>
      <c r="F91" s="5" t="s">
        <v>522</v>
      </c>
      <c r="G91" t="s">
        <v>430</v>
      </c>
    </row>
    <row r="92" spans="1:7" x14ac:dyDescent="0.15">
      <c r="A92" s="1" t="s">
        <v>140</v>
      </c>
      <c r="B92" s="1" t="str">
        <f t="shared" si="0"/>
        <v>6少林九阳功</v>
      </c>
      <c r="C92" t="s">
        <v>294</v>
      </c>
      <c r="D92">
        <v>6</v>
      </c>
      <c r="E92">
        <v>15</v>
      </c>
      <c r="F92" s="5" t="s">
        <v>522</v>
      </c>
      <c r="G92" t="s">
        <v>431</v>
      </c>
    </row>
    <row r="93" spans="1:7" x14ac:dyDescent="0.15">
      <c r="A93" s="1" t="s">
        <v>140</v>
      </c>
      <c r="B93" s="1" t="str">
        <f t="shared" ref="B93" si="28">D93&amp;A93</f>
        <v>6少林九阳功</v>
      </c>
      <c r="C93" t="s">
        <v>294</v>
      </c>
      <c r="D93">
        <v>6</v>
      </c>
      <c r="E93">
        <v>15</v>
      </c>
      <c r="F93" s="5" t="s">
        <v>346</v>
      </c>
      <c r="G93" t="s">
        <v>431</v>
      </c>
    </row>
    <row r="94" spans="1:7" x14ac:dyDescent="0.15">
      <c r="A94" s="1" t="s">
        <v>140</v>
      </c>
      <c r="B94" s="1" t="str">
        <f t="shared" si="0"/>
        <v>6少林九阳功</v>
      </c>
      <c r="C94" t="s">
        <v>294</v>
      </c>
      <c r="D94">
        <v>6</v>
      </c>
      <c r="E94">
        <v>15</v>
      </c>
      <c r="F94" s="5" t="s">
        <v>544</v>
      </c>
      <c r="G94" t="s">
        <v>431</v>
      </c>
    </row>
    <row r="95" spans="1:7" x14ac:dyDescent="0.15">
      <c r="A95" s="1" t="s">
        <v>198</v>
      </c>
      <c r="B95" s="1" t="str">
        <f t="shared" ref="B95:B98" si="29">D95&amp;A95</f>
        <v>6千叶如来</v>
      </c>
      <c r="C95" t="s">
        <v>294</v>
      </c>
      <c r="D95">
        <v>6</v>
      </c>
      <c r="E95">
        <v>15</v>
      </c>
      <c r="F95" s="5" t="s">
        <v>347</v>
      </c>
      <c r="G95" t="s">
        <v>50</v>
      </c>
    </row>
    <row r="96" spans="1:7" x14ac:dyDescent="0.15">
      <c r="A96" s="1" t="s">
        <v>198</v>
      </c>
      <c r="B96" s="1" t="str">
        <f t="shared" si="29"/>
        <v>6千叶如来</v>
      </c>
      <c r="C96" t="s">
        <v>294</v>
      </c>
      <c r="D96">
        <v>6</v>
      </c>
      <c r="E96">
        <v>15</v>
      </c>
      <c r="F96" s="5" t="s">
        <v>348</v>
      </c>
      <c r="G96" t="s">
        <v>50</v>
      </c>
    </row>
    <row r="97" spans="1:7" x14ac:dyDescent="0.15">
      <c r="A97" s="1" t="s">
        <v>198</v>
      </c>
      <c r="B97" s="1" t="str">
        <f t="shared" si="29"/>
        <v>6千叶如来</v>
      </c>
      <c r="C97" t="s">
        <v>294</v>
      </c>
      <c r="D97">
        <v>6</v>
      </c>
      <c r="E97">
        <v>15</v>
      </c>
      <c r="F97" s="5" t="s">
        <v>545</v>
      </c>
      <c r="G97" t="s">
        <v>50</v>
      </c>
    </row>
    <row r="98" spans="1:7" x14ac:dyDescent="0.15">
      <c r="A98" s="1" t="s">
        <v>198</v>
      </c>
      <c r="B98" s="1" t="str">
        <f t="shared" si="29"/>
        <v>6千叶如来</v>
      </c>
      <c r="C98" t="s">
        <v>294</v>
      </c>
      <c r="D98">
        <v>6</v>
      </c>
      <c r="E98">
        <v>15</v>
      </c>
      <c r="F98" s="5" t="s">
        <v>349</v>
      </c>
      <c r="G98" t="s">
        <v>50</v>
      </c>
    </row>
    <row r="99" spans="1:7" x14ac:dyDescent="0.15">
      <c r="A99" s="1" t="s">
        <v>198</v>
      </c>
      <c r="B99" s="1" t="str">
        <f t="shared" si="0"/>
        <v>6千叶如来</v>
      </c>
      <c r="C99" t="s">
        <v>294</v>
      </c>
      <c r="D99">
        <v>6</v>
      </c>
      <c r="E99">
        <v>15</v>
      </c>
      <c r="F99" s="5" t="s">
        <v>350</v>
      </c>
      <c r="G99" t="s">
        <v>50</v>
      </c>
    </row>
    <row r="100" spans="1:7" x14ac:dyDescent="0.15">
      <c r="A100" s="1" t="s">
        <v>199</v>
      </c>
      <c r="B100" s="1" t="str">
        <f t="shared" ref="B100:B101" si="30">D100&amp;A100</f>
        <v>7世界·大千</v>
      </c>
      <c r="C100" t="s">
        <v>294</v>
      </c>
      <c r="D100">
        <v>7</v>
      </c>
      <c r="E100">
        <v>25</v>
      </c>
      <c r="F100" s="5" t="s">
        <v>545</v>
      </c>
      <c r="G100" t="s">
        <v>51</v>
      </c>
    </row>
    <row r="101" spans="1:7" x14ac:dyDescent="0.15">
      <c r="A101" s="1" t="s">
        <v>199</v>
      </c>
      <c r="B101" s="1" t="str">
        <f t="shared" si="30"/>
        <v>7世界·大千</v>
      </c>
      <c r="C101" t="s">
        <v>294</v>
      </c>
      <c r="D101">
        <v>7</v>
      </c>
      <c r="E101">
        <v>25</v>
      </c>
      <c r="F101" s="5" t="s">
        <v>341</v>
      </c>
      <c r="G101" t="s">
        <v>51</v>
      </c>
    </row>
    <row r="102" spans="1:7" x14ac:dyDescent="0.15">
      <c r="A102" s="1" t="s">
        <v>199</v>
      </c>
      <c r="B102" s="1" t="str">
        <f t="shared" ref="B102" si="31">D102&amp;A102</f>
        <v>7世界·大千</v>
      </c>
      <c r="C102" t="s">
        <v>294</v>
      </c>
      <c r="D102">
        <v>7</v>
      </c>
      <c r="E102">
        <v>25</v>
      </c>
      <c r="F102" s="5" t="s">
        <v>549</v>
      </c>
      <c r="G102" t="s">
        <v>51</v>
      </c>
    </row>
    <row r="103" spans="1:7" x14ac:dyDescent="0.15">
      <c r="A103" s="1" t="s">
        <v>199</v>
      </c>
      <c r="B103" s="1" t="str">
        <f t="shared" si="0"/>
        <v>7世界·大千</v>
      </c>
      <c r="C103" t="s">
        <v>294</v>
      </c>
      <c r="D103">
        <v>7</v>
      </c>
      <c r="E103">
        <v>25</v>
      </c>
      <c r="F103" s="5" t="s">
        <v>332</v>
      </c>
      <c r="G103" t="s">
        <v>51</v>
      </c>
    </row>
    <row r="104" spans="1:7" x14ac:dyDescent="0.15">
      <c r="A104" s="1" t="s">
        <v>200</v>
      </c>
      <c r="B104" s="1" t="str">
        <f t="shared" si="0"/>
        <v>1绵掌</v>
      </c>
      <c r="C104" t="s">
        <v>296</v>
      </c>
      <c r="D104">
        <v>1</v>
      </c>
      <c r="E104">
        <v>1</v>
      </c>
      <c r="F104" s="4" t="s">
        <v>551</v>
      </c>
      <c r="G104" t="s">
        <v>432</v>
      </c>
    </row>
    <row r="105" spans="1:7" x14ac:dyDescent="0.15">
      <c r="A105" s="1" t="s">
        <v>295</v>
      </c>
      <c r="B105" s="1" t="str">
        <f t="shared" si="0"/>
        <v>2柔云劲</v>
      </c>
      <c r="C105" t="s">
        <v>296</v>
      </c>
      <c r="D105">
        <v>2</v>
      </c>
      <c r="E105">
        <v>2</v>
      </c>
      <c r="F105" s="4" t="s">
        <v>551</v>
      </c>
      <c r="G105" t="s">
        <v>433</v>
      </c>
    </row>
    <row r="106" spans="1:7" x14ac:dyDescent="0.15">
      <c r="A106" s="1" t="s">
        <v>201</v>
      </c>
      <c r="B106" s="1" t="str">
        <f t="shared" si="0"/>
        <v>3神门十三式</v>
      </c>
      <c r="C106" t="s">
        <v>296</v>
      </c>
      <c r="D106">
        <v>3</v>
      </c>
      <c r="E106">
        <v>3</v>
      </c>
      <c r="F106" s="5" t="s">
        <v>540</v>
      </c>
      <c r="G106" t="s">
        <v>434</v>
      </c>
    </row>
    <row r="107" spans="1:7" x14ac:dyDescent="0.15">
      <c r="A107" s="1" t="s">
        <v>202</v>
      </c>
      <c r="B107" s="1" t="str">
        <f t="shared" ref="B107" si="32">D107&amp;A107</f>
        <v>4太极玄法</v>
      </c>
      <c r="C107" t="s">
        <v>296</v>
      </c>
      <c r="D107">
        <v>4</v>
      </c>
      <c r="E107">
        <v>8</v>
      </c>
      <c r="F107" s="5" t="s">
        <v>538</v>
      </c>
      <c r="G107" t="s">
        <v>435</v>
      </c>
    </row>
    <row r="108" spans="1:7" x14ac:dyDescent="0.15">
      <c r="A108" s="1" t="s">
        <v>202</v>
      </c>
      <c r="B108" s="1" t="str">
        <f t="shared" si="0"/>
        <v>4太极玄法</v>
      </c>
      <c r="C108" t="s">
        <v>296</v>
      </c>
      <c r="D108">
        <v>4</v>
      </c>
      <c r="E108">
        <v>8</v>
      </c>
      <c r="F108" s="5" t="s">
        <v>535</v>
      </c>
      <c r="G108" t="s">
        <v>435</v>
      </c>
    </row>
    <row r="109" spans="1:7" x14ac:dyDescent="0.15">
      <c r="A109" s="1" t="s">
        <v>203</v>
      </c>
      <c r="B109" s="1" t="str">
        <f t="shared" ref="B109" si="33">D109&amp;A109</f>
        <v>5天极八卦</v>
      </c>
      <c r="C109" t="s">
        <v>296</v>
      </c>
      <c r="D109">
        <v>5</v>
      </c>
      <c r="E109">
        <v>10</v>
      </c>
      <c r="F109" s="5" t="s">
        <v>524</v>
      </c>
      <c r="G109" t="s">
        <v>436</v>
      </c>
    </row>
    <row r="110" spans="1:7" x14ac:dyDescent="0.15">
      <c r="A110" s="1" t="s">
        <v>203</v>
      </c>
      <c r="B110" s="1" t="str">
        <f t="shared" si="0"/>
        <v>5天极八卦</v>
      </c>
      <c r="C110" t="s">
        <v>296</v>
      </c>
      <c r="D110">
        <v>5</v>
      </c>
      <c r="E110">
        <v>10</v>
      </c>
      <c r="F110" s="5" t="s">
        <v>535</v>
      </c>
      <c r="G110" t="s">
        <v>436</v>
      </c>
    </row>
    <row r="111" spans="1:7" x14ac:dyDescent="0.15">
      <c r="A111" s="1" t="s">
        <v>204</v>
      </c>
      <c r="B111" s="1" t="str">
        <f t="shared" si="0"/>
        <v>3以柔克刚</v>
      </c>
      <c r="C111" t="s">
        <v>296</v>
      </c>
      <c r="D111">
        <v>3</v>
      </c>
      <c r="E111">
        <v>3</v>
      </c>
      <c r="F111" s="5" t="s">
        <v>540</v>
      </c>
      <c r="G111" t="s">
        <v>437</v>
      </c>
    </row>
    <row r="112" spans="1:7" x14ac:dyDescent="0.15">
      <c r="A112" s="1" t="s">
        <v>205</v>
      </c>
      <c r="B112" s="1" t="str">
        <f t="shared" ref="B112" si="34">D112&amp;A112</f>
        <v>4刚柔并济</v>
      </c>
      <c r="C112" t="s">
        <v>296</v>
      </c>
      <c r="D112">
        <v>4</v>
      </c>
      <c r="E112">
        <v>8</v>
      </c>
      <c r="F112" s="5" t="s">
        <v>538</v>
      </c>
      <c r="G112" t="s">
        <v>438</v>
      </c>
    </row>
    <row r="113" spans="1:7" x14ac:dyDescent="0.15">
      <c r="A113" s="1" t="s">
        <v>205</v>
      </c>
      <c r="B113" s="1" t="str">
        <f t="shared" si="0"/>
        <v>4刚柔并济</v>
      </c>
      <c r="C113" t="s">
        <v>296</v>
      </c>
      <c r="D113">
        <v>4</v>
      </c>
      <c r="E113">
        <v>8</v>
      </c>
      <c r="F113" s="5" t="s">
        <v>535</v>
      </c>
      <c r="G113" t="s">
        <v>438</v>
      </c>
    </row>
    <row r="114" spans="1:7" x14ac:dyDescent="0.15">
      <c r="A114" s="1" t="s">
        <v>206</v>
      </c>
      <c r="B114" s="1" t="str">
        <f t="shared" ref="B114" si="35">D114&amp;A114</f>
        <v>5纯阳无极功</v>
      </c>
      <c r="C114" t="s">
        <v>296</v>
      </c>
      <c r="D114">
        <v>5</v>
      </c>
      <c r="E114">
        <v>10</v>
      </c>
      <c r="F114" s="5" t="s">
        <v>524</v>
      </c>
      <c r="G114" t="s">
        <v>439</v>
      </c>
    </row>
    <row r="115" spans="1:7" x14ac:dyDescent="0.15">
      <c r="A115" s="1" t="s">
        <v>206</v>
      </c>
      <c r="B115" s="1" t="str">
        <f t="shared" si="0"/>
        <v>5纯阳无极功</v>
      </c>
      <c r="C115" t="s">
        <v>296</v>
      </c>
      <c r="D115">
        <v>5</v>
      </c>
      <c r="E115">
        <v>10</v>
      </c>
      <c r="F115" s="5" t="s">
        <v>535</v>
      </c>
      <c r="G115" t="s">
        <v>439</v>
      </c>
    </row>
    <row r="116" spans="1:7" x14ac:dyDescent="0.15">
      <c r="A116" s="1" t="s">
        <v>207</v>
      </c>
      <c r="B116" s="1" t="str">
        <f t="shared" si="0"/>
        <v>2聚元功</v>
      </c>
      <c r="C116" t="s">
        <v>296</v>
      </c>
      <c r="D116">
        <v>2</v>
      </c>
      <c r="E116">
        <v>2</v>
      </c>
      <c r="F116" s="4" t="s">
        <v>551</v>
      </c>
      <c r="G116" t="s">
        <v>440</v>
      </c>
    </row>
    <row r="117" spans="1:7" x14ac:dyDescent="0.15">
      <c r="A117" s="1" t="s">
        <v>208</v>
      </c>
      <c r="B117" s="1" t="str">
        <f t="shared" si="0"/>
        <v>3斗换星移</v>
      </c>
      <c r="C117" t="s">
        <v>296</v>
      </c>
      <c r="D117">
        <v>3</v>
      </c>
      <c r="E117">
        <v>3</v>
      </c>
      <c r="F117" s="5" t="s">
        <v>540</v>
      </c>
      <c r="G117" t="s">
        <v>441</v>
      </c>
    </row>
    <row r="118" spans="1:7" x14ac:dyDescent="0.15">
      <c r="A118" s="1" t="s">
        <v>209</v>
      </c>
      <c r="B118" s="1" t="str">
        <f t="shared" ref="B118" si="36">D118&amp;A118</f>
        <v>4鹤心化毒功</v>
      </c>
      <c r="C118" t="s">
        <v>296</v>
      </c>
      <c r="D118">
        <v>4</v>
      </c>
      <c r="E118">
        <v>8</v>
      </c>
      <c r="F118" s="5" t="s">
        <v>538</v>
      </c>
      <c r="G118" t="s">
        <v>442</v>
      </c>
    </row>
    <row r="119" spans="1:7" x14ac:dyDescent="0.15">
      <c r="A119" s="1" t="s">
        <v>209</v>
      </c>
      <c r="B119" s="1" t="str">
        <f t="shared" si="0"/>
        <v>4鹤心化毒功</v>
      </c>
      <c r="C119" t="s">
        <v>296</v>
      </c>
      <c r="D119">
        <v>4</v>
      </c>
      <c r="E119">
        <v>8</v>
      </c>
      <c r="F119" s="5" t="s">
        <v>535</v>
      </c>
      <c r="G119" t="s">
        <v>442</v>
      </c>
    </row>
    <row r="120" spans="1:7" x14ac:dyDescent="0.15">
      <c r="A120" s="1" t="s">
        <v>210</v>
      </c>
      <c r="B120" s="1" t="str">
        <f t="shared" ref="B120" si="37">D120&amp;A120</f>
        <v>5天极聚元功</v>
      </c>
      <c r="C120" t="s">
        <v>296</v>
      </c>
      <c r="D120">
        <v>5</v>
      </c>
      <c r="E120">
        <v>10</v>
      </c>
      <c r="F120" s="5" t="s">
        <v>524</v>
      </c>
      <c r="G120" t="s">
        <v>443</v>
      </c>
    </row>
    <row r="121" spans="1:7" x14ac:dyDescent="0.15">
      <c r="A121" s="1" t="s">
        <v>210</v>
      </c>
      <c r="B121" s="1" t="str">
        <f t="shared" ref="B121:B242" si="38">D121&amp;A121</f>
        <v>5天极聚元功</v>
      </c>
      <c r="C121" t="s">
        <v>296</v>
      </c>
      <c r="D121">
        <v>5</v>
      </c>
      <c r="E121">
        <v>10</v>
      </c>
      <c r="F121" s="5" t="s">
        <v>535</v>
      </c>
      <c r="G121" t="s">
        <v>443</v>
      </c>
    </row>
    <row r="122" spans="1:7" x14ac:dyDescent="0.15">
      <c r="A122" s="1" t="s">
        <v>211</v>
      </c>
      <c r="B122" s="1" t="str">
        <f t="shared" si="38"/>
        <v>2十字手</v>
      </c>
      <c r="C122" t="s">
        <v>296</v>
      </c>
      <c r="D122">
        <v>2</v>
      </c>
      <c r="E122">
        <v>2</v>
      </c>
      <c r="F122" s="4" t="s">
        <v>551</v>
      </c>
      <c r="G122" t="s">
        <v>444</v>
      </c>
    </row>
    <row r="123" spans="1:7" x14ac:dyDescent="0.15">
      <c r="A123" s="1" t="s">
        <v>212</v>
      </c>
      <c r="B123" s="1" t="str">
        <f t="shared" si="38"/>
        <v>3八卦掌</v>
      </c>
      <c r="C123" t="s">
        <v>296</v>
      </c>
      <c r="D123">
        <v>3</v>
      </c>
      <c r="E123">
        <v>3</v>
      </c>
      <c r="F123" s="5" t="s">
        <v>540</v>
      </c>
      <c r="G123" t="s">
        <v>445</v>
      </c>
    </row>
    <row r="124" spans="1:7" x14ac:dyDescent="0.15">
      <c r="A124" s="1" t="s">
        <v>213</v>
      </c>
      <c r="B124" s="1" t="str">
        <f t="shared" ref="B124" si="39">D124&amp;A124</f>
        <v>4乱环诀</v>
      </c>
      <c r="C124" t="s">
        <v>296</v>
      </c>
      <c r="D124">
        <v>4</v>
      </c>
      <c r="E124">
        <v>8</v>
      </c>
      <c r="F124" s="5" t="s">
        <v>538</v>
      </c>
      <c r="G124" t="s">
        <v>446</v>
      </c>
    </row>
    <row r="125" spans="1:7" x14ac:dyDescent="0.15">
      <c r="A125" s="1" t="s">
        <v>213</v>
      </c>
      <c r="B125" s="1" t="str">
        <f t="shared" si="38"/>
        <v>4乱环诀</v>
      </c>
      <c r="C125" t="s">
        <v>296</v>
      </c>
      <c r="D125">
        <v>4</v>
      </c>
      <c r="E125">
        <v>8</v>
      </c>
      <c r="F125" s="5" t="s">
        <v>535</v>
      </c>
      <c r="G125" t="s">
        <v>446</v>
      </c>
    </row>
    <row r="126" spans="1:7" x14ac:dyDescent="0.15">
      <c r="A126" s="1" t="s">
        <v>214</v>
      </c>
      <c r="B126" s="1" t="str">
        <f t="shared" ref="B126" si="40">D126&amp;A126</f>
        <v>5两仪乾坤</v>
      </c>
      <c r="C126" t="s">
        <v>296</v>
      </c>
      <c r="D126">
        <v>5</v>
      </c>
      <c r="E126">
        <v>10</v>
      </c>
      <c r="F126" s="5" t="s">
        <v>524</v>
      </c>
      <c r="G126" t="s">
        <v>447</v>
      </c>
    </row>
    <row r="127" spans="1:7" x14ac:dyDescent="0.15">
      <c r="A127" s="1" t="s">
        <v>214</v>
      </c>
      <c r="B127" s="1" t="str">
        <f t="shared" si="38"/>
        <v>5两仪乾坤</v>
      </c>
      <c r="C127" t="s">
        <v>296</v>
      </c>
      <c r="D127">
        <v>5</v>
      </c>
      <c r="E127">
        <v>10</v>
      </c>
      <c r="F127" s="5" t="s">
        <v>535</v>
      </c>
      <c r="G127" t="s">
        <v>447</v>
      </c>
    </row>
    <row r="128" spans="1:7" x14ac:dyDescent="0.15">
      <c r="A128" s="1" t="s">
        <v>297</v>
      </c>
      <c r="B128" s="1" t="str">
        <f t="shared" ref="B128:B129" si="41">D128&amp;A128</f>
        <v>6苍天无极</v>
      </c>
      <c r="C128" t="s">
        <v>296</v>
      </c>
      <c r="D128">
        <v>6</v>
      </c>
      <c r="E128">
        <v>15</v>
      </c>
      <c r="F128" s="5" t="s">
        <v>535</v>
      </c>
      <c r="G128" t="s">
        <v>448</v>
      </c>
    </row>
    <row r="129" spans="1:7" x14ac:dyDescent="0.15">
      <c r="A129" s="1" t="s">
        <v>297</v>
      </c>
      <c r="B129" s="1" t="str">
        <f t="shared" si="41"/>
        <v>6苍天无极</v>
      </c>
      <c r="C129" t="s">
        <v>296</v>
      </c>
      <c r="D129">
        <v>6</v>
      </c>
      <c r="E129">
        <v>15</v>
      </c>
      <c r="F129" s="5" t="s">
        <v>351</v>
      </c>
      <c r="G129" t="s">
        <v>448</v>
      </c>
    </row>
    <row r="130" spans="1:7" x14ac:dyDescent="0.15">
      <c r="A130" s="1" t="s">
        <v>297</v>
      </c>
      <c r="B130" s="1" t="str">
        <f t="shared" si="38"/>
        <v>6苍天无极</v>
      </c>
      <c r="C130" t="s">
        <v>296</v>
      </c>
      <c r="D130">
        <v>6</v>
      </c>
      <c r="E130">
        <v>15</v>
      </c>
      <c r="F130" s="5" t="s">
        <v>382</v>
      </c>
      <c r="G130" t="s">
        <v>448</v>
      </c>
    </row>
    <row r="131" spans="1:7" x14ac:dyDescent="0.15">
      <c r="A131" s="1" t="s">
        <v>215</v>
      </c>
      <c r="B131" s="1" t="str">
        <f t="shared" ref="B131:B133" si="42">D131&amp;A131</f>
        <v>6万卦迷界</v>
      </c>
      <c r="C131" t="s">
        <v>296</v>
      </c>
      <c r="D131">
        <v>6</v>
      </c>
      <c r="E131">
        <v>15</v>
      </c>
      <c r="F131" s="5" t="s">
        <v>334</v>
      </c>
      <c r="G131" t="s">
        <v>68</v>
      </c>
    </row>
    <row r="132" spans="1:7" x14ac:dyDescent="0.15">
      <c r="A132" s="1" t="s">
        <v>215</v>
      </c>
      <c r="B132" s="1" t="str">
        <f t="shared" si="42"/>
        <v>6万卦迷界</v>
      </c>
      <c r="C132" t="s">
        <v>296</v>
      </c>
      <c r="D132">
        <v>6</v>
      </c>
      <c r="E132">
        <v>15</v>
      </c>
      <c r="F132" s="5" t="s">
        <v>352</v>
      </c>
      <c r="G132" t="s">
        <v>68</v>
      </c>
    </row>
    <row r="133" spans="1:7" x14ac:dyDescent="0.15">
      <c r="A133" s="1" t="s">
        <v>215</v>
      </c>
      <c r="B133" s="1" t="str">
        <f t="shared" si="42"/>
        <v>6万卦迷界</v>
      </c>
      <c r="C133" t="s">
        <v>296</v>
      </c>
      <c r="D133">
        <v>6</v>
      </c>
      <c r="E133">
        <v>15</v>
      </c>
      <c r="F133" s="5" t="s">
        <v>353</v>
      </c>
      <c r="G133" t="s">
        <v>68</v>
      </c>
    </row>
    <row r="134" spans="1:7" x14ac:dyDescent="0.15">
      <c r="A134" s="1" t="s">
        <v>215</v>
      </c>
      <c r="B134" s="1" t="str">
        <f t="shared" si="38"/>
        <v>6万卦迷界</v>
      </c>
      <c r="C134" t="s">
        <v>296</v>
      </c>
      <c r="D134">
        <v>6</v>
      </c>
      <c r="E134">
        <v>15</v>
      </c>
      <c r="F134" s="5" t="s">
        <v>332</v>
      </c>
      <c r="G134" t="s">
        <v>68</v>
      </c>
    </row>
    <row r="135" spans="1:7" x14ac:dyDescent="0.15">
      <c r="A135" s="1" t="s">
        <v>216</v>
      </c>
      <c r="B135" s="1" t="str">
        <f t="shared" ref="B135:B138" si="43">D135&amp;A135</f>
        <v>7无转·神极</v>
      </c>
      <c r="C135" t="s">
        <v>296</v>
      </c>
      <c r="D135">
        <v>7</v>
      </c>
      <c r="E135">
        <v>25</v>
      </c>
      <c r="F135" s="5" t="s">
        <v>353</v>
      </c>
      <c r="G135" t="s">
        <v>449</v>
      </c>
    </row>
    <row r="136" spans="1:7" x14ac:dyDescent="0.15">
      <c r="A136" s="1" t="s">
        <v>216</v>
      </c>
      <c r="B136" s="1" t="str">
        <f t="shared" si="43"/>
        <v>7无转·神极</v>
      </c>
      <c r="C136" t="s">
        <v>296</v>
      </c>
      <c r="D136">
        <v>7</v>
      </c>
      <c r="E136">
        <v>25</v>
      </c>
      <c r="F136" s="5" t="s">
        <v>546</v>
      </c>
      <c r="G136" t="s">
        <v>449</v>
      </c>
    </row>
    <row r="137" spans="1:7" x14ac:dyDescent="0.15">
      <c r="A137" s="1" t="s">
        <v>216</v>
      </c>
      <c r="B137" s="1" t="str">
        <f t="shared" si="43"/>
        <v>7无转·神极</v>
      </c>
      <c r="C137" t="s">
        <v>296</v>
      </c>
      <c r="D137">
        <v>7</v>
      </c>
      <c r="E137">
        <v>25</v>
      </c>
      <c r="F137" s="5" t="s">
        <v>548</v>
      </c>
      <c r="G137" t="s">
        <v>449</v>
      </c>
    </row>
    <row r="138" spans="1:7" x14ac:dyDescent="0.15">
      <c r="A138" s="1" t="s">
        <v>216</v>
      </c>
      <c r="B138" s="1" t="str">
        <f t="shared" si="43"/>
        <v>7无转·神极</v>
      </c>
      <c r="C138" t="s">
        <v>296</v>
      </c>
      <c r="D138">
        <v>7</v>
      </c>
      <c r="E138">
        <v>25</v>
      </c>
      <c r="F138" s="5" t="s">
        <v>384</v>
      </c>
      <c r="G138" t="s">
        <v>449</v>
      </c>
    </row>
    <row r="139" spans="1:7" x14ac:dyDescent="0.15">
      <c r="A139" s="1" t="s">
        <v>216</v>
      </c>
      <c r="B139" s="1" t="str">
        <f t="shared" si="38"/>
        <v>7无转·神极</v>
      </c>
      <c r="C139" t="s">
        <v>296</v>
      </c>
      <c r="D139">
        <v>7</v>
      </c>
      <c r="E139">
        <v>25</v>
      </c>
      <c r="F139" s="5" t="s">
        <v>354</v>
      </c>
      <c r="G139" t="s">
        <v>449</v>
      </c>
    </row>
    <row r="140" spans="1:7" x14ac:dyDescent="0.15">
      <c r="A140" s="1" t="s">
        <v>217</v>
      </c>
      <c r="B140" s="1" t="str">
        <f t="shared" si="38"/>
        <v>1天阳诀</v>
      </c>
      <c r="C140" t="s">
        <v>298</v>
      </c>
      <c r="D140">
        <v>1</v>
      </c>
      <c r="E140">
        <v>1</v>
      </c>
      <c r="F140" s="4" t="s">
        <v>551</v>
      </c>
      <c r="G140" t="s">
        <v>450</v>
      </c>
    </row>
    <row r="141" spans="1:7" x14ac:dyDescent="0.15">
      <c r="A141" s="1" t="s">
        <v>218</v>
      </c>
      <c r="B141" s="1" t="str">
        <f t="shared" si="38"/>
        <v>2狂风怒</v>
      </c>
      <c r="C141" t="s">
        <v>298</v>
      </c>
      <c r="D141">
        <v>2</v>
      </c>
      <c r="E141">
        <v>2</v>
      </c>
      <c r="F141" s="4" t="s">
        <v>551</v>
      </c>
      <c r="G141" t="s">
        <v>451</v>
      </c>
    </row>
    <row r="142" spans="1:7" x14ac:dyDescent="0.15">
      <c r="A142" s="1" t="s">
        <v>219</v>
      </c>
      <c r="B142" s="1" t="str">
        <f t="shared" si="38"/>
        <v>3奔雷劲</v>
      </c>
      <c r="C142" t="s">
        <v>298</v>
      </c>
      <c r="D142">
        <v>3</v>
      </c>
      <c r="E142">
        <v>3</v>
      </c>
      <c r="F142" s="5" t="s">
        <v>528</v>
      </c>
      <c r="G142" t="s">
        <v>452</v>
      </c>
    </row>
    <row r="143" spans="1:7" x14ac:dyDescent="0.15">
      <c r="A143" s="1" t="s">
        <v>220</v>
      </c>
      <c r="B143" s="1" t="str">
        <f t="shared" ref="B143" si="44">D143&amp;A143</f>
        <v>4横扫千军</v>
      </c>
      <c r="C143" t="s">
        <v>298</v>
      </c>
      <c r="D143">
        <v>4</v>
      </c>
      <c r="E143">
        <v>8</v>
      </c>
      <c r="F143" s="5" t="s">
        <v>533</v>
      </c>
      <c r="G143" t="s">
        <v>453</v>
      </c>
    </row>
    <row r="144" spans="1:7" x14ac:dyDescent="0.15">
      <c r="A144" s="1" t="s">
        <v>220</v>
      </c>
      <c r="B144" s="1" t="str">
        <f t="shared" si="38"/>
        <v>4横扫千军</v>
      </c>
      <c r="C144" t="s">
        <v>298</v>
      </c>
      <c r="D144">
        <v>4</v>
      </c>
      <c r="E144">
        <v>8</v>
      </c>
      <c r="F144" s="5" t="s">
        <v>534</v>
      </c>
      <c r="G144" t="s">
        <v>453</v>
      </c>
    </row>
    <row r="145" spans="1:7" x14ac:dyDescent="0.15">
      <c r="A145" s="1" t="s">
        <v>221</v>
      </c>
      <c r="B145" s="1" t="str">
        <f t="shared" ref="B145" si="45">D145&amp;A145</f>
        <v>5极上混天功</v>
      </c>
      <c r="C145" t="s">
        <v>298</v>
      </c>
      <c r="D145">
        <v>5</v>
      </c>
      <c r="E145">
        <v>10</v>
      </c>
      <c r="F145" s="5" t="s">
        <v>524</v>
      </c>
      <c r="G145" t="s">
        <v>454</v>
      </c>
    </row>
    <row r="146" spans="1:7" x14ac:dyDescent="0.15">
      <c r="A146" s="1" t="s">
        <v>221</v>
      </c>
      <c r="B146" s="1" t="str">
        <f t="shared" si="38"/>
        <v>5极上混天功</v>
      </c>
      <c r="C146" t="s">
        <v>298</v>
      </c>
      <c r="D146">
        <v>5</v>
      </c>
      <c r="E146">
        <v>10</v>
      </c>
      <c r="F146" s="5" t="s">
        <v>534</v>
      </c>
      <c r="G146" t="s">
        <v>454</v>
      </c>
    </row>
    <row r="147" spans="1:7" x14ac:dyDescent="0.15">
      <c r="A147" s="1" t="s">
        <v>299</v>
      </c>
      <c r="B147" s="1" t="str">
        <f t="shared" si="38"/>
        <v>2怒神吼</v>
      </c>
      <c r="C147" t="s">
        <v>298</v>
      </c>
      <c r="D147">
        <v>2</v>
      </c>
      <c r="E147">
        <v>2</v>
      </c>
      <c r="F147" s="4" t="s">
        <v>551</v>
      </c>
      <c r="G147" t="s">
        <v>455</v>
      </c>
    </row>
    <row r="148" spans="1:7" x14ac:dyDescent="0.15">
      <c r="A148" s="1" t="s">
        <v>141</v>
      </c>
      <c r="B148" s="1" t="str">
        <f t="shared" si="38"/>
        <v>3战流甲</v>
      </c>
      <c r="C148" t="s">
        <v>298</v>
      </c>
      <c r="D148">
        <v>3</v>
      </c>
      <c r="E148">
        <v>3</v>
      </c>
      <c r="F148" s="4" t="s">
        <v>528</v>
      </c>
      <c r="G148" t="s">
        <v>456</v>
      </c>
    </row>
    <row r="149" spans="1:7" x14ac:dyDescent="0.15">
      <c r="A149" s="1" t="s">
        <v>224</v>
      </c>
      <c r="B149" s="1" t="str">
        <f t="shared" ref="B149" si="46">D149&amp;A149</f>
        <v>4移相心法</v>
      </c>
      <c r="C149" t="s">
        <v>298</v>
      </c>
      <c r="D149">
        <v>4</v>
      </c>
      <c r="E149">
        <v>8</v>
      </c>
      <c r="F149" s="5" t="s">
        <v>533</v>
      </c>
      <c r="G149" t="s">
        <v>457</v>
      </c>
    </row>
    <row r="150" spans="1:7" x14ac:dyDescent="0.15">
      <c r="A150" s="1" t="s">
        <v>224</v>
      </c>
      <c r="B150" s="1" t="str">
        <f t="shared" si="38"/>
        <v>4移相心法</v>
      </c>
      <c r="C150" t="s">
        <v>298</v>
      </c>
      <c r="D150">
        <v>4</v>
      </c>
      <c r="E150">
        <v>8</v>
      </c>
      <c r="F150" s="5" t="s">
        <v>534</v>
      </c>
      <c r="G150" t="s">
        <v>457</v>
      </c>
    </row>
    <row r="151" spans="1:7" x14ac:dyDescent="0.15">
      <c r="A151" s="1" t="s">
        <v>142</v>
      </c>
      <c r="B151" s="1" t="str">
        <f t="shared" ref="B151" si="47">D151&amp;A151</f>
        <v>5无上玄冥功</v>
      </c>
      <c r="C151" t="s">
        <v>298</v>
      </c>
      <c r="D151">
        <v>5</v>
      </c>
      <c r="E151">
        <v>10</v>
      </c>
      <c r="F151" s="5" t="s">
        <v>524</v>
      </c>
      <c r="G151" t="s">
        <v>458</v>
      </c>
    </row>
    <row r="152" spans="1:7" x14ac:dyDescent="0.15">
      <c r="A152" s="1" t="s">
        <v>142</v>
      </c>
      <c r="B152" s="1" t="str">
        <f t="shared" si="38"/>
        <v>5无上玄冥功</v>
      </c>
      <c r="C152" t="s">
        <v>298</v>
      </c>
      <c r="D152">
        <v>5</v>
      </c>
      <c r="E152">
        <v>10</v>
      </c>
      <c r="F152" s="5" t="s">
        <v>534</v>
      </c>
      <c r="G152" t="s">
        <v>458</v>
      </c>
    </row>
    <row r="153" spans="1:7" x14ac:dyDescent="0.15">
      <c r="A153" s="1" t="s">
        <v>226</v>
      </c>
      <c r="B153" s="1" t="str">
        <f t="shared" si="38"/>
        <v>3以战养伤</v>
      </c>
      <c r="C153" t="s">
        <v>298</v>
      </c>
      <c r="D153">
        <v>3</v>
      </c>
      <c r="E153">
        <v>3</v>
      </c>
      <c r="F153" s="5" t="s">
        <v>532</v>
      </c>
      <c r="G153" t="s">
        <v>459</v>
      </c>
    </row>
    <row r="154" spans="1:7" x14ac:dyDescent="0.15">
      <c r="A154" s="1" t="s">
        <v>227</v>
      </c>
      <c r="B154" s="1" t="str">
        <f t="shared" ref="B154" si="48">D154&amp;A154</f>
        <v>4倒行逆气</v>
      </c>
      <c r="C154" t="s">
        <v>298</v>
      </c>
      <c r="D154">
        <v>4</v>
      </c>
      <c r="E154">
        <v>8</v>
      </c>
      <c r="F154" s="5" t="s">
        <v>533</v>
      </c>
      <c r="G154" t="s">
        <v>460</v>
      </c>
    </row>
    <row r="155" spans="1:7" x14ac:dyDescent="0.15">
      <c r="A155" s="1" t="s">
        <v>227</v>
      </c>
      <c r="B155" s="1" t="str">
        <f t="shared" si="38"/>
        <v>4倒行逆气</v>
      </c>
      <c r="C155" t="s">
        <v>298</v>
      </c>
      <c r="D155">
        <v>4</v>
      </c>
      <c r="E155">
        <v>8</v>
      </c>
      <c r="F155" s="5" t="s">
        <v>534</v>
      </c>
      <c r="G155" t="s">
        <v>460</v>
      </c>
    </row>
    <row r="156" spans="1:7" x14ac:dyDescent="0.15">
      <c r="A156" s="1" t="s">
        <v>228</v>
      </c>
      <c r="B156" s="1" t="str">
        <f t="shared" ref="B156" si="49">D156&amp;A156</f>
        <v>5气盖山河</v>
      </c>
      <c r="C156" t="s">
        <v>298</v>
      </c>
      <c r="D156">
        <v>5</v>
      </c>
      <c r="E156">
        <v>10</v>
      </c>
      <c r="F156" s="5" t="s">
        <v>524</v>
      </c>
      <c r="G156" t="s">
        <v>461</v>
      </c>
    </row>
    <row r="157" spans="1:7" x14ac:dyDescent="0.15">
      <c r="A157" s="1" t="s">
        <v>228</v>
      </c>
      <c r="B157" s="1" t="str">
        <f t="shared" si="38"/>
        <v>5气盖山河</v>
      </c>
      <c r="C157" t="s">
        <v>298</v>
      </c>
      <c r="D157">
        <v>5</v>
      </c>
      <c r="E157">
        <v>10</v>
      </c>
      <c r="F157" s="5" t="s">
        <v>534</v>
      </c>
      <c r="G157" t="s">
        <v>461</v>
      </c>
    </row>
    <row r="158" spans="1:7" x14ac:dyDescent="0.15">
      <c r="A158" s="1" t="s">
        <v>229</v>
      </c>
      <c r="B158" s="1" t="str">
        <f t="shared" si="38"/>
        <v>2一啸风生</v>
      </c>
      <c r="C158" t="s">
        <v>298</v>
      </c>
      <c r="D158">
        <v>2</v>
      </c>
      <c r="E158">
        <v>2</v>
      </c>
      <c r="F158" s="4" t="s">
        <v>551</v>
      </c>
      <c r="G158" t="s">
        <v>462</v>
      </c>
    </row>
    <row r="159" spans="1:7" x14ac:dyDescent="0.15">
      <c r="A159" s="1" t="s">
        <v>230</v>
      </c>
      <c r="B159" s="1" t="str">
        <f t="shared" si="38"/>
        <v>3回天混元功</v>
      </c>
      <c r="C159" t="s">
        <v>298</v>
      </c>
      <c r="D159">
        <v>3</v>
      </c>
      <c r="E159">
        <v>3</v>
      </c>
      <c r="F159" s="5" t="s">
        <v>532</v>
      </c>
      <c r="G159" t="s">
        <v>463</v>
      </c>
    </row>
    <row r="160" spans="1:7" x14ac:dyDescent="0.15">
      <c r="A160" s="1" t="s">
        <v>231</v>
      </c>
      <c r="B160" s="1" t="str">
        <f t="shared" ref="B160" si="50">D160&amp;A160</f>
        <v>4灵台五转功</v>
      </c>
      <c r="C160" t="s">
        <v>298</v>
      </c>
      <c r="D160">
        <v>4</v>
      </c>
      <c r="E160">
        <v>8</v>
      </c>
      <c r="F160" s="5" t="s">
        <v>533</v>
      </c>
      <c r="G160" t="s">
        <v>464</v>
      </c>
    </row>
    <row r="161" spans="1:7" x14ac:dyDescent="0.15">
      <c r="A161" s="1" t="s">
        <v>231</v>
      </c>
      <c r="B161" s="1" t="str">
        <f t="shared" si="38"/>
        <v>4灵台五转功</v>
      </c>
      <c r="C161" t="s">
        <v>298</v>
      </c>
      <c r="D161">
        <v>4</v>
      </c>
      <c r="E161">
        <v>8</v>
      </c>
      <c r="F161" s="5" t="s">
        <v>534</v>
      </c>
      <c r="G161" t="s">
        <v>464</v>
      </c>
    </row>
    <row r="162" spans="1:7" x14ac:dyDescent="0.15">
      <c r="A162" s="1" t="s">
        <v>232</v>
      </c>
      <c r="B162" s="1" t="str">
        <f t="shared" ref="B162" si="51">D162&amp;A162</f>
        <v>5日月大挪移</v>
      </c>
      <c r="C162" t="s">
        <v>298</v>
      </c>
      <c r="D162">
        <v>5</v>
      </c>
      <c r="E162">
        <v>10</v>
      </c>
      <c r="F162" s="5" t="s">
        <v>524</v>
      </c>
      <c r="G162" t="s">
        <v>465</v>
      </c>
    </row>
    <row r="163" spans="1:7" x14ac:dyDescent="0.15">
      <c r="A163" s="1" t="s">
        <v>232</v>
      </c>
      <c r="B163" s="1" t="str">
        <f t="shared" si="38"/>
        <v>5日月大挪移</v>
      </c>
      <c r="C163" t="s">
        <v>298</v>
      </c>
      <c r="D163">
        <v>5</v>
      </c>
      <c r="E163">
        <v>10</v>
      </c>
      <c r="F163" s="5" t="s">
        <v>534</v>
      </c>
      <c r="G163" t="s">
        <v>465</v>
      </c>
    </row>
    <row r="164" spans="1:7" x14ac:dyDescent="0.15">
      <c r="A164" s="1" t="s">
        <v>233</v>
      </c>
      <c r="B164" s="1" t="str">
        <f t="shared" ref="B164:B165" si="52">D164&amp;A164</f>
        <v>6混沌玄冥</v>
      </c>
      <c r="C164" t="s">
        <v>298</v>
      </c>
      <c r="D164">
        <v>6</v>
      </c>
      <c r="E164">
        <v>15</v>
      </c>
      <c r="F164" s="5" t="s">
        <v>534</v>
      </c>
      <c r="G164" t="s">
        <v>466</v>
      </c>
    </row>
    <row r="165" spans="1:7" x14ac:dyDescent="0.15">
      <c r="A165" s="1" t="s">
        <v>233</v>
      </c>
      <c r="B165" s="1" t="str">
        <f t="shared" si="52"/>
        <v>6混沌玄冥</v>
      </c>
      <c r="C165" t="s">
        <v>298</v>
      </c>
      <c r="D165">
        <v>6</v>
      </c>
      <c r="E165">
        <v>15</v>
      </c>
      <c r="F165" s="5" t="s">
        <v>355</v>
      </c>
      <c r="G165" t="s">
        <v>466</v>
      </c>
    </row>
    <row r="166" spans="1:7" x14ac:dyDescent="0.15">
      <c r="A166" s="1" t="s">
        <v>233</v>
      </c>
      <c r="B166" s="1" t="str">
        <f t="shared" si="38"/>
        <v>6混沌玄冥</v>
      </c>
      <c r="C166" t="s">
        <v>298</v>
      </c>
      <c r="D166">
        <v>6</v>
      </c>
      <c r="E166">
        <v>15</v>
      </c>
      <c r="F166" s="5" t="s">
        <v>356</v>
      </c>
      <c r="G166" t="s">
        <v>466</v>
      </c>
    </row>
    <row r="167" spans="1:7" x14ac:dyDescent="0.15">
      <c r="A167" s="1" t="s">
        <v>234</v>
      </c>
      <c r="B167" s="1" t="str">
        <f t="shared" ref="B167:B170" si="53">D167&amp;A167</f>
        <v>6玄冥之力</v>
      </c>
      <c r="C167" t="s">
        <v>298</v>
      </c>
      <c r="D167">
        <v>6</v>
      </c>
      <c r="E167">
        <v>15</v>
      </c>
      <c r="F167" s="5" t="s">
        <v>357</v>
      </c>
      <c r="G167" t="s">
        <v>83</v>
      </c>
    </row>
    <row r="168" spans="1:7" x14ac:dyDescent="0.15">
      <c r="A168" s="1" t="s">
        <v>234</v>
      </c>
      <c r="B168" s="1" t="str">
        <f t="shared" si="53"/>
        <v>6玄冥之力</v>
      </c>
      <c r="C168" t="s">
        <v>298</v>
      </c>
      <c r="D168">
        <v>6</v>
      </c>
      <c r="E168">
        <v>15</v>
      </c>
      <c r="F168" s="5" t="s">
        <v>358</v>
      </c>
      <c r="G168" t="s">
        <v>83</v>
      </c>
    </row>
    <row r="169" spans="1:7" x14ac:dyDescent="0.15">
      <c r="A169" s="1" t="s">
        <v>234</v>
      </c>
      <c r="B169" s="1" t="str">
        <f t="shared" si="53"/>
        <v>6玄冥之力</v>
      </c>
      <c r="C169" t="s">
        <v>298</v>
      </c>
      <c r="D169">
        <v>6</v>
      </c>
      <c r="E169">
        <v>15</v>
      </c>
      <c r="F169" s="5" t="s">
        <v>548</v>
      </c>
      <c r="G169" t="s">
        <v>83</v>
      </c>
    </row>
    <row r="170" spans="1:7" x14ac:dyDescent="0.15">
      <c r="A170" s="1" t="s">
        <v>234</v>
      </c>
      <c r="B170" s="1" t="str">
        <f t="shared" si="53"/>
        <v>6玄冥之力</v>
      </c>
      <c r="C170" t="s">
        <v>298</v>
      </c>
      <c r="D170">
        <v>6</v>
      </c>
      <c r="E170">
        <v>15</v>
      </c>
      <c r="F170" s="5" t="s">
        <v>359</v>
      </c>
      <c r="G170" t="s">
        <v>83</v>
      </c>
    </row>
    <row r="171" spans="1:7" x14ac:dyDescent="0.15">
      <c r="A171" s="1" t="s">
        <v>234</v>
      </c>
      <c r="B171" s="1" t="str">
        <f t="shared" si="38"/>
        <v>6玄冥之力</v>
      </c>
      <c r="C171" t="s">
        <v>298</v>
      </c>
      <c r="D171">
        <v>6</v>
      </c>
      <c r="E171">
        <v>15</v>
      </c>
      <c r="F171" s="5" t="s">
        <v>360</v>
      </c>
      <c r="G171" t="s">
        <v>83</v>
      </c>
    </row>
    <row r="172" spans="1:7" x14ac:dyDescent="0.15">
      <c r="A172" s="1" t="s">
        <v>235</v>
      </c>
      <c r="B172" s="1" t="str">
        <f t="shared" ref="B172:B174" si="54">D172&amp;A172</f>
        <v>7圣灭·冥河</v>
      </c>
      <c r="C172" t="s">
        <v>298</v>
      </c>
      <c r="D172">
        <v>7</v>
      </c>
      <c r="E172">
        <v>25</v>
      </c>
      <c r="F172" s="4" t="s">
        <v>353</v>
      </c>
      <c r="G172" t="s">
        <v>84</v>
      </c>
    </row>
    <row r="173" spans="1:7" x14ac:dyDescent="0.15">
      <c r="A173" s="1" t="s">
        <v>235</v>
      </c>
      <c r="B173" s="1" t="str">
        <f t="shared" si="54"/>
        <v>7圣灭·冥河</v>
      </c>
      <c r="C173" t="s">
        <v>298</v>
      </c>
      <c r="D173">
        <v>7</v>
      </c>
      <c r="E173">
        <v>25</v>
      </c>
      <c r="F173" s="4" t="s">
        <v>548</v>
      </c>
      <c r="G173" t="s">
        <v>84</v>
      </c>
    </row>
    <row r="174" spans="1:7" x14ac:dyDescent="0.15">
      <c r="A174" s="1" t="s">
        <v>235</v>
      </c>
      <c r="B174" s="1" t="str">
        <f t="shared" si="54"/>
        <v>7圣灭·冥河</v>
      </c>
      <c r="C174" t="s">
        <v>298</v>
      </c>
      <c r="D174">
        <v>7</v>
      </c>
      <c r="E174">
        <v>25</v>
      </c>
      <c r="F174" s="4" t="s">
        <v>361</v>
      </c>
      <c r="G174" t="s">
        <v>84</v>
      </c>
    </row>
    <row r="175" spans="1:7" x14ac:dyDescent="0.15">
      <c r="A175" s="1" t="s">
        <v>235</v>
      </c>
      <c r="B175" s="1" t="str">
        <f t="shared" si="38"/>
        <v>7圣灭·冥河</v>
      </c>
      <c r="C175" t="s">
        <v>298</v>
      </c>
      <c r="D175">
        <v>7</v>
      </c>
      <c r="E175">
        <v>25</v>
      </c>
      <c r="F175" s="4" t="s">
        <v>332</v>
      </c>
      <c r="G175" t="s">
        <v>84</v>
      </c>
    </row>
    <row r="176" spans="1:7" x14ac:dyDescent="0.15">
      <c r="A176" s="1" t="s">
        <v>236</v>
      </c>
      <c r="B176" s="1" t="str">
        <f t="shared" si="38"/>
        <v>1长拳</v>
      </c>
      <c r="C176" t="s">
        <v>301</v>
      </c>
      <c r="D176">
        <v>1</v>
      </c>
      <c r="E176">
        <v>1</v>
      </c>
      <c r="F176" s="4" t="s">
        <v>551</v>
      </c>
      <c r="G176" t="s">
        <v>467</v>
      </c>
    </row>
    <row r="177" spans="1:7" x14ac:dyDescent="0.15">
      <c r="A177" s="1" t="s">
        <v>300</v>
      </c>
      <c r="B177" s="1" t="str">
        <f t="shared" si="38"/>
        <v>2擒拿术</v>
      </c>
      <c r="C177" t="s">
        <v>301</v>
      </c>
      <c r="D177">
        <v>2</v>
      </c>
      <c r="E177">
        <v>2</v>
      </c>
      <c r="F177" s="4" t="s">
        <v>551</v>
      </c>
      <c r="G177" t="s">
        <v>468</v>
      </c>
    </row>
    <row r="178" spans="1:7" x14ac:dyDescent="0.15">
      <c r="A178" s="1" t="s">
        <v>237</v>
      </c>
      <c r="B178" s="1" t="str">
        <f t="shared" si="38"/>
        <v>3游龙出水</v>
      </c>
      <c r="C178" t="s">
        <v>301</v>
      </c>
      <c r="D178">
        <v>3</v>
      </c>
      <c r="E178">
        <v>3</v>
      </c>
      <c r="F178" s="5" t="s">
        <v>527</v>
      </c>
      <c r="G178" t="s">
        <v>469</v>
      </c>
    </row>
    <row r="179" spans="1:7" x14ac:dyDescent="0.15">
      <c r="A179" s="1" t="s">
        <v>238</v>
      </c>
      <c r="B179" s="1" t="str">
        <f t="shared" ref="B179" si="55">D179&amp;A179</f>
        <v>4飞龙在天</v>
      </c>
      <c r="C179" t="s">
        <v>301</v>
      </c>
      <c r="D179">
        <v>4</v>
      </c>
      <c r="E179">
        <v>8</v>
      </c>
      <c r="F179" s="4" t="s">
        <v>531</v>
      </c>
      <c r="G179" t="s">
        <v>470</v>
      </c>
    </row>
    <row r="180" spans="1:7" x14ac:dyDescent="0.15">
      <c r="A180" s="1" t="s">
        <v>238</v>
      </c>
      <c r="B180" s="1" t="str">
        <f t="shared" si="38"/>
        <v>4飞龙在天</v>
      </c>
      <c r="C180" t="s">
        <v>301</v>
      </c>
      <c r="D180">
        <v>4</v>
      </c>
      <c r="E180">
        <v>8</v>
      </c>
      <c r="F180" s="4" t="s">
        <v>529</v>
      </c>
      <c r="G180" t="s">
        <v>470</v>
      </c>
    </row>
    <row r="181" spans="1:7" x14ac:dyDescent="0.15">
      <c r="A181" s="1" t="s">
        <v>239</v>
      </c>
      <c r="B181" s="1" t="str">
        <f t="shared" ref="B181" si="56">D181&amp;A181</f>
        <v>5降龙有悔</v>
      </c>
      <c r="C181" t="s">
        <v>301</v>
      </c>
      <c r="D181">
        <v>5</v>
      </c>
      <c r="E181">
        <v>10</v>
      </c>
      <c r="F181" s="5" t="s">
        <v>530</v>
      </c>
      <c r="G181" t="s">
        <v>471</v>
      </c>
    </row>
    <row r="182" spans="1:7" x14ac:dyDescent="0.15">
      <c r="A182" s="1" t="s">
        <v>239</v>
      </c>
      <c r="B182" s="1" t="str">
        <f t="shared" si="38"/>
        <v>5降龙有悔</v>
      </c>
      <c r="C182" t="s">
        <v>301</v>
      </c>
      <c r="D182">
        <v>5</v>
      </c>
      <c r="E182">
        <v>10</v>
      </c>
      <c r="F182" s="5" t="s">
        <v>529</v>
      </c>
      <c r="G182" t="s">
        <v>471</v>
      </c>
    </row>
    <row r="183" spans="1:7" x14ac:dyDescent="0.15">
      <c r="A183" s="1" t="s">
        <v>240</v>
      </c>
      <c r="B183" s="1" t="str">
        <f t="shared" si="38"/>
        <v>3虎罗汉</v>
      </c>
      <c r="C183" t="s">
        <v>301</v>
      </c>
      <c r="D183">
        <v>3</v>
      </c>
      <c r="E183">
        <v>3</v>
      </c>
      <c r="F183" s="5" t="s">
        <v>527</v>
      </c>
      <c r="G183" t="s">
        <v>472</v>
      </c>
    </row>
    <row r="184" spans="1:7" x14ac:dyDescent="0.15">
      <c r="A184" s="1" t="s">
        <v>241</v>
      </c>
      <c r="B184" s="1" t="str">
        <f t="shared" ref="B184" si="57">D184&amp;A184</f>
        <v>4龙罗汉</v>
      </c>
      <c r="C184" t="s">
        <v>301</v>
      </c>
      <c r="D184">
        <v>4</v>
      </c>
      <c r="E184">
        <v>8</v>
      </c>
      <c r="F184" s="4" t="s">
        <v>531</v>
      </c>
      <c r="G184" t="s">
        <v>473</v>
      </c>
    </row>
    <row r="185" spans="1:7" x14ac:dyDescent="0.15">
      <c r="A185" s="1" t="s">
        <v>241</v>
      </c>
      <c r="B185" s="1" t="str">
        <f t="shared" si="38"/>
        <v>4龙罗汉</v>
      </c>
      <c r="C185" t="s">
        <v>301</v>
      </c>
      <c r="D185">
        <v>4</v>
      </c>
      <c r="E185">
        <v>8</v>
      </c>
      <c r="F185" s="4" t="s">
        <v>529</v>
      </c>
      <c r="G185" t="s">
        <v>473</v>
      </c>
    </row>
    <row r="186" spans="1:7" x14ac:dyDescent="0.15">
      <c r="A186" s="1" t="s">
        <v>242</v>
      </c>
      <c r="B186" s="1" t="str">
        <f t="shared" ref="B186" si="58">D186&amp;A186</f>
        <v>5睡罗汉</v>
      </c>
      <c r="C186" t="s">
        <v>301</v>
      </c>
      <c r="D186">
        <v>5</v>
      </c>
      <c r="E186">
        <v>10</v>
      </c>
      <c r="F186" s="5" t="s">
        <v>530</v>
      </c>
      <c r="G186" t="s">
        <v>474</v>
      </c>
    </row>
    <row r="187" spans="1:7" x14ac:dyDescent="0.15">
      <c r="A187" s="1" t="s">
        <v>242</v>
      </c>
      <c r="B187" s="1" t="str">
        <f t="shared" si="38"/>
        <v>5睡罗汉</v>
      </c>
      <c r="C187" t="s">
        <v>301</v>
      </c>
      <c r="D187">
        <v>5</v>
      </c>
      <c r="E187">
        <v>10</v>
      </c>
      <c r="F187" s="5" t="s">
        <v>529</v>
      </c>
      <c r="G187" t="s">
        <v>474</v>
      </c>
    </row>
    <row r="188" spans="1:7" x14ac:dyDescent="0.15">
      <c r="A188" s="1" t="s">
        <v>243</v>
      </c>
      <c r="B188" s="1" t="str">
        <f t="shared" si="38"/>
        <v>2消遥游</v>
      </c>
      <c r="C188" t="s">
        <v>301</v>
      </c>
      <c r="D188">
        <v>2</v>
      </c>
      <c r="E188">
        <v>2</v>
      </c>
      <c r="F188" s="4" t="s">
        <v>551</v>
      </c>
      <c r="G188" t="s">
        <v>475</v>
      </c>
    </row>
    <row r="189" spans="1:7" x14ac:dyDescent="0.15">
      <c r="A189" s="1" t="s">
        <v>244</v>
      </c>
      <c r="B189" s="1" t="str">
        <f t="shared" si="38"/>
        <v>3聚元阵</v>
      </c>
      <c r="C189" t="s">
        <v>301</v>
      </c>
      <c r="D189">
        <v>3</v>
      </c>
      <c r="E189">
        <v>3</v>
      </c>
      <c r="F189" s="5" t="s">
        <v>532</v>
      </c>
      <c r="G189" t="s">
        <v>476</v>
      </c>
    </row>
    <row r="190" spans="1:7" x14ac:dyDescent="0.15">
      <c r="A190" s="1" t="s">
        <v>245</v>
      </c>
      <c r="B190" s="1" t="str">
        <f t="shared" ref="B190" si="59">D190&amp;A190</f>
        <v>4十全朝阳功</v>
      </c>
      <c r="C190" t="s">
        <v>301</v>
      </c>
      <c r="D190">
        <v>4</v>
      </c>
      <c r="E190">
        <v>8</v>
      </c>
      <c r="F190" s="5" t="s">
        <v>531</v>
      </c>
      <c r="G190" t="s">
        <v>95</v>
      </c>
    </row>
    <row r="191" spans="1:7" x14ac:dyDescent="0.15">
      <c r="A191" s="1" t="s">
        <v>245</v>
      </c>
      <c r="B191" s="1" t="str">
        <f t="shared" si="38"/>
        <v>4十全朝阳功</v>
      </c>
      <c r="C191" t="s">
        <v>301</v>
      </c>
      <c r="D191">
        <v>4</v>
      </c>
      <c r="E191">
        <v>8</v>
      </c>
      <c r="F191" s="5" t="s">
        <v>529</v>
      </c>
      <c r="G191" t="s">
        <v>95</v>
      </c>
    </row>
    <row r="192" spans="1:7" x14ac:dyDescent="0.15">
      <c r="A192" s="1" t="s">
        <v>246</v>
      </c>
      <c r="B192" s="1" t="str">
        <f t="shared" ref="B192" si="60">D192&amp;A192</f>
        <v>5如影随形</v>
      </c>
      <c r="C192" t="s">
        <v>301</v>
      </c>
      <c r="D192">
        <v>5</v>
      </c>
      <c r="E192">
        <v>10</v>
      </c>
      <c r="F192" s="5" t="s">
        <v>530</v>
      </c>
      <c r="G192" t="s">
        <v>477</v>
      </c>
    </row>
    <row r="193" spans="1:7" x14ac:dyDescent="0.15">
      <c r="A193" s="1" t="s">
        <v>246</v>
      </c>
      <c r="B193" s="1" t="str">
        <f t="shared" si="38"/>
        <v>5如影随形</v>
      </c>
      <c r="C193" t="s">
        <v>301</v>
      </c>
      <c r="D193">
        <v>5</v>
      </c>
      <c r="E193">
        <v>10</v>
      </c>
      <c r="F193" s="5" t="s">
        <v>529</v>
      </c>
      <c r="G193" t="s">
        <v>477</v>
      </c>
    </row>
    <row r="194" spans="1:7" x14ac:dyDescent="0.15">
      <c r="A194" s="1" t="s">
        <v>247</v>
      </c>
      <c r="B194" s="1" t="str">
        <f t="shared" si="38"/>
        <v>2披荆斩棘</v>
      </c>
      <c r="C194" t="s">
        <v>301</v>
      </c>
      <c r="D194">
        <v>2</v>
      </c>
      <c r="E194">
        <v>2</v>
      </c>
      <c r="F194" s="4" t="s">
        <v>551</v>
      </c>
      <c r="G194" t="s">
        <v>97</v>
      </c>
    </row>
    <row r="195" spans="1:7" x14ac:dyDescent="0.15">
      <c r="A195" s="1" t="s">
        <v>248</v>
      </c>
      <c r="B195" s="1" t="str">
        <f t="shared" si="38"/>
        <v>3百步神行</v>
      </c>
      <c r="C195" t="s">
        <v>301</v>
      </c>
      <c r="D195">
        <v>3</v>
      </c>
      <c r="E195">
        <v>3</v>
      </c>
      <c r="F195" s="5" t="s">
        <v>532</v>
      </c>
      <c r="G195" t="s">
        <v>478</v>
      </c>
    </row>
    <row r="196" spans="1:7" x14ac:dyDescent="0.15">
      <c r="A196" s="1" t="s">
        <v>249</v>
      </c>
      <c r="B196" s="1" t="str">
        <f t="shared" ref="B196" si="61">D196&amp;A196</f>
        <v>4散功掌</v>
      </c>
      <c r="C196" t="s">
        <v>301</v>
      </c>
      <c r="D196">
        <v>4</v>
      </c>
      <c r="E196">
        <v>8</v>
      </c>
      <c r="F196" s="5" t="s">
        <v>531</v>
      </c>
      <c r="G196" t="s">
        <v>479</v>
      </c>
    </row>
    <row r="197" spans="1:7" x14ac:dyDescent="0.15">
      <c r="A197" s="1" t="s">
        <v>249</v>
      </c>
      <c r="B197" s="1" t="str">
        <f t="shared" si="38"/>
        <v>4散功掌</v>
      </c>
      <c r="C197" t="s">
        <v>301</v>
      </c>
      <c r="D197">
        <v>4</v>
      </c>
      <c r="E197">
        <v>8</v>
      </c>
      <c r="F197" s="5" t="s">
        <v>529</v>
      </c>
      <c r="G197" t="s">
        <v>479</v>
      </c>
    </row>
    <row r="198" spans="1:7" x14ac:dyDescent="0.15">
      <c r="A198" s="1" t="s">
        <v>250</v>
      </c>
      <c r="B198" s="1" t="str">
        <f t="shared" ref="B198" si="62">D198&amp;A198</f>
        <v>5嫁衣十八跌</v>
      </c>
      <c r="C198" t="s">
        <v>301</v>
      </c>
      <c r="D198">
        <v>5</v>
      </c>
      <c r="E198">
        <v>10</v>
      </c>
      <c r="F198" s="5" t="s">
        <v>530</v>
      </c>
      <c r="G198" t="s">
        <v>480</v>
      </c>
    </row>
    <row r="199" spans="1:7" x14ac:dyDescent="0.15">
      <c r="A199" s="1" t="s">
        <v>250</v>
      </c>
      <c r="B199" s="1" t="str">
        <f t="shared" si="38"/>
        <v>5嫁衣十八跌</v>
      </c>
      <c r="C199" t="s">
        <v>301</v>
      </c>
      <c r="D199">
        <v>5</v>
      </c>
      <c r="E199">
        <v>10</v>
      </c>
      <c r="F199" s="5" t="s">
        <v>529</v>
      </c>
      <c r="G199" t="s">
        <v>480</v>
      </c>
    </row>
    <row r="200" spans="1:7" x14ac:dyDescent="0.15">
      <c r="A200" s="1" t="s">
        <v>251</v>
      </c>
      <c r="B200" s="1" t="str">
        <f t="shared" si="38"/>
        <v>6龙凌九霄</v>
      </c>
      <c r="C200" t="s">
        <v>301</v>
      </c>
      <c r="D200">
        <v>6</v>
      </c>
      <c r="E200">
        <v>15</v>
      </c>
      <c r="F200" s="5" t="s">
        <v>529</v>
      </c>
      <c r="G200" t="s">
        <v>481</v>
      </c>
    </row>
    <row r="201" spans="1:7" x14ac:dyDescent="0.15">
      <c r="A201" s="1" t="s">
        <v>251</v>
      </c>
      <c r="B201" s="1" t="str">
        <f t="shared" ref="B201" si="63">D201&amp;A201</f>
        <v>6龙凌九霄</v>
      </c>
      <c r="C201" t="s">
        <v>301</v>
      </c>
      <c r="D201">
        <v>6</v>
      </c>
      <c r="E201">
        <v>15</v>
      </c>
      <c r="F201" s="5" t="s">
        <v>355</v>
      </c>
      <c r="G201" t="s">
        <v>481</v>
      </c>
    </row>
    <row r="202" spans="1:7" x14ac:dyDescent="0.15">
      <c r="A202" s="1" t="s">
        <v>251</v>
      </c>
      <c r="B202" s="1" t="str">
        <f t="shared" si="38"/>
        <v>6龙凌九霄</v>
      </c>
      <c r="C202" t="s">
        <v>301</v>
      </c>
      <c r="D202">
        <v>6</v>
      </c>
      <c r="E202">
        <v>15</v>
      </c>
      <c r="F202" s="5" t="s">
        <v>358</v>
      </c>
      <c r="G202" t="s">
        <v>481</v>
      </c>
    </row>
    <row r="203" spans="1:7" x14ac:dyDescent="0.15">
      <c r="A203" s="1" t="s">
        <v>252</v>
      </c>
      <c r="B203" s="1" t="str">
        <f t="shared" ref="B203:B206" si="64">D203&amp;A203</f>
        <v>6地龙震天</v>
      </c>
      <c r="C203" t="s">
        <v>301</v>
      </c>
      <c r="D203">
        <v>6</v>
      </c>
      <c r="E203">
        <v>15</v>
      </c>
      <c r="F203" s="5" t="s">
        <v>362</v>
      </c>
      <c r="G203" t="s">
        <v>482</v>
      </c>
    </row>
    <row r="204" spans="1:7" x14ac:dyDescent="0.15">
      <c r="A204" s="1" t="s">
        <v>252</v>
      </c>
      <c r="B204" s="1" t="str">
        <f t="shared" si="64"/>
        <v>6地龙震天</v>
      </c>
      <c r="C204" t="s">
        <v>301</v>
      </c>
      <c r="D204">
        <v>6</v>
      </c>
      <c r="E204">
        <v>15</v>
      </c>
      <c r="F204" s="5" t="s">
        <v>335</v>
      </c>
      <c r="G204" t="s">
        <v>482</v>
      </c>
    </row>
    <row r="205" spans="1:7" x14ac:dyDescent="0.15">
      <c r="A205" s="1" t="s">
        <v>252</v>
      </c>
      <c r="B205" s="1" t="str">
        <f t="shared" si="64"/>
        <v>6地龙震天</v>
      </c>
      <c r="C205" t="s">
        <v>301</v>
      </c>
      <c r="D205">
        <v>6</v>
      </c>
      <c r="E205">
        <v>15</v>
      </c>
      <c r="F205" s="5" t="s">
        <v>353</v>
      </c>
      <c r="G205" t="s">
        <v>482</v>
      </c>
    </row>
    <row r="206" spans="1:7" x14ac:dyDescent="0.15">
      <c r="A206" s="1" t="s">
        <v>252</v>
      </c>
      <c r="B206" s="1" t="str">
        <f t="shared" si="64"/>
        <v>6地龙震天</v>
      </c>
      <c r="C206" t="s">
        <v>301</v>
      </c>
      <c r="D206">
        <v>6</v>
      </c>
      <c r="E206">
        <v>15</v>
      </c>
      <c r="F206" s="5" t="s">
        <v>546</v>
      </c>
      <c r="G206" t="s">
        <v>482</v>
      </c>
    </row>
    <row r="207" spans="1:7" x14ac:dyDescent="0.15">
      <c r="A207" s="1" t="s">
        <v>252</v>
      </c>
      <c r="B207" s="1" t="str">
        <f t="shared" si="38"/>
        <v>6地龙震天</v>
      </c>
      <c r="C207" t="s">
        <v>301</v>
      </c>
      <c r="D207">
        <v>6</v>
      </c>
      <c r="E207">
        <v>15</v>
      </c>
      <c r="F207" s="5" t="s">
        <v>363</v>
      </c>
      <c r="G207" t="s">
        <v>482</v>
      </c>
    </row>
    <row r="208" spans="1:7" x14ac:dyDescent="0.15">
      <c r="A208" s="1" t="s">
        <v>253</v>
      </c>
      <c r="B208" s="1" t="str">
        <f t="shared" ref="B208:B209" si="65">D208&amp;A208</f>
        <v>7苍龙·无悔</v>
      </c>
      <c r="C208" t="s">
        <v>301</v>
      </c>
      <c r="D208">
        <v>7</v>
      </c>
      <c r="E208">
        <v>25</v>
      </c>
      <c r="F208" s="5" t="s">
        <v>364</v>
      </c>
      <c r="G208" t="s">
        <v>102</v>
      </c>
    </row>
    <row r="209" spans="1:7" x14ac:dyDescent="0.15">
      <c r="A209" s="1" t="s">
        <v>253</v>
      </c>
      <c r="B209" s="1" t="str">
        <f t="shared" si="65"/>
        <v>7苍龙·无悔</v>
      </c>
      <c r="C209" t="s">
        <v>301</v>
      </c>
      <c r="D209">
        <v>7</v>
      </c>
      <c r="E209">
        <v>25</v>
      </c>
      <c r="F209" s="5" t="s">
        <v>547</v>
      </c>
      <c r="G209" t="s">
        <v>102</v>
      </c>
    </row>
    <row r="210" spans="1:7" x14ac:dyDescent="0.15">
      <c r="A210" s="1" t="s">
        <v>253</v>
      </c>
      <c r="B210" s="1" t="str">
        <f t="shared" si="38"/>
        <v>7苍龙·无悔</v>
      </c>
      <c r="C210" t="s">
        <v>301</v>
      </c>
      <c r="D210">
        <v>7</v>
      </c>
      <c r="E210">
        <v>25</v>
      </c>
      <c r="F210" s="5" t="s">
        <v>365</v>
      </c>
      <c r="G210" t="s">
        <v>102</v>
      </c>
    </row>
    <row r="211" spans="1:7" x14ac:dyDescent="0.15">
      <c r="A211" s="1" t="s">
        <v>254</v>
      </c>
      <c r="B211" s="1" t="str">
        <f t="shared" si="38"/>
        <v>1太虚心法</v>
      </c>
      <c r="C211" t="s">
        <v>302</v>
      </c>
      <c r="D211">
        <v>1</v>
      </c>
      <c r="E211">
        <v>1</v>
      </c>
      <c r="F211" s="4" t="s">
        <v>551</v>
      </c>
      <c r="G211" t="s">
        <v>483</v>
      </c>
    </row>
    <row r="212" spans="1:7" x14ac:dyDescent="0.15">
      <c r="A212" s="1" t="s">
        <v>255</v>
      </c>
      <c r="B212" s="1" t="str">
        <f t="shared" si="38"/>
        <v>2梵心诀</v>
      </c>
      <c r="C212" t="s">
        <v>302</v>
      </c>
      <c r="D212">
        <v>2</v>
      </c>
      <c r="E212">
        <v>2</v>
      </c>
      <c r="F212" s="4" t="s">
        <v>551</v>
      </c>
      <c r="G212" t="s">
        <v>484</v>
      </c>
    </row>
    <row r="213" spans="1:7" x14ac:dyDescent="0.15">
      <c r="A213" s="1" t="s">
        <v>256</v>
      </c>
      <c r="B213" s="1" t="str">
        <f t="shared" si="38"/>
        <v>3火神三元</v>
      </c>
      <c r="C213" t="s">
        <v>302</v>
      </c>
      <c r="D213">
        <v>3</v>
      </c>
      <c r="E213">
        <v>3</v>
      </c>
      <c r="F213" s="5" t="s">
        <v>528</v>
      </c>
      <c r="G213" t="s">
        <v>485</v>
      </c>
    </row>
    <row r="214" spans="1:7" x14ac:dyDescent="0.15">
      <c r="A214" s="1" t="s">
        <v>257</v>
      </c>
      <c r="B214" s="1" t="str">
        <f t="shared" ref="B214" si="66">D214&amp;A214</f>
        <v>4焚火无垠</v>
      </c>
      <c r="C214" t="s">
        <v>302</v>
      </c>
      <c r="D214">
        <v>4</v>
      </c>
      <c r="E214">
        <v>8</v>
      </c>
      <c r="F214" s="5" t="s">
        <v>526</v>
      </c>
      <c r="G214" t="s">
        <v>106</v>
      </c>
    </row>
    <row r="215" spans="1:7" x14ac:dyDescent="0.15">
      <c r="A215" s="1" t="s">
        <v>257</v>
      </c>
      <c r="B215" s="1" t="str">
        <f t="shared" si="38"/>
        <v>4焚火无垠</v>
      </c>
      <c r="C215" t="s">
        <v>302</v>
      </c>
      <c r="D215">
        <v>4</v>
      </c>
      <c r="E215">
        <v>8</v>
      </c>
      <c r="F215" s="5" t="s">
        <v>541</v>
      </c>
      <c r="G215" t="s">
        <v>106</v>
      </c>
    </row>
    <row r="216" spans="1:7" x14ac:dyDescent="0.15">
      <c r="A216" s="1" t="s">
        <v>258</v>
      </c>
      <c r="B216" s="1" t="str">
        <f t="shared" ref="B216" si="67">D216&amp;A216</f>
        <v>5天火蚀月</v>
      </c>
      <c r="C216" t="s">
        <v>302</v>
      </c>
      <c r="D216">
        <v>5</v>
      </c>
      <c r="E216">
        <v>10</v>
      </c>
      <c r="F216" s="5" t="s">
        <v>524</v>
      </c>
      <c r="G216" t="s">
        <v>486</v>
      </c>
    </row>
    <row r="217" spans="1:7" x14ac:dyDescent="0.15">
      <c r="A217" s="1" t="s">
        <v>258</v>
      </c>
      <c r="B217" s="1" t="str">
        <f t="shared" si="38"/>
        <v>5天火蚀月</v>
      </c>
      <c r="C217" t="s">
        <v>302</v>
      </c>
      <c r="D217">
        <v>5</v>
      </c>
      <c r="E217">
        <v>10</v>
      </c>
      <c r="F217" s="5" t="s">
        <v>541</v>
      </c>
      <c r="G217" t="s">
        <v>486</v>
      </c>
    </row>
    <row r="218" spans="1:7" x14ac:dyDescent="0.15">
      <c r="A218" s="1" t="s">
        <v>259</v>
      </c>
      <c r="B218" s="1" t="str">
        <f t="shared" si="38"/>
        <v>3晶冰玉结</v>
      </c>
      <c r="C218" t="s">
        <v>302</v>
      </c>
      <c r="D218">
        <v>3</v>
      </c>
      <c r="E218">
        <v>3</v>
      </c>
      <c r="F218" s="5" t="s">
        <v>527</v>
      </c>
      <c r="G218" t="s">
        <v>487</v>
      </c>
    </row>
    <row r="219" spans="1:7" x14ac:dyDescent="0.15">
      <c r="A219" s="1" t="s">
        <v>260</v>
      </c>
      <c r="B219" s="1" t="str">
        <f t="shared" ref="B219" si="68">D219&amp;A219</f>
        <v>4梵海无边</v>
      </c>
      <c r="C219" t="s">
        <v>302</v>
      </c>
      <c r="D219">
        <v>4</v>
      </c>
      <c r="E219">
        <v>8</v>
      </c>
      <c r="F219" s="5" t="s">
        <v>526</v>
      </c>
      <c r="G219" t="s">
        <v>488</v>
      </c>
    </row>
    <row r="220" spans="1:7" x14ac:dyDescent="0.15">
      <c r="A220" s="1" t="s">
        <v>260</v>
      </c>
      <c r="B220" s="1" t="str">
        <f t="shared" si="38"/>
        <v>4梵海无边</v>
      </c>
      <c r="C220" t="s">
        <v>302</v>
      </c>
      <c r="D220">
        <v>4</v>
      </c>
      <c r="E220">
        <v>8</v>
      </c>
      <c r="F220" s="5" t="s">
        <v>541</v>
      </c>
      <c r="G220" t="s">
        <v>488</v>
      </c>
    </row>
    <row r="221" spans="1:7" x14ac:dyDescent="0.15">
      <c r="A221" s="1" t="s">
        <v>261</v>
      </c>
      <c r="B221" s="1" t="str">
        <f t="shared" ref="B221" si="69">D221&amp;A221</f>
        <v>5冰封万里</v>
      </c>
      <c r="C221" t="s">
        <v>302</v>
      </c>
      <c r="D221">
        <v>5</v>
      </c>
      <c r="E221">
        <v>10</v>
      </c>
      <c r="F221" s="5" t="s">
        <v>524</v>
      </c>
      <c r="G221" t="s">
        <v>489</v>
      </c>
    </row>
    <row r="222" spans="1:7" x14ac:dyDescent="0.15">
      <c r="A222" s="1" t="s">
        <v>261</v>
      </c>
      <c r="B222" s="1" t="str">
        <f t="shared" si="38"/>
        <v>5冰封万里</v>
      </c>
      <c r="C222" t="s">
        <v>302</v>
      </c>
      <c r="D222">
        <v>5</v>
      </c>
      <c r="E222">
        <v>10</v>
      </c>
      <c r="F222" s="5" t="s">
        <v>541</v>
      </c>
      <c r="G222" t="s">
        <v>489</v>
      </c>
    </row>
    <row r="223" spans="1:7" x14ac:dyDescent="0.15">
      <c r="A223" s="1" t="s">
        <v>262</v>
      </c>
      <c r="B223" s="1" t="str">
        <f t="shared" si="38"/>
        <v>2太乙心经</v>
      </c>
      <c r="C223" t="s">
        <v>302</v>
      </c>
      <c r="D223">
        <v>2</v>
      </c>
      <c r="E223">
        <v>2</v>
      </c>
      <c r="F223" s="4" t="s">
        <v>551</v>
      </c>
      <c r="G223" t="s">
        <v>490</v>
      </c>
    </row>
    <row r="224" spans="1:7" x14ac:dyDescent="0.15">
      <c r="A224" s="1" t="s">
        <v>263</v>
      </c>
      <c r="B224" s="1" t="str">
        <f t="shared" si="38"/>
        <v>3天归纳气</v>
      </c>
      <c r="C224" t="s">
        <v>302</v>
      </c>
      <c r="D224">
        <v>3</v>
      </c>
      <c r="E224">
        <v>3</v>
      </c>
      <c r="F224" s="5" t="s">
        <v>528</v>
      </c>
      <c r="G224" t="s">
        <v>491</v>
      </c>
    </row>
    <row r="225" spans="1:7" x14ac:dyDescent="0.15">
      <c r="A225" s="1" t="s">
        <v>264</v>
      </c>
      <c r="B225" s="1" t="str">
        <f t="shared" ref="B225" si="70">D225&amp;A225</f>
        <v>4神渡众生</v>
      </c>
      <c r="C225" t="s">
        <v>302</v>
      </c>
      <c r="D225">
        <v>4</v>
      </c>
      <c r="E225">
        <v>8</v>
      </c>
      <c r="F225" s="5" t="s">
        <v>526</v>
      </c>
      <c r="G225" t="s">
        <v>492</v>
      </c>
    </row>
    <row r="226" spans="1:7" x14ac:dyDescent="0.15">
      <c r="A226" s="1" t="s">
        <v>264</v>
      </c>
      <c r="B226" s="1" t="str">
        <f t="shared" si="38"/>
        <v>4神渡众生</v>
      </c>
      <c r="C226" t="s">
        <v>302</v>
      </c>
      <c r="D226">
        <v>4</v>
      </c>
      <c r="E226">
        <v>8</v>
      </c>
      <c r="F226" s="5" t="s">
        <v>541</v>
      </c>
      <c r="G226" t="s">
        <v>492</v>
      </c>
    </row>
    <row r="227" spans="1:7" x14ac:dyDescent="0.15">
      <c r="A227" s="1" t="s">
        <v>265</v>
      </c>
      <c r="B227" s="1" t="str">
        <f t="shared" ref="B227" si="71">D227&amp;A227</f>
        <v>5天海无涯</v>
      </c>
      <c r="C227" t="s">
        <v>302</v>
      </c>
      <c r="D227">
        <v>5</v>
      </c>
      <c r="E227">
        <v>10</v>
      </c>
      <c r="F227" s="5" t="s">
        <v>524</v>
      </c>
      <c r="G227" t="s">
        <v>493</v>
      </c>
    </row>
    <row r="228" spans="1:7" x14ac:dyDescent="0.15">
      <c r="A228" s="1" t="s">
        <v>265</v>
      </c>
      <c r="B228" s="1" t="str">
        <f t="shared" si="38"/>
        <v>5天海无涯</v>
      </c>
      <c r="C228" t="s">
        <v>302</v>
      </c>
      <c r="D228">
        <v>5</v>
      </c>
      <c r="E228">
        <v>10</v>
      </c>
      <c r="F228" s="5" t="s">
        <v>541</v>
      </c>
      <c r="G228" t="s">
        <v>493</v>
      </c>
    </row>
    <row r="229" spans="1:7" x14ac:dyDescent="0.15">
      <c r="A229" s="1" t="s">
        <v>266</v>
      </c>
      <c r="B229" s="1" t="str">
        <f t="shared" si="38"/>
        <v>2玄石功</v>
      </c>
      <c r="C229" t="s">
        <v>302</v>
      </c>
      <c r="D229">
        <v>2</v>
      </c>
      <c r="E229">
        <v>2</v>
      </c>
      <c r="F229" s="4" t="s">
        <v>551</v>
      </c>
      <c r="G229" t="s">
        <v>494</v>
      </c>
    </row>
    <row r="230" spans="1:7" x14ac:dyDescent="0.15">
      <c r="A230" s="1" t="s">
        <v>267</v>
      </c>
      <c r="B230" s="1" t="str">
        <f t="shared" si="38"/>
        <v>3六出术</v>
      </c>
      <c r="C230" t="s">
        <v>302</v>
      </c>
      <c r="D230">
        <v>3</v>
      </c>
      <c r="E230">
        <v>3</v>
      </c>
      <c r="F230" s="5" t="s">
        <v>527</v>
      </c>
      <c r="G230" t="s">
        <v>495</v>
      </c>
    </row>
    <row r="231" spans="1:7" x14ac:dyDescent="0.15">
      <c r="A231" s="1" t="s">
        <v>143</v>
      </c>
      <c r="B231" s="1" t="str">
        <f t="shared" ref="B231" si="72">D231&amp;A231</f>
        <v>4金关玉锁功</v>
      </c>
      <c r="C231" t="s">
        <v>302</v>
      </c>
      <c r="D231">
        <v>4</v>
      </c>
      <c r="E231">
        <v>8</v>
      </c>
      <c r="F231" s="5" t="s">
        <v>526</v>
      </c>
      <c r="G231" t="s">
        <v>496</v>
      </c>
    </row>
    <row r="232" spans="1:7" x14ac:dyDescent="0.15">
      <c r="A232" s="1" t="s">
        <v>143</v>
      </c>
      <c r="B232" s="1" t="str">
        <f t="shared" si="38"/>
        <v>4金关玉锁功</v>
      </c>
      <c r="C232" t="s">
        <v>302</v>
      </c>
      <c r="D232">
        <v>4</v>
      </c>
      <c r="E232">
        <v>8</v>
      </c>
      <c r="F232" s="5" t="s">
        <v>541</v>
      </c>
      <c r="G232" t="s">
        <v>496</v>
      </c>
    </row>
    <row r="233" spans="1:7" x14ac:dyDescent="0.15">
      <c r="A233" s="1" t="s">
        <v>269</v>
      </c>
      <c r="B233" s="1" t="str">
        <f t="shared" ref="B233" si="73">D233&amp;A233</f>
        <v>5封魔阵法</v>
      </c>
      <c r="C233" t="s">
        <v>302</v>
      </c>
      <c r="D233">
        <v>5</v>
      </c>
      <c r="E233">
        <v>10</v>
      </c>
      <c r="F233" s="5" t="s">
        <v>524</v>
      </c>
      <c r="G233" t="s">
        <v>497</v>
      </c>
    </row>
    <row r="234" spans="1:7" x14ac:dyDescent="0.15">
      <c r="A234" s="1" t="s">
        <v>269</v>
      </c>
      <c r="B234" s="1" t="str">
        <f t="shared" si="38"/>
        <v>5封魔阵法</v>
      </c>
      <c r="C234" t="s">
        <v>302</v>
      </c>
      <c r="D234">
        <v>5</v>
      </c>
      <c r="E234">
        <v>10</v>
      </c>
      <c r="F234" s="5" t="s">
        <v>541</v>
      </c>
      <c r="G234" t="s">
        <v>497</v>
      </c>
    </row>
    <row r="235" spans="1:7" x14ac:dyDescent="0.15">
      <c r="A235" s="1" t="s">
        <v>270</v>
      </c>
      <c r="B235" s="1" t="str">
        <f t="shared" ref="B235:B236" si="74">D235&amp;A235</f>
        <v>6神人合一</v>
      </c>
      <c r="C235" t="s">
        <v>302</v>
      </c>
      <c r="D235">
        <v>6</v>
      </c>
      <c r="E235">
        <v>15</v>
      </c>
      <c r="F235" s="5" t="s">
        <v>541</v>
      </c>
      <c r="G235" t="s">
        <v>498</v>
      </c>
    </row>
    <row r="236" spans="1:7" x14ac:dyDescent="0.15">
      <c r="A236" s="1" t="s">
        <v>270</v>
      </c>
      <c r="B236" s="1" t="str">
        <f t="shared" si="74"/>
        <v>6神人合一</v>
      </c>
      <c r="C236" t="s">
        <v>302</v>
      </c>
      <c r="D236">
        <v>6</v>
      </c>
      <c r="E236">
        <v>15</v>
      </c>
      <c r="F236" s="5" t="s">
        <v>366</v>
      </c>
      <c r="G236" t="s">
        <v>498</v>
      </c>
    </row>
    <row r="237" spans="1:7" x14ac:dyDescent="0.15">
      <c r="A237" s="1" t="s">
        <v>270</v>
      </c>
      <c r="B237" s="1" t="str">
        <f t="shared" si="38"/>
        <v>6神人合一</v>
      </c>
      <c r="C237" t="s">
        <v>302</v>
      </c>
      <c r="D237">
        <v>6</v>
      </c>
      <c r="E237">
        <v>15</v>
      </c>
      <c r="F237" s="5" t="s">
        <v>367</v>
      </c>
      <c r="G237" t="s">
        <v>498</v>
      </c>
    </row>
    <row r="238" spans="1:7" x14ac:dyDescent="0.15">
      <c r="A238" s="1" t="s">
        <v>271</v>
      </c>
      <c r="B238" s="1" t="str">
        <f t="shared" ref="B238:B241" si="75">D238&amp;A238</f>
        <v>6神渡霜天</v>
      </c>
      <c r="C238" t="s">
        <v>302</v>
      </c>
      <c r="D238">
        <v>6</v>
      </c>
      <c r="E238">
        <v>15</v>
      </c>
      <c r="F238" s="5" t="s">
        <v>368</v>
      </c>
      <c r="G238" t="s">
        <v>119</v>
      </c>
    </row>
    <row r="239" spans="1:7" x14ac:dyDescent="0.15">
      <c r="A239" s="1" t="s">
        <v>271</v>
      </c>
      <c r="B239" s="1" t="str">
        <f t="shared" si="75"/>
        <v>6神渡霜天</v>
      </c>
      <c r="C239" t="s">
        <v>302</v>
      </c>
      <c r="D239">
        <v>6</v>
      </c>
      <c r="E239">
        <v>15</v>
      </c>
      <c r="F239" s="5" t="s">
        <v>369</v>
      </c>
      <c r="G239" t="s">
        <v>119</v>
      </c>
    </row>
    <row r="240" spans="1:7" x14ac:dyDescent="0.15">
      <c r="A240" s="1" t="s">
        <v>271</v>
      </c>
      <c r="B240" s="1" t="str">
        <f t="shared" si="75"/>
        <v>6神渡霜天</v>
      </c>
      <c r="C240" t="s">
        <v>302</v>
      </c>
      <c r="D240">
        <v>6</v>
      </c>
      <c r="E240">
        <v>15</v>
      </c>
      <c r="F240" s="5" t="s">
        <v>370</v>
      </c>
      <c r="G240" t="s">
        <v>119</v>
      </c>
    </row>
    <row r="241" spans="1:7" x14ac:dyDescent="0.15">
      <c r="A241" s="1" t="s">
        <v>271</v>
      </c>
      <c r="B241" s="1" t="str">
        <f t="shared" si="75"/>
        <v>6神渡霜天</v>
      </c>
      <c r="C241" t="s">
        <v>302</v>
      </c>
      <c r="D241">
        <v>6</v>
      </c>
      <c r="E241">
        <v>15</v>
      </c>
      <c r="F241" s="5" t="s">
        <v>371</v>
      </c>
      <c r="G241" t="s">
        <v>119</v>
      </c>
    </row>
    <row r="242" spans="1:7" x14ac:dyDescent="0.15">
      <c r="A242" s="1" t="s">
        <v>271</v>
      </c>
      <c r="B242" s="1" t="str">
        <f t="shared" si="38"/>
        <v>6神渡霜天</v>
      </c>
      <c r="C242" t="s">
        <v>302</v>
      </c>
      <c r="D242">
        <v>6</v>
      </c>
      <c r="E242">
        <v>15</v>
      </c>
      <c r="F242" s="5" t="s">
        <v>372</v>
      </c>
      <c r="G242" t="s">
        <v>119</v>
      </c>
    </row>
    <row r="243" spans="1:7" x14ac:dyDescent="0.15">
      <c r="A243" s="1" t="s">
        <v>272</v>
      </c>
      <c r="B243" s="1" t="str">
        <f t="shared" ref="B243:B245" si="76">D243&amp;A243</f>
        <v>7赤日·神回</v>
      </c>
      <c r="C243" t="s">
        <v>302</v>
      </c>
      <c r="D243">
        <v>7</v>
      </c>
      <c r="E243">
        <v>25</v>
      </c>
      <c r="F243" s="5" t="s">
        <v>545</v>
      </c>
      <c r="G243" t="s">
        <v>120</v>
      </c>
    </row>
    <row r="244" spans="1:7" x14ac:dyDescent="0.15">
      <c r="A244" s="1" t="s">
        <v>272</v>
      </c>
      <c r="B244" s="1" t="str">
        <f t="shared" si="76"/>
        <v>7赤日·神回</v>
      </c>
      <c r="C244" t="s">
        <v>302</v>
      </c>
      <c r="D244">
        <v>7</v>
      </c>
      <c r="E244">
        <v>25</v>
      </c>
      <c r="F244" s="5" t="s">
        <v>545</v>
      </c>
      <c r="G244" t="s">
        <v>120</v>
      </c>
    </row>
    <row r="245" spans="1:7" x14ac:dyDescent="0.15">
      <c r="A245" s="1" t="s">
        <v>272</v>
      </c>
      <c r="B245" s="1" t="str">
        <f t="shared" si="76"/>
        <v>7赤日·神回</v>
      </c>
      <c r="C245" t="s">
        <v>302</v>
      </c>
      <c r="D245">
        <v>7</v>
      </c>
      <c r="E245">
        <v>25</v>
      </c>
      <c r="F245" s="5" t="s">
        <v>373</v>
      </c>
      <c r="G245" t="s">
        <v>120</v>
      </c>
    </row>
    <row r="246" spans="1:7" x14ac:dyDescent="0.15">
      <c r="A246" s="1" t="s">
        <v>272</v>
      </c>
      <c r="B246" s="1" t="str">
        <f t="shared" ref="B246:B292" si="77">D246&amp;A246</f>
        <v>7赤日·神回</v>
      </c>
      <c r="C246" t="s">
        <v>302</v>
      </c>
      <c r="D246">
        <v>7</v>
      </c>
      <c r="E246">
        <v>25</v>
      </c>
      <c r="F246" s="5" t="s">
        <v>374</v>
      </c>
      <c r="G246" t="s">
        <v>120</v>
      </c>
    </row>
    <row r="247" spans="1:7" x14ac:dyDescent="0.15">
      <c r="A247" s="1" t="s">
        <v>273</v>
      </c>
      <c r="B247" s="1" t="str">
        <f t="shared" si="77"/>
        <v>1魔化心法</v>
      </c>
      <c r="C247" t="s">
        <v>303</v>
      </c>
      <c r="D247">
        <v>1</v>
      </c>
      <c r="E247">
        <v>1</v>
      </c>
      <c r="F247" s="4" t="s">
        <v>551</v>
      </c>
      <c r="G247" t="s">
        <v>499</v>
      </c>
    </row>
    <row r="248" spans="1:7" x14ac:dyDescent="0.15">
      <c r="A248" s="1" t="s">
        <v>274</v>
      </c>
      <c r="B248" s="1" t="str">
        <f t="shared" si="77"/>
        <v>2夜月流</v>
      </c>
      <c r="C248" t="s">
        <v>303</v>
      </c>
      <c r="D248">
        <v>2</v>
      </c>
      <c r="E248">
        <v>2</v>
      </c>
      <c r="F248" s="4" t="s">
        <v>551</v>
      </c>
      <c r="G248" t="s">
        <v>500</v>
      </c>
    </row>
    <row r="249" spans="1:7" x14ac:dyDescent="0.15">
      <c r="A249" s="1" t="s">
        <v>275</v>
      </c>
      <c r="B249" s="1" t="str">
        <f t="shared" si="77"/>
        <v>3炼狱火</v>
      </c>
      <c r="C249" t="s">
        <v>303</v>
      </c>
      <c r="D249">
        <v>3</v>
      </c>
      <c r="E249">
        <v>3</v>
      </c>
      <c r="F249" s="4" t="s">
        <v>550</v>
      </c>
      <c r="G249" t="s">
        <v>501</v>
      </c>
    </row>
    <row r="250" spans="1:7" x14ac:dyDescent="0.15">
      <c r="A250" s="1" t="s">
        <v>276</v>
      </c>
      <c r="B250" s="1" t="str">
        <f t="shared" ref="B250" si="78">D250&amp;A250</f>
        <v>4烈火乱世</v>
      </c>
      <c r="C250" t="s">
        <v>303</v>
      </c>
      <c r="D250">
        <v>4</v>
      </c>
      <c r="E250">
        <v>8</v>
      </c>
      <c r="F250" s="5" t="s">
        <v>525</v>
      </c>
      <c r="G250" t="s">
        <v>502</v>
      </c>
    </row>
    <row r="251" spans="1:7" x14ac:dyDescent="0.15">
      <c r="A251" s="1" t="s">
        <v>276</v>
      </c>
      <c r="B251" s="1" t="str">
        <f t="shared" si="77"/>
        <v>4烈火乱世</v>
      </c>
      <c r="C251" t="s">
        <v>303</v>
      </c>
      <c r="D251">
        <v>4</v>
      </c>
      <c r="E251">
        <v>8</v>
      </c>
      <c r="F251" s="5" t="s">
        <v>523</v>
      </c>
      <c r="G251" t="s">
        <v>502</v>
      </c>
    </row>
    <row r="252" spans="1:7" x14ac:dyDescent="0.15">
      <c r="A252" s="1" t="s">
        <v>144</v>
      </c>
      <c r="B252" s="1" t="str">
        <f t="shared" ref="B252" si="79">D252&amp;A252</f>
        <v>5灭世焚火</v>
      </c>
      <c r="C252" t="s">
        <v>303</v>
      </c>
      <c r="D252">
        <v>5</v>
      </c>
      <c r="E252">
        <v>10</v>
      </c>
      <c r="F252" s="5" t="s">
        <v>524</v>
      </c>
      <c r="G252" t="s">
        <v>503</v>
      </c>
    </row>
    <row r="253" spans="1:7" x14ac:dyDescent="0.15">
      <c r="A253" s="1" t="s">
        <v>144</v>
      </c>
      <c r="B253" s="1" t="str">
        <f t="shared" si="77"/>
        <v>5灭世焚火</v>
      </c>
      <c r="C253" t="s">
        <v>303</v>
      </c>
      <c r="D253">
        <v>5</v>
      </c>
      <c r="E253">
        <v>10</v>
      </c>
      <c r="F253" s="5" t="s">
        <v>523</v>
      </c>
      <c r="G253" t="s">
        <v>503</v>
      </c>
    </row>
    <row r="254" spans="1:7" x14ac:dyDescent="0.15">
      <c r="A254" s="1" t="s">
        <v>278</v>
      </c>
      <c r="B254" s="1" t="str">
        <f t="shared" si="77"/>
        <v>3寒云劲</v>
      </c>
      <c r="C254" t="s">
        <v>303</v>
      </c>
      <c r="D254">
        <v>3</v>
      </c>
      <c r="E254">
        <v>3</v>
      </c>
      <c r="F254" s="5" t="s">
        <v>550</v>
      </c>
      <c r="G254" t="s">
        <v>504</v>
      </c>
    </row>
    <row r="255" spans="1:7" x14ac:dyDescent="0.15">
      <c r="A255" s="1" t="s">
        <v>145</v>
      </c>
      <c r="B255" s="1" t="str">
        <f t="shared" ref="B255" si="80">D255&amp;A255</f>
        <v>4天寒地冻</v>
      </c>
      <c r="C255" t="s">
        <v>303</v>
      </c>
      <c r="D255">
        <v>4</v>
      </c>
      <c r="E255">
        <v>8</v>
      </c>
      <c r="F255" s="5" t="s">
        <v>525</v>
      </c>
      <c r="G255" t="s">
        <v>505</v>
      </c>
    </row>
    <row r="256" spans="1:7" x14ac:dyDescent="0.15">
      <c r="A256" s="1" t="s">
        <v>145</v>
      </c>
      <c r="B256" s="1" t="str">
        <f t="shared" si="77"/>
        <v>4天寒地冻</v>
      </c>
      <c r="C256" t="s">
        <v>303</v>
      </c>
      <c r="D256">
        <v>4</v>
      </c>
      <c r="E256">
        <v>8</v>
      </c>
      <c r="F256" s="5" t="s">
        <v>523</v>
      </c>
      <c r="G256" t="s">
        <v>505</v>
      </c>
    </row>
    <row r="257" spans="1:7" x14ac:dyDescent="0.15">
      <c r="A257" s="1" t="s">
        <v>280</v>
      </c>
      <c r="B257" s="1" t="str">
        <f t="shared" ref="B257" si="81">D257&amp;A257</f>
        <v>5冰月极光</v>
      </c>
      <c r="C257" t="s">
        <v>303</v>
      </c>
      <c r="D257">
        <v>5</v>
      </c>
      <c r="E257">
        <v>10</v>
      </c>
      <c r="F257" s="5" t="s">
        <v>524</v>
      </c>
      <c r="G257" t="s">
        <v>506</v>
      </c>
    </row>
    <row r="258" spans="1:7" x14ac:dyDescent="0.15">
      <c r="A258" s="1" t="s">
        <v>280</v>
      </c>
      <c r="B258" s="1" t="str">
        <f t="shared" si="77"/>
        <v>5冰月极光</v>
      </c>
      <c r="C258" t="s">
        <v>303</v>
      </c>
      <c r="D258">
        <v>5</v>
      </c>
      <c r="E258">
        <v>10</v>
      </c>
      <c r="F258" s="5" t="s">
        <v>523</v>
      </c>
      <c r="G258" t="s">
        <v>506</v>
      </c>
    </row>
    <row r="259" spans="1:7" x14ac:dyDescent="0.15">
      <c r="A259" s="1" t="s">
        <v>281</v>
      </c>
      <c r="B259" s="1" t="str">
        <f t="shared" si="77"/>
        <v>2杀声震天</v>
      </c>
      <c r="C259" t="s">
        <v>303</v>
      </c>
      <c r="D259">
        <v>2</v>
      </c>
      <c r="E259">
        <v>2</v>
      </c>
      <c r="F259" s="4" t="s">
        <v>551</v>
      </c>
      <c r="G259" t="s">
        <v>507</v>
      </c>
    </row>
    <row r="260" spans="1:7" x14ac:dyDescent="0.15">
      <c r="A260" s="1" t="s">
        <v>282</v>
      </c>
      <c r="B260" s="1" t="str">
        <f t="shared" si="77"/>
        <v>3修罗归元</v>
      </c>
      <c r="C260" t="s">
        <v>303</v>
      </c>
      <c r="D260">
        <v>3</v>
      </c>
      <c r="E260">
        <v>3</v>
      </c>
      <c r="F260" s="5" t="s">
        <v>550</v>
      </c>
      <c r="G260" t="s">
        <v>508</v>
      </c>
    </row>
    <row r="261" spans="1:7" x14ac:dyDescent="0.15">
      <c r="A261" s="1" t="s">
        <v>283</v>
      </c>
      <c r="B261" s="1" t="str">
        <f t="shared" ref="B261" si="82">D261&amp;A261</f>
        <v>4还魂大法</v>
      </c>
      <c r="C261" t="s">
        <v>303</v>
      </c>
      <c r="D261">
        <v>4</v>
      </c>
      <c r="E261">
        <v>8</v>
      </c>
      <c r="F261" s="5" t="s">
        <v>525</v>
      </c>
      <c r="G261" t="s">
        <v>509</v>
      </c>
    </row>
    <row r="262" spans="1:7" x14ac:dyDescent="0.15">
      <c r="A262" s="1" t="s">
        <v>283</v>
      </c>
      <c r="B262" s="1" t="str">
        <f t="shared" si="77"/>
        <v>4还魂大法</v>
      </c>
      <c r="C262" t="s">
        <v>303</v>
      </c>
      <c r="D262">
        <v>4</v>
      </c>
      <c r="E262">
        <v>8</v>
      </c>
      <c r="F262" s="5" t="s">
        <v>523</v>
      </c>
      <c r="G262" t="s">
        <v>509</v>
      </c>
    </row>
    <row r="263" spans="1:7" x14ac:dyDescent="0.15">
      <c r="A263" s="1" t="s">
        <v>284</v>
      </c>
      <c r="B263" s="1" t="str">
        <f t="shared" ref="B263" si="83">D263&amp;A263</f>
        <v>5虚无幻海</v>
      </c>
      <c r="C263" t="s">
        <v>303</v>
      </c>
      <c r="D263">
        <v>5</v>
      </c>
      <c r="E263">
        <v>10</v>
      </c>
      <c r="F263" s="5" t="s">
        <v>524</v>
      </c>
      <c r="G263" t="s">
        <v>510</v>
      </c>
    </row>
    <row r="264" spans="1:7" x14ac:dyDescent="0.15">
      <c r="A264" s="1" t="s">
        <v>284</v>
      </c>
      <c r="B264" s="1" t="str">
        <f t="shared" si="77"/>
        <v>5虚无幻海</v>
      </c>
      <c r="C264" t="s">
        <v>303</v>
      </c>
      <c r="D264">
        <v>5</v>
      </c>
      <c r="E264">
        <v>10</v>
      </c>
      <c r="F264" s="5" t="s">
        <v>523</v>
      </c>
      <c r="G264" t="s">
        <v>510</v>
      </c>
    </row>
    <row r="265" spans="1:7" x14ac:dyDescent="0.15">
      <c r="A265" s="1" t="s">
        <v>285</v>
      </c>
      <c r="B265" s="1" t="str">
        <f t="shared" si="77"/>
        <v>2九阴诀</v>
      </c>
      <c r="C265" t="s">
        <v>303</v>
      </c>
      <c r="D265">
        <v>2</v>
      </c>
      <c r="E265">
        <v>2</v>
      </c>
      <c r="F265" s="4" t="s">
        <v>551</v>
      </c>
      <c r="G265" t="s">
        <v>511</v>
      </c>
    </row>
    <row r="266" spans="1:7" x14ac:dyDescent="0.15">
      <c r="A266" s="1" t="s">
        <v>286</v>
      </c>
      <c r="B266" s="1" t="str">
        <f t="shared" si="77"/>
        <v>3魔影迷踪</v>
      </c>
      <c r="C266" t="s">
        <v>303</v>
      </c>
      <c r="D266">
        <v>3</v>
      </c>
      <c r="E266">
        <v>3</v>
      </c>
      <c r="F266" s="5" t="s">
        <v>550</v>
      </c>
      <c r="G266" t="s">
        <v>512</v>
      </c>
    </row>
    <row r="267" spans="1:7" x14ac:dyDescent="0.15">
      <c r="A267" s="1" t="s">
        <v>287</v>
      </c>
      <c r="B267" s="1" t="str">
        <f t="shared" ref="B267" si="84">D267&amp;A267</f>
        <v>4黑煞灵指</v>
      </c>
      <c r="C267" t="s">
        <v>303</v>
      </c>
      <c r="D267">
        <v>4</v>
      </c>
      <c r="E267">
        <v>8</v>
      </c>
      <c r="F267" s="5" t="s">
        <v>525</v>
      </c>
      <c r="G267" t="s">
        <v>513</v>
      </c>
    </row>
    <row r="268" spans="1:7" x14ac:dyDescent="0.15">
      <c r="A268" s="1" t="s">
        <v>287</v>
      </c>
      <c r="B268" s="1" t="str">
        <f t="shared" si="77"/>
        <v>4黑煞灵指</v>
      </c>
      <c r="C268" t="s">
        <v>303</v>
      </c>
      <c r="D268">
        <v>4</v>
      </c>
      <c r="E268">
        <v>8</v>
      </c>
      <c r="F268" s="5" t="s">
        <v>523</v>
      </c>
      <c r="G268" t="s">
        <v>513</v>
      </c>
    </row>
    <row r="269" spans="1:7" x14ac:dyDescent="0.15">
      <c r="A269" s="1" t="s">
        <v>288</v>
      </c>
      <c r="B269" s="1" t="str">
        <f t="shared" ref="B269" si="85">D269&amp;A269</f>
        <v>5七星连环</v>
      </c>
      <c r="C269" t="s">
        <v>303</v>
      </c>
      <c r="D269">
        <v>5</v>
      </c>
      <c r="E269">
        <v>10</v>
      </c>
      <c r="F269" s="5" t="s">
        <v>524</v>
      </c>
      <c r="G269" t="s">
        <v>514</v>
      </c>
    </row>
    <row r="270" spans="1:7" x14ac:dyDescent="0.15">
      <c r="A270" s="1" t="s">
        <v>288</v>
      </c>
      <c r="B270" s="1" t="str">
        <f t="shared" si="77"/>
        <v>5七星连环</v>
      </c>
      <c r="C270" t="s">
        <v>303</v>
      </c>
      <c r="D270">
        <v>5</v>
      </c>
      <c r="E270">
        <v>10</v>
      </c>
      <c r="F270" s="5" t="s">
        <v>523</v>
      </c>
      <c r="G270" t="s">
        <v>514</v>
      </c>
    </row>
    <row r="271" spans="1:7" x14ac:dyDescent="0.15">
      <c r="A271" s="1" t="s">
        <v>289</v>
      </c>
      <c r="B271" s="1" t="str">
        <f t="shared" ref="B271:B274" si="86">D271&amp;A271</f>
        <v>6修罗斩月</v>
      </c>
      <c r="C271" t="s">
        <v>303</v>
      </c>
      <c r="D271">
        <v>6</v>
      </c>
      <c r="E271">
        <v>15</v>
      </c>
      <c r="F271" s="5" t="s">
        <v>375</v>
      </c>
      <c r="G271" t="s">
        <v>135</v>
      </c>
    </row>
    <row r="272" spans="1:7" x14ac:dyDescent="0.15">
      <c r="A272" s="1" t="s">
        <v>289</v>
      </c>
      <c r="B272" s="1" t="str">
        <f t="shared" si="86"/>
        <v>6修罗斩月</v>
      </c>
      <c r="C272" t="s">
        <v>303</v>
      </c>
      <c r="D272">
        <v>6</v>
      </c>
      <c r="E272">
        <v>15</v>
      </c>
      <c r="F272" s="5" t="s">
        <v>376</v>
      </c>
      <c r="G272" t="s">
        <v>135</v>
      </c>
    </row>
    <row r="273" spans="1:7" x14ac:dyDescent="0.15">
      <c r="A273" s="1" t="s">
        <v>289</v>
      </c>
      <c r="B273" s="1" t="str">
        <f t="shared" si="86"/>
        <v>6修罗斩月</v>
      </c>
      <c r="C273" t="s">
        <v>303</v>
      </c>
      <c r="D273">
        <v>6</v>
      </c>
      <c r="E273">
        <v>15</v>
      </c>
      <c r="F273" s="5" t="s">
        <v>515</v>
      </c>
      <c r="G273" t="s">
        <v>135</v>
      </c>
    </row>
    <row r="274" spans="1:7" x14ac:dyDescent="0.15">
      <c r="A274" s="1" t="s">
        <v>289</v>
      </c>
      <c r="B274" s="1" t="str">
        <f t="shared" si="86"/>
        <v>6修罗斩月</v>
      </c>
      <c r="C274" t="s">
        <v>303</v>
      </c>
      <c r="D274">
        <v>6</v>
      </c>
      <c r="E274">
        <v>15</v>
      </c>
      <c r="F274" s="5" t="s">
        <v>383</v>
      </c>
      <c r="G274" t="s">
        <v>135</v>
      </c>
    </row>
    <row r="275" spans="1:7" x14ac:dyDescent="0.15">
      <c r="A275" s="1" t="s">
        <v>289</v>
      </c>
      <c r="B275" s="1" t="str">
        <f t="shared" si="77"/>
        <v>6修罗斩月</v>
      </c>
      <c r="C275" t="s">
        <v>303</v>
      </c>
      <c r="D275">
        <v>6</v>
      </c>
      <c r="E275">
        <v>15</v>
      </c>
      <c r="F275" s="5" t="s">
        <v>331</v>
      </c>
      <c r="G275" t="s">
        <v>135</v>
      </c>
    </row>
    <row r="276" spans="1:7" x14ac:dyDescent="0.15">
      <c r="A276" s="1" t="s">
        <v>290</v>
      </c>
      <c r="B276" s="1" t="str">
        <f t="shared" si="77"/>
        <v>6人魔合一</v>
      </c>
      <c r="C276" t="s">
        <v>303</v>
      </c>
      <c r="D276">
        <v>6</v>
      </c>
      <c r="E276">
        <v>15</v>
      </c>
      <c r="F276" s="5" t="s">
        <v>523</v>
      </c>
      <c r="G276" t="s">
        <v>516</v>
      </c>
    </row>
    <row r="277" spans="1:7" x14ac:dyDescent="0.15">
      <c r="A277" s="1" t="s">
        <v>290</v>
      </c>
      <c r="B277" s="1" t="str">
        <f t="shared" ref="B277" si="87">D277&amp;A277</f>
        <v>6人魔合一</v>
      </c>
      <c r="C277" t="s">
        <v>303</v>
      </c>
      <c r="D277">
        <v>6</v>
      </c>
      <c r="E277">
        <v>15</v>
      </c>
      <c r="F277" s="5" t="s">
        <v>377</v>
      </c>
      <c r="G277" t="s">
        <v>516</v>
      </c>
    </row>
    <row r="278" spans="1:7" x14ac:dyDescent="0.15">
      <c r="A278" s="1" t="s">
        <v>290</v>
      </c>
      <c r="B278" s="1" t="str">
        <f t="shared" si="77"/>
        <v>6人魔合一</v>
      </c>
      <c r="C278" t="s">
        <v>303</v>
      </c>
      <c r="D278">
        <v>6</v>
      </c>
      <c r="E278">
        <v>15</v>
      </c>
      <c r="F278" s="5" t="s">
        <v>378</v>
      </c>
      <c r="G278" t="s">
        <v>516</v>
      </c>
    </row>
    <row r="279" spans="1:7" x14ac:dyDescent="0.15">
      <c r="A279" s="1" t="s">
        <v>291</v>
      </c>
      <c r="B279" s="1" t="str">
        <f t="shared" ref="B279:B281" si="88">D279&amp;A279</f>
        <v>7魔帝·无天</v>
      </c>
      <c r="C279" t="s">
        <v>303</v>
      </c>
      <c r="D279">
        <v>7</v>
      </c>
      <c r="E279">
        <v>25</v>
      </c>
      <c r="F279" s="5" t="s">
        <v>379</v>
      </c>
      <c r="G279" t="s">
        <v>137</v>
      </c>
    </row>
    <row r="280" spans="1:7" x14ac:dyDescent="0.15">
      <c r="A280" s="1" t="s">
        <v>291</v>
      </c>
      <c r="B280" s="1" t="str">
        <f t="shared" si="88"/>
        <v>7魔帝·无天</v>
      </c>
      <c r="C280" t="s">
        <v>303</v>
      </c>
      <c r="D280">
        <v>7</v>
      </c>
      <c r="E280">
        <v>25</v>
      </c>
      <c r="F280" s="5" t="s">
        <v>380</v>
      </c>
      <c r="G280" t="s">
        <v>137</v>
      </c>
    </row>
    <row r="281" spans="1:7" x14ac:dyDescent="0.15">
      <c r="A281" s="1" t="s">
        <v>291</v>
      </c>
      <c r="B281" s="1" t="str">
        <f t="shared" si="88"/>
        <v>7魔帝·无天</v>
      </c>
      <c r="C281" t="s">
        <v>303</v>
      </c>
      <c r="D281">
        <v>7</v>
      </c>
      <c r="E281">
        <v>25</v>
      </c>
      <c r="F281" s="5" t="s">
        <v>549</v>
      </c>
      <c r="G281" t="s">
        <v>137</v>
      </c>
    </row>
    <row r="282" spans="1:7" x14ac:dyDescent="0.15">
      <c r="A282" s="1" t="s">
        <v>291</v>
      </c>
      <c r="B282" s="1" t="str">
        <f t="shared" si="77"/>
        <v>7魔帝·无天</v>
      </c>
      <c r="C282" t="s">
        <v>303</v>
      </c>
      <c r="D282">
        <v>7</v>
      </c>
      <c r="E282">
        <v>25</v>
      </c>
      <c r="F282" s="5" t="s">
        <v>381</v>
      </c>
      <c r="G282" t="s">
        <v>137</v>
      </c>
    </row>
    <row r="283" spans="1:7" x14ac:dyDescent="0.15">
      <c r="A283" s="1" t="s">
        <v>314</v>
      </c>
      <c r="B283" s="1" t="str">
        <f t="shared" ref="B283" si="89">D283&amp;A283</f>
        <v>8狂龙乱世</v>
      </c>
      <c r="C283" t="s">
        <v>320</v>
      </c>
      <c r="D283">
        <v>8</v>
      </c>
      <c r="E283">
        <v>20</v>
      </c>
      <c r="F283" s="5" t="s">
        <v>529</v>
      </c>
      <c r="G283" t="s">
        <v>308</v>
      </c>
    </row>
    <row r="284" spans="1:7" x14ac:dyDescent="0.15">
      <c r="A284" s="1" t="s">
        <v>314</v>
      </c>
      <c r="B284" s="1" t="str">
        <f t="shared" si="77"/>
        <v>8狂龙乱世</v>
      </c>
      <c r="C284" t="s">
        <v>320</v>
      </c>
      <c r="D284">
        <v>8</v>
      </c>
      <c r="E284">
        <v>20</v>
      </c>
      <c r="F284" s="5" t="s">
        <v>534</v>
      </c>
      <c r="G284" t="s">
        <v>308</v>
      </c>
    </row>
    <row r="285" spans="1:7" x14ac:dyDescent="0.15">
      <c r="A285" s="1" t="s">
        <v>315</v>
      </c>
      <c r="B285" s="1" t="str">
        <f t="shared" ref="B285" si="90">D285&amp;A285</f>
        <v>8神魔同体</v>
      </c>
      <c r="C285" t="s">
        <v>320</v>
      </c>
      <c r="D285">
        <v>8</v>
      </c>
      <c r="E285">
        <v>20</v>
      </c>
      <c r="F285" s="5" t="s">
        <v>523</v>
      </c>
      <c r="G285" t="s">
        <v>309</v>
      </c>
    </row>
    <row r="286" spans="1:7" x14ac:dyDescent="0.15">
      <c r="A286" s="1" t="s">
        <v>315</v>
      </c>
      <c r="B286" s="1" t="str">
        <f t="shared" si="77"/>
        <v>8神魔同体</v>
      </c>
      <c r="C286" t="s">
        <v>320</v>
      </c>
      <c r="D286">
        <v>8</v>
      </c>
      <c r="E286">
        <v>20</v>
      </c>
      <c r="F286" s="5" t="s">
        <v>541</v>
      </c>
      <c r="G286" t="s">
        <v>309</v>
      </c>
    </row>
    <row r="287" spans="1:7" x14ac:dyDescent="0.15">
      <c r="A287" s="1" t="s">
        <v>316</v>
      </c>
      <c r="B287" s="1" t="str">
        <f t="shared" ref="B287" si="91">D287&amp;A287</f>
        <v>8天阳无极</v>
      </c>
      <c r="C287" t="s">
        <v>320</v>
      </c>
      <c r="D287">
        <v>8</v>
      </c>
      <c r="E287">
        <v>20</v>
      </c>
      <c r="F287" s="5" t="s">
        <v>522</v>
      </c>
      <c r="G287" t="s">
        <v>310</v>
      </c>
    </row>
    <row r="288" spans="1:7" x14ac:dyDescent="0.15">
      <c r="A288" s="1" t="s">
        <v>316</v>
      </c>
      <c r="B288" s="1" t="str">
        <f t="shared" si="77"/>
        <v>8天阳无极</v>
      </c>
      <c r="C288" t="s">
        <v>320</v>
      </c>
      <c r="D288">
        <v>8</v>
      </c>
      <c r="E288">
        <v>20</v>
      </c>
      <c r="F288" s="5" t="s">
        <v>536</v>
      </c>
      <c r="G288" t="s">
        <v>310</v>
      </c>
    </row>
    <row r="289" spans="1:7" x14ac:dyDescent="0.15">
      <c r="A289" s="1" t="s">
        <v>317</v>
      </c>
      <c r="B289" s="1" t="str">
        <f t="shared" ref="B289" si="92">D289&amp;A289</f>
        <v>8无量定天</v>
      </c>
      <c r="C289" t="s">
        <v>320</v>
      </c>
      <c r="D289">
        <v>8</v>
      </c>
      <c r="E289">
        <v>20</v>
      </c>
      <c r="F289" s="5" t="s">
        <v>521</v>
      </c>
      <c r="G289" t="s">
        <v>517</v>
      </c>
    </row>
    <row r="290" spans="1:7" x14ac:dyDescent="0.15">
      <c r="A290" s="1" t="s">
        <v>317</v>
      </c>
      <c r="B290" s="1" t="str">
        <f t="shared" si="77"/>
        <v>8无量定天</v>
      </c>
      <c r="C290" t="s">
        <v>320</v>
      </c>
      <c r="D290">
        <v>8</v>
      </c>
      <c r="E290">
        <v>20</v>
      </c>
      <c r="F290" s="5" t="s">
        <v>543</v>
      </c>
      <c r="G290" t="s">
        <v>517</v>
      </c>
    </row>
    <row r="291" spans="1:7" x14ac:dyDescent="0.15">
      <c r="A291" s="1" t="s">
        <v>318</v>
      </c>
      <c r="B291" s="1" t="str">
        <f t="shared" si="77"/>
        <v>9神魔·灭世</v>
      </c>
      <c r="C291" t="s">
        <v>320</v>
      </c>
      <c r="D291">
        <v>9</v>
      </c>
      <c r="E291">
        <v>18</v>
      </c>
      <c r="F291" s="4" t="s">
        <v>332</v>
      </c>
      <c r="G291" t="s">
        <v>312</v>
      </c>
    </row>
    <row r="292" spans="1:7" x14ac:dyDescent="0.15">
      <c r="A292" s="1" t="s">
        <v>313</v>
      </c>
      <c r="B292" s="1" t="str">
        <f t="shared" si="77"/>
        <v>9极阳·天关</v>
      </c>
      <c r="C292" t="s">
        <v>320</v>
      </c>
      <c r="D292">
        <v>9</v>
      </c>
      <c r="E292">
        <v>18</v>
      </c>
      <c r="F292" s="5" t="s">
        <v>331</v>
      </c>
      <c r="G292" t="s">
        <v>518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selection activeCell="L10" sqref="L10"/>
    </sheetView>
  </sheetViews>
  <sheetFormatPr defaultRowHeight="13.5" x14ac:dyDescent="0.15"/>
  <cols>
    <col min="1" max="6" width="9" style="34"/>
    <col min="7" max="7" width="18.875" style="35" customWidth="1"/>
  </cols>
  <sheetData>
    <row r="1" spans="1:7" x14ac:dyDescent="0.15">
      <c r="A1" s="32" t="s">
        <v>608</v>
      </c>
      <c r="B1" s="32" t="s">
        <v>609</v>
      </c>
      <c r="C1" s="32" t="s">
        <v>610</v>
      </c>
      <c r="D1" s="32" t="s">
        <v>614</v>
      </c>
      <c r="E1" s="32" t="s">
        <v>612</v>
      </c>
      <c r="F1" s="32" t="s">
        <v>611</v>
      </c>
      <c r="G1" s="36" t="s">
        <v>613</v>
      </c>
    </row>
    <row r="2" spans="1:7" x14ac:dyDescent="0.15">
      <c r="A2" s="37" t="s">
        <v>615</v>
      </c>
      <c r="B2" s="19" t="s">
        <v>616</v>
      </c>
      <c r="C2" s="66" t="s">
        <v>617</v>
      </c>
      <c r="D2" s="32" t="s">
        <v>618</v>
      </c>
      <c r="E2" s="32">
        <v>100</v>
      </c>
      <c r="F2" s="32">
        <v>0</v>
      </c>
      <c r="G2" s="36" t="s">
        <v>619</v>
      </c>
    </row>
    <row r="3" spans="1:7" x14ac:dyDescent="0.15">
      <c r="A3" s="32" t="s">
        <v>620</v>
      </c>
      <c r="B3" s="19" t="s">
        <v>631</v>
      </c>
      <c r="C3" s="66" t="s">
        <v>621</v>
      </c>
      <c r="D3" s="32" t="s">
        <v>618</v>
      </c>
      <c r="E3" s="32">
        <v>100</v>
      </c>
      <c r="F3" s="32">
        <v>0</v>
      </c>
      <c r="G3" s="36" t="s">
        <v>639</v>
      </c>
    </row>
    <row r="4" spans="1:7" x14ac:dyDescent="0.15">
      <c r="A4" s="32" t="s">
        <v>623</v>
      </c>
      <c r="B4" s="19" t="s">
        <v>624</v>
      </c>
      <c r="C4" s="66" t="s">
        <v>625</v>
      </c>
      <c r="D4" s="32" t="s">
        <v>618</v>
      </c>
      <c r="E4" s="32">
        <v>100</v>
      </c>
      <c r="F4" s="32">
        <v>0</v>
      </c>
      <c r="G4" s="36" t="s">
        <v>626</v>
      </c>
    </row>
    <row r="5" spans="1:7" x14ac:dyDescent="0.15">
      <c r="A5" s="32" t="s">
        <v>627</v>
      </c>
      <c r="B5" s="19" t="s">
        <v>631</v>
      </c>
      <c r="C5" s="66" t="s">
        <v>621</v>
      </c>
      <c r="D5" s="32" t="s">
        <v>618</v>
      </c>
      <c r="E5" s="32">
        <v>100</v>
      </c>
      <c r="F5" s="32">
        <v>0</v>
      </c>
      <c r="G5" s="36" t="s">
        <v>629</v>
      </c>
    </row>
    <row r="6" spans="1:7" x14ac:dyDescent="0.15">
      <c r="A6" s="32" t="s">
        <v>630</v>
      </c>
      <c r="B6" s="19" t="s">
        <v>631</v>
      </c>
      <c r="C6" s="66" t="s">
        <v>632</v>
      </c>
      <c r="D6" s="32" t="s">
        <v>618</v>
      </c>
      <c r="E6" s="32">
        <v>140</v>
      </c>
      <c r="F6" s="32">
        <v>11</v>
      </c>
      <c r="G6" s="36" t="s">
        <v>633</v>
      </c>
    </row>
    <row r="7" spans="1:7" x14ac:dyDescent="0.15">
      <c r="A7" s="32" t="s">
        <v>634</v>
      </c>
      <c r="B7" s="19" t="s">
        <v>635</v>
      </c>
      <c r="C7" s="66" t="s">
        <v>636</v>
      </c>
      <c r="D7" s="32" t="s">
        <v>618</v>
      </c>
      <c r="E7" s="32">
        <v>106</v>
      </c>
      <c r="F7" s="32">
        <v>0</v>
      </c>
      <c r="G7" s="36" t="s">
        <v>622</v>
      </c>
    </row>
    <row r="8" spans="1:7" x14ac:dyDescent="0.15">
      <c r="A8" s="32" t="s">
        <v>637</v>
      </c>
      <c r="B8" s="19" t="s">
        <v>616</v>
      </c>
      <c r="C8" s="66" t="s">
        <v>621</v>
      </c>
      <c r="D8" s="32" t="s">
        <v>618</v>
      </c>
      <c r="E8" s="32">
        <v>90</v>
      </c>
      <c r="F8" s="32">
        <v>0</v>
      </c>
      <c r="G8" s="36" t="s">
        <v>638</v>
      </c>
    </row>
    <row r="9" spans="1:7" x14ac:dyDescent="0.15">
      <c r="A9" s="32" t="s">
        <v>640</v>
      </c>
      <c r="B9" s="19" t="s">
        <v>598</v>
      </c>
      <c r="C9" s="66" t="s">
        <v>641</v>
      </c>
      <c r="D9" s="32" t="s">
        <v>618</v>
      </c>
      <c r="E9" s="32">
        <v>100</v>
      </c>
      <c r="F9" s="32">
        <v>0</v>
      </c>
      <c r="G9" s="36" t="s">
        <v>642</v>
      </c>
    </row>
    <row r="10" spans="1:7" x14ac:dyDescent="0.15">
      <c r="A10" s="32" t="s">
        <v>643</v>
      </c>
      <c r="B10" s="19" t="s">
        <v>616</v>
      </c>
      <c r="C10" s="66" t="s">
        <v>617</v>
      </c>
      <c r="D10" s="32" t="s">
        <v>618</v>
      </c>
      <c r="E10" s="32">
        <v>108</v>
      </c>
      <c r="F10" s="32">
        <v>0</v>
      </c>
      <c r="G10" s="36" t="s">
        <v>644</v>
      </c>
    </row>
    <row r="11" spans="1:7" x14ac:dyDescent="0.15">
      <c r="A11" s="32" t="s">
        <v>645</v>
      </c>
      <c r="B11" s="19" t="s">
        <v>628</v>
      </c>
      <c r="C11" s="66" t="s">
        <v>621</v>
      </c>
      <c r="D11" s="32" t="s">
        <v>618</v>
      </c>
      <c r="E11" s="32">
        <v>110</v>
      </c>
      <c r="F11" s="32">
        <v>4</v>
      </c>
      <c r="G11" s="36" t="s">
        <v>646</v>
      </c>
    </row>
    <row r="12" spans="1:7" x14ac:dyDescent="0.15">
      <c r="A12" s="32" t="s">
        <v>647</v>
      </c>
      <c r="B12" s="19" t="s">
        <v>624</v>
      </c>
      <c r="C12" s="66" t="s">
        <v>621</v>
      </c>
      <c r="D12" s="32" t="s">
        <v>618</v>
      </c>
      <c r="E12" s="32">
        <v>106</v>
      </c>
      <c r="F12" s="32">
        <v>0</v>
      </c>
      <c r="G12" s="36" t="s">
        <v>648</v>
      </c>
    </row>
    <row r="13" spans="1:7" x14ac:dyDescent="0.15">
      <c r="A13" s="32" t="s">
        <v>649</v>
      </c>
      <c r="B13" s="19" t="s">
        <v>624</v>
      </c>
      <c r="C13" s="66" t="s">
        <v>617</v>
      </c>
      <c r="D13" s="32" t="s">
        <v>618</v>
      </c>
      <c r="E13" s="32">
        <v>110</v>
      </c>
      <c r="F13" s="32">
        <v>0</v>
      </c>
      <c r="G13" s="36" t="s">
        <v>650</v>
      </c>
    </row>
    <row r="14" spans="1:7" x14ac:dyDescent="0.15">
      <c r="A14" s="32" t="s">
        <v>651</v>
      </c>
      <c r="B14" s="19" t="s">
        <v>624</v>
      </c>
      <c r="C14" s="66" t="s">
        <v>625</v>
      </c>
      <c r="D14" s="32" t="s">
        <v>618</v>
      </c>
      <c r="E14" s="32">
        <v>150</v>
      </c>
      <c r="F14" s="32">
        <v>0</v>
      </c>
      <c r="G14" s="36" t="s">
        <v>652</v>
      </c>
    </row>
    <row r="15" spans="1:7" x14ac:dyDescent="0.15">
      <c r="A15" s="32" t="s">
        <v>653</v>
      </c>
      <c r="B15" s="19" t="s">
        <v>654</v>
      </c>
      <c r="C15" s="66" t="s">
        <v>617</v>
      </c>
      <c r="D15" s="32" t="s">
        <v>618</v>
      </c>
      <c r="E15" s="32">
        <v>93</v>
      </c>
      <c r="F15" s="32">
        <v>0</v>
      </c>
      <c r="G15" s="36" t="s">
        <v>655</v>
      </c>
    </row>
    <row r="16" spans="1:7" x14ac:dyDescent="0.15">
      <c r="A16" s="32" t="s">
        <v>656</v>
      </c>
      <c r="B16" s="19" t="s">
        <v>654</v>
      </c>
      <c r="C16" s="66" t="s">
        <v>617</v>
      </c>
      <c r="D16" s="32" t="s">
        <v>618</v>
      </c>
      <c r="E16" s="32">
        <v>110</v>
      </c>
      <c r="F16" s="32">
        <v>8</v>
      </c>
      <c r="G16" s="36" t="s">
        <v>657</v>
      </c>
    </row>
    <row r="17" spans="1:7" x14ac:dyDescent="0.15">
      <c r="A17" s="32" t="s">
        <v>658</v>
      </c>
      <c r="B17" s="19" t="s">
        <v>654</v>
      </c>
      <c r="C17" s="66" t="s">
        <v>617</v>
      </c>
      <c r="D17" s="32" t="s">
        <v>618</v>
      </c>
      <c r="E17" s="32">
        <v>110</v>
      </c>
      <c r="F17" s="32">
        <v>0</v>
      </c>
      <c r="G17" s="36" t="s">
        <v>659</v>
      </c>
    </row>
    <row r="18" spans="1:7" x14ac:dyDescent="0.15">
      <c r="A18" s="32" t="s">
        <v>660</v>
      </c>
      <c r="B18" s="19" t="s">
        <v>654</v>
      </c>
      <c r="C18" s="66" t="s">
        <v>641</v>
      </c>
      <c r="D18" s="32" t="s">
        <v>618</v>
      </c>
      <c r="E18" s="32">
        <v>96</v>
      </c>
      <c r="F18" s="32">
        <v>0</v>
      </c>
      <c r="G18" s="36" t="s">
        <v>661</v>
      </c>
    </row>
    <row r="19" spans="1:7" x14ac:dyDescent="0.15">
      <c r="A19" s="32" t="s">
        <v>662</v>
      </c>
      <c r="B19" s="19" t="s">
        <v>663</v>
      </c>
      <c r="C19" s="66" t="s">
        <v>617</v>
      </c>
      <c r="D19" s="32" t="s">
        <v>618</v>
      </c>
      <c r="E19" s="32">
        <v>90</v>
      </c>
      <c r="F19" s="32">
        <v>0</v>
      </c>
      <c r="G19" s="36" t="s">
        <v>655</v>
      </c>
    </row>
    <row r="20" spans="1:7" x14ac:dyDescent="0.15">
      <c r="A20" s="32" t="s">
        <v>664</v>
      </c>
      <c r="B20" s="19" t="s">
        <v>663</v>
      </c>
      <c r="C20" s="66" t="s">
        <v>665</v>
      </c>
      <c r="D20" s="32" t="s">
        <v>618</v>
      </c>
      <c r="E20" s="32">
        <v>100</v>
      </c>
      <c r="F20" s="32">
        <v>0</v>
      </c>
      <c r="G20" s="36" t="s">
        <v>666</v>
      </c>
    </row>
    <row r="21" spans="1:7" x14ac:dyDescent="0.15">
      <c r="A21" s="32" t="s">
        <v>667</v>
      </c>
      <c r="B21" s="19" t="s">
        <v>663</v>
      </c>
      <c r="C21" s="66" t="s">
        <v>621</v>
      </c>
      <c r="D21" s="32" t="s">
        <v>618</v>
      </c>
      <c r="E21" s="32">
        <v>100</v>
      </c>
      <c r="F21" s="32">
        <v>3</v>
      </c>
      <c r="G21" s="36" t="s">
        <v>639</v>
      </c>
    </row>
    <row r="22" spans="1:7" x14ac:dyDescent="0.15">
      <c r="A22" s="32" t="s">
        <v>668</v>
      </c>
      <c r="B22" s="19" t="s">
        <v>663</v>
      </c>
      <c r="C22" s="66" t="s">
        <v>617</v>
      </c>
      <c r="D22" s="32" t="s">
        <v>618</v>
      </c>
      <c r="E22" s="32">
        <v>91</v>
      </c>
      <c r="F22" s="32">
        <v>0</v>
      </c>
      <c r="G22" s="36" t="s">
        <v>629</v>
      </c>
    </row>
    <row r="23" spans="1:7" x14ac:dyDescent="0.15">
      <c r="A23" s="32" t="s">
        <v>669</v>
      </c>
      <c r="B23" s="19" t="s">
        <v>628</v>
      </c>
      <c r="C23" s="66" t="s">
        <v>621</v>
      </c>
      <c r="D23" s="32" t="s">
        <v>618</v>
      </c>
      <c r="E23" s="32">
        <v>94</v>
      </c>
      <c r="F23" s="32">
        <v>6</v>
      </c>
      <c r="G23" s="36" t="s">
        <v>639</v>
      </c>
    </row>
    <row r="24" spans="1:7" x14ac:dyDescent="0.15">
      <c r="A24" s="32" t="s">
        <v>670</v>
      </c>
      <c r="B24" s="19" t="s">
        <v>628</v>
      </c>
      <c r="C24" s="66" t="s">
        <v>641</v>
      </c>
      <c r="D24" s="32" t="s">
        <v>618</v>
      </c>
      <c r="E24" s="32">
        <v>95</v>
      </c>
      <c r="F24" s="32">
        <v>0</v>
      </c>
      <c r="G24" s="36" t="s">
        <v>642</v>
      </c>
    </row>
    <row r="25" spans="1:7" x14ac:dyDescent="0.15">
      <c r="A25" s="32" t="s">
        <v>671</v>
      </c>
      <c r="B25" s="19" t="s">
        <v>628</v>
      </c>
      <c r="C25" s="66" t="s">
        <v>617</v>
      </c>
      <c r="D25" s="32" t="s">
        <v>618</v>
      </c>
      <c r="E25" s="32">
        <v>95</v>
      </c>
      <c r="F25" s="32">
        <v>0</v>
      </c>
      <c r="G25" s="36" t="s">
        <v>638</v>
      </c>
    </row>
    <row r="26" spans="1:7" x14ac:dyDescent="0.15">
      <c r="A26" s="32" t="s">
        <v>672</v>
      </c>
      <c r="B26" s="19" t="s">
        <v>628</v>
      </c>
      <c r="C26" s="66" t="s">
        <v>621</v>
      </c>
      <c r="D26" s="32" t="s">
        <v>618</v>
      </c>
      <c r="E26" s="32">
        <v>103</v>
      </c>
      <c r="F26" s="32">
        <v>0</v>
      </c>
      <c r="G26" s="36" t="s">
        <v>673</v>
      </c>
    </row>
    <row r="27" spans="1:7" x14ac:dyDescent="0.15">
      <c r="A27" s="32" t="s">
        <v>674</v>
      </c>
      <c r="B27" s="19" t="s">
        <v>598</v>
      </c>
      <c r="C27" s="66" t="s">
        <v>641</v>
      </c>
      <c r="D27" s="32" t="s">
        <v>618</v>
      </c>
      <c r="E27" s="32">
        <v>96</v>
      </c>
      <c r="F27" s="32">
        <v>0</v>
      </c>
      <c r="G27" s="36" t="s">
        <v>661</v>
      </c>
    </row>
    <row r="28" spans="1:7" x14ac:dyDescent="0.15">
      <c r="A28" s="32" t="s">
        <v>675</v>
      </c>
      <c r="B28" s="19" t="s">
        <v>598</v>
      </c>
      <c r="C28" s="66" t="s">
        <v>665</v>
      </c>
      <c r="D28" s="32" t="s">
        <v>618</v>
      </c>
      <c r="E28" s="32">
        <v>100</v>
      </c>
      <c r="F28" s="32">
        <v>0</v>
      </c>
      <c r="G28" s="36" t="s">
        <v>676</v>
      </c>
    </row>
    <row r="29" spans="1:7" x14ac:dyDescent="0.15">
      <c r="A29" s="32" t="s">
        <v>677</v>
      </c>
      <c r="B29" s="19" t="s">
        <v>598</v>
      </c>
      <c r="C29" s="66" t="s">
        <v>617</v>
      </c>
      <c r="D29" s="32" t="s">
        <v>618</v>
      </c>
      <c r="E29" s="32">
        <v>100</v>
      </c>
      <c r="F29" s="32">
        <v>0</v>
      </c>
      <c r="G29" s="36" t="s">
        <v>678</v>
      </c>
    </row>
    <row r="30" spans="1:7" x14ac:dyDescent="0.15">
      <c r="A30" s="32" t="s">
        <v>679</v>
      </c>
      <c r="B30" s="19" t="s">
        <v>598</v>
      </c>
      <c r="C30" s="66" t="s">
        <v>617</v>
      </c>
      <c r="D30" s="32" t="s">
        <v>618</v>
      </c>
      <c r="E30" s="32">
        <v>100</v>
      </c>
      <c r="F30" s="32">
        <v>0</v>
      </c>
      <c r="G30" s="36" t="s">
        <v>680</v>
      </c>
    </row>
    <row r="31" spans="1:7" x14ac:dyDescent="0.15">
      <c r="A31" s="32" t="s">
        <v>681</v>
      </c>
      <c r="B31" s="19" t="s">
        <v>635</v>
      </c>
      <c r="C31" s="66" t="s">
        <v>636</v>
      </c>
      <c r="D31" s="32" t="s">
        <v>618</v>
      </c>
      <c r="E31" s="32">
        <v>121</v>
      </c>
      <c r="F31" s="32">
        <v>0</v>
      </c>
      <c r="G31" s="36" t="s">
        <v>639</v>
      </c>
    </row>
    <row r="32" spans="1:7" x14ac:dyDescent="0.15">
      <c r="A32" s="32" t="s">
        <v>682</v>
      </c>
      <c r="B32" s="19" t="s">
        <v>635</v>
      </c>
      <c r="C32" s="66" t="s">
        <v>636</v>
      </c>
      <c r="D32" s="32" t="s">
        <v>618</v>
      </c>
      <c r="E32" s="32">
        <v>100</v>
      </c>
      <c r="F32" s="32">
        <v>2</v>
      </c>
      <c r="G32" s="36" t="s">
        <v>683</v>
      </c>
    </row>
    <row r="33" spans="1:7" x14ac:dyDescent="0.15">
      <c r="A33" s="32" t="s">
        <v>684</v>
      </c>
      <c r="B33" s="19" t="s">
        <v>635</v>
      </c>
      <c r="C33" s="66" t="s">
        <v>665</v>
      </c>
      <c r="D33" s="32" t="s">
        <v>618</v>
      </c>
      <c r="E33" s="32">
        <v>93</v>
      </c>
      <c r="F33" s="32">
        <v>0</v>
      </c>
      <c r="G33" s="36" t="s">
        <v>685</v>
      </c>
    </row>
    <row r="34" spans="1:7" x14ac:dyDescent="0.15">
      <c r="A34" s="32" t="s">
        <v>686</v>
      </c>
      <c r="B34" s="19" t="s">
        <v>635</v>
      </c>
      <c r="C34" s="66" t="s">
        <v>636</v>
      </c>
      <c r="D34" s="32" t="s">
        <v>618</v>
      </c>
      <c r="E34" s="32">
        <v>108</v>
      </c>
      <c r="F34" s="32">
        <v>0</v>
      </c>
      <c r="G34" s="36" t="s">
        <v>687</v>
      </c>
    </row>
    <row r="35" spans="1:7" x14ac:dyDescent="0.15">
      <c r="A35" s="32" t="s">
        <v>688</v>
      </c>
      <c r="B35" s="19" t="s">
        <v>689</v>
      </c>
      <c r="C35" s="66" t="s">
        <v>617</v>
      </c>
      <c r="D35" s="32" t="s">
        <v>618</v>
      </c>
      <c r="E35" s="32">
        <v>87</v>
      </c>
      <c r="F35" s="32">
        <v>5</v>
      </c>
      <c r="G35" s="36" t="s">
        <v>659</v>
      </c>
    </row>
    <row r="36" spans="1:7" x14ac:dyDescent="0.15">
      <c r="A36" s="32" t="s">
        <v>804</v>
      </c>
      <c r="B36" s="19" t="s">
        <v>689</v>
      </c>
      <c r="C36" s="66" t="s">
        <v>665</v>
      </c>
      <c r="D36" s="32" t="s">
        <v>618</v>
      </c>
      <c r="E36" s="32">
        <v>100</v>
      </c>
      <c r="F36" s="32">
        <v>1</v>
      </c>
      <c r="G36" s="36" t="s">
        <v>690</v>
      </c>
    </row>
    <row r="37" spans="1:7" x14ac:dyDescent="0.15">
      <c r="A37" s="32" t="s">
        <v>691</v>
      </c>
      <c r="B37" s="19" t="s">
        <v>689</v>
      </c>
      <c r="C37" s="66" t="s">
        <v>617</v>
      </c>
      <c r="D37" s="32" t="s">
        <v>618</v>
      </c>
      <c r="E37" s="32">
        <v>100</v>
      </c>
      <c r="F37" s="32">
        <v>4</v>
      </c>
      <c r="G37" s="36" t="s">
        <v>678</v>
      </c>
    </row>
    <row r="38" spans="1:7" x14ac:dyDescent="0.15">
      <c r="A38" s="32" t="s">
        <v>692</v>
      </c>
      <c r="B38" s="19" t="s">
        <v>689</v>
      </c>
      <c r="C38" s="66" t="s">
        <v>625</v>
      </c>
      <c r="D38" s="32" t="s">
        <v>618</v>
      </c>
      <c r="E38" s="32">
        <v>110</v>
      </c>
      <c r="F38" s="32">
        <v>0</v>
      </c>
      <c r="G38" s="36" t="s">
        <v>693</v>
      </c>
    </row>
    <row r="39" spans="1:7" x14ac:dyDescent="0.15">
      <c r="A39" s="32" t="s">
        <v>694</v>
      </c>
      <c r="B39" s="19" t="s">
        <v>689</v>
      </c>
      <c r="C39" s="66" t="s">
        <v>695</v>
      </c>
      <c r="D39" s="32" t="s">
        <v>618</v>
      </c>
      <c r="E39" s="32">
        <v>100</v>
      </c>
      <c r="F39" s="32">
        <v>6</v>
      </c>
      <c r="G39" s="36" t="s">
        <v>639</v>
      </c>
    </row>
    <row r="40" spans="1:7" x14ac:dyDescent="0.15">
      <c r="A40" s="32" t="s">
        <v>696</v>
      </c>
      <c r="B40" s="19" t="s">
        <v>616</v>
      </c>
      <c r="C40" s="66" t="s">
        <v>617</v>
      </c>
      <c r="D40" s="32" t="s">
        <v>618</v>
      </c>
      <c r="E40" s="32">
        <v>90</v>
      </c>
      <c r="F40" s="32">
        <v>0</v>
      </c>
      <c r="G40" s="36" t="s">
        <v>680</v>
      </c>
    </row>
    <row r="41" spans="1:7" x14ac:dyDescent="0.15">
      <c r="A41" s="33" t="s">
        <v>772</v>
      </c>
      <c r="B41" s="19" t="s">
        <v>556</v>
      </c>
      <c r="C41" s="43" t="s">
        <v>773</v>
      </c>
      <c r="D41" s="33" t="s">
        <v>706</v>
      </c>
      <c r="E41" s="33">
        <v>90</v>
      </c>
      <c r="F41" s="33">
        <v>2</v>
      </c>
      <c r="G41" s="36" t="s">
        <v>774</v>
      </c>
    </row>
    <row r="42" spans="1:7" x14ac:dyDescent="0.15">
      <c r="A42" s="32" t="s">
        <v>697</v>
      </c>
      <c r="B42" s="19" t="s">
        <v>624</v>
      </c>
      <c r="C42" s="66" t="s">
        <v>625</v>
      </c>
      <c r="D42" s="32" t="s">
        <v>698</v>
      </c>
      <c r="E42" s="32">
        <v>120</v>
      </c>
      <c r="F42" s="32">
        <v>3</v>
      </c>
      <c r="G42" s="36" t="s">
        <v>626</v>
      </c>
    </row>
    <row r="43" spans="1:7" x14ac:dyDescent="0.15">
      <c r="A43" s="32" t="s">
        <v>699</v>
      </c>
      <c r="B43" s="19" t="s">
        <v>624</v>
      </c>
      <c r="C43" s="66" t="s">
        <v>709</v>
      </c>
      <c r="D43" s="32" t="s">
        <v>698</v>
      </c>
      <c r="E43" s="32">
        <v>102</v>
      </c>
      <c r="F43" s="32">
        <v>0</v>
      </c>
      <c r="G43" s="36" t="s">
        <v>700</v>
      </c>
    </row>
    <row r="44" spans="1:7" x14ac:dyDescent="0.15">
      <c r="A44" s="32" t="s">
        <v>716</v>
      </c>
      <c r="B44" s="19" t="s">
        <v>717</v>
      </c>
      <c r="C44" s="66" t="s">
        <v>632</v>
      </c>
      <c r="D44" s="32" t="s">
        <v>698</v>
      </c>
      <c r="E44" s="32">
        <v>95</v>
      </c>
      <c r="F44" s="32">
        <v>0</v>
      </c>
      <c r="G44" s="36" t="s">
        <v>639</v>
      </c>
    </row>
    <row r="45" spans="1:7" x14ac:dyDescent="0.15">
      <c r="A45" s="32" t="s">
        <v>718</v>
      </c>
      <c r="B45" s="19" t="s">
        <v>624</v>
      </c>
      <c r="C45" s="66" t="s">
        <v>665</v>
      </c>
      <c r="D45" s="32" t="s">
        <v>698</v>
      </c>
      <c r="E45" s="32">
        <v>91</v>
      </c>
      <c r="F45" s="32">
        <v>2</v>
      </c>
      <c r="G45" s="36" t="s">
        <v>719</v>
      </c>
    </row>
    <row r="46" spans="1:7" x14ac:dyDescent="0.15">
      <c r="A46" s="32" t="s">
        <v>701</v>
      </c>
      <c r="B46" s="19" t="s">
        <v>654</v>
      </c>
      <c r="C46" s="66" t="s">
        <v>665</v>
      </c>
      <c r="D46" s="32" t="s">
        <v>698</v>
      </c>
      <c r="E46" s="32">
        <v>98</v>
      </c>
      <c r="F46" s="32">
        <v>0</v>
      </c>
      <c r="G46" s="36" t="s">
        <v>702</v>
      </c>
    </row>
    <row r="47" spans="1:7" x14ac:dyDescent="0.15">
      <c r="A47" s="32" t="s">
        <v>703</v>
      </c>
      <c r="B47" s="19" t="s">
        <v>704</v>
      </c>
      <c r="C47" s="66" t="s">
        <v>705</v>
      </c>
      <c r="D47" s="32" t="s">
        <v>706</v>
      </c>
      <c r="E47" s="32">
        <v>96</v>
      </c>
      <c r="F47" s="32">
        <v>0</v>
      </c>
      <c r="G47" s="36" t="s">
        <v>707</v>
      </c>
    </row>
    <row r="48" spans="1:7" x14ac:dyDescent="0.15">
      <c r="A48" s="32" t="s">
        <v>708</v>
      </c>
      <c r="B48" s="19" t="s">
        <v>704</v>
      </c>
      <c r="C48" s="66" t="s">
        <v>709</v>
      </c>
      <c r="D48" s="32" t="s">
        <v>706</v>
      </c>
      <c r="E48" s="32">
        <v>100</v>
      </c>
      <c r="F48" s="32">
        <v>7</v>
      </c>
      <c r="G48" s="36" t="s">
        <v>626</v>
      </c>
    </row>
    <row r="49" spans="1:7" x14ac:dyDescent="0.15">
      <c r="A49" s="32" t="s">
        <v>710</v>
      </c>
      <c r="B49" s="19" t="s">
        <v>704</v>
      </c>
      <c r="C49" s="66" t="s">
        <v>711</v>
      </c>
      <c r="D49" s="32" t="s">
        <v>706</v>
      </c>
      <c r="E49" s="32">
        <v>116</v>
      </c>
      <c r="F49" s="32">
        <v>0</v>
      </c>
      <c r="G49" s="36" t="s">
        <v>712</v>
      </c>
    </row>
    <row r="50" spans="1:7" x14ac:dyDescent="0.15">
      <c r="A50" s="32" t="s">
        <v>713</v>
      </c>
      <c r="B50" s="19" t="s">
        <v>704</v>
      </c>
      <c r="C50" s="66" t="s">
        <v>714</v>
      </c>
      <c r="D50" s="32" t="s">
        <v>706</v>
      </c>
      <c r="E50" s="32">
        <v>110</v>
      </c>
      <c r="F50" s="32">
        <v>0</v>
      </c>
      <c r="G50" s="36" t="s">
        <v>626</v>
      </c>
    </row>
    <row r="51" spans="1:7" x14ac:dyDescent="0.15">
      <c r="A51" s="32" t="s">
        <v>715</v>
      </c>
      <c r="B51" s="19" t="s">
        <v>704</v>
      </c>
      <c r="C51" s="66" t="s">
        <v>695</v>
      </c>
      <c r="D51" s="32" t="s">
        <v>698</v>
      </c>
      <c r="E51" s="32">
        <v>103</v>
      </c>
      <c r="F51" s="32">
        <v>0</v>
      </c>
      <c r="G51" s="36" t="s">
        <v>622</v>
      </c>
    </row>
    <row r="52" spans="1:7" x14ac:dyDescent="0.15">
      <c r="A52" s="32" t="s">
        <v>720</v>
      </c>
      <c r="B52" s="19" t="s">
        <v>704</v>
      </c>
      <c r="C52" s="66" t="s">
        <v>721</v>
      </c>
      <c r="D52" s="32" t="s">
        <v>706</v>
      </c>
      <c r="E52" s="32">
        <v>97</v>
      </c>
      <c r="F52" s="32">
        <v>0</v>
      </c>
      <c r="G52" s="36" t="s">
        <v>722</v>
      </c>
    </row>
    <row r="53" spans="1:7" x14ac:dyDescent="0.15">
      <c r="A53" s="32" t="s">
        <v>723</v>
      </c>
      <c r="B53" s="19" t="s">
        <v>704</v>
      </c>
      <c r="C53" s="66" t="s">
        <v>724</v>
      </c>
      <c r="D53" s="32" t="s">
        <v>725</v>
      </c>
      <c r="E53" s="32">
        <v>103</v>
      </c>
      <c r="F53" s="32">
        <v>0</v>
      </c>
      <c r="G53" s="36" t="s">
        <v>622</v>
      </c>
    </row>
    <row r="54" spans="1:7" x14ac:dyDescent="0.15">
      <c r="A54" s="32" t="s">
        <v>726</v>
      </c>
      <c r="B54" s="19" t="s">
        <v>704</v>
      </c>
      <c r="C54" s="66" t="s">
        <v>727</v>
      </c>
      <c r="D54" s="32" t="s">
        <v>706</v>
      </c>
      <c r="E54" s="32">
        <v>93</v>
      </c>
      <c r="F54" s="32">
        <v>0</v>
      </c>
      <c r="G54" s="36" t="s">
        <v>642</v>
      </c>
    </row>
    <row r="55" spans="1:7" x14ac:dyDescent="0.15">
      <c r="A55" s="32" t="s">
        <v>728</v>
      </c>
      <c r="B55" s="19" t="s">
        <v>552</v>
      </c>
      <c r="C55" s="66" t="s">
        <v>711</v>
      </c>
      <c r="D55" s="32" t="s">
        <v>729</v>
      </c>
      <c r="E55" s="32">
        <v>118</v>
      </c>
      <c r="F55" s="32">
        <v>2</v>
      </c>
      <c r="G55" s="36" t="s">
        <v>730</v>
      </c>
    </row>
    <row r="56" spans="1:7" x14ac:dyDescent="0.15">
      <c r="A56" s="32" t="s">
        <v>731</v>
      </c>
      <c r="B56" s="19" t="s">
        <v>552</v>
      </c>
      <c r="C56" s="66" t="s">
        <v>732</v>
      </c>
      <c r="D56" s="32" t="s">
        <v>729</v>
      </c>
      <c r="E56" s="32">
        <v>100</v>
      </c>
      <c r="F56" s="32">
        <v>1</v>
      </c>
      <c r="G56" s="36" t="s">
        <v>659</v>
      </c>
    </row>
    <row r="57" spans="1:7" x14ac:dyDescent="0.15">
      <c r="A57" s="32" t="s">
        <v>733</v>
      </c>
      <c r="B57" s="19" t="s">
        <v>552</v>
      </c>
      <c r="C57" s="66" t="s">
        <v>734</v>
      </c>
      <c r="D57" s="32" t="s">
        <v>729</v>
      </c>
      <c r="E57" s="32">
        <v>98</v>
      </c>
      <c r="F57" s="32">
        <v>0</v>
      </c>
      <c r="G57" s="36" t="s">
        <v>622</v>
      </c>
    </row>
    <row r="58" spans="1:7" x14ac:dyDescent="0.15">
      <c r="A58" s="32" t="s">
        <v>735</v>
      </c>
      <c r="B58" s="19" t="s">
        <v>736</v>
      </c>
      <c r="C58" s="66" t="s">
        <v>737</v>
      </c>
      <c r="D58" s="32" t="s">
        <v>738</v>
      </c>
      <c r="E58" s="32">
        <v>100</v>
      </c>
      <c r="F58" s="32">
        <v>2</v>
      </c>
      <c r="G58" s="36" t="s">
        <v>626</v>
      </c>
    </row>
    <row r="59" spans="1:7" x14ac:dyDescent="0.15">
      <c r="A59" s="32" t="s">
        <v>739</v>
      </c>
      <c r="B59" s="19" t="s">
        <v>552</v>
      </c>
      <c r="C59" s="66" t="s">
        <v>740</v>
      </c>
      <c r="D59" s="32" t="s">
        <v>706</v>
      </c>
      <c r="E59" s="32">
        <v>115</v>
      </c>
      <c r="F59" s="32">
        <v>0</v>
      </c>
      <c r="G59" s="36" t="s">
        <v>619</v>
      </c>
    </row>
    <row r="60" spans="1:7" x14ac:dyDescent="0.15">
      <c r="A60" s="32" t="s">
        <v>741</v>
      </c>
      <c r="B60" s="19" t="s">
        <v>628</v>
      </c>
      <c r="C60" s="66" t="s">
        <v>727</v>
      </c>
      <c r="D60" s="32" t="s">
        <v>738</v>
      </c>
      <c r="E60" s="32">
        <v>85</v>
      </c>
      <c r="F60" s="32">
        <v>0</v>
      </c>
      <c r="G60" s="36" t="s">
        <v>742</v>
      </c>
    </row>
    <row r="61" spans="1:7" x14ac:dyDescent="0.15">
      <c r="A61" s="32" t="s">
        <v>743</v>
      </c>
      <c r="B61" s="19" t="s">
        <v>303</v>
      </c>
      <c r="C61" s="66" t="s">
        <v>709</v>
      </c>
      <c r="D61" s="32" t="s">
        <v>706</v>
      </c>
      <c r="E61" s="32">
        <v>113</v>
      </c>
      <c r="F61" s="32">
        <v>0</v>
      </c>
      <c r="G61" s="36" t="s">
        <v>652</v>
      </c>
    </row>
    <row r="62" spans="1:7" x14ac:dyDescent="0.15">
      <c r="A62" s="32" t="s">
        <v>744</v>
      </c>
      <c r="B62" s="19" t="s">
        <v>303</v>
      </c>
      <c r="C62" s="66" t="s">
        <v>745</v>
      </c>
      <c r="D62" s="32" t="s">
        <v>706</v>
      </c>
      <c r="E62" s="32">
        <v>90</v>
      </c>
      <c r="F62" s="32">
        <v>2</v>
      </c>
      <c r="G62" s="36" t="s">
        <v>746</v>
      </c>
    </row>
    <row r="63" spans="1:7" x14ac:dyDescent="0.15">
      <c r="A63" s="32" t="s">
        <v>747</v>
      </c>
      <c r="B63" s="19" t="s">
        <v>303</v>
      </c>
      <c r="C63" s="66" t="s">
        <v>748</v>
      </c>
      <c r="D63" s="32" t="s">
        <v>706</v>
      </c>
      <c r="E63" s="32">
        <v>120</v>
      </c>
      <c r="F63" s="32">
        <v>3</v>
      </c>
      <c r="G63" s="36" t="s">
        <v>652</v>
      </c>
    </row>
    <row r="64" spans="1:7" x14ac:dyDescent="0.15">
      <c r="A64" s="32" t="s">
        <v>749</v>
      </c>
      <c r="B64" s="19" t="s">
        <v>750</v>
      </c>
      <c r="C64" s="66" t="s">
        <v>709</v>
      </c>
      <c r="D64" s="32" t="s">
        <v>706</v>
      </c>
      <c r="E64" s="32">
        <v>100</v>
      </c>
      <c r="F64" s="32">
        <v>0</v>
      </c>
      <c r="G64" s="36" t="s">
        <v>751</v>
      </c>
    </row>
    <row r="65" spans="1:7" x14ac:dyDescent="0.15">
      <c r="A65" s="32" t="s">
        <v>752</v>
      </c>
      <c r="B65" s="19" t="s">
        <v>303</v>
      </c>
      <c r="C65" s="66" t="s">
        <v>753</v>
      </c>
      <c r="D65" s="32" t="s">
        <v>754</v>
      </c>
      <c r="E65" s="32">
        <v>96</v>
      </c>
      <c r="F65" s="32">
        <v>0</v>
      </c>
      <c r="G65" s="36" t="s">
        <v>755</v>
      </c>
    </row>
    <row r="66" spans="1:7" x14ac:dyDescent="0.15">
      <c r="A66" s="32" t="s">
        <v>756</v>
      </c>
      <c r="B66" s="19" t="s">
        <v>561</v>
      </c>
      <c r="C66" s="66" t="s">
        <v>724</v>
      </c>
      <c r="D66" s="32" t="s">
        <v>738</v>
      </c>
      <c r="E66" s="32">
        <v>120</v>
      </c>
      <c r="F66" s="32">
        <v>0</v>
      </c>
      <c r="G66" s="36" t="s">
        <v>757</v>
      </c>
    </row>
    <row r="67" spans="1:7" x14ac:dyDescent="0.15">
      <c r="A67" s="32" t="s">
        <v>758</v>
      </c>
      <c r="B67" s="19" t="s">
        <v>561</v>
      </c>
      <c r="C67" s="66" t="s">
        <v>759</v>
      </c>
      <c r="D67" s="32" t="s">
        <v>706</v>
      </c>
      <c r="E67" s="32">
        <v>100</v>
      </c>
      <c r="F67" s="32">
        <v>6</v>
      </c>
      <c r="G67" s="36" t="s">
        <v>626</v>
      </c>
    </row>
    <row r="68" spans="1:7" x14ac:dyDescent="0.15">
      <c r="A68" s="32" t="s">
        <v>760</v>
      </c>
      <c r="B68" s="19" t="s">
        <v>761</v>
      </c>
      <c r="C68" s="66" t="s">
        <v>734</v>
      </c>
      <c r="D68" s="32" t="s">
        <v>706</v>
      </c>
      <c r="E68" s="32">
        <v>90</v>
      </c>
      <c r="F68" s="32">
        <v>0</v>
      </c>
      <c r="G68" s="36" t="s">
        <v>629</v>
      </c>
    </row>
    <row r="69" spans="1:7" x14ac:dyDescent="0.15">
      <c r="A69" s="32" t="s">
        <v>762</v>
      </c>
      <c r="B69" s="19" t="s">
        <v>561</v>
      </c>
      <c r="C69" s="66" t="s">
        <v>763</v>
      </c>
      <c r="D69" s="32" t="s">
        <v>706</v>
      </c>
      <c r="E69" s="32">
        <v>110</v>
      </c>
      <c r="F69" s="32">
        <v>0</v>
      </c>
      <c r="G69" s="36" t="s">
        <v>659</v>
      </c>
    </row>
    <row r="70" spans="1:7" x14ac:dyDescent="0.15">
      <c r="A70" s="32" t="s">
        <v>764</v>
      </c>
      <c r="B70" s="19" t="s">
        <v>765</v>
      </c>
      <c r="C70" s="66" t="s">
        <v>766</v>
      </c>
      <c r="D70" s="32" t="s">
        <v>706</v>
      </c>
      <c r="E70" s="32">
        <v>86</v>
      </c>
      <c r="F70" s="32">
        <v>0</v>
      </c>
      <c r="G70" s="36" t="s">
        <v>767</v>
      </c>
    </row>
    <row r="71" spans="1:7" x14ac:dyDescent="0.15">
      <c r="A71" s="32" t="s">
        <v>768</v>
      </c>
      <c r="B71" s="19" t="s">
        <v>578</v>
      </c>
      <c r="C71" s="66" t="s">
        <v>709</v>
      </c>
      <c r="D71" s="32" t="s">
        <v>754</v>
      </c>
      <c r="E71" s="32">
        <v>100</v>
      </c>
      <c r="F71" s="32">
        <v>2</v>
      </c>
      <c r="G71" s="36" t="s">
        <v>626</v>
      </c>
    </row>
    <row r="72" spans="1:7" x14ac:dyDescent="0.15">
      <c r="A72" s="32" t="s">
        <v>769</v>
      </c>
      <c r="B72" s="19" t="s">
        <v>770</v>
      </c>
      <c r="C72" s="66" t="s">
        <v>709</v>
      </c>
      <c r="D72" s="32" t="s">
        <v>771</v>
      </c>
      <c r="E72" s="32">
        <v>122</v>
      </c>
      <c r="F72" s="32">
        <v>0</v>
      </c>
      <c r="G72" s="36" t="s">
        <v>626</v>
      </c>
    </row>
    <row r="73" spans="1:7" x14ac:dyDescent="0.15">
      <c r="A73" s="32" t="s">
        <v>775</v>
      </c>
      <c r="B73" s="19" t="s">
        <v>578</v>
      </c>
      <c r="C73" s="66" t="s">
        <v>721</v>
      </c>
      <c r="D73" s="32" t="s">
        <v>706</v>
      </c>
      <c r="E73" s="32">
        <v>84</v>
      </c>
      <c r="F73" s="32">
        <v>0</v>
      </c>
      <c r="G73" s="36" t="s">
        <v>776</v>
      </c>
    </row>
    <row r="74" spans="1:7" x14ac:dyDescent="0.15">
      <c r="A74" s="32" t="s">
        <v>777</v>
      </c>
      <c r="B74" s="19" t="s">
        <v>570</v>
      </c>
      <c r="C74" s="66" t="s">
        <v>778</v>
      </c>
      <c r="D74" s="32" t="s">
        <v>779</v>
      </c>
      <c r="E74" s="32">
        <v>100</v>
      </c>
      <c r="F74" s="32">
        <v>0</v>
      </c>
      <c r="G74" s="36" t="s">
        <v>780</v>
      </c>
    </row>
    <row r="75" spans="1:7" x14ac:dyDescent="0.15">
      <c r="A75" s="32" t="s">
        <v>781</v>
      </c>
      <c r="B75" s="19" t="s">
        <v>570</v>
      </c>
      <c r="C75" s="66" t="s">
        <v>782</v>
      </c>
      <c r="D75" s="32" t="s">
        <v>706</v>
      </c>
      <c r="E75" s="32">
        <v>90</v>
      </c>
      <c r="F75" s="32">
        <v>0</v>
      </c>
      <c r="G75" s="36" t="s">
        <v>622</v>
      </c>
    </row>
    <row r="76" spans="1:7" x14ac:dyDescent="0.15">
      <c r="A76" s="32" t="s">
        <v>783</v>
      </c>
      <c r="B76" s="19" t="s">
        <v>784</v>
      </c>
      <c r="C76" s="66" t="s">
        <v>785</v>
      </c>
      <c r="D76" s="32" t="s">
        <v>786</v>
      </c>
      <c r="E76" s="32">
        <v>100</v>
      </c>
      <c r="F76" s="32">
        <v>7</v>
      </c>
      <c r="G76" s="36" t="s">
        <v>626</v>
      </c>
    </row>
    <row r="77" spans="1:7" x14ac:dyDescent="0.15">
      <c r="A77" s="32" t="s">
        <v>787</v>
      </c>
      <c r="B77" s="19" t="s">
        <v>788</v>
      </c>
      <c r="C77" s="66" t="s">
        <v>789</v>
      </c>
      <c r="D77" s="32" t="s">
        <v>706</v>
      </c>
      <c r="E77" s="32">
        <v>100</v>
      </c>
      <c r="F77" s="32">
        <v>2</v>
      </c>
      <c r="G77" s="36" t="s">
        <v>652</v>
      </c>
    </row>
    <row r="78" spans="1:7" x14ac:dyDescent="0.15">
      <c r="A78" s="32" t="s">
        <v>790</v>
      </c>
      <c r="B78" s="19" t="s">
        <v>570</v>
      </c>
      <c r="C78" s="66" t="s">
        <v>709</v>
      </c>
      <c r="D78" s="32" t="s">
        <v>706</v>
      </c>
      <c r="E78" s="32">
        <v>132</v>
      </c>
      <c r="F78" s="32">
        <v>0</v>
      </c>
      <c r="G78" s="36" t="s">
        <v>626</v>
      </c>
    </row>
    <row r="79" spans="1:7" x14ac:dyDescent="0.15">
      <c r="A79" s="32" t="s">
        <v>791</v>
      </c>
      <c r="B79" s="19" t="s">
        <v>572</v>
      </c>
      <c r="C79" s="66" t="s">
        <v>705</v>
      </c>
      <c r="D79" s="32" t="s">
        <v>706</v>
      </c>
      <c r="E79" s="32">
        <v>90</v>
      </c>
      <c r="F79" s="32">
        <v>0</v>
      </c>
      <c r="G79" s="36" t="s">
        <v>619</v>
      </c>
    </row>
    <row r="80" spans="1:7" x14ac:dyDescent="0.15">
      <c r="A80" s="32" t="s">
        <v>792</v>
      </c>
      <c r="B80" s="19" t="s">
        <v>572</v>
      </c>
      <c r="C80" s="66" t="s">
        <v>789</v>
      </c>
      <c r="D80" s="32" t="s">
        <v>706</v>
      </c>
      <c r="E80" s="32">
        <v>92</v>
      </c>
      <c r="F80" s="32">
        <v>0</v>
      </c>
      <c r="G80" s="36" t="s">
        <v>619</v>
      </c>
    </row>
    <row r="81" spans="1:7" x14ac:dyDescent="0.15">
      <c r="A81" s="32" t="s">
        <v>793</v>
      </c>
      <c r="B81" s="19" t="s">
        <v>572</v>
      </c>
      <c r="C81" s="66" t="s">
        <v>709</v>
      </c>
      <c r="D81" s="32" t="s">
        <v>706</v>
      </c>
      <c r="E81" s="32">
        <v>103</v>
      </c>
      <c r="F81" s="32">
        <v>0</v>
      </c>
      <c r="G81" s="36" t="s">
        <v>652</v>
      </c>
    </row>
    <row r="82" spans="1:7" x14ac:dyDescent="0.15">
      <c r="A82" s="32" t="s">
        <v>794</v>
      </c>
      <c r="B82" s="19" t="s">
        <v>572</v>
      </c>
      <c r="C82" s="66" t="s">
        <v>709</v>
      </c>
      <c r="D82" s="32" t="s">
        <v>706</v>
      </c>
      <c r="E82" s="32">
        <v>120</v>
      </c>
      <c r="F82" s="32">
        <v>4</v>
      </c>
      <c r="G82" s="36" t="s">
        <v>652</v>
      </c>
    </row>
    <row r="83" spans="1:7" x14ac:dyDescent="0.15">
      <c r="A83" s="32" t="s">
        <v>795</v>
      </c>
      <c r="B83" s="19" t="s">
        <v>572</v>
      </c>
      <c r="C83" s="66" t="s">
        <v>705</v>
      </c>
      <c r="D83" s="32" t="s">
        <v>796</v>
      </c>
      <c r="E83" s="32">
        <v>90</v>
      </c>
      <c r="F83" s="32">
        <v>0</v>
      </c>
      <c r="G83" s="36" t="s">
        <v>680</v>
      </c>
    </row>
    <row r="84" spans="1:7" x14ac:dyDescent="0.15">
      <c r="A84" s="32" t="s">
        <v>797</v>
      </c>
      <c r="B84" s="19" t="s">
        <v>572</v>
      </c>
      <c r="C84" s="66" t="s">
        <v>789</v>
      </c>
      <c r="D84" s="32" t="s">
        <v>706</v>
      </c>
      <c r="E84" s="32">
        <v>98</v>
      </c>
      <c r="F84" s="32">
        <v>7</v>
      </c>
      <c r="G84" s="36" t="s">
        <v>798</v>
      </c>
    </row>
    <row r="85" spans="1:7" x14ac:dyDescent="0.15">
      <c r="A85" s="32" t="s">
        <v>799</v>
      </c>
      <c r="B85" s="19" t="s">
        <v>800</v>
      </c>
      <c r="C85" s="66" t="s">
        <v>727</v>
      </c>
      <c r="D85" s="32" t="s">
        <v>706</v>
      </c>
      <c r="E85" s="32">
        <v>90</v>
      </c>
      <c r="F85" s="32">
        <v>0</v>
      </c>
      <c r="G85" s="36" t="s">
        <v>801</v>
      </c>
    </row>
    <row r="86" spans="1:7" x14ac:dyDescent="0.15">
      <c r="A86" s="32"/>
      <c r="B86" s="19"/>
      <c r="C86" s="32"/>
      <c r="D86" s="32"/>
      <c r="E86" s="32"/>
      <c r="F86" s="32"/>
      <c r="G86" s="36"/>
    </row>
  </sheetData>
  <phoneticPr fontId="1" type="noConversion"/>
  <conditionalFormatting sqref="E1:E1048576">
    <cfRule type="top10" dxfId="0" priority="1" rank="10"/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{C32C6F55-7CA7-4945-8726-E328884E4B28}</x14:id>
        </ext>
      </extLst>
    </cfRule>
  </conditionalFormatting>
  <conditionalFormatting sqref="F1:F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{F60B9FDE-E116-421F-AF99-E26DB9CFED9B}</x14:id>
        </ext>
      </extLst>
    </cfRule>
  </conditionalFormatting>
  <dataValidations count="3">
    <dataValidation type="list" allowBlank="1" showInputMessage="1" showErrorMessage="1" sqref="C2:C86">
      <formula1>"天,泽,火,雷,风,水,山,地"</formula1>
    </dataValidation>
    <dataValidation type="list" allowBlank="1" showInputMessage="1" showErrorMessage="1" sqref="D2:D86">
      <formula1>"主线,随机"</formula1>
    </dataValidation>
    <dataValidation type="list" allowBlank="1" showInputMessage="1" showErrorMessage="1" sqref="B2:B86">
      <formula1>"华山派,峨眉派,少林派,武当派,英雄门,丐帮,太乙教,魔教,其他"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2C6F55-7CA7-4945-8726-E328884E4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F60B9FDE-E116-421F-AF99-E26DB9CFED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技能路线</vt:lpstr>
      <vt:lpstr>武功出处</vt:lpstr>
      <vt:lpstr>武功</vt:lpstr>
      <vt:lpstr>源数据</vt:lpstr>
      <vt:lpstr>人物数据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2019-04-25T17:39:23Z</dcterms:modified>
</cp:coreProperties>
</file>