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дпункт №1" sheetId="1" r:id="rId1"/>
    <sheet name="Подпункт №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1" l="1"/>
  <c r="N2" i="2" l="1"/>
  <c r="N4" i="2"/>
  <c r="J31" i="2"/>
  <c r="K31" i="2"/>
  <c r="I75" i="2"/>
  <c r="N74" i="2" s="1"/>
  <c r="I76" i="2"/>
  <c r="O74" i="2" s="1"/>
  <c r="J76" i="2"/>
  <c r="I77" i="2"/>
  <c r="J77" i="2"/>
  <c r="I78" i="2"/>
  <c r="Q74" i="2" s="1"/>
  <c r="J78" i="2"/>
  <c r="Q75" i="2" s="1"/>
  <c r="I79" i="2"/>
  <c r="J79" i="2"/>
  <c r="R75" i="2" s="1"/>
  <c r="I80" i="2"/>
  <c r="J80" i="2"/>
  <c r="S75" i="2" s="1"/>
  <c r="I81" i="2"/>
  <c r="T74" i="2" s="1"/>
  <c r="J81" i="2"/>
  <c r="T75" i="2" s="1"/>
  <c r="P75" i="2"/>
  <c r="O75" i="2"/>
  <c r="N75" i="2"/>
  <c r="S74" i="2"/>
  <c r="R74" i="2"/>
  <c r="P74" i="2"/>
  <c r="P4" i="2"/>
  <c r="P5" i="2"/>
  <c r="P6" i="2"/>
  <c r="P7" i="2"/>
  <c r="P3" i="2"/>
  <c r="P2" i="2"/>
  <c r="L3" i="2"/>
  <c r="L4" i="2"/>
  <c r="L5" i="2"/>
  <c r="L6" i="2"/>
  <c r="L7" i="2"/>
  <c r="L2" i="2"/>
  <c r="AB30" i="2"/>
  <c r="Z31" i="2"/>
  <c r="AA30" i="2"/>
  <c r="Z30" i="2"/>
  <c r="Y31" i="2"/>
  <c r="W31" i="2"/>
  <c r="Y30" i="2"/>
  <c r="X30" i="2"/>
  <c r="W30" i="2"/>
  <c r="V31" i="2"/>
  <c r="T31" i="2"/>
  <c r="V30" i="2"/>
  <c r="U30" i="2"/>
  <c r="T30" i="2"/>
  <c r="S31" i="2"/>
  <c r="Q31" i="2"/>
  <c r="S30" i="2"/>
  <c r="R30" i="2"/>
  <c r="Q30" i="2"/>
  <c r="P31" i="2"/>
  <c r="N31" i="2"/>
  <c r="M31" i="2"/>
  <c r="P30" i="2"/>
  <c r="O30" i="2"/>
  <c r="N30" i="2"/>
  <c r="M30" i="2"/>
  <c r="O2" i="2"/>
  <c r="N3" i="2"/>
  <c r="L30" i="2"/>
  <c r="K30" i="2"/>
  <c r="J30" i="2"/>
  <c r="I30" i="2"/>
  <c r="J2" i="2"/>
  <c r="O3" i="2"/>
  <c r="O4" i="2"/>
  <c r="O5" i="2"/>
  <c r="O6" i="2"/>
  <c r="O7" i="2"/>
  <c r="N8" i="2"/>
  <c r="N5" i="2"/>
  <c r="N6" i="2"/>
  <c r="N7" i="2"/>
  <c r="M8" i="2"/>
  <c r="M7" i="2"/>
  <c r="M6" i="2"/>
  <c r="M5" i="2"/>
  <c r="M4" i="2"/>
  <c r="M3" i="2"/>
  <c r="M2" i="2"/>
  <c r="N12" i="2"/>
  <c r="K12" i="2"/>
  <c r="L12" i="2"/>
  <c r="M12" i="2" s="1"/>
  <c r="J12" i="2"/>
  <c r="I3" i="2"/>
  <c r="I4" i="2" s="1"/>
  <c r="I5" i="2" s="1"/>
  <c r="I6" i="2" s="1"/>
  <c r="I7" i="2" s="1"/>
  <c r="J4" i="2"/>
  <c r="K4" i="2" a="1"/>
  <c r="K4" i="2" s="1"/>
  <c r="J5" i="2" s="1"/>
  <c r="K5" i="2" a="1"/>
  <c r="K5" i="2" s="1"/>
  <c r="J6" i="2" s="1"/>
  <c r="K6" i="2" a="1"/>
  <c r="K6" i="2" s="1"/>
  <c r="J7" i="2" s="1"/>
  <c r="K7" i="2" a="1"/>
  <c r="K7" i="2" s="1"/>
  <c r="K3" i="2" a="1"/>
  <c r="K3" i="2" s="1"/>
  <c r="K2" i="2" a="1"/>
  <c r="K2" i="2" s="1"/>
  <c r="J3" i="2" s="1"/>
  <c r="G11" i="2"/>
  <c r="G7" i="2"/>
  <c r="G8" i="2"/>
  <c r="G9" i="2"/>
  <c r="G10" i="2" s="1"/>
  <c r="G6" i="2"/>
  <c r="G5" i="2"/>
  <c r="G2" i="2"/>
  <c r="F2" i="2"/>
  <c r="E2" i="2"/>
  <c r="D2" i="2"/>
  <c r="C2" i="2"/>
  <c r="I4" i="1"/>
  <c r="G6" i="1" l="1"/>
  <c r="F6" i="1"/>
  <c r="M3" i="1" l="1"/>
  <c r="M15" i="1"/>
  <c r="M27" i="1"/>
  <c r="M39" i="1"/>
  <c r="M51" i="1"/>
  <c r="M4" i="1"/>
  <c r="M16" i="1"/>
  <c r="M28" i="1"/>
  <c r="M40" i="1"/>
  <c r="M2" i="1"/>
  <c r="N2" i="1" s="1"/>
  <c r="P4" i="1" s="1"/>
  <c r="M6" i="1"/>
  <c r="M30" i="1"/>
  <c r="M42" i="1"/>
  <c r="M9" i="1"/>
  <c r="M10" i="1"/>
  <c r="M46" i="1"/>
  <c r="M35" i="1"/>
  <c r="M36" i="1"/>
  <c r="M49" i="1"/>
  <c r="M50" i="1"/>
  <c r="M5" i="1"/>
  <c r="M17" i="1"/>
  <c r="M29" i="1"/>
  <c r="M41" i="1"/>
  <c r="M31" i="1"/>
  <c r="M8" i="1"/>
  <c r="M44" i="1"/>
  <c r="M21" i="1"/>
  <c r="M45" i="1"/>
  <c r="M22" i="1"/>
  <c r="M23" i="1"/>
  <c r="M24" i="1"/>
  <c r="M25" i="1"/>
  <c r="M14" i="1"/>
  <c r="M18" i="1"/>
  <c r="M7" i="1"/>
  <c r="M19" i="1"/>
  <c r="M20" i="1"/>
  <c r="M32" i="1"/>
  <c r="M33" i="1"/>
  <c r="M34" i="1"/>
  <c r="M11" i="1"/>
  <c r="M12" i="1"/>
  <c r="M48" i="1"/>
  <c r="M37" i="1"/>
  <c r="M38" i="1"/>
  <c r="M43" i="1"/>
  <c r="M47" i="1"/>
  <c r="M13" i="1"/>
  <c r="M26" i="1"/>
</calcChain>
</file>

<file path=xl/sharedStrings.xml><?xml version="1.0" encoding="utf-8"?>
<sst xmlns="http://schemas.openxmlformats.org/spreadsheetml/2006/main" count="30" uniqueCount="28">
  <si>
    <t>Задание №1 Вариант №3</t>
  </si>
  <si>
    <t>1) Выборочное среднее</t>
  </si>
  <si>
    <t xml:space="preserve">∑24_(i=1)^n▒x_i </t>
  </si>
  <si>
    <t>n</t>
  </si>
  <si>
    <t>2) Выборочная дисперсия</t>
  </si>
  <si>
    <t>Сумма</t>
  </si>
  <si>
    <t>3) Среднеквадратичное отклонение</t>
  </si>
  <si>
    <t>Первая выборка</t>
  </si>
  <si>
    <t>Первая выборка по возрастанию</t>
  </si>
  <si>
    <t>Размах вариации</t>
  </si>
  <si>
    <t>Оптимиальное количесвто интервалов</t>
  </si>
  <si>
    <t>Длина интервала</t>
  </si>
  <si>
    <t>Интервалы</t>
  </si>
  <si>
    <t>Относительаня частота</t>
  </si>
  <si>
    <t>Плотность</t>
  </si>
  <si>
    <t>Гистограмма</t>
  </si>
  <si>
    <t>Количество чисел на интервале</t>
  </si>
  <si>
    <t>Середина интервала</t>
  </si>
  <si>
    <t>#</t>
  </si>
  <si>
    <t>Полигон</t>
  </si>
  <si>
    <t>Эмпирическая функция распределения</t>
  </si>
  <si>
    <t>Относительные накопленные частоты</t>
  </si>
  <si>
    <t>&gt;</t>
  </si>
  <si>
    <t>Тут берутся среднее значение интервала по х, относительные частоты по у</t>
  </si>
  <si>
    <t>|</t>
  </si>
  <si>
    <t>Интервалы равные ровно 0,157774283 начиная с первого числа выборки</t>
  </si>
  <si>
    <t>исправленная и неисправленная узнать</t>
  </si>
  <si>
    <r>
      <t>Исправленная дисперсия</t>
    </r>
    <r>
      <rPr>
        <sz val="11"/>
        <color theme="1"/>
        <rFont val="Calibri"/>
        <family val="2"/>
        <scheme val="minor"/>
      </rPr>
      <t xml:space="preserve"> использует n−1 чтобы компенсировать смещение, связанное с тем, что среднее выборки является оценкой среднего генеральной совокупности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</si>
</sst>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sz val="14"/>
      <color theme="1"/>
      <name val="Cambria Math"/>
      <family val="1"/>
      <charset val="204"/>
    </font>
    <font>
      <b/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i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0" xfId="0" applyAlignment="1">
      <alignment horizontal="right" vertical="center"/>
    </xf>
    <xf numFmtId="0" fontId="2" fillId="0" borderId="0" xfId="0" applyFont="1"/>
    <xf numFmtId="0" fontId="0" fillId="2" borderId="0" xfId="0" applyFill="1" applyAlignment="1">
      <alignment horizontal="right" vertical="center"/>
    </xf>
    <xf numFmtId="164" fontId="0" fillId="2" borderId="0" xfId="0" applyNumberFormat="1" applyFill="1" applyAlignment="1">
      <alignment horizontal="right"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Border="1"/>
    <xf numFmtId="0" fontId="0" fillId="0" borderId="2" xfId="0" applyBorder="1"/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0" xfId="0" applyFont="1"/>
    <xf numFmtId="0" fontId="2" fillId="0" borderId="0" xfId="0" applyFont="1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/>
    </xf>
    <xf numFmtId="165" fontId="0" fillId="0" borderId="2" xfId="0" applyNumberForma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b="1" i="1">
                <a:solidFill>
                  <a:sysClr val="windowText" lastClr="000000"/>
                </a:solidFill>
              </a:rPr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cmpd="thickThin">
              <a:solidFill>
                <a:schemeClr val="accent2"/>
              </a:solidFill>
              <a:bevel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none"/>
          </c:marker>
          <c:xVal>
            <c:numRef>
              <c:f>'Подпункт №2'!$I$30:$AB$30</c:f>
              <c:numCache>
                <c:formatCode>General</c:formatCode>
                <c:ptCount val="20"/>
                <c:pt idx="0">
                  <c:v>2.3539299999999999E-2</c:v>
                </c:pt>
                <c:pt idx="1">
                  <c:v>2.3539299999999999E-2</c:v>
                </c:pt>
                <c:pt idx="2">
                  <c:v>0.185087</c:v>
                </c:pt>
                <c:pt idx="3">
                  <c:v>0.185087</c:v>
                </c:pt>
                <c:pt idx="4">
                  <c:v>0.185087</c:v>
                </c:pt>
                <c:pt idx="5">
                  <c:v>0.40037499999999998</c:v>
                </c:pt>
                <c:pt idx="6">
                  <c:v>0.40037499999999998</c:v>
                </c:pt>
                <c:pt idx="7">
                  <c:v>0.40037499999999998</c:v>
                </c:pt>
                <c:pt idx="8">
                  <c:v>0.49945499999999998</c:v>
                </c:pt>
                <c:pt idx="9">
                  <c:v>0.49945499999999998</c:v>
                </c:pt>
                <c:pt idx="10">
                  <c:v>0.49945499999999998</c:v>
                </c:pt>
                <c:pt idx="11">
                  <c:v>0.65965600000000002</c:v>
                </c:pt>
                <c:pt idx="12">
                  <c:v>0.65965600000000002</c:v>
                </c:pt>
                <c:pt idx="13">
                  <c:v>0.65965600000000002</c:v>
                </c:pt>
                <c:pt idx="14">
                  <c:v>0.82268399999999997</c:v>
                </c:pt>
                <c:pt idx="15">
                  <c:v>0.82268399999999997</c:v>
                </c:pt>
                <c:pt idx="16">
                  <c:v>0.82268399999999997</c:v>
                </c:pt>
                <c:pt idx="17">
                  <c:v>0.97018499999999996</c:v>
                </c:pt>
                <c:pt idx="18">
                  <c:v>0.97018499999999996</c:v>
                </c:pt>
                <c:pt idx="19">
                  <c:v>2.3539299999999999E-2</c:v>
                </c:pt>
              </c:numCache>
            </c:numRef>
          </c:xVal>
          <c:yVal>
            <c:numRef>
              <c:f>'Подпункт №2'!$I$31:$AB$31</c:f>
              <c:numCache>
                <c:formatCode>General</c:formatCode>
                <c:ptCount val="20"/>
                <c:pt idx="0">
                  <c:v>0</c:v>
                </c:pt>
                <c:pt idx="1">
                  <c:v>1.3943970801325143</c:v>
                </c:pt>
                <c:pt idx="2">
                  <c:v>1.3943970801325143</c:v>
                </c:pt>
                <c:pt idx="3">
                  <c:v>0</c:v>
                </c:pt>
                <c:pt idx="4">
                  <c:v>0.25352674184227536</c:v>
                </c:pt>
                <c:pt idx="5">
                  <c:v>0.25352674184227536</c:v>
                </c:pt>
                <c:pt idx="6">
                  <c:v>0</c:v>
                </c:pt>
                <c:pt idx="7">
                  <c:v>1.0141069673691014</c:v>
                </c:pt>
                <c:pt idx="8">
                  <c:v>1.0141069673691014</c:v>
                </c:pt>
                <c:pt idx="9">
                  <c:v>0</c:v>
                </c:pt>
                <c:pt idx="10">
                  <c:v>1.3943970801325143</c:v>
                </c:pt>
                <c:pt idx="11">
                  <c:v>1.3943970801325143</c:v>
                </c:pt>
                <c:pt idx="12">
                  <c:v>0</c:v>
                </c:pt>
                <c:pt idx="13">
                  <c:v>0.50705348368455072</c:v>
                </c:pt>
                <c:pt idx="14">
                  <c:v>0.50705348368455072</c:v>
                </c:pt>
                <c:pt idx="15">
                  <c:v>0</c:v>
                </c:pt>
                <c:pt idx="16">
                  <c:v>1.7746871928959276</c:v>
                </c:pt>
                <c:pt idx="17">
                  <c:v>1.7746871928959276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3AD-4BCE-B57A-377F332661B6}"/>
            </c:ext>
          </c:extLst>
        </c:ser>
        <c:ser>
          <c:idx val="3"/>
          <c:order val="1"/>
          <c:spPr>
            <a:ln w="19050" cap="rnd" cmpd="thickThin">
              <a:solidFill>
                <a:schemeClr val="accent2"/>
              </a:solidFill>
              <a:bevel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none"/>
          </c:marker>
          <c:xVal>
            <c:numRef>
              <c:f>'Подпункт №2'!$I$30:$AB$30</c:f>
              <c:numCache>
                <c:formatCode>General</c:formatCode>
                <c:ptCount val="20"/>
                <c:pt idx="0">
                  <c:v>2.3539299999999999E-2</c:v>
                </c:pt>
                <c:pt idx="1">
                  <c:v>2.3539299999999999E-2</c:v>
                </c:pt>
                <c:pt idx="2">
                  <c:v>0.185087</c:v>
                </c:pt>
                <c:pt idx="3">
                  <c:v>0.185087</c:v>
                </c:pt>
                <c:pt idx="4">
                  <c:v>0.185087</c:v>
                </c:pt>
                <c:pt idx="5">
                  <c:v>0.40037499999999998</c:v>
                </c:pt>
                <c:pt idx="6">
                  <c:v>0.40037499999999998</c:v>
                </c:pt>
                <c:pt idx="7">
                  <c:v>0.40037499999999998</c:v>
                </c:pt>
                <c:pt idx="8">
                  <c:v>0.49945499999999998</c:v>
                </c:pt>
                <c:pt idx="9">
                  <c:v>0.49945499999999998</c:v>
                </c:pt>
                <c:pt idx="10">
                  <c:v>0.49945499999999998</c:v>
                </c:pt>
                <c:pt idx="11">
                  <c:v>0.65965600000000002</c:v>
                </c:pt>
                <c:pt idx="12">
                  <c:v>0.65965600000000002</c:v>
                </c:pt>
                <c:pt idx="13">
                  <c:v>0.65965600000000002</c:v>
                </c:pt>
                <c:pt idx="14">
                  <c:v>0.82268399999999997</c:v>
                </c:pt>
                <c:pt idx="15">
                  <c:v>0.82268399999999997</c:v>
                </c:pt>
                <c:pt idx="16">
                  <c:v>0.82268399999999997</c:v>
                </c:pt>
                <c:pt idx="17">
                  <c:v>0.97018499999999996</c:v>
                </c:pt>
                <c:pt idx="18">
                  <c:v>0.97018499999999996</c:v>
                </c:pt>
                <c:pt idx="19">
                  <c:v>2.3539299999999999E-2</c:v>
                </c:pt>
              </c:numCache>
            </c:numRef>
          </c:xVal>
          <c:yVal>
            <c:numRef>
              <c:f>'Подпункт №2'!$I$31:$AB$31</c:f>
              <c:numCache>
                <c:formatCode>General</c:formatCode>
                <c:ptCount val="20"/>
                <c:pt idx="0">
                  <c:v>0</c:v>
                </c:pt>
                <c:pt idx="1">
                  <c:v>1.3943970801325143</c:v>
                </c:pt>
                <c:pt idx="2">
                  <c:v>1.3943970801325143</c:v>
                </c:pt>
                <c:pt idx="3">
                  <c:v>0</c:v>
                </c:pt>
                <c:pt idx="4">
                  <c:v>0.25352674184227536</c:v>
                </c:pt>
                <c:pt idx="5">
                  <c:v>0.25352674184227536</c:v>
                </c:pt>
                <c:pt idx="6">
                  <c:v>0</c:v>
                </c:pt>
                <c:pt idx="7">
                  <c:v>1.0141069673691014</c:v>
                </c:pt>
                <c:pt idx="8">
                  <c:v>1.0141069673691014</c:v>
                </c:pt>
                <c:pt idx="9">
                  <c:v>0</c:v>
                </c:pt>
                <c:pt idx="10">
                  <c:v>1.3943970801325143</c:v>
                </c:pt>
                <c:pt idx="11">
                  <c:v>1.3943970801325143</c:v>
                </c:pt>
                <c:pt idx="12">
                  <c:v>0</c:v>
                </c:pt>
                <c:pt idx="13">
                  <c:v>0.50705348368455072</c:v>
                </c:pt>
                <c:pt idx="14">
                  <c:v>0.50705348368455072</c:v>
                </c:pt>
                <c:pt idx="15">
                  <c:v>0</c:v>
                </c:pt>
                <c:pt idx="16">
                  <c:v>1.7746871928959276</c:v>
                </c:pt>
                <c:pt idx="17">
                  <c:v>1.7746871928959276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3AD-4BCE-B57A-377F332661B6}"/>
            </c:ext>
          </c:extLst>
        </c:ser>
        <c:ser>
          <c:idx val="1"/>
          <c:order val="2"/>
          <c:spPr>
            <a:ln cmpd="thickThin">
              <a:solidFill>
                <a:schemeClr val="accent2"/>
              </a:solidFill>
              <a:bevel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none"/>
          </c:marker>
          <c:xVal>
            <c:numRef>
              <c:f>'Подпункт №2'!$I$30:$AB$30</c:f>
              <c:numCache>
                <c:formatCode>General</c:formatCode>
                <c:ptCount val="20"/>
                <c:pt idx="0">
                  <c:v>2.3539299999999999E-2</c:v>
                </c:pt>
                <c:pt idx="1">
                  <c:v>2.3539299999999999E-2</c:v>
                </c:pt>
                <c:pt idx="2">
                  <c:v>0.185087</c:v>
                </c:pt>
                <c:pt idx="3">
                  <c:v>0.185087</c:v>
                </c:pt>
                <c:pt idx="4">
                  <c:v>0.185087</c:v>
                </c:pt>
                <c:pt idx="5">
                  <c:v>0.40037499999999998</c:v>
                </c:pt>
                <c:pt idx="6">
                  <c:v>0.40037499999999998</c:v>
                </c:pt>
                <c:pt idx="7">
                  <c:v>0.40037499999999998</c:v>
                </c:pt>
                <c:pt idx="8">
                  <c:v>0.49945499999999998</c:v>
                </c:pt>
                <c:pt idx="9">
                  <c:v>0.49945499999999998</c:v>
                </c:pt>
                <c:pt idx="10">
                  <c:v>0.49945499999999998</c:v>
                </c:pt>
                <c:pt idx="11">
                  <c:v>0.65965600000000002</c:v>
                </c:pt>
                <c:pt idx="12">
                  <c:v>0.65965600000000002</c:v>
                </c:pt>
                <c:pt idx="13">
                  <c:v>0.65965600000000002</c:v>
                </c:pt>
                <c:pt idx="14">
                  <c:v>0.82268399999999997</c:v>
                </c:pt>
                <c:pt idx="15">
                  <c:v>0.82268399999999997</c:v>
                </c:pt>
                <c:pt idx="16">
                  <c:v>0.82268399999999997</c:v>
                </c:pt>
                <c:pt idx="17">
                  <c:v>0.97018499999999996</c:v>
                </c:pt>
                <c:pt idx="18">
                  <c:v>0.97018499999999996</c:v>
                </c:pt>
                <c:pt idx="19">
                  <c:v>2.3539299999999999E-2</c:v>
                </c:pt>
              </c:numCache>
            </c:numRef>
          </c:xVal>
          <c:yVal>
            <c:numRef>
              <c:f>'Подпункт №2'!$I$31:$AB$31</c:f>
              <c:numCache>
                <c:formatCode>General</c:formatCode>
                <c:ptCount val="20"/>
                <c:pt idx="0">
                  <c:v>0</c:v>
                </c:pt>
                <c:pt idx="1">
                  <c:v>1.3943970801325143</c:v>
                </c:pt>
                <c:pt idx="2">
                  <c:v>1.3943970801325143</c:v>
                </c:pt>
                <c:pt idx="3">
                  <c:v>0</c:v>
                </c:pt>
                <c:pt idx="4">
                  <c:v>0.25352674184227536</c:v>
                </c:pt>
                <c:pt idx="5">
                  <c:v>0.25352674184227536</c:v>
                </c:pt>
                <c:pt idx="6">
                  <c:v>0</c:v>
                </c:pt>
                <c:pt idx="7">
                  <c:v>1.0141069673691014</c:v>
                </c:pt>
                <c:pt idx="8">
                  <c:v>1.0141069673691014</c:v>
                </c:pt>
                <c:pt idx="9">
                  <c:v>0</c:v>
                </c:pt>
                <c:pt idx="10">
                  <c:v>1.3943970801325143</c:v>
                </c:pt>
                <c:pt idx="11">
                  <c:v>1.3943970801325143</c:v>
                </c:pt>
                <c:pt idx="12">
                  <c:v>0</c:v>
                </c:pt>
                <c:pt idx="13">
                  <c:v>0.50705348368455072</c:v>
                </c:pt>
                <c:pt idx="14">
                  <c:v>0.50705348368455072</c:v>
                </c:pt>
                <c:pt idx="15">
                  <c:v>0</c:v>
                </c:pt>
                <c:pt idx="16">
                  <c:v>1.7746871928959276</c:v>
                </c:pt>
                <c:pt idx="17">
                  <c:v>1.7746871928959276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3AD-4BCE-B57A-377F332661B6}"/>
            </c:ext>
          </c:extLst>
        </c:ser>
        <c:ser>
          <c:idx val="0"/>
          <c:order val="3"/>
          <c:spPr>
            <a:ln w="19050" cap="rnd" cmpd="thickThin">
              <a:solidFill>
                <a:schemeClr val="accent2"/>
              </a:solidFill>
              <a:bevel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none"/>
          </c:marker>
          <c:xVal>
            <c:numRef>
              <c:f>'Подпункт №2'!$I$30:$AB$30</c:f>
              <c:numCache>
                <c:formatCode>General</c:formatCode>
                <c:ptCount val="20"/>
                <c:pt idx="0">
                  <c:v>2.3539299999999999E-2</c:v>
                </c:pt>
                <c:pt idx="1">
                  <c:v>2.3539299999999999E-2</c:v>
                </c:pt>
                <c:pt idx="2">
                  <c:v>0.185087</c:v>
                </c:pt>
                <c:pt idx="3">
                  <c:v>0.185087</c:v>
                </c:pt>
                <c:pt idx="4">
                  <c:v>0.185087</c:v>
                </c:pt>
                <c:pt idx="5">
                  <c:v>0.40037499999999998</c:v>
                </c:pt>
                <c:pt idx="6">
                  <c:v>0.40037499999999998</c:v>
                </c:pt>
                <c:pt idx="7">
                  <c:v>0.40037499999999998</c:v>
                </c:pt>
                <c:pt idx="8">
                  <c:v>0.49945499999999998</c:v>
                </c:pt>
                <c:pt idx="9">
                  <c:v>0.49945499999999998</c:v>
                </c:pt>
                <c:pt idx="10">
                  <c:v>0.49945499999999998</c:v>
                </c:pt>
                <c:pt idx="11">
                  <c:v>0.65965600000000002</c:v>
                </c:pt>
                <c:pt idx="12">
                  <c:v>0.65965600000000002</c:v>
                </c:pt>
                <c:pt idx="13">
                  <c:v>0.65965600000000002</c:v>
                </c:pt>
                <c:pt idx="14">
                  <c:v>0.82268399999999997</c:v>
                </c:pt>
                <c:pt idx="15">
                  <c:v>0.82268399999999997</c:v>
                </c:pt>
                <c:pt idx="16">
                  <c:v>0.82268399999999997</c:v>
                </c:pt>
                <c:pt idx="17">
                  <c:v>0.97018499999999996</c:v>
                </c:pt>
                <c:pt idx="18">
                  <c:v>0.97018499999999996</c:v>
                </c:pt>
                <c:pt idx="19">
                  <c:v>2.3539299999999999E-2</c:v>
                </c:pt>
              </c:numCache>
            </c:numRef>
          </c:xVal>
          <c:yVal>
            <c:numRef>
              <c:f>'Подпункт №2'!$I$31:$AB$31</c:f>
              <c:numCache>
                <c:formatCode>General</c:formatCode>
                <c:ptCount val="20"/>
                <c:pt idx="0">
                  <c:v>0</c:v>
                </c:pt>
                <c:pt idx="1">
                  <c:v>1.3943970801325143</c:v>
                </c:pt>
                <c:pt idx="2">
                  <c:v>1.3943970801325143</c:v>
                </c:pt>
                <c:pt idx="3">
                  <c:v>0</c:v>
                </c:pt>
                <c:pt idx="4">
                  <c:v>0.25352674184227536</c:v>
                </c:pt>
                <c:pt idx="5">
                  <c:v>0.25352674184227536</c:v>
                </c:pt>
                <c:pt idx="6">
                  <c:v>0</c:v>
                </c:pt>
                <c:pt idx="7">
                  <c:v>1.0141069673691014</c:v>
                </c:pt>
                <c:pt idx="8">
                  <c:v>1.0141069673691014</c:v>
                </c:pt>
                <c:pt idx="9">
                  <c:v>0</c:v>
                </c:pt>
                <c:pt idx="10">
                  <c:v>1.3943970801325143</c:v>
                </c:pt>
                <c:pt idx="11">
                  <c:v>1.3943970801325143</c:v>
                </c:pt>
                <c:pt idx="12">
                  <c:v>0</c:v>
                </c:pt>
                <c:pt idx="13">
                  <c:v>0.50705348368455072</c:v>
                </c:pt>
                <c:pt idx="14">
                  <c:v>0.50705348368455072</c:v>
                </c:pt>
                <c:pt idx="15">
                  <c:v>0</c:v>
                </c:pt>
                <c:pt idx="16">
                  <c:v>1.7746871928959276</c:v>
                </c:pt>
                <c:pt idx="17">
                  <c:v>1.7746871928959276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3AD-4BCE-B57A-377F33266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62632"/>
        <c:axId val="540575096"/>
      </c:scatterChart>
      <c:valAx>
        <c:axId val="54056263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575096"/>
        <c:crosses val="autoZero"/>
        <c:crossBetween val="midCat"/>
        <c:majorUnit val="4.0000000000000008E-2"/>
      </c:valAx>
      <c:valAx>
        <c:axId val="5405750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outerShdw blurRad="50800" dist="50800" dir="5400000" algn="ctr" rotWithShape="0">
                <a:srgbClr val="000000"/>
              </a:outerShdw>
            </a:effectLst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56263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b="1" i="1">
                <a:solidFill>
                  <a:sysClr val="windowText" lastClr="000000"/>
                </a:solidFill>
              </a:rPr>
              <a:t>Полигон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'Подпункт №2'!$L$2:$L$7</c:f>
              <c:numCache>
                <c:formatCode>General</c:formatCode>
                <c:ptCount val="6"/>
                <c:pt idx="0">
                  <c:v>0.10431314999999999</c:v>
                </c:pt>
                <c:pt idx="1">
                  <c:v>0.29273099999999996</c:v>
                </c:pt>
                <c:pt idx="2">
                  <c:v>0.44991499999999995</c:v>
                </c:pt>
                <c:pt idx="3">
                  <c:v>0.5795555</c:v>
                </c:pt>
                <c:pt idx="4">
                  <c:v>0.74117</c:v>
                </c:pt>
                <c:pt idx="5">
                  <c:v>0.89643450000000002</c:v>
                </c:pt>
              </c:numCache>
            </c:numRef>
          </c:xVal>
          <c:yVal>
            <c:numRef>
              <c:f>'Подпункт №2'!$N$2:$N$7</c:f>
              <c:numCache>
                <c:formatCode>General</c:formatCode>
                <c:ptCount val="6"/>
                <c:pt idx="0">
                  <c:v>0.22</c:v>
                </c:pt>
                <c:pt idx="1">
                  <c:v>0.04</c:v>
                </c:pt>
                <c:pt idx="2">
                  <c:v>0.16</c:v>
                </c:pt>
                <c:pt idx="3">
                  <c:v>0.22</c:v>
                </c:pt>
                <c:pt idx="4">
                  <c:v>0.08</c:v>
                </c:pt>
                <c:pt idx="5">
                  <c:v>0.28000000000000003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01-4FEA-8F23-372C78CA7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947608"/>
        <c:axId val="657946952"/>
      </c:scatterChart>
      <c:valAx>
        <c:axId val="657947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7946952"/>
        <c:crosses val="autoZero"/>
        <c:crossBetween val="midCat"/>
      </c:valAx>
      <c:valAx>
        <c:axId val="65794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7947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1" u="none" strike="noStrike" baseline="0">
                <a:solidFill>
                  <a:sysClr val="windowText" lastClr="000000"/>
                </a:solidFill>
                <a:effectLst/>
              </a:rPr>
              <a:t>Эмпирическая функция распределения</a:t>
            </a:r>
            <a:r>
              <a:rPr lang="ru-RU" sz="1400" b="1" i="1" u="none" strike="noStrike" baseline="0">
                <a:solidFill>
                  <a:sysClr val="windowText" lastClr="000000"/>
                </a:solidFill>
              </a:rPr>
              <a:t> </a:t>
            </a:r>
            <a:endParaRPr lang="ru-RU" b="1" i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'Подпункт №2'!$N$74:$T$74</c:f>
              <c:numCache>
                <c:formatCode>General</c:formatCode>
                <c:ptCount val="7"/>
                <c:pt idx="0">
                  <c:v>2.3539299999999999E-2</c:v>
                </c:pt>
                <c:pt idx="1">
                  <c:v>0.185087</c:v>
                </c:pt>
                <c:pt idx="2">
                  <c:v>0.40037499999999998</c:v>
                </c:pt>
                <c:pt idx="3">
                  <c:v>0.49945499999999998</c:v>
                </c:pt>
                <c:pt idx="4">
                  <c:v>0.65965600000000002</c:v>
                </c:pt>
                <c:pt idx="5">
                  <c:v>0.82268399999999997</c:v>
                </c:pt>
                <c:pt idx="6">
                  <c:v>0.97018499999999996</c:v>
                </c:pt>
              </c:numCache>
            </c:numRef>
          </c:xVal>
          <c:yVal>
            <c:numRef>
              <c:f>'Подпункт №2'!$N$75:$T$75</c:f>
              <c:numCache>
                <c:formatCode>General</c:formatCode>
                <c:ptCount val="7"/>
                <c:pt idx="0">
                  <c:v>0</c:v>
                </c:pt>
                <c:pt idx="1">
                  <c:v>0.22</c:v>
                </c:pt>
                <c:pt idx="2">
                  <c:v>0.26</c:v>
                </c:pt>
                <c:pt idx="3">
                  <c:v>0.42000000000000004</c:v>
                </c:pt>
                <c:pt idx="4">
                  <c:v>0.64</c:v>
                </c:pt>
                <c:pt idx="5">
                  <c:v>0.72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F2-4873-A5B9-C95F7B967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822256"/>
        <c:axId val="551822584"/>
      </c:scatterChart>
      <c:valAx>
        <c:axId val="55182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1822584"/>
        <c:crosses val="autoZero"/>
        <c:crossBetween val="midCat"/>
        <c:majorUnit val="5.000000000000001E-2"/>
      </c:valAx>
      <c:valAx>
        <c:axId val="55182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1822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'Подпункт №2'!$I$102:$I$151</c:f>
              <c:numCache>
                <c:formatCode>General</c:formatCode>
                <c:ptCount val="50"/>
                <c:pt idx="0">
                  <c:v>2.3539299999999999E-2</c:v>
                </c:pt>
                <c:pt idx="1">
                  <c:v>3.5816800000000003E-2</c:v>
                </c:pt>
                <c:pt idx="2">
                  <c:v>3.6001999999999999E-2</c:v>
                </c:pt>
                <c:pt idx="3">
                  <c:v>6.3719600000000001E-2</c:v>
                </c:pt>
                <c:pt idx="4">
                  <c:v>7.4003200000000005E-2</c:v>
                </c:pt>
                <c:pt idx="5">
                  <c:v>9.8700099999999999E-2</c:v>
                </c:pt>
                <c:pt idx="6">
                  <c:v>0.10144499999999999</c:v>
                </c:pt>
                <c:pt idx="7">
                  <c:v>0.10549500000000001</c:v>
                </c:pt>
                <c:pt idx="8">
                  <c:v>0.12501599999999999</c:v>
                </c:pt>
                <c:pt idx="9">
                  <c:v>0.14002999999999999</c:v>
                </c:pt>
                <c:pt idx="10">
                  <c:v>0.185087</c:v>
                </c:pt>
                <c:pt idx="11">
                  <c:v>0.22276299999999999</c:v>
                </c:pt>
                <c:pt idx="12">
                  <c:v>0.40037499999999998</c:v>
                </c:pt>
                <c:pt idx="13">
                  <c:v>0.41813600000000001</c:v>
                </c:pt>
                <c:pt idx="14">
                  <c:v>0.42585899999999999</c:v>
                </c:pt>
                <c:pt idx="15">
                  <c:v>0.46533400000000003</c:v>
                </c:pt>
                <c:pt idx="16">
                  <c:v>0.47401599999999999</c:v>
                </c:pt>
                <c:pt idx="17">
                  <c:v>0.47947400000000001</c:v>
                </c:pt>
                <c:pt idx="18">
                  <c:v>0.48444100000000001</c:v>
                </c:pt>
                <c:pt idx="19">
                  <c:v>0.48450900000000002</c:v>
                </c:pt>
                <c:pt idx="20">
                  <c:v>0.49945499999999998</c:v>
                </c:pt>
                <c:pt idx="21">
                  <c:v>0.52174500000000001</c:v>
                </c:pt>
                <c:pt idx="22">
                  <c:v>0.53361499999999995</c:v>
                </c:pt>
                <c:pt idx="23">
                  <c:v>0.53951899999999997</c:v>
                </c:pt>
                <c:pt idx="24">
                  <c:v>0.55760799999999999</c:v>
                </c:pt>
                <c:pt idx="25">
                  <c:v>0.56086599999999998</c:v>
                </c:pt>
                <c:pt idx="26">
                  <c:v>0.569407</c:v>
                </c:pt>
                <c:pt idx="27">
                  <c:v>0.57178799999999996</c:v>
                </c:pt>
                <c:pt idx="28">
                  <c:v>0.58684999999999998</c:v>
                </c:pt>
                <c:pt idx="29">
                  <c:v>0.58848800000000001</c:v>
                </c:pt>
                <c:pt idx="30">
                  <c:v>0.62686799999999998</c:v>
                </c:pt>
                <c:pt idx="31">
                  <c:v>0.65965600000000002</c:v>
                </c:pt>
                <c:pt idx="32">
                  <c:v>0.67082900000000001</c:v>
                </c:pt>
                <c:pt idx="33">
                  <c:v>0.68627199999999999</c:v>
                </c:pt>
                <c:pt idx="34">
                  <c:v>0.69937199999999999</c:v>
                </c:pt>
                <c:pt idx="35">
                  <c:v>0.82268399999999997</c:v>
                </c:pt>
                <c:pt idx="36">
                  <c:v>0.83298300000000003</c:v>
                </c:pt>
                <c:pt idx="37">
                  <c:v>0.83398799999999995</c:v>
                </c:pt>
                <c:pt idx="38">
                  <c:v>0.84046699999999996</c:v>
                </c:pt>
                <c:pt idx="39">
                  <c:v>0.84720200000000001</c:v>
                </c:pt>
                <c:pt idx="40">
                  <c:v>0.85346999999999995</c:v>
                </c:pt>
                <c:pt idx="41">
                  <c:v>0.85680400000000001</c:v>
                </c:pt>
                <c:pt idx="42">
                  <c:v>0.85795100000000002</c:v>
                </c:pt>
                <c:pt idx="43">
                  <c:v>0.88073900000000005</c:v>
                </c:pt>
                <c:pt idx="44">
                  <c:v>0.887934</c:v>
                </c:pt>
                <c:pt idx="45">
                  <c:v>0.89955300000000005</c:v>
                </c:pt>
                <c:pt idx="46">
                  <c:v>0.91994600000000004</c:v>
                </c:pt>
                <c:pt idx="47">
                  <c:v>0.94914600000000005</c:v>
                </c:pt>
                <c:pt idx="48">
                  <c:v>0.95697699999999997</c:v>
                </c:pt>
                <c:pt idx="49">
                  <c:v>0.97018499999999996</c:v>
                </c:pt>
              </c:numCache>
            </c:numRef>
          </c:xVal>
          <c:yVal>
            <c:numRef>
              <c:f>'Подпункт №2'!$J$102:$J$151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EC-4398-B516-18BE4C608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768424"/>
        <c:axId val="596770064"/>
      </c:scatterChart>
      <c:valAx>
        <c:axId val="596768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6770064"/>
        <c:crosses val="autoZero"/>
        <c:crossBetween val="midCat"/>
      </c:valAx>
      <c:valAx>
        <c:axId val="59677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6768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182880</xdr:colOff>
      <xdr:row>2</xdr:row>
      <xdr:rowOff>125730</xdr:rowOff>
    </xdr:from>
    <xdr:ext cx="1219200" cy="5881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369820" y="781050"/>
              <a:ext cx="1219200" cy="588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en-US" sz="1400" b="0" i="1">
                        <a:latin typeface="Cambria Math" panose="02040503050406030204" pitchFamily="18" charset="0"/>
                      </a:rPr>
                      <m:t> ∗ </m:t>
                    </m:r>
                    <m:nary>
                      <m:naryPr>
                        <m:chr m:val="∑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369820" y="781050"/>
              <a:ext cx="1219200" cy="588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𝑥</a:t>
              </a:r>
              <a:r>
                <a:rPr lang="ru-RU" sz="1400" b="0" i="0">
                  <a:latin typeface="Cambria Math" panose="02040503050406030204" pitchFamily="18" charset="0"/>
                </a:rPr>
                <a:t> ̅</a:t>
              </a:r>
              <a:r>
                <a:rPr lang="en-US" sz="1400" b="0" i="0">
                  <a:latin typeface="Cambria Math" panose="02040503050406030204" pitchFamily="18" charset="0"/>
                </a:rPr>
                <a:t>=  1/𝑛  ∗ ∑24_(𝑖=1)^𝑛▒𝑥_𝑖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4</xdr:col>
      <xdr:colOff>335280</xdr:colOff>
      <xdr:row>2</xdr:row>
      <xdr:rowOff>3810</xdr:rowOff>
    </xdr:from>
    <xdr:ext cx="1219200" cy="5881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425440" y="659130"/>
              <a:ext cx="1219200" cy="588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425440" y="659130"/>
              <a:ext cx="1219200" cy="588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∑24_(𝑖=1)^𝑛▒𝑥_𝑖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144780</xdr:colOff>
      <xdr:row>3</xdr:row>
      <xdr:rowOff>68580</xdr:rowOff>
    </xdr:from>
    <xdr:ext cx="39624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7065842" y="909408"/>
              <a:ext cx="39624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7065842" y="909408"/>
              <a:ext cx="39624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=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9</xdr:col>
      <xdr:colOff>205740</xdr:colOff>
      <xdr:row>2</xdr:row>
      <xdr:rowOff>80010</xdr:rowOff>
    </xdr:from>
    <xdr:ext cx="2182585" cy="5881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8343900" y="735330"/>
              <a:ext cx="2182585" cy="588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r>
                      <a:rPr lang="en-US" sz="1400" b="0" i="1">
                        <a:latin typeface="Cambria Math" panose="02040503050406030204" pitchFamily="18" charset="0"/>
                      </a:rPr>
                      <m:t> ∗ </m:t>
                    </m:r>
                    <m:nary>
                      <m:naryPr>
                        <m:chr m:val="∑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 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8343900" y="735330"/>
              <a:ext cx="2182585" cy="588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𝑆</a:t>
              </a:r>
              <a:r>
                <a:rPr lang="ru-RU" sz="1400" b="0" i="0">
                  <a:latin typeface="Cambria Math" panose="02040503050406030204" pitchFamily="18" charset="0"/>
                </a:rPr>
                <a:t>^</a:t>
              </a:r>
              <a:r>
                <a:rPr lang="en-US" sz="1400" b="0" i="0">
                  <a:latin typeface="Cambria Math" panose="02040503050406030204" pitchFamily="18" charset="0"/>
                </a:rPr>
                <a:t>2=  1/(𝑛−1)  ∗ ∑24_(𝑖=1)^𝑛▒〖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(𝑥_𝑖  − 𝑥 ̅)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400" b="0" i="0">
                  <a:latin typeface="Cambria Math" panose="02040503050406030204" pitchFamily="18" charset="0"/>
                </a:rPr>
                <a:t>2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14</xdr:col>
      <xdr:colOff>121920</xdr:colOff>
      <xdr:row>3</xdr:row>
      <xdr:rowOff>83820</xdr:rowOff>
    </xdr:from>
    <xdr:ext cx="451726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2649200" y="922020"/>
              <a:ext cx="451726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4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2649200" y="922020"/>
              <a:ext cx="451726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𝑆</a:t>
              </a:r>
              <a:r>
                <a:rPr lang="ru-RU" sz="1400" b="0" i="0">
                  <a:latin typeface="Cambria Math" panose="02040503050406030204" pitchFamily="18" charset="0"/>
                </a:rPr>
                <a:t>^</a:t>
              </a:r>
              <a:r>
                <a:rPr lang="en-US" sz="1400" b="0" i="0">
                  <a:latin typeface="Cambria Math" panose="02040503050406030204" pitchFamily="18" charset="0"/>
                </a:rPr>
                <a:t>2=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17</xdr:col>
      <xdr:colOff>579120</xdr:colOff>
      <xdr:row>3</xdr:row>
      <xdr:rowOff>49530</xdr:rowOff>
    </xdr:from>
    <xdr:ext cx="738407" cy="276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15194280" y="887730"/>
              <a:ext cx="738407" cy="276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𝛿</m:t>
                    </m:r>
                    <m:r>
                      <a:rPr lang="ru-RU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𝑆</m:t>
                            </m:r>
                          </m:e>
                          <m:sup>
                            <m:r>
                              <a:rPr lang="ru-RU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5194280" y="887730"/>
              <a:ext cx="738407" cy="276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ru-RU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𝑆</a:t>
              </a:r>
              <a:r>
                <a:rPr lang="ru-RU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^2 )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19</xdr:col>
      <xdr:colOff>198120</xdr:colOff>
      <xdr:row>3</xdr:row>
      <xdr:rowOff>87630</xdr:rowOff>
    </xdr:from>
    <xdr:ext cx="36766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7625060" y="925830"/>
              <a:ext cx="3676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𝛿</m:t>
                    </m:r>
                    <m:r>
                      <a:rPr lang="ru-RU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7625060" y="925830"/>
              <a:ext cx="3676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ru-RU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12</xdr:col>
      <xdr:colOff>19707</xdr:colOff>
      <xdr:row>0</xdr:row>
      <xdr:rowOff>167771</xdr:rowOff>
    </xdr:from>
    <xdr:ext cx="63718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1018783" y="167771"/>
              <a:ext cx="63718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𝒙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</m:sub>
                        </m:s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− </m:t>
                        </m:r>
                        <m:acc>
                          <m:accPr>
                            <m:chr m:val="̅"/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𝒙</m:t>
                            </m:r>
                          </m:e>
                        </m:acc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p>
                    </m:sSup>
                    <m:r>
                      <a:rPr lang="en-US" sz="1400" b="1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 sz="1400" b="1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1018783" y="167771"/>
              <a:ext cx="63718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〖(𝒙_𝒊  − 𝒙 ̅)〗^𝟐</a:t>
              </a:r>
              <a:r>
                <a:rPr lang="en-US" sz="14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400" b="1" i="0">
                  <a:latin typeface="Cambria Math" panose="02040503050406030204" pitchFamily="18" charset="0"/>
                </a:rPr>
                <a:t> </a:t>
              </a:r>
              <a:endParaRPr lang="ru-RU" sz="1400" b="1"/>
            </a:p>
          </xdr:txBody>
        </xdr:sp>
      </mc:Fallback>
    </mc:AlternateContent>
    <xdr:clientData/>
  </xdr:oneCellAnchor>
  <xdr:oneCellAnchor>
    <xdr:from>
      <xdr:col>6</xdr:col>
      <xdr:colOff>245011</xdr:colOff>
      <xdr:row>3</xdr:row>
      <xdr:rowOff>319454</xdr:rowOff>
    </xdr:from>
    <xdr:ext cx="179950" cy="219163"/>
    <xdr:sp macro="" textlink="">
      <xdr:nvSpPr>
        <xdr:cNvPr id="10" name="TextBox 9"/>
        <xdr:cNvSpPr txBox="1"/>
      </xdr:nvSpPr>
      <xdr:spPr>
        <a:xfrm>
          <a:off x="6546165" y="1154723"/>
          <a:ext cx="17995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1400"/>
            <a:t>n</a:t>
          </a:r>
          <a:endParaRPr lang="ru-RU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</xdr:colOff>
      <xdr:row>0</xdr:row>
      <xdr:rowOff>7620</xdr:rowOff>
    </xdr:from>
    <xdr:ext cx="586740" cy="3657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735580" y="7620"/>
              <a:ext cx="586740" cy="3657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𝒎𝒊𝒏</m:t>
                        </m:r>
                      </m:sub>
                    </m:sSub>
                  </m:oMath>
                </m:oMathPara>
              </a14:m>
              <a:endParaRPr lang="ru-RU" sz="14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735580" y="7620"/>
              <a:ext cx="586740" cy="3657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400" b="1" i="0">
                  <a:latin typeface="Cambria Math" panose="02040503050406030204" pitchFamily="18" charset="0"/>
                </a:rPr>
                <a:t>𝒙</a:t>
              </a:r>
              <a:r>
                <a:rPr lang="ru-RU" sz="1400" b="1" i="0">
                  <a:latin typeface="Cambria Math" panose="02040503050406030204" pitchFamily="18" charset="0"/>
                </a:rPr>
                <a:t>_</a:t>
              </a:r>
              <a:r>
                <a:rPr lang="en-US" sz="1400" b="1" i="0">
                  <a:latin typeface="Cambria Math" panose="02040503050406030204" pitchFamily="18" charset="0"/>
                </a:rPr>
                <a:t>𝒎𝒊𝒏</a:t>
              </a:r>
              <a:endParaRPr lang="ru-RU" sz="1400" b="1"/>
            </a:p>
          </xdr:txBody>
        </xdr:sp>
      </mc:Fallback>
    </mc:AlternateContent>
    <xdr:clientData/>
  </xdr:oneCellAnchor>
  <xdr:oneCellAnchor>
    <xdr:from>
      <xdr:col>3</xdr:col>
      <xdr:colOff>7620</xdr:colOff>
      <xdr:row>0</xdr:row>
      <xdr:rowOff>0</xdr:rowOff>
    </xdr:from>
    <xdr:ext cx="586740" cy="3657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345180" y="0"/>
              <a:ext cx="586740" cy="3657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𝒎𝒂𝒙</m:t>
                        </m:r>
                      </m:sub>
                    </m:sSub>
                  </m:oMath>
                </m:oMathPara>
              </a14:m>
              <a:endParaRPr lang="ru-RU" sz="1400" b="1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345180" y="0"/>
              <a:ext cx="586740" cy="3657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400" b="1" i="0">
                  <a:latin typeface="Cambria Math" panose="02040503050406030204" pitchFamily="18" charset="0"/>
                </a:rPr>
                <a:t>𝒙</a:t>
              </a:r>
              <a:r>
                <a:rPr lang="ru-RU" sz="1400" b="1" i="0">
                  <a:latin typeface="Cambria Math" panose="02040503050406030204" pitchFamily="18" charset="0"/>
                </a:rPr>
                <a:t>_</a:t>
              </a:r>
              <a:r>
                <a:rPr lang="en-US" sz="1400" b="1" i="0">
                  <a:latin typeface="Cambria Math" panose="02040503050406030204" pitchFamily="18" charset="0"/>
                </a:rPr>
                <a:t>𝒎𝒂𝒙</a:t>
              </a:r>
              <a:endParaRPr lang="ru-RU" sz="1400" b="1"/>
            </a:p>
          </xdr:txBody>
        </xdr:sp>
      </mc:Fallback>
    </mc:AlternateContent>
    <xdr:clientData/>
  </xdr:oneCellAnchor>
  <xdr:oneCellAnchor>
    <xdr:from>
      <xdr:col>11</xdr:col>
      <xdr:colOff>7620</xdr:colOff>
      <xdr:row>0</xdr:row>
      <xdr:rowOff>0</xdr:rowOff>
    </xdr:from>
    <xdr:ext cx="731520" cy="3657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0774680" y="0"/>
              <a:ext cx="731520" cy="3657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ru-RU" sz="1400" b="1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0774680" y="0"/>
              <a:ext cx="731520" cy="3657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400" b="1" i="0">
                  <a:latin typeface="Cambria Math" panose="02040503050406030204" pitchFamily="18" charset="0"/>
                </a:rPr>
                <a:t>𝒙</a:t>
              </a:r>
              <a:r>
                <a:rPr lang="ru-RU" sz="1400" b="1" i="0">
                  <a:latin typeface="Cambria Math" panose="02040503050406030204" pitchFamily="18" charset="0"/>
                </a:rPr>
                <a:t>_</a:t>
              </a:r>
              <a:r>
                <a:rPr lang="en-US" sz="1400" b="1" i="0">
                  <a:latin typeface="Cambria Math" panose="02040503050406030204" pitchFamily="18" charset="0"/>
                </a:rPr>
                <a:t>𝒊</a:t>
              </a:r>
              <a:endParaRPr lang="ru-RU" sz="1400" b="1"/>
            </a:p>
          </xdr:txBody>
        </xdr:sp>
      </mc:Fallback>
    </mc:AlternateContent>
    <xdr:clientData/>
  </xdr:oneCellAnchor>
  <xdr:oneCellAnchor>
    <xdr:from>
      <xdr:col>12</xdr:col>
      <xdr:colOff>15240</xdr:colOff>
      <xdr:row>0</xdr:row>
      <xdr:rowOff>0</xdr:rowOff>
    </xdr:from>
    <xdr:ext cx="815340" cy="3657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1391900" y="0"/>
              <a:ext cx="815340" cy="3657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ru-RU" sz="1400" b="1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1391900" y="0"/>
              <a:ext cx="815340" cy="3657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400" b="1" i="0">
                  <a:latin typeface="Cambria Math" panose="02040503050406030204" pitchFamily="18" charset="0"/>
                </a:rPr>
                <a:t>𝒏</a:t>
              </a:r>
              <a:r>
                <a:rPr lang="ru-RU" sz="1400" b="1" i="0">
                  <a:latin typeface="Cambria Math" panose="02040503050406030204" pitchFamily="18" charset="0"/>
                </a:rPr>
                <a:t>_</a:t>
              </a:r>
              <a:r>
                <a:rPr lang="en-US" sz="1400" b="1" i="0">
                  <a:latin typeface="Cambria Math" panose="02040503050406030204" pitchFamily="18" charset="0"/>
                </a:rPr>
                <a:t>𝒊</a:t>
              </a:r>
              <a:endParaRPr lang="ru-RU" sz="1400" b="1"/>
            </a:p>
          </xdr:txBody>
        </xdr:sp>
      </mc:Fallback>
    </mc:AlternateContent>
    <xdr:clientData/>
  </xdr:oneCellAnchor>
  <xdr:oneCellAnchor>
    <xdr:from>
      <xdr:col>13</xdr:col>
      <xdr:colOff>0</xdr:colOff>
      <xdr:row>0</xdr:row>
      <xdr:rowOff>0</xdr:rowOff>
    </xdr:from>
    <xdr:ext cx="950259" cy="3657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2344400" y="0"/>
              <a:ext cx="950259" cy="3657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ru-RU" sz="1400" b="1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2344400" y="0"/>
              <a:ext cx="950259" cy="3657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400" b="1" i="0">
                  <a:latin typeface="Cambria Math" panose="02040503050406030204" pitchFamily="18" charset="0"/>
                </a:rPr>
                <a:t>𝒘</a:t>
              </a:r>
              <a:r>
                <a:rPr lang="ru-RU" sz="1400" b="1" i="0">
                  <a:latin typeface="Cambria Math" panose="02040503050406030204" pitchFamily="18" charset="0"/>
                </a:rPr>
                <a:t>_</a:t>
              </a:r>
              <a:r>
                <a:rPr lang="en-US" sz="1400" b="1" i="0">
                  <a:latin typeface="Cambria Math" panose="02040503050406030204" pitchFamily="18" charset="0"/>
                </a:rPr>
                <a:t>𝒊</a:t>
              </a:r>
              <a:endParaRPr lang="ru-RU" sz="1400" b="1"/>
            </a:p>
          </xdr:txBody>
        </xdr:sp>
      </mc:Fallback>
    </mc:AlternateContent>
    <xdr:clientData/>
  </xdr:oneCellAnchor>
  <xdr:twoCellAnchor>
    <xdr:from>
      <xdr:col>8</xdr:col>
      <xdr:colOff>45720</xdr:colOff>
      <xdr:row>32</xdr:row>
      <xdr:rowOff>57150</xdr:rowOff>
    </xdr:from>
    <xdr:to>
      <xdr:col>23</xdr:col>
      <xdr:colOff>373380</xdr:colOff>
      <xdr:row>47</xdr:row>
      <xdr:rowOff>57150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52</xdr:row>
      <xdr:rowOff>4482</xdr:rowOff>
    </xdr:from>
    <xdr:to>
      <xdr:col>15</xdr:col>
      <xdr:colOff>8966</xdr:colOff>
      <xdr:row>67</xdr:row>
      <xdr:rowOff>58270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15</xdr:col>
      <xdr:colOff>7621</xdr:colOff>
      <xdr:row>0</xdr:row>
      <xdr:rowOff>0</xdr:rowOff>
    </xdr:from>
    <xdr:ext cx="1130897" cy="3657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4135997" y="0"/>
              <a:ext cx="1130897" cy="3657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</m:oMath>
                </m:oMathPara>
              </a14:m>
              <a:endParaRPr lang="ru-RU" sz="1400" b="1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4135997" y="0"/>
              <a:ext cx="1130897" cy="3657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400" b="1" i="0">
                  <a:latin typeface="Cambria Math" panose="02040503050406030204" pitchFamily="18" charset="0"/>
                </a:rPr>
                <a:t>𝒘</a:t>
              </a:r>
              <a:r>
                <a:rPr lang="ru-RU" sz="1400" b="1" i="0">
                  <a:latin typeface="Cambria Math" panose="02040503050406030204" pitchFamily="18" charset="0"/>
                </a:rPr>
                <a:t>_</a:t>
              </a:r>
              <a:r>
                <a:rPr lang="en-US" sz="1400" b="1" i="0">
                  <a:latin typeface="Cambria Math" panose="02040503050406030204" pitchFamily="18" charset="0"/>
                </a:rPr>
                <a:t>𝑵</a:t>
              </a:r>
              <a:endParaRPr lang="ru-RU" sz="1400" b="1"/>
            </a:p>
          </xdr:txBody>
        </xdr:sp>
      </mc:Fallback>
    </mc:AlternateContent>
    <xdr:clientData/>
  </xdr:oneCellAnchor>
  <xdr:twoCellAnchor>
    <xdr:from>
      <xdr:col>11</xdr:col>
      <xdr:colOff>736664</xdr:colOff>
      <xdr:row>79</xdr:row>
      <xdr:rowOff>11888</xdr:rowOff>
    </xdr:from>
    <xdr:to>
      <xdr:col>21</xdr:col>
      <xdr:colOff>601980</xdr:colOff>
      <xdr:row>94</xdr:row>
      <xdr:rowOff>65677</xdr:rowOff>
    </xdr:to>
    <xdr:graphicFrame macro="">
      <xdr:nvGraphicFramePr>
        <xdr:cNvPr id="18" name="Диаграмма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725715</xdr:colOff>
      <xdr:row>103</xdr:row>
      <xdr:rowOff>97972</xdr:rowOff>
    </xdr:from>
    <xdr:to>
      <xdr:col>23</xdr:col>
      <xdr:colOff>229809</xdr:colOff>
      <xdr:row>128</xdr:row>
      <xdr:rowOff>72571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B1" zoomScale="85" zoomScaleNormal="85" workbookViewId="0">
      <selection activeCell="R2" sqref="R2"/>
    </sheetView>
  </sheetViews>
  <sheetFormatPr defaultRowHeight="14.4" x14ac:dyDescent="0.3"/>
  <cols>
    <col min="1" max="1" width="31.88671875" customWidth="1"/>
    <col min="2" max="2" width="21.44140625" customWidth="1"/>
    <col min="4" max="4" width="12" customWidth="1"/>
    <col min="10" max="10" width="8.88671875" style="8"/>
    <col min="11" max="11" width="23.88671875" customWidth="1"/>
    <col min="13" max="13" width="9.6640625" customWidth="1"/>
    <col min="14" max="14" width="12.6640625" bestFit="1" customWidth="1"/>
    <col min="16" max="16" width="12.6640625" customWidth="1"/>
    <col min="17" max="17" width="8.88671875" style="8"/>
    <col min="18" max="18" width="32.109375" customWidth="1"/>
    <col min="21" max="21" width="9.44140625" bestFit="1" customWidth="1"/>
  </cols>
  <sheetData>
    <row r="1" spans="1:21" ht="37.200000000000003" customHeight="1" x14ac:dyDescent="0.3">
      <c r="A1" s="1" t="s">
        <v>0</v>
      </c>
      <c r="M1" s="10"/>
      <c r="N1" t="s">
        <v>5</v>
      </c>
    </row>
    <row r="2" spans="1:21" x14ac:dyDescent="0.3">
      <c r="B2" s="2" t="s">
        <v>1</v>
      </c>
      <c r="D2" s="3">
        <v>0.94914600000000005</v>
      </c>
      <c r="K2" t="s">
        <v>4</v>
      </c>
      <c r="M2">
        <f>(D2-$I$4) * (D2-$I$4)</f>
        <v>0.16861160947743356</v>
      </c>
      <c r="N2">
        <f>SUM(M2:M51)</f>
        <v>4.2892669081664589</v>
      </c>
      <c r="R2" t="s">
        <v>6</v>
      </c>
    </row>
    <row r="3" spans="1:21" x14ac:dyDescent="0.3">
      <c r="D3">
        <v>0.14002999999999999</v>
      </c>
      <c r="M3">
        <f t="shared" ref="M3:M51" si="0">(D3-$I$4) * (D3-$I$4)</f>
        <v>0.15879632037535368</v>
      </c>
    </row>
    <row r="4" spans="1:21" ht="28.8" customHeight="1" x14ac:dyDescent="5.35">
      <c r="D4" s="9">
        <v>0.40037499999999998</v>
      </c>
      <c r="F4" s="6" t="s">
        <v>2</v>
      </c>
      <c r="G4" t="s">
        <v>3</v>
      </c>
      <c r="H4" s="5"/>
      <c r="I4" s="5">
        <f>F6/G6</f>
        <v>0.53852256000000009</v>
      </c>
      <c r="M4" s="9">
        <f t="shared" si="0"/>
        <v>1.9084748333953631E-2</v>
      </c>
      <c r="O4" s="4"/>
      <c r="P4" s="11">
        <f>N2/(50-1)</f>
        <v>8.7536059350335899E-2</v>
      </c>
      <c r="T4" s="4"/>
      <c r="U4" s="12">
        <f>SQRT(P4)</f>
        <v>0.29586493430336741</v>
      </c>
    </row>
    <row r="5" spans="1:21" x14ac:dyDescent="0.3">
      <c r="D5">
        <v>0.84720200000000001</v>
      </c>
      <c r="G5" s="7"/>
      <c r="M5">
        <f t="shared" si="0"/>
        <v>9.5282996678713552E-2</v>
      </c>
    </row>
    <row r="6" spans="1:21" x14ac:dyDescent="0.3">
      <c r="D6">
        <v>0.85346999999999995</v>
      </c>
      <c r="F6">
        <f>SUM(D2:D51)</f>
        <v>26.926128000000002</v>
      </c>
      <c r="G6">
        <f>COUNT(D2:D51)</f>
        <v>50</v>
      </c>
      <c r="M6">
        <f t="shared" si="0"/>
        <v>9.9191889962553514E-2</v>
      </c>
    </row>
    <row r="7" spans="1:21" x14ac:dyDescent="0.3">
      <c r="D7">
        <v>0.12501599999999999</v>
      </c>
      <c r="M7">
        <f t="shared" si="0"/>
        <v>0.17098767516303368</v>
      </c>
    </row>
    <row r="8" spans="1:21" x14ac:dyDescent="0.3">
      <c r="D8">
        <v>0.49945499999999998</v>
      </c>
      <c r="M8">
        <f t="shared" si="0"/>
        <v>1.5262742443536087E-3</v>
      </c>
    </row>
    <row r="9" spans="1:21" x14ac:dyDescent="0.3">
      <c r="D9">
        <v>0.47947400000000001</v>
      </c>
      <c r="M9">
        <f t="shared" si="0"/>
        <v>3.4867324380736097E-3</v>
      </c>
      <c r="O9" t="s">
        <v>26</v>
      </c>
    </row>
    <row r="10" spans="1:21" x14ac:dyDescent="0.3">
      <c r="D10">
        <v>0.83298300000000003</v>
      </c>
      <c r="M10">
        <f t="shared" si="0"/>
        <v>8.6706950724993556E-2</v>
      </c>
    </row>
    <row r="11" spans="1:21" x14ac:dyDescent="0.3">
      <c r="D11">
        <v>0.83398799999999995</v>
      </c>
      <c r="M11">
        <f t="shared" si="0"/>
        <v>8.7299826234393516E-2</v>
      </c>
    </row>
    <row r="12" spans="1:21" x14ac:dyDescent="0.3">
      <c r="D12">
        <v>0.95697699999999997</v>
      </c>
      <c r="M12">
        <f t="shared" si="0"/>
        <v>0.17510411835571349</v>
      </c>
    </row>
    <row r="13" spans="1:21" x14ac:dyDescent="0.3">
      <c r="D13">
        <v>3.5816800000000003E-2</v>
      </c>
      <c r="M13">
        <f t="shared" si="0"/>
        <v>0.25271308113717772</v>
      </c>
      <c r="O13" s="48" t="s">
        <v>27</v>
      </c>
      <c r="P13" s="48"/>
      <c r="Q13" s="48"/>
    </row>
    <row r="14" spans="1:21" x14ac:dyDescent="0.3">
      <c r="D14">
        <v>0.10549500000000001</v>
      </c>
      <c r="M14">
        <f t="shared" si="0"/>
        <v>0.18751286771955367</v>
      </c>
      <c r="O14" s="48"/>
      <c r="P14" s="48"/>
      <c r="Q14" s="48"/>
    </row>
    <row r="15" spans="1:21" x14ac:dyDescent="0.3">
      <c r="D15">
        <v>0.48444100000000001</v>
      </c>
      <c r="M15">
        <f t="shared" si="0"/>
        <v>2.9248151320336092E-3</v>
      </c>
      <c r="O15" s="48"/>
      <c r="P15" s="48"/>
      <c r="Q15" s="48"/>
    </row>
    <row r="16" spans="1:21" x14ac:dyDescent="0.3">
      <c r="D16">
        <v>0.58684999999999998</v>
      </c>
      <c r="M16">
        <f t="shared" si="0"/>
        <v>2.3355414569535891E-3</v>
      </c>
      <c r="O16" s="48"/>
      <c r="P16" s="48"/>
      <c r="Q16" s="48"/>
    </row>
    <row r="17" spans="4:17" x14ac:dyDescent="0.3">
      <c r="D17">
        <v>3.6001999999999999E-2</v>
      </c>
      <c r="M17">
        <f t="shared" si="0"/>
        <v>0.2525269132227137</v>
      </c>
      <c r="O17" s="48"/>
      <c r="P17" s="48"/>
      <c r="Q17" s="48"/>
    </row>
    <row r="18" spans="4:17" x14ac:dyDescent="0.3">
      <c r="D18">
        <v>9.8700099999999999E-2</v>
      </c>
      <c r="M18">
        <f t="shared" si="0"/>
        <v>0.19344379632045167</v>
      </c>
      <c r="O18" s="48"/>
      <c r="P18" s="48"/>
      <c r="Q18" s="48"/>
    </row>
    <row r="19" spans="4:17" x14ac:dyDescent="0.3">
      <c r="D19">
        <v>0.46533400000000003</v>
      </c>
      <c r="M19">
        <f t="shared" si="0"/>
        <v>5.3565653148736105E-3</v>
      </c>
      <c r="O19" s="48"/>
      <c r="P19" s="48"/>
      <c r="Q19" s="48"/>
    </row>
    <row r="20" spans="4:17" x14ac:dyDescent="0.3">
      <c r="D20">
        <v>0.55760799999999999</v>
      </c>
      <c r="M20">
        <f t="shared" si="0"/>
        <v>3.6425401999359613E-4</v>
      </c>
      <c r="O20" s="48"/>
      <c r="P20" s="48"/>
      <c r="Q20" s="48"/>
    </row>
    <row r="21" spans="4:17" x14ac:dyDescent="0.3">
      <c r="D21">
        <v>0.22276299999999999</v>
      </c>
      <c r="M21">
        <f t="shared" si="0"/>
        <v>9.9704099731393672E-2</v>
      </c>
      <c r="O21" s="48"/>
      <c r="P21" s="48"/>
      <c r="Q21" s="48"/>
    </row>
    <row r="22" spans="4:17" x14ac:dyDescent="0.3">
      <c r="D22">
        <v>0.91994600000000004</v>
      </c>
      <c r="M22">
        <f t="shared" si="0"/>
        <v>0.14548384058143357</v>
      </c>
      <c r="O22" s="48"/>
      <c r="P22" s="48"/>
      <c r="Q22" s="48"/>
    </row>
    <row r="23" spans="4:17" x14ac:dyDescent="0.3">
      <c r="D23">
        <v>0.57178799999999996</v>
      </c>
      <c r="M23">
        <f t="shared" si="0"/>
        <v>1.1065894983935912E-3</v>
      </c>
    </row>
    <row r="24" spans="4:17" x14ac:dyDescent="0.3">
      <c r="D24">
        <v>0.56086599999999998</v>
      </c>
      <c r="M24">
        <f t="shared" si="0"/>
        <v>4.9922931103359473E-4</v>
      </c>
    </row>
    <row r="25" spans="4:17" x14ac:dyDescent="0.3">
      <c r="D25">
        <v>0.52174500000000001</v>
      </c>
      <c r="M25">
        <f t="shared" si="0"/>
        <v>2.8148651955360268E-4</v>
      </c>
    </row>
    <row r="26" spans="4:17" x14ac:dyDescent="0.3">
      <c r="D26">
        <v>0.47401599999999999</v>
      </c>
      <c r="M26">
        <f t="shared" si="0"/>
        <v>4.1610962830336135E-3</v>
      </c>
    </row>
    <row r="27" spans="4:17" x14ac:dyDescent="0.3">
      <c r="D27">
        <v>0.82268399999999997</v>
      </c>
      <c r="M27">
        <f t="shared" si="0"/>
        <v>8.0747723982873526E-2</v>
      </c>
    </row>
    <row r="28" spans="4:17" x14ac:dyDescent="0.3">
      <c r="D28">
        <v>0.67082900000000001</v>
      </c>
      <c r="M28">
        <f t="shared" si="0"/>
        <v>1.7504994065473577E-2</v>
      </c>
    </row>
    <row r="29" spans="4:17" x14ac:dyDescent="0.3">
      <c r="D29">
        <v>7.4003200000000005E-2</v>
      </c>
      <c r="M29">
        <f t="shared" si="0"/>
        <v>0.2157782358148097</v>
      </c>
    </row>
    <row r="30" spans="4:17" x14ac:dyDescent="0.3">
      <c r="D30">
        <v>0.84046699999999996</v>
      </c>
      <c r="M30">
        <f t="shared" si="0"/>
        <v>9.1170444846913515E-2</v>
      </c>
    </row>
    <row r="31" spans="4:17" x14ac:dyDescent="0.3">
      <c r="D31">
        <v>0.68627199999999999</v>
      </c>
      <c r="M31">
        <f t="shared" si="0"/>
        <v>2.1829897020313571E-2</v>
      </c>
    </row>
    <row r="32" spans="4:17" x14ac:dyDescent="0.3">
      <c r="D32">
        <v>0.89955300000000005</v>
      </c>
      <c r="M32">
        <f t="shared" si="0"/>
        <v>0.13034297860659358</v>
      </c>
    </row>
    <row r="33" spans="4:13" x14ac:dyDescent="0.3">
      <c r="D33">
        <v>0.569407</v>
      </c>
      <c r="M33">
        <f t="shared" si="0"/>
        <v>9.5384863411359397E-4</v>
      </c>
    </row>
    <row r="34" spans="4:13" x14ac:dyDescent="0.3">
      <c r="D34">
        <v>0.48450900000000002</v>
      </c>
      <c r="M34">
        <f t="shared" si="0"/>
        <v>2.9174646638736078E-3</v>
      </c>
    </row>
    <row r="35" spans="4:13" x14ac:dyDescent="0.3">
      <c r="D35">
        <v>0.69937199999999999</v>
      </c>
      <c r="M35">
        <f t="shared" si="0"/>
        <v>2.5872542348313567E-2</v>
      </c>
    </row>
    <row r="36" spans="4:13" x14ac:dyDescent="0.3">
      <c r="D36">
        <v>0.41813600000000001</v>
      </c>
      <c r="M36">
        <f t="shared" si="0"/>
        <v>1.4492923828633621E-2</v>
      </c>
    </row>
    <row r="37" spans="4:13" x14ac:dyDescent="0.3">
      <c r="D37">
        <v>0.42585899999999999</v>
      </c>
      <c r="M37">
        <f t="shared" si="0"/>
        <v>1.2693077751873625E-2</v>
      </c>
    </row>
    <row r="38" spans="4:13" x14ac:dyDescent="0.3">
      <c r="D38">
        <v>0.53361499999999995</v>
      </c>
      <c r="M38">
        <f t="shared" si="0"/>
        <v>2.4084145153601414E-5</v>
      </c>
    </row>
    <row r="39" spans="4:13" x14ac:dyDescent="0.3">
      <c r="D39">
        <v>0.85795100000000002</v>
      </c>
      <c r="M39">
        <f t="shared" si="0"/>
        <v>0.10203452828083355</v>
      </c>
    </row>
    <row r="40" spans="4:13" x14ac:dyDescent="0.3">
      <c r="D40">
        <v>0.185087</v>
      </c>
      <c r="M40">
        <f t="shared" si="0"/>
        <v>0.12491669507251367</v>
      </c>
    </row>
    <row r="41" spans="4:13" x14ac:dyDescent="0.3">
      <c r="D41">
        <v>2.3539299999999999E-2</v>
      </c>
      <c r="M41">
        <f t="shared" si="0"/>
        <v>0.26520775808022767</v>
      </c>
    </row>
    <row r="42" spans="4:13" x14ac:dyDescent="0.3">
      <c r="D42">
        <v>0.53951899999999997</v>
      </c>
      <c r="M42">
        <f t="shared" si="0"/>
        <v>9.9289267359975359E-7</v>
      </c>
    </row>
    <row r="43" spans="4:13" x14ac:dyDescent="0.3">
      <c r="D43">
        <v>0.887934</v>
      </c>
      <c r="M43">
        <f t="shared" si="0"/>
        <v>0.12208835440287354</v>
      </c>
    </row>
    <row r="44" spans="4:13" x14ac:dyDescent="0.3">
      <c r="D44">
        <v>0.88073900000000005</v>
      </c>
      <c r="M44">
        <f t="shared" si="0"/>
        <v>0.11711209180627356</v>
      </c>
    </row>
    <row r="45" spans="4:13" x14ac:dyDescent="0.3">
      <c r="D45">
        <v>0.65965600000000002</v>
      </c>
      <c r="M45">
        <f t="shared" si="0"/>
        <v>1.4673310286233582E-2</v>
      </c>
    </row>
    <row r="46" spans="4:13" x14ac:dyDescent="0.3">
      <c r="D46">
        <v>0.85680400000000001</v>
      </c>
      <c r="M46">
        <f t="shared" si="0"/>
        <v>0.10130307504847355</v>
      </c>
    </row>
    <row r="47" spans="4:13" x14ac:dyDescent="0.3">
      <c r="D47">
        <v>0.97018499999999996</v>
      </c>
      <c r="M47">
        <f t="shared" si="0"/>
        <v>0.1863324621067535</v>
      </c>
    </row>
    <row r="48" spans="4:13" x14ac:dyDescent="0.3">
      <c r="D48">
        <v>0.10144499999999999</v>
      </c>
      <c r="M48">
        <f t="shared" si="0"/>
        <v>0.19103679345555369</v>
      </c>
    </row>
    <row r="49" spans="4:13" x14ac:dyDescent="0.3">
      <c r="D49">
        <v>6.3719600000000001E-2</v>
      </c>
      <c r="M49">
        <f t="shared" si="0"/>
        <v>0.2254378508247617</v>
      </c>
    </row>
    <row r="50" spans="4:13" x14ac:dyDescent="0.3">
      <c r="D50">
        <v>0.62686799999999998</v>
      </c>
      <c r="M50">
        <f t="shared" si="0"/>
        <v>7.8049167687935803E-3</v>
      </c>
    </row>
    <row r="51" spans="4:13" x14ac:dyDescent="0.3">
      <c r="D51">
        <v>0.58848800000000001</v>
      </c>
      <c r="M51">
        <f t="shared" si="0"/>
        <v>2.4965451943935917E-3</v>
      </c>
    </row>
  </sheetData>
  <mergeCells count="1">
    <mergeCell ref="O13:Q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1"/>
  <sheetViews>
    <sheetView topLeftCell="D33" zoomScale="63" zoomScaleNormal="70" workbookViewId="0">
      <selection activeCell="V74" sqref="V74"/>
    </sheetView>
  </sheetViews>
  <sheetFormatPr defaultRowHeight="14.4" x14ac:dyDescent="0.3"/>
  <cols>
    <col min="1" max="1" width="21" style="13" customWidth="1"/>
    <col min="2" max="2" width="18.77734375" customWidth="1"/>
    <col min="5" max="5" width="17.109375" customWidth="1"/>
    <col min="6" max="6" width="28.44140625" customWidth="1"/>
    <col min="7" max="7" width="18.33203125" customWidth="1"/>
    <col min="12" max="12" width="10.88671875" customWidth="1"/>
    <col min="13" max="13" width="12" customWidth="1"/>
    <col min="14" max="14" width="14.5546875" customWidth="1"/>
    <col min="15" max="15" width="11.44140625" customWidth="1"/>
    <col min="16" max="16" width="16.88671875" customWidth="1"/>
    <col min="29" max="29" width="8.88671875" style="36"/>
  </cols>
  <sheetData>
    <row r="1" spans="1:29" ht="29.4" customHeight="1" x14ac:dyDescent="0.3">
      <c r="A1" s="16" t="s">
        <v>7</v>
      </c>
      <c r="B1" s="17" t="s">
        <v>8</v>
      </c>
      <c r="C1" s="19"/>
      <c r="D1" s="19"/>
      <c r="E1" s="16" t="s">
        <v>9</v>
      </c>
      <c r="F1" s="17" t="s">
        <v>10</v>
      </c>
      <c r="G1" s="17" t="s">
        <v>11</v>
      </c>
      <c r="I1" s="39" t="s">
        <v>18</v>
      </c>
      <c r="J1" s="51" t="s">
        <v>12</v>
      </c>
      <c r="K1" s="51"/>
      <c r="L1" s="27"/>
      <c r="M1" s="27"/>
      <c r="N1" s="27"/>
      <c r="O1" s="39" t="s">
        <v>14</v>
      </c>
      <c r="P1" s="27"/>
      <c r="AC1" s="35"/>
    </row>
    <row r="2" spans="1:29" ht="16.2" customHeight="1" x14ac:dyDescent="0.3">
      <c r="A2" s="18">
        <v>0.94914600000000005</v>
      </c>
      <c r="B2" s="14">
        <v>2.3539299999999999E-2</v>
      </c>
      <c r="C2" s="22">
        <f>MIN(B2:B51)</f>
        <v>2.3539299999999999E-2</v>
      </c>
      <c r="D2" s="22">
        <f>MAX(B2:B51)</f>
        <v>0.97018499999999996</v>
      </c>
      <c r="E2" s="22">
        <f>D2-C2</f>
        <v>0.94664569999999992</v>
      </c>
      <c r="F2">
        <f>1+3.322*LOG(50, 10)</f>
        <v>6.6439783544042532</v>
      </c>
      <c r="G2" s="21">
        <f>E2/F3</f>
        <v>0.15777428333333332</v>
      </c>
      <c r="I2" s="39">
        <v>1</v>
      </c>
      <c r="J2" s="27">
        <f>B2</f>
        <v>2.3539299999999999E-2</v>
      </c>
      <c r="K2" s="27">
        <f t="array" ref="K2">INDEX($B$2:$B$51, MATCH(MIN(ABS($B$2:$B$51 - G6)), ABS($B$2:$B$51 - G6), 0))</f>
        <v>0.185087</v>
      </c>
      <c r="L2" s="37">
        <f>(K2+J2)/2</f>
        <v>0.10431314999999999</v>
      </c>
      <c r="M2" s="38">
        <f>COUNT(I13:I26)</f>
        <v>11</v>
      </c>
      <c r="N2" s="38">
        <f>M2/$M$8</f>
        <v>0.22</v>
      </c>
      <c r="O2" s="38">
        <f>N2/$G$2</f>
        <v>1.3943970801325143</v>
      </c>
      <c r="P2" s="27">
        <f>N2</f>
        <v>0.22</v>
      </c>
    </row>
    <row r="3" spans="1:29" x14ac:dyDescent="0.3">
      <c r="A3" s="14">
        <v>0.14002999999999999</v>
      </c>
      <c r="B3" s="14">
        <v>3.5816800000000003E-2</v>
      </c>
      <c r="F3" s="22">
        <v>6</v>
      </c>
      <c r="G3" s="24"/>
      <c r="I3" s="39">
        <f>I2+1</f>
        <v>2</v>
      </c>
      <c r="J3" s="27">
        <f>K2</f>
        <v>0.185087</v>
      </c>
      <c r="K3" s="27">
        <f t="array" ref="K3">INDEX($B$2:$B$51, MATCH(MIN(ABS($B$2:$B$51 - G7)), ABS($B$2:$B$51 - G7), 0))</f>
        <v>0.40037499999999998</v>
      </c>
      <c r="L3" s="37">
        <f t="shared" ref="L3:L7" si="0">(K3+J3)/2</f>
        <v>0.29273099999999996</v>
      </c>
      <c r="M3" s="38">
        <f>COUNT(J13:J26)</f>
        <v>2</v>
      </c>
      <c r="N3" s="38">
        <f>M3/$M$8</f>
        <v>0.04</v>
      </c>
      <c r="O3" s="38">
        <f>N3/$G$2</f>
        <v>0.25352674184227536</v>
      </c>
      <c r="P3" s="27">
        <f>P2+N3</f>
        <v>0.26</v>
      </c>
    </row>
    <row r="4" spans="1:29" x14ac:dyDescent="0.3">
      <c r="A4" s="15">
        <v>0.40037499999999998</v>
      </c>
      <c r="B4" s="14">
        <v>3.6001999999999999E-2</v>
      </c>
      <c r="G4" s="25"/>
      <c r="I4" s="39">
        <f t="shared" ref="I4:I7" si="1">I3+1</f>
        <v>3</v>
      </c>
      <c r="J4" s="27">
        <f t="shared" ref="J4:J7" si="2">K3</f>
        <v>0.40037499999999998</v>
      </c>
      <c r="K4" s="27">
        <f t="array" ref="K4">INDEX($B$2:$B$51, MATCH(MIN(ABS($B$2:$B$51 - G8)), ABS($B$2:$B$51 - G8), 0))</f>
        <v>0.49945499999999998</v>
      </c>
      <c r="L4" s="37">
        <f t="shared" si="0"/>
        <v>0.44991499999999995</v>
      </c>
      <c r="M4" s="38">
        <f>COUNT(K13:K26)</f>
        <v>8</v>
      </c>
      <c r="N4" s="38">
        <f>M4/$M$8</f>
        <v>0.16</v>
      </c>
      <c r="O4" s="38">
        <f t="shared" ref="O4:O7" si="3">N4/$G$2</f>
        <v>1.0141069673691014</v>
      </c>
      <c r="P4" s="27">
        <f t="shared" ref="P4:P7" si="4">P3+N4</f>
        <v>0.42000000000000004</v>
      </c>
    </row>
    <row r="5" spans="1:29" x14ac:dyDescent="0.3">
      <c r="A5" s="14">
        <v>0.84720200000000001</v>
      </c>
      <c r="B5" s="14">
        <v>6.3719600000000001E-2</v>
      </c>
      <c r="F5" s="50" t="s">
        <v>25</v>
      </c>
      <c r="G5" s="46">
        <f>B2</f>
        <v>2.3539299999999999E-2</v>
      </c>
      <c r="I5" s="39">
        <f t="shared" si="1"/>
        <v>4</v>
      </c>
      <c r="J5" s="27">
        <f t="shared" si="2"/>
        <v>0.49945499999999998</v>
      </c>
      <c r="K5" s="27">
        <f t="array" ref="K5">INDEX($B$2:$B$51, MATCH(MIN(ABS($B$2:$B$51 - G9)), ABS($B$2:$B$51 - G9), 0))</f>
        <v>0.65965600000000002</v>
      </c>
      <c r="L5" s="37">
        <f t="shared" si="0"/>
        <v>0.5795555</v>
      </c>
      <c r="M5" s="38">
        <f>COUNT(L13:L26)</f>
        <v>11</v>
      </c>
      <c r="N5" s="38">
        <f t="shared" ref="N5:N7" si="5">M5/$M$8</f>
        <v>0.22</v>
      </c>
      <c r="O5" s="38">
        <f t="shared" si="3"/>
        <v>1.3943970801325143</v>
      </c>
      <c r="P5" s="27">
        <f t="shared" si="4"/>
        <v>0.64</v>
      </c>
    </row>
    <row r="6" spans="1:29" x14ac:dyDescent="0.3">
      <c r="A6" s="14">
        <v>0.85346999999999995</v>
      </c>
      <c r="B6" s="14">
        <v>7.4003200000000005E-2</v>
      </c>
      <c r="F6" s="50"/>
      <c r="G6" s="47">
        <f>G5+$G$2</f>
        <v>0.18131358333333331</v>
      </c>
      <c r="I6" s="39">
        <f t="shared" si="1"/>
        <v>5</v>
      </c>
      <c r="J6" s="27">
        <f t="shared" si="2"/>
        <v>0.65965600000000002</v>
      </c>
      <c r="K6" s="27">
        <f t="array" ref="K6">INDEX($B$2:$B$51, MATCH(MIN(ABS($B$2:$B$51 - G10)), ABS($B$2:$B$51 - G10), 0))</f>
        <v>0.82268399999999997</v>
      </c>
      <c r="L6" s="37">
        <f t="shared" si="0"/>
        <v>0.74117</v>
      </c>
      <c r="M6" s="38">
        <f>COUNT(M13:M26)</f>
        <v>4</v>
      </c>
      <c r="N6" s="38">
        <f t="shared" si="5"/>
        <v>0.08</v>
      </c>
      <c r="O6" s="38">
        <f t="shared" si="3"/>
        <v>0.50705348368455072</v>
      </c>
      <c r="P6" s="27">
        <f t="shared" si="4"/>
        <v>0.72</v>
      </c>
    </row>
    <row r="7" spans="1:29" x14ac:dyDescent="0.3">
      <c r="A7" s="14">
        <v>0.12501599999999999</v>
      </c>
      <c r="B7" s="14">
        <v>9.8700099999999999E-2</v>
      </c>
      <c r="F7" s="50"/>
      <c r="G7" s="47">
        <f t="shared" ref="G7:G10" si="6">G6+$G$2</f>
        <v>0.33908786666666663</v>
      </c>
      <c r="I7" s="39">
        <f t="shared" si="1"/>
        <v>6</v>
      </c>
      <c r="J7" s="27">
        <f t="shared" si="2"/>
        <v>0.82268399999999997</v>
      </c>
      <c r="K7" s="27">
        <f t="array" ref="K7">INDEX($B$2:$B$51, MATCH(MIN(ABS($B$2:$B$51 - G11)), ABS($B$2:$B$51 - G11), 0))</f>
        <v>0.97018499999999996</v>
      </c>
      <c r="L7" s="37">
        <f t="shared" si="0"/>
        <v>0.89643450000000002</v>
      </c>
      <c r="M7" s="38">
        <f>COUNT(N13:N26)</f>
        <v>14</v>
      </c>
      <c r="N7" s="38">
        <f t="shared" si="5"/>
        <v>0.28000000000000003</v>
      </c>
      <c r="O7" s="38">
        <f t="shared" si="3"/>
        <v>1.7746871928959276</v>
      </c>
      <c r="P7" s="27">
        <f t="shared" si="4"/>
        <v>1</v>
      </c>
    </row>
    <row r="8" spans="1:29" x14ac:dyDescent="0.3">
      <c r="A8" s="14">
        <v>0.49945499999999998</v>
      </c>
      <c r="B8" s="14">
        <v>0.10144499999999999</v>
      </c>
      <c r="F8" s="50"/>
      <c r="G8" s="47">
        <f t="shared" si="6"/>
        <v>0.49686214999999995</v>
      </c>
      <c r="I8" s="20" t="s">
        <v>5</v>
      </c>
      <c r="J8" s="20"/>
      <c r="K8" s="20"/>
      <c r="L8" s="19" t="s">
        <v>24</v>
      </c>
      <c r="M8" s="20">
        <f>SUM(M2:M7)</f>
        <v>50</v>
      </c>
      <c r="N8" s="20">
        <f>SUM(N2:N7)</f>
        <v>1</v>
      </c>
      <c r="O8" s="20"/>
      <c r="P8" s="19" t="s">
        <v>24</v>
      </c>
    </row>
    <row r="9" spans="1:29" ht="45" customHeight="1" x14ac:dyDescent="0.3">
      <c r="A9" s="15">
        <v>0.47947400000000001</v>
      </c>
      <c r="B9" s="15">
        <v>0.10549500000000001</v>
      </c>
      <c r="F9" s="50"/>
      <c r="G9" s="47">
        <f t="shared" si="6"/>
        <v>0.65463643333333321</v>
      </c>
      <c r="L9" s="45" t="s">
        <v>17</v>
      </c>
      <c r="M9" s="23" t="s">
        <v>16</v>
      </c>
      <c r="N9" s="23" t="s">
        <v>13</v>
      </c>
      <c r="P9" s="45" t="s">
        <v>21</v>
      </c>
    </row>
    <row r="10" spans="1:29" x14ac:dyDescent="0.3">
      <c r="A10" s="14">
        <v>0.83298300000000003</v>
      </c>
      <c r="B10" s="14">
        <v>0.12501599999999999</v>
      </c>
      <c r="F10" s="50"/>
      <c r="G10" s="47">
        <f t="shared" si="6"/>
        <v>0.81241071666666653</v>
      </c>
    </row>
    <row r="11" spans="1:29" x14ac:dyDescent="0.3">
      <c r="A11" s="14">
        <v>0.83398799999999995</v>
      </c>
      <c r="B11" s="14">
        <v>0.14002999999999999</v>
      </c>
      <c r="F11" s="50"/>
      <c r="G11" s="47">
        <f>G10+$G$2</f>
        <v>0.97018499999999985</v>
      </c>
    </row>
    <row r="12" spans="1:29" x14ac:dyDescent="0.3">
      <c r="A12" s="14">
        <v>0.95697699999999997</v>
      </c>
      <c r="B12" s="14">
        <v>0.185087</v>
      </c>
      <c r="I12" s="31">
        <v>1</v>
      </c>
      <c r="J12" s="31">
        <f>I12+1</f>
        <v>2</v>
      </c>
      <c r="K12" s="31">
        <f t="shared" ref="K12:M12" si="7">J12+1</f>
        <v>3</v>
      </c>
      <c r="L12" s="31">
        <f t="shared" si="7"/>
        <v>4</v>
      </c>
      <c r="M12" s="31">
        <f t="shared" si="7"/>
        <v>5</v>
      </c>
      <c r="N12" s="31">
        <f>M12+1</f>
        <v>6</v>
      </c>
    </row>
    <row r="13" spans="1:29" x14ac:dyDescent="0.3">
      <c r="A13" s="14">
        <v>3.5816800000000003E-2</v>
      </c>
      <c r="B13" s="14">
        <v>0.22276299999999999</v>
      </c>
      <c r="I13" s="28">
        <v>2.3539299999999999E-2</v>
      </c>
      <c r="J13" s="28">
        <v>0.22276299999999999</v>
      </c>
      <c r="K13" s="28">
        <v>0.41813600000000001</v>
      </c>
      <c r="L13" s="28">
        <v>0.52174500000000001</v>
      </c>
      <c r="M13" s="28">
        <v>0.67082900000000001</v>
      </c>
      <c r="N13" s="28">
        <v>0.83298300000000003</v>
      </c>
    </row>
    <row r="14" spans="1:29" x14ac:dyDescent="0.3">
      <c r="A14" s="14">
        <v>0.10549500000000001</v>
      </c>
      <c r="B14" s="15">
        <v>0.40037499999999998</v>
      </c>
      <c r="I14" s="28">
        <v>3.5816800000000003E-2</v>
      </c>
      <c r="J14" s="29">
        <v>0.40037499999999998</v>
      </c>
      <c r="K14" s="28">
        <v>0.42585899999999999</v>
      </c>
      <c r="L14" s="28">
        <v>0.53361499999999995</v>
      </c>
      <c r="M14" s="28">
        <v>0.68627199999999999</v>
      </c>
      <c r="N14" s="28">
        <v>0.83398799999999995</v>
      </c>
    </row>
    <row r="15" spans="1:29" x14ac:dyDescent="0.3">
      <c r="A15" s="14">
        <v>0.48444100000000001</v>
      </c>
      <c r="B15" s="14">
        <v>0.41813600000000001</v>
      </c>
      <c r="I15" s="28">
        <v>3.6001999999999999E-2</v>
      </c>
      <c r="J15" s="27"/>
      <c r="K15" s="28">
        <v>0.46533400000000003</v>
      </c>
      <c r="L15" s="28">
        <v>0.53951899999999997</v>
      </c>
      <c r="M15" s="28">
        <v>0.69937199999999999</v>
      </c>
      <c r="N15" s="28">
        <v>0.84046699999999996</v>
      </c>
    </row>
    <row r="16" spans="1:29" x14ac:dyDescent="0.3">
      <c r="A16" s="14">
        <v>0.58684999999999998</v>
      </c>
      <c r="B16" s="14">
        <v>0.42585899999999999</v>
      </c>
      <c r="I16" s="28">
        <v>6.3719600000000001E-2</v>
      </c>
      <c r="J16" s="27"/>
      <c r="K16" s="28">
        <v>0.47401599999999999</v>
      </c>
      <c r="L16" s="28">
        <v>0.55760799999999999</v>
      </c>
      <c r="M16" s="28">
        <v>0.82268399999999997</v>
      </c>
      <c r="N16" s="28">
        <v>0.84720200000000001</v>
      </c>
    </row>
    <row r="17" spans="1:28" x14ac:dyDescent="0.3">
      <c r="A17" s="14">
        <v>3.6001999999999999E-2</v>
      </c>
      <c r="B17" s="14">
        <v>0.46533400000000003</v>
      </c>
      <c r="I17" s="28">
        <v>7.4003200000000005E-2</v>
      </c>
      <c r="J17" s="27"/>
      <c r="K17" s="28">
        <v>0.47947400000000001</v>
      </c>
      <c r="L17" s="28">
        <v>0.56086599999999998</v>
      </c>
      <c r="M17" s="27"/>
      <c r="N17" s="28">
        <v>0.85346999999999995</v>
      </c>
    </row>
    <row r="18" spans="1:28" x14ac:dyDescent="0.3">
      <c r="A18" s="14">
        <v>9.8700099999999999E-2</v>
      </c>
      <c r="B18" s="14">
        <v>0.47401599999999999</v>
      </c>
      <c r="I18" s="28">
        <v>9.8700099999999999E-2</v>
      </c>
      <c r="J18" s="27"/>
      <c r="K18" s="28">
        <v>0.48444100000000001</v>
      </c>
      <c r="L18" s="28">
        <v>0.569407</v>
      </c>
      <c r="M18" s="27"/>
      <c r="N18" s="28">
        <v>0.85680400000000001</v>
      </c>
    </row>
    <row r="19" spans="1:28" x14ac:dyDescent="0.3">
      <c r="A19" s="14">
        <v>0.46533400000000003</v>
      </c>
      <c r="B19" s="14">
        <v>0.47947400000000001</v>
      </c>
      <c r="I19" s="28">
        <v>0.10144499999999999</v>
      </c>
      <c r="J19" s="27"/>
      <c r="K19" s="28">
        <v>0.48450900000000002</v>
      </c>
      <c r="L19" s="28">
        <v>0.57178799999999996</v>
      </c>
      <c r="M19" s="27"/>
      <c r="N19" s="28">
        <v>0.85795100000000002</v>
      </c>
    </row>
    <row r="20" spans="1:28" x14ac:dyDescent="0.3">
      <c r="A20" s="14">
        <v>0.55760799999999999</v>
      </c>
      <c r="B20" s="14">
        <v>0.48444100000000001</v>
      </c>
      <c r="I20" s="28">
        <v>0.10549500000000001</v>
      </c>
      <c r="J20" s="27"/>
      <c r="K20" s="28">
        <v>0.49945499999999998</v>
      </c>
      <c r="L20" s="28">
        <v>0.58684999999999998</v>
      </c>
      <c r="M20" s="27"/>
      <c r="N20" s="28">
        <v>0.88073900000000005</v>
      </c>
    </row>
    <row r="21" spans="1:28" x14ac:dyDescent="0.3">
      <c r="A21" s="14">
        <v>0.22276299999999999</v>
      </c>
      <c r="B21" s="14">
        <v>0.48450900000000002</v>
      </c>
      <c r="I21" s="28">
        <v>0.12501599999999999</v>
      </c>
      <c r="J21" s="27"/>
      <c r="K21" s="27"/>
      <c r="L21" s="28">
        <v>0.58848800000000001</v>
      </c>
      <c r="M21" s="27"/>
      <c r="N21" s="28">
        <v>0.887934</v>
      </c>
    </row>
    <row r="22" spans="1:28" x14ac:dyDescent="0.3">
      <c r="A22" s="14">
        <v>0.91994600000000004</v>
      </c>
      <c r="B22" s="14">
        <v>0.49945499999999998</v>
      </c>
      <c r="I22" s="28">
        <v>0.14002999999999999</v>
      </c>
      <c r="J22" s="27"/>
      <c r="K22" s="27"/>
      <c r="L22" s="28">
        <v>0.62686799999999998</v>
      </c>
      <c r="M22" s="27"/>
      <c r="N22" s="28">
        <v>0.89955300000000005</v>
      </c>
    </row>
    <row r="23" spans="1:28" x14ac:dyDescent="0.3">
      <c r="A23" s="14">
        <v>0.57178799999999996</v>
      </c>
      <c r="B23" s="14">
        <v>0.52174500000000001</v>
      </c>
      <c r="I23" s="28">
        <v>0.185087</v>
      </c>
      <c r="J23" s="27"/>
      <c r="K23" s="27"/>
      <c r="L23" s="28">
        <v>0.65965600000000002</v>
      </c>
      <c r="M23" s="27"/>
      <c r="N23" s="28">
        <v>0.91994600000000004</v>
      </c>
    </row>
    <row r="24" spans="1:28" x14ac:dyDescent="0.3">
      <c r="A24" s="14">
        <v>0.56086599999999998</v>
      </c>
      <c r="B24" s="14">
        <v>0.53361499999999995</v>
      </c>
      <c r="I24" s="27"/>
      <c r="J24" s="27"/>
      <c r="K24" s="27"/>
      <c r="L24" s="27"/>
      <c r="M24" s="27"/>
      <c r="N24" s="30">
        <v>0.94914600000000005</v>
      </c>
    </row>
    <row r="25" spans="1:28" x14ac:dyDescent="0.3">
      <c r="A25" s="14">
        <v>0.52174500000000001</v>
      </c>
      <c r="B25" s="14">
        <v>0.53951899999999997</v>
      </c>
      <c r="I25" s="27"/>
      <c r="J25" s="27"/>
      <c r="K25" s="27"/>
      <c r="L25" s="27"/>
      <c r="M25" s="27"/>
      <c r="N25" s="28">
        <v>0.95697699999999997</v>
      </c>
    </row>
    <row r="26" spans="1:28" x14ac:dyDescent="0.3">
      <c r="A26" s="14">
        <v>0.47401599999999999</v>
      </c>
      <c r="B26" s="14">
        <v>0.55760799999999999</v>
      </c>
      <c r="I26" s="27"/>
      <c r="J26" s="27"/>
      <c r="K26" s="27"/>
      <c r="L26" s="27"/>
      <c r="M26" s="27"/>
      <c r="N26" s="28">
        <v>0.97018499999999996</v>
      </c>
    </row>
    <row r="27" spans="1:28" x14ac:dyDescent="0.3">
      <c r="A27" s="14">
        <v>0.82268399999999997</v>
      </c>
      <c r="B27" s="14">
        <v>0.56086599999999998</v>
      </c>
    </row>
    <row r="28" spans="1:28" ht="18" x14ac:dyDescent="0.35">
      <c r="A28" s="14">
        <v>0.67082900000000001</v>
      </c>
      <c r="B28" s="14">
        <v>0.569407</v>
      </c>
      <c r="I28" s="52" t="s">
        <v>15</v>
      </c>
      <c r="J28" s="52"/>
      <c r="K28" s="52"/>
      <c r="L28" s="52"/>
      <c r="M28" s="52"/>
      <c r="N28" s="52"/>
      <c r="O28" s="52"/>
    </row>
    <row r="29" spans="1:28" x14ac:dyDescent="0.3">
      <c r="A29" s="14">
        <v>7.4003200000000005E-2</v>
      </c>
      <c r="B29" s="14">
        <v>0.57178799999999996</v>
      </c>
    </row>
    <row r="30" spans="1:28" x14ac:dyDescent="0.3">
      <c r="A30" s="14">
        <v>0.84046699999999996</v>
      </c>
      <c r="B30" s="14">
        <v>0.58684999999999998</v>
      </c>
      <c r="I30" s="33">
        <f>J2</f>
        <v>2.3539299999999999E-2</v>
      </c>
      <c r="J30" s="32">
        <f>I30</f>
        <v>2.3539299999999999E-2</v>
      </c>
      <c r="K30" s="33">
        <f>K2</f>
        <v>0.185087</v>
      </c>
      <c r="L30" s="32">
        <f>K30</f>
        <v>0.185087</v>
      </c>
      <c r="M30" s="32">
        <f>L30</f>
        <v>0.185087</v>
      </c>
      <c r="N30" s="33">
        <f>K3</f>
        <v>0.40037499999999998</v>
      </c>
      <c r="O30" s="32">
        <f>N30</f>
        <v>0.40037499999999998</v>
      </c>
      <c r="P30" s="32">
        <f>O30</f>
        <v>0.40037499999999998</v>
      </c>
      <c r="Q30" s="33">
        <f>K4</f>
        <v>0.49945499999999998</v>
      </c>
      <c r="R30" s="32">
        <f>Q30</f>
        <v>0.49945499999999998</v>
      </c>
      <c r="S30" s="32">
        <f>R30</f>
        <v>0.49945499999999998</v>
      </c>
      <c r="T30" s="33">
        <f>K5</f>
        <v>0.65965600000000002</v>
      </c>
      <c r="U30" s="32">
        <f>T30</f>
        <v>0.65965600000000002</v>
      </c>
      <c r="V30" s="32">
        <f>U30</f>
        <v>0.65965600000000002</v>
      </c>
      <c r="W30" s="33">
        <f>K6</f>
        <v>0.82268399999999997</v>
      </c>
      <c r="X30" s="32">
        <f>W30</f>
        <v>0.82268399999999997</v>
      </c>
      <c r="Y30" s="32">
        <f>X30</f>
        <v>0.82268399999999997</v>
      </c>
      <c r="Z30" s="33">
        <f>K7</f>
        <v>0.97018499999999996</v>
      </c>
      <c r="AA30" s="32">
        <f>Z30</f>
        <v>0.97018499999999996</v>
      </c>
      <c r="AB30" s="34">
        <f>I30</f>
        <v>2.3539299999999999E-2</v>
      </c>
    </row>
    <row r="31" spans="1:28" x14ac:dyDescent="0.3">
      <c r="A31" s="14">
        <v>0.68627199999999999</v>
      </c>
      <c r="B31" s="14">
        <v>0.58848800000000001</v>
      </c>
      <c r="I31" s="32">
        <v>0</v>
      </c>
      <c r="J31" s="32">
        <f>O2</f>
        <v>1.3943970801325143</v>
      </c>
      <c r="K31" s="32">
        <f>J31</f>
        <v>1.3943970801325143</v>
      </c>
      <c r="L31" s="32">
        <v>0</v>
      </c>
      <c r="M31" s="32">
        <f>O3</f>
        <v>0.25352674184227536</v>
      </c>
      <c r="N31" s="32">
        <f>M31</f>
        <v>0.25352674184227536</v>
      </c>
      <c r="O31" s="32">
        <v>0</v>
      </c>
      <c r="P31" s="32">
        <f>O4</f>
        <v>1.0141069673691014</v>
      </c>
      <c r="Q31" s="32">
        <f>P31</f>
        <v>1.0141069673691014</v>
      </c>
      <c r="R31" s="32">
        <v>0</v>
      </c>
      <c r="S31" s="32">
        <f>O5</f>
        <v>1.3943970801325143</v>
      </c>
      <c r="T31" s="32">
        <f>S31</f>
        <v>1.3943970801325143</v>
      </c>
      <c r="U31" s="32">
        <v>0</v>
      </c>
      <c r="V31" s="32">
        <f>O6</f>
        <v>0.50705348368455072</v>
      </c>
      <c r="W31" s="32">
        <f>V31</f>
        <v>0.50705348368455072</v>
      </c>
      <c r="X31" s="32">
        <v>0</v>
      </c>
      <c r="Y31" s="32">
        <f>O7</f>
        <v>1.7746871928959276</v>
      </c>
      <c r="Z31" s="32">
        <f>Y31</f>
        <v>1.7746871928959276</v>
      </c>
      <c r="AA31" s="32">
        <v>0</v>
      </c>
      <c r="AB31" s="34">
        <v>0</v>
      </c>
    </row>
    <row r="32" spans="1:28" x14ac:dyDescent="0.3">
      <c r="A32" s="14">
        <v>0.89955300000000005</v>
      </c>
      <c r="B32" s="14">
        <v>0.62686799999999998</v>
      </c>
    </row>
    <row r="33" spans="1:2" x14ac:dyDescent="0.3">
      <c r="A33" s="14">
        <v>0.569407</v>
      </c>
      <c r="B33" s="14">
        <v>0.65965600000000002</v>
      </c>
    </row>
    <row r="34" spans="1:2" x14ac:dyDescent="0.3">
      <c r="A34" s="14">
        <v>0.48450900000000002</v>
      </c>
      <c r="B34" s="14">
        <v>0.67082900000000001</v>
      </c>
    </row>
    <row r="35" spans="1:2" x14ac:dyDescent="0.3">
      <c r="A35" s="14">
        <v>0.69937199999999999</v>
      </c>
      <c r="B35" s="14">
        <v>0.68627199999999999</v>
      </c>
    </row>
    <row r="36" spans="1:2" x14ac:dyDescent="0.3">
      <c r="A36" s="14">
        <v>0.41813600000000001</v>
      </c>
      <c r="B36" s="14">
        <v>0.69937199999999999</v>
      </c>
    </row>
    <row r="37" spans="1:2" x14ac:dyDescent="0.3">
      <c r="A37" s="14">
        <v>0.42585899999999999</v>
      </c>
      <c r="B37" s="14">
        <v>0.82268399999999997</v>
      </c>
    </row>
    <row r="38" spans="1:2" x14ac:dyDescent="0.3">
      <c r="A38" s="14">
        <v>0.53361499999999995</v>
      </c>
      <c r="B38" s="14">
        <v>0.83298300000000003</v>
      </c>
    </row>
    <row r="39" spans="1:2" x14ac:dyDescent="0.3">
      <c r="A39" s="14">
        <v>0.85795100000000002</v>
      </c>
      <c r="B39" s="14">
        <v>0.83398799999999995</v>
      </c>
    </row>
    <row r="40" spans="1:2" x14ac:dyDescent="0.3">
      <c r="A40" s="14">
        <v>0.185087</v>
      </c>
      <c r="B40" s="14">
        <v>0.84046699999999996</v>
      </c>
    </row>
    <row r="41" spans="1:2" x14ac:dyDescent="0.3">
      <c r="A41" s="14">
        <v>2.3539299999999999E-2</v>
      </c>
      <c r="B41" s="14">
        <v>0.84720200000000001</v>
      </c>
    </row>
    <row r="42" spans="1:2" x14ac:dyDescent="0.3">
      <c r="A42" s="14">
        <v>0.53951899999999997</v>
      </c>
      <c r="B42" s="14">
        <v>0.85346999999999995</v>
      </c>
    </row>
    <row r="43" spans="1:2" x14ac:dyDescent="0.3">
      <c r="A43" s="14">
        <v>0.887934</v>
      </c>
      <c r="B43" s="14">
        <v>0.85680400000000001</v>
      </c>
    </row>
    <row r="44" spans="1:2" x14ac:dyDescent="0.3">
      <c r="A44" s="14">
        <v>0.88073900000000005</v>
      </c>
      <c r="B44" s="14">
        <v>0.85795100000000002</v>
      </c>
    </row>
    <row r="45" spans="1:2" x14ac:dyDescent="0.3">
      <c r="A45" s="14">
        <v>0.65965600000000002</v>
      </c>
      <c r="B45" s="14">
        <v>0.88073900000000005</v>
      </c>
    </row>
    <row r="46" spans="1:2" x14ac:dyDescent="0.3">
      <c r="A46" s="14">
        <v>0.85680400000000001</v>
      </c>
      <c r="B46" s="14">
        <v>0.887934</v>
      </c>
    </row>
    <row r="47" spans="1:2" x14ac:dyDescent="0.3">
      <c r="A47" s="14">
        <v>0.97018499999999996</v>
      </c>
      <c r="B47" s="14">
        <v>0.89955300000000005</v>
      </c>
    </row>
    <row r="48" spans="1:2" x14ac:dyDescent="0.3">
      <c r="A48" s="14">
        <v>0.10144499999999999</v>
      </c>
      <c r="B48" s="14">
        <v>0.91994600000000004</v>
      </c>
    </row>
    <row r="49" spans="1:29" x14ac:dyDescent="0.3">
      <c r="A49" s="14">
        <v>6.3719600000000001E-2</v>
      </c>
      <c r="B49" s="18">
        <v>0.94914600000000005</v>
      </c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4"/>
    </row>
    <row r="50" spans="1:29" x14ac:dyDescent="0.3">
      <c r="A50" s="14">
        <v>0.62686799999999998</v>
      </c>
      <c r="B50" s="14">
        <v>0.95697699999999997</v>
      </c>
    </row>
    <row r="51" spans="1:29" ht="18" x14ac:dyDescent="0.35">
      <c r="A51" s="14">
        <v>0.58848800000000001</v>
      </c>
      <c r="B51" s="14">
        <v>0.97018499999999996</v>
      </c>
      <c r="I51" s="52" t="s">
        <v>19</v>
      </c>
      <c r="J51" s="52"/>
      <c r="K51" s="52"/>
      <c r="L51" s="52"/>
      <c r="M51" s="52"/>
      <c r="N51" s="52"/>
      <c r="O51" s="52"/>
      <c r="P51" s="49" t="s">
        <v>23</v>
      </c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63" spans="1:29" x14ac:dyDescent="0.3">
      <c r="U63" s="40"/>
    </row>
    <row r="64" spans="1:29" x14ac:dyDescent="0.3">
      <c r="G64" s="26"/>
      <c r="AC64" s="35"/>
    </row>
    <row r="69" spans="9:29" x14ac:dyDescent="0.3">
      <c r="AA69" s="26"/>
      <c r="AB69" s="26"/>
    </row>
    <row r="70" spans="9:29" x14ac:dyDescent="0.3"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r="71" spans="9:29" x14ac:dyDescent="0.3"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9:29" ht="18" x14ac:dyDescent="0.35">
      <c r="I72" s="52" t="s">
        <v>20</v>
      </c>
      <c r="J72" s="52"/>
      <c r="K72" s="52"/>
      <c r="L72" s="52"/>
      <c r="M72" s="52"/>
      <c r="N72" s="52"/>
      <c r="O72" s="52"/>
      <c r="AC72" s="42"/>
    </row>
    <row r="73" spans="9:29" x14ac:dyDescent="0.3">
      <c r="U73" s="26"/>
    </row>
    <row r="74" spans="9:29" ht="21" x14ac:dyDescent="0.3">
      <c r="I74" s="26"/>
      <c r="J74" s="26"/>
      <c r="K74" s="53" t="s">
        <v>22</v>
      </c>
      <c r="L74" s="53"/>
      <c r="M74" s="41"/>
      <c r="N74" s="27">
        <f>I75</f>
        <v>2.3539299999999999E-2</v>
      </c>
      <c r="O74" s="27">
        <f>I76</f>
        <v>0.185087</v>
      </c>
      <c r="P74" s="27">
        <f>I77</f>
        <v>0.40037499999999998</v>
      </c>
      <c r="Q74" s="27">
        <f>I78</f>
        <v>0.49945499999999998</v>
      </c>
      <c r="R74" s="27">
        <f>I79</f>
        <v>0.65965600000000002</v>
      </c>
      <c r="S74" s="27">
        <f>I80</f>
        <v>0.82268399999999997</v>
      </c>
      <c r="T74" s="27">
        <f>I81</f>
        <v>0.97018499999999996</v>
      </c>
      <c r="U74" s="26"/>
    </row>
    <row r="75" spans="9:29" x14ac:dyDescent="0.3">
      <c r="I75" s="27">
        <f>J2</f>
        <v>2.3539299999999999E-2</v>
      </c>
      <c r="J75" s="27">
        <v>0</v>
      </c>
      <c r="M75" s="41"/>
      <c r="N75" s="27">
        <f>J75</f>
        <v>0</v>
      </c>
      <c r="O75" s="27">
        <f>J76</f>
        <v>0.22</v>
      </c>
      <c r="P75" s="27">
        <f>J77</f>
        <v>0.26</v>
      </c>
      <c r="Q75" s="27">
        <f>J78</f>
        <v>0.42000000000000004</v>
      </c>
      <c r="R75" s="27">
        <f>J79</f>
        <v>0.64</v>
      </c>
      <c r="S75" s="27">
        <f>J80</f>
        <v>0.72</v>
      </c>
      <c r="T75" s="27">
        <f>J81</f>
        <v>1</v>
      </c>
      <c r="U75" s="26"/>
    </row>
    <row r="76" spans="9:29" x14ac:dyDescent="0.3">
      <c r="I76" s="27">
        <f>K2</f>
        <v>0.185087</v>
      </c>
      <c r="J76" s="27">
        <f>P2</f>
        <v>0.22</v>
      </c>
    </row>
    <row r="77" spans="9:29" x14ac:dyDescent="0.3">
      <c r="I77" s="27">
        <f t="shared" ref="I77:I81" si="8">K3</f>
        <v>0.40037499999999998</v>
      </c>
      <c r="J77" s="27">
        <f t="shared" ref="J77:J81" si="9">P3</f>
        <v>0.26</v>
      </c>
    </row>
    <row r="78" spans="9:29" x14ac:dyDescent="0.3">
      <c r="I78" s="27">
        <f t="shared" si="8"/>
        <v>0.49945499999999998</v>
      </c>
      <c r="J78" s="27">
        <f>P4</f>
        <v>0.42000000000000004</v>
      </c>
    </row>
    <row r="79" spans="9:29" x14ac:dyDescent="0.3">
      <c r="I79" s="27">
        <f t="shared" si="8"/>
        <v>0.65965600000000002</v>
      </c>
      <c r="J79" s="27">
        <f t="shared" si="9"/>
        <v>0.64</v>
      </c>
    </row>
    <row r="80" spans="9:29" x14ac:dyDescent="0.3">
      <c r="I80" s="27">
        <f t="shared" si="8"/>
        <v>0.82268399999999997</v>
      </c>
      <c r="J80" s="27">
        <f t="shared" si="9"/>
        <v>0.72</v>
      </c>
    </row>
    <row r="81" spans="9:10" x14ac:dyDescent="0.3">
      <c r="I81" s="27">
        <f t="shared" si="8"/>
        <v>0.97018499999999996</v>
      </c>
      <c r="J81" s="27">
        <f t="shared" si="9"/>
        <v>1</v>
      </c>
    </row>
    <row r="82" spans="9:10" x14ac:dyDescent="0.3">
      <c r="I82" s="26"/>
      <c r="J82" s="26"/>
    </row>
    <row r="102" spans="9:10" x14ac:dyDescent="0.3">
      <c r="I102" s="28">
        <v>2.3539299999999999E-2</v>
      </c>
      <c r="J102">
        <v>1</v>
      </c>
    </row>
    <row r="103" spans="9:10" x14ac:dyDescent="0.3">
      <c r="I103" s="28">
        <v>3.5816800000000003E-2</v>
      </c>
      <c r="J103">
        <v>1</v>
      </c>
    </row>
    <row r="104" spans="9:10" x14ac:dyDescent="0.3">
      <c r="I104" s="28">
        <v>3.6001999999999999E-2</v>
      </c>
      <c r="J104">
        <v>1</v>
      </c>
    </row>
    <row r="105" spans="9:10" x14ac:dyDescent="0.3">
      <c r="I105" s="28">
        <v>6.3719600000000001E-2</v>
      </c>
      <c r="J105">
        <v>1</v>
      </c>
    </row>
    <row r="106" spans="9:10" x14ac:dyDescent="0.3">
      <c r="I106" s="28">
        <v>7.4003200000000005E-2</v>
      </c>
      <c r="J106">
        <v>1</v>
      </c>
    </row>
    <row r="107" spans="9:10" x14ac:dyDescent="0.3">
      <c r="I107" s="28">
        <v>9.8700099999999999E-2</v>
      </c>
      <c r="J107">
        <v>1</v>
      </c>
    </row>
    <row r="108" spans="9:10" x14ac:dyDescent="0.3">
      <c r="I108" s="28">
        <v>0.10144499999999999</v>
      </c>
      <c r="J108">
        <v>1</v>
      </c>
    </row>
    <row r="109" spans="9:10" x14ac:dyDescent="0.3">
      <c r="I109" s="28">
        <v>0.10549500000000001</v>
      </c>
      <c r="J109">
        <v>1</v>
      </c>
    </row>
    <row r="110" spans="9:10" x14ac:dyDescent="0.3">
      <c r="I110" s="28">
        <v>0.12501599999999999</v>
      </c>
      <c r="J110">
        <v>1</v>
      </c>
    </row>
    <row r="111" spans="9:10" x14ac:dyDescent="0.3">
      <c r="I111" s="28">
        <v>0.14002999999999999</v>
      </c>
      <c r="J111">
        <v>1</v>
      </c>
    </row>
    <row r="112" spans="9:10" x14ac:dyDescent="0.3">
      <c r="I112" s="28">
        <v>0.185087</v>
      </c>
      <c r="J112">
        <v>1</v>
      </c>
    </row>
    <row r="113" spans="9:10" x14ac:dyDescent="0.3">
      <c r="I113" s="28">
        <v>0.22276299999999999</v>
      </c>
      <c r="J113">
        <v>2</v>
      </c>
    </row>
    <row r="114" spans="9:10" x14ac:dyDescent="0.3">
      <c r="I114" s="29">
        <v>0.40037499999999998</v>
      </c>
      <c r="J114">
        <v>2</v>
      </c>
    </row>
    <row r="115" spans="9:10" x14ac:dyDescent="0.3">
      <c r="I115" s="28">
        <v>0.41813600000000001</v>
      </c>
      <c r="J115">
        <v>3</v>
      </c>
    </row>
    <row r="116" spans="9:10" x14ac:dyDescent="0.3">
      <c r="I116" s="28">
        <v>0.42585899999999999</v>
      </c>
      <c r="J116">
        <v>3</v>
      </c>
    </row>
    <row r="117" spans="9:10" x14ac:dyDescent="0.3">
      <c r="I117" s="28">
        <v>0.46533400000000003</v>
      </c>
      <c r="J117">
        <v>3</v>
      </c>
    </row>
    <row r="118" spans="9:10" x14ac:dyDescent="0.3">
      <c r="I118" s="28">
        <v>0.47401599999999999</v>
      </c>
      <c r="J118">
        <v>3</v>
      </c>
    </row>
    <row r="119" spans="9:10" x14ac:dyDescent="0.3">
      <c r="I119" s="28">
        <v>0.47947400000000001</v>
      </c>
      <c r="J119">
        <v>3</v>
      </c>
    </row>
    <row r="120" spans="9:10" x14ac:dyDescent="0.3">
      <c r="I120" s="28">
        <v>0.48444100000000001</v>
      </c>
      <c r="J120">
        <v>3</v>
      </c>
    </row>
    <row r="121" spans="9:10" x14ac:dyDescent="0.3">
      <c r="I121" s="28">
        <v>0.48450900000000002</v>
      </c>
      <c r="J121">
        <v>3</v>
      </c>
    </row>
    <row r="122" spans="9:10" x14ac:dyDescent="0.3">
      <c r="I122" s="28">
        <v>0.49945499999999998</v>
      </c>
      <c r="J122">
        <v>3</v>
      </c>
    </row>
    <row r="123" spans="9:10" x14ac:dyDescent="0.3">
      <c r="I123" s="28">
        <v>0.52174500000000001</v>
      </c>
      <c r="J123">
        <v>4</v>
      </c>
    </row>
    <row r="124" spans="9:10" x14ac:dyDescent="0.3">
      <c r="I124" s="28">
        <v>0.53361499999999995</v>
      </c>
      <c r="J124">
        <v>4</v>
      </c>
    </row>
    <row r="125" spans="9:10" x14ac:dyDescent="0.3">
      <c r="I125" s="28">
        <v>0.53951899999999997</v>
      </c>
      <c r="J125">
        <v>4</v>
      </c>
    </row>
    <row r="126" spans="9:10" x14ac:dyDescent="0.3">
      <c r="I126" s="28">
        <v>0.55760799999999999</v>
      </c>
      <c r="J126">
        <v>4</v>
      </c>
    </row>
    <row r="127" spans="9:10" x14ac:dyDescent="0.3">
      <c r="I127" s="28">
        <v>0.56086599999999998</v>
      </c>
      <c r="J127">
        <v>4</v>
      </c>
    </row>
    <row r="128" spans="9:10" x14ac:dyDescent="0.3">
      <c r="I128" s="28">
        <v>0.569407</v>
      </c>
      <c r="J128">
        <v>4</v>
      </c>
    </row>
    <row r="129" spans="9:10" x14ac:dyDescent="0.3">
      <c r="I129" s="28">
        <v>0.57178799999999996</v>
      </c>
      <c r="J129">
        <v>4</v>
      </c>
    </row>
    <row r="130" spans="9:10" x14ac:dyDescent="0.3">
      <c r="I130" s="28">
        <v>0.58684999999999998</v>
      </c>
      <c r="J130">
        <v>4</v>
      </c>
    </row>
    <row r="131" spans="9:10" x14ac:dyDescent="0.3">
      <c r="I131" s="28">
        <v>0.58848800000000001</v>
      </c>
      <c r="J131">
        <v>4</v>
      </c>
    </row>
    <row r="132" spans="9:10" x14ac:dyDescent="0.3">
      <c r="I132" s="28">
        <v>0.62686799999999998</v>
      </c>
      <c r="J132">
        <v>4</v>
      </c>
    </row>
    <row r="133" spans="9:10" x14ac:dyDescent="0.3">
      <c r="I133" s="28">
        <v>0.65965600000000002</v>
      </c>
      <c r="J133">
        <v>4</v>
      </c>
    </row>
    <row r="134" spans="9:10" x14ac:dyDescent="0.3">
      <c r="I134" s="28">
        <v>0.67082900000000001</v>
      </c>
      <c r="J134">
        <v>5</v>
      </c>
    </row>
    <row r="135" spans="9:10" x14ac:dyDescent="0.3">
      <c r="I135" s="28">
        <v>0.68627199999999999</v>
      </c>
      <c r="J135">
        <v>5</v>
      </c>
    </row>
    <row r="136" spans="9:10" x14ac:dyDescent="0.3">
      <c r="I136" s="28">
        <v>0.69937199999999999</v>
      </c>
      <c r="J136">
        <v>5</v>
      </c>
    </row>
    <row r="137" spans="9:10" x14ac:dyDescent="0.3">
      <c r="I137" s="28">
        <v>0.82268399999999997</v>
      </c>
      <c r="J137">
        <v>5</v>
      </c>
    </row>
    <row r="138" spans="9:10" x14ac:dyDescent="0.3">
      <c r="I138" s="28">
        <v>0.83298300000000003</v>
      </c>
      <c r="J138">
        <v>6</v>
      </c>
    </row>
    <row r="139" spans="9:10" x14ac:dyDescent="0.3">
      <c r="I139" s="28">
        <v>0.83398799999999995</v>
      </c>
      <c r="J139">
        <v>6</v>
      </c>
    </row>
    <row r="140" spans="9:10" x14ac:dyDescent="0.3">
      <c r="I140" s="28">
        <v>0.84046699999999996</v>
      </c>
      <c r="J140">
        <v>6</v>
      </c>
    </row>
    <row r="141" spans="9:10" x14ac:dyDescent="0.3">
      <c r="I141" s="28">
        <v>0.84720200000000001</v>
      </c>
      <c r="J141">
        <v>6</v>
      </c>
    </row>
    <row r="142" spans="9:10" x14ac:dyDescent="0.3">
      <c r="I142" s="28">
        <v>0.85346999999999995</v>
      </c>
      <c r="J142">
        <v>6</v>
      </c>
    </row>
    <row r="143" spans="9:10" x14ac:dyDescent="0.3">
      <c r="I143" s="28">
        <v>0.85680400000000001</v>
      </c>
      <c r="J143">
        <v>6</v>
      </c>
    </row>
    <row r="144" spans="9:10" x14ac:dyDescent="0.3">
      <c r="I144" s="28">
        <v>0.85795100000000002</v>
      </c>
      <c r="J144">
        <v>6</v>
      </c>
    </row>
    <row r="145" spans="9:10" x14ac:dyDescent="0.3">
      <c r="I145" s="28">
        <v>0.88073900000000005</v>
      </c>
      <c r="J145">
        <v>6</v>
      </c>
    </row>
    <row r="146" spans="9:10" x14ac:dyDescent="0.3">
      <c r="I146" s="28">
        <v>0.887934</v>
      </c>
      <c r="J146">
        <v>6</v>
      </c>
    </row>
    <row r="147" spans="9:10" x14ac:dyDescent="0.3">
      <c r="I147" s="28">
        <v>0.89955300000000005</v>
      </c>
      <c r="J147">
        <v>6</v>
      </c>
    </row>
    <row r="148" spans="9:10" x14ac:dyDescent="0.3">
      <c r="I148" s="28">
        <v>0.91994600000000004</v>
      </c>
      <c r="J148">
        <v>6</v>
      </c>
    </row>
    <row r="149" spans="9:10" x14ac:dyDescent="0.3">
      <c r="I149" s="30">
        <v>0.94914600000000005</v>
      </c>
      <c r="J149">
        <v>6</v>
      </c>
    </row>
    <row r="150" spans="9:10" x14ac:dyDescent="0.3">
      <c r="I150" s="28">
        <v>0.95697699999999997</v>
      </c>
      <c r="J150">
        <v>6</v>
      </c>
    </row>
    <row r="151" spans="9:10" x14ac:dyDescent="0.3">
      <c r="I151" s="28">
        <v>0.97018499999999996</v>
      </c>
      <c r="J151">
        <v>6</v>
      </c>
    </row>
  </sheetData>
  <sortState ref="B2:B51">
    <sortCondition ref="B1"/>
  </sortState>
  <mergeCells count="7">
    <mergeCell ref="I72:O72"/>
    <mergeCell ref="K74:L74"/>
    <mergeCell ref="P51:Z51"/>
    <mergeCell ref="F5:F11"/>
    <mergeCell ref="J1:K1"/>
    <mergeCell ref="I28:O28"/>
    <mergeCell ref="I51:O5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Подпункт №1</vt:lpstr>
      <vt:lpstr>Подпункт №2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2024-10-26T17:54:36Z</dcterms:modified>
</cp:coreProperties>
</file>