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8032022" sheetId="1" r:id="rId4"/>
    <sheet state="visible" name="24062022" sheetId="2" r:id="rId5"/>
    <sheet state="visible" name="Pivot" sheetId="3" r:id="rId6"/>
    <sheet state="visible" name="Column" sheetId="4" r:id="rId7"/>
  </sheets>
  <definedNames>
    <definedName hidden="1" localSheetId="1" name="_xlnm._FilterDatabase">'24062022'!$B$1:$U$86</definedName>
  </definedNames>
  <calcPr/>
  <pivotCaches>
    <pivotCache cacheId="0" r:id="rId8"/>
    <pivotCache cacheId="1" r:id="rId9"/>
  </pivotCaches>
</workbook>
</file>

<file path=xl/sharedStrings.xml><?xml version="1.0" encoding="utf-8"?>
<sst xmlns="http://schemas.openxmlformats.org/spreadsheetml/2006/main" count="2097" uniqueCount="296">
  <si>
    <t>Dự án</t>
  </si>
  <si>
    <t>Tòa</t>
  </si>
  <si>
    <t>Phân khu</t>
  </si>
  <si>
    <t>Mã căn</t>
  </si>
  <si>
    <t>Tầng</t>
  </si>
  <si>
    <t>Loại căn hộ</t>
  </si>
  <si>
    <t>Hướng ban công</t>
  </si>
  <si>
    <t>Diện tích thông thủy</t>
  </si>
  <si>
    <t>Diện tích tim tường</t>
  </si>
  <si>
    <t>Đơn giá thông thủy</t>
  </si>
  <si>
    <t>Giá chưa VAT và KPBT</t>
  </si>
  <si>
    <t>Giá gồm VAT và KPBT</t>
  </si>
  <si>
    <t>Đơn giá gồm CSBH (exc VAT, KPBT)</t>
  </si>
  <si>
    <t>CK TTTTD (7%)</t>
  </si>
  <si>
    <t>Đơn giá gồm CSBH (ex VAT, KPBT, CK TTTTĐ)</t>
  </si>
  <si>
    <t>Miễn 5 năm DV</t>
  </si>
  <si>
    <t>Nội thất</t>
  </si>
  <si>
    <t>CK BLNH (0.8%)</t>
  </si>
  <si>
    <t>Giá NET</t>
  </si>
  <si>
    <t>Đơn giá NET</t>
  </si>
  <si>
    <t>Tổng quà tặng</t>
  </si>
  <si>
    <t>Vinhomes Smart City</t>
  </si>
  <si>
    <t>SA2</t>
  </si>
  <si>
    <t>Sakura</t>
  </si>
  <si>
    <t>SA20211</t>
  </si>
  <si>
    <t>Studio</t>
  </si>
  <si>
    <t>South West - Tây Nam</t>
  </si>
  <si>
    <t>SA20503</t>
  </si>
  <si>
    <t>1PN</t>
  </si>
  <si>
    <t>North East - Đông Bắc</t>
  </si>
  <si>
    <t>SA20504</t>
  </si>
  <si>
    <t>3PN</t>
  </si>
  <si>
    <t>Đông Bắc- Đông Nam</t>
  </si>
  <si>
    <t>SA20510</t>
  </si>
  <si>
    <t>Tây Bắc- Tây Nam</t>
  </si>
  <si>
    <t>SA20511</t>
  </si>
  <si>
    <t>SA20603</t>
  </si>
  <si>
    <t>SA20604</t>
  </si>
  <si>
    <t>SA20605</t>
  </si>
  <si>
    <t>Đông Nam- Tây Nam</t>
  </si>
  <si>
    <t>SA20611</t>
  </si>
  <si>
    <t>SA20616</t>
  </si>
  <si>
    <t>1PN + 1</t>
  </si>
  <si>
    <t>SA20803</t>
  </si>
  <si>
    <t>SA20810</t>
  </si>
  <si>
    <t>SA20811</t>
  </si>
  <si>
    <t>SA20816</t>
  </si>
  <si>
    <t>SA20903</t>
  </si>
  <si>
    <t>SA21003</t>
  </si>
  <si>
    <t>SA21011</t>
  </si>
  <si>
    <t>SA21012</t>
  </si>
  <si>
    <t>SA21016</t>
  </si>
  <si>
    <t>SA21103</t>
  </si>
  <si>
    <t>SA21110</t>
  </si>
  <si>
    <t>SA21111</t>
  </si>
  <si>
    <t>SA21116</t>
  </si>
  <si>
    <t>SA21203</t>
  </si>
  <si>
    <t>SA21211</t>
  </si>
  <si>
    <t>SA21216</t>
  </si>
  <si>
    <t>SA21303</t>
  </si>
  <si>
    <t>SA21310</t>
  </si>
  <si>
    <t>SA21311</t>
  </si>
  <si>
    <t>SA21405</t>
  </si>
  <si>
    <t>SA21410</t>
  </si>
  <si>
    <t>SA21411</t>
  </si>
  <si>
    <t>SA21503</t>
  </si>
  <si>
    <t>SA21504</t>
  </si>
  <si>
    <t>SA21505</t>
  </si>
  <si>
    <t>SA21508</t>
  </si>
  <si>
    <t>SA21511</t>
  </si>
  <si>
    <t>SA21512</t>
  </si>
  <si>
    <t>SA21516</t>
  </si>
  <si>
    <t>SA21518</t>
  </si>
  <si>
    <t>2PN</t>
  </si>
  <si>
    <t>SA21519</t>
  </si>
  <si>
    <t>2PN + 1 (2 Toilet)</t>
  </si>
  <si>
    <t>SA21601</t>
  </si>
  <si>
    <t>SA21603</t>
  </si>
  <si>
    <t>SA21604</t>
  </si>
  <si>
    <t>SA21605</t>
  </si>
  <si>
    <t>SA21610</t>
  </si>
  <si>
    <t>SA21611</t>
  </si>
  <si>
    <t>SA21612</t>
  </si>
  <si>
    <t>SA21616</t>
  </si>
  <si>
    <t>SA21617</t>
  </si>
  <si>
    <t>SA21618</t>
  </si>
  <si>
    <t>SA21619</t>
  </si>
  <si>
    <t>SA21701</t>
  </si>
  <si>
    <t>SA21702</t>
  </si>
  <si>
    <t>SA21703</t>
  </si>
  <si>
    <t>SA21704</t>
  </si>
  <si>
    <t>SA21705</t>
  </si>
  <si>
    <t>SA21708</t>
  </si>
  <si>
    <t>SA21710</t>
  </si>
  <si>
    <t>SA21711</t>
  </si>
  <si>
    <t>SA21712</t>
  </si>
  <si>
    <t>SA21716</t>
  </si>
  <si>
    <t>SA21718</t>
  </si>
  <si>
    <t>SA21719</t>
  </si>
  <si>
    <t>SA21801</t>
  </si>
  <si>
    <t>SA21802</t>
  </si>
  <si>
    <t>SA21803</t>
  </si>
  <si>
    <t>SA21805</t>
  </si>
  <si>
    <t>SA21810</t>
  </si>
  <si>
    <t>SA21811</t>
  </si>
  <si>
    <t>SA21812</t>
  </si>
  <si>
    <t>SA21816</t>
  </si>
  <si>
    <t>SA21817</t>
  </si>
  <si>
    <t>SA21819</t>
  </si>
  <si>
    <t>SA21901</t>
  </si>
  <si>
    <t>SA21903</t>
  </si>
  <si>
    <t>SA21904</t>
  </si>
  <si>
    <t>SA21905</t>
  </si>
  <si>
    <t>SA21910</t>
  </si>
  <si>
    <t>SA21911</t>
  </si>
  <si>
    <t>SA21912</t>
  </si>
  <si>
    <t>SA21916</t>
  </si>
  <si>
    <t>SA21917</t>
  </si>
  <si>
    <t>SA21918</t>
  </si>
  <si>
    <t>SA21919</t>
  </si>
  <si>
    <t>SA22011</t>
  </si>
  <si>
    <t>SA22101</t>
  </si>
  <si>
    <t>SA22102</t>
  </si>
  <si>
    <t>SA22103</t>
  </si>
  <si>
    <t>SA22104</t>
  </si>
  <si>
    <t>SA22108</t>
  </si>
  <si>
    <t>SA22110</t>
  </si>
  <si>
    <t>SA22111</t>
  </si>
  <si>
    <t>SA22112</t>
  </si>
  <si>
    <t>SA22114</t>
  </si>
  <si>
    <t>SA22115</t>
  </si>
  <si>
    <t>Đông Bắc- Tây Bắc</t>
  </si>
  <si>
    <t>SA22116</t>
  </si>
  <si>
    <t>SA22117</t>
  </si>
  <si>
    <t>SA22118</t>
  </si>
  <si>
    <t>SA22119</t>
  </si>
  <si>
    <t>SA22201</t>
  </si>
  <si>
    <t>SA22203</t>
  </si>
  <si>
    <t>SA22204</t>
  </si>
  <si>
    <t>SA22205</t>
  </si>
  <si>
    <t>SA22208</t>
  </si>
  <si>
    <t>SA22210</t>
  </si>
  <si>
    <t>SA22211</t>
  </si>
  <si>
    <t>SA22212</t>
  </si>
  <si>
    <t>SA22214</t>
  </si>
  <si>
    <t>SA22215</t>
  </si>
  <si>
    <t>SA22216</t>
  </si>
  <si>
    <t>SA22217</t>
  </si>
  <si>
    <t>SA22218</t>
  </si>
  <si>
    <t>SA22219</t>
  </si>
  <si>
    <t>SA22301</t>
  </si>
  <si>
    <t>SA22303</t>
  </si>
  <si>
    <t>SA22304</t>
  </si>
  <si>
    <t>SA22305</t>
  </si>
  <si>
    <t>SA22308</t>
  </si>
  <si>
    <t>SA22310</t>
  </si>
  <si>
    <t>SA22311</t>
  </si>
  <si>
    <t>SA22312</t>
  </si>
  <si>
    <t>SA22314</t>
  </si>
  <si>
    <t>SA22315</t>
  </si>
  <si>
    <t>SA22316</t>
  </si>
  <si>
    <t>SA22317</t>
  </si>
  <si>
    <t>SA22318</t>
  </si>
  <si>
    <t>SA22319</t>
  </si>
  <si>
    <t>SA22403</t>
  </si>
  <si>
    <t>SA22405</t>
  </si>
  <si>
    <t>SA22410</t>
  </si>
  <si>
    <t>SA22418</t>
  </si>
  <si>
    <t>SA22504</t>
  </si>
  <si>
    <t>SA22505</t>
  </si>
  <si>
    <t>SA22508</t>
  </si>
  <si>
    <t>SA22510</t>
  </si>
  <si>
    <t>SA22512</t>
  </si>
  <si>
    <t>SA22516</t>
  </si>
  <si>
    <t>SA22518</t>
  </si>
  <si>
    <t>SA22601</t>
  </si>
  <si>
    <t>SA22603</t>
  </si>
  <si>
    <t>SA22610</t>
  </si>
  <si>
    <t>SA22611</t>
  </si>
  <si>
    <t>SA22618</t>
  </si>
  <si>
    <t>SA22701</t>
  </si>
  <si>
    <t>SA22702</t>
  </si>
  <si>
    <t>SA22703</t>
  </si>
  <si>
    <t>SA22704</t>
  </si>
  <si>
    <t>SA22705</t>
  </si>
  <si>
    <t>SA22711</t>
  </si>
  <si>
    <t>SA22712</t>
  </si>
  <si>
    <t>SA22716</t>
  </si>
  <si>
    <t>SA22801</t>
  </si>
  <si>
    <t>SA22804</t>
  </si>
  <si>
    <t>SA22805</t>
  </si>
  <si>
    <t>SA22808</t>
  </si>
  <si>
    <t>SA22810</t>
  </si>
  <si>
    <t>SA22811</t>
  </si>
  <si>
    <t>SA22812</t>
  </si>
  <si>
    <t>SA22816</t>
  </si>
  <si>
    <t>SA22901</t>
  </si>
  <si>
    <t>SA22903</t>
  </si>
  <si>
    <t>SA22905</t>
  </si>
  <si>
    <t>SA22910</t>
  </si>
  <si>
    <t>SA22911</t>
  </si>
  <si>
    <t>SA22916</t>
  </si>
  <si>
    <t>SA22918</t>
  </si>
  <si>
    <t>SA23001</t>
  </si>
  <si>
    <t>SA23004</t>
  </si>
  <si>
    <t>SA23005</t>
  </si>
  <si>
    <t>SA23008</t>
  </si>
  <si>
    <t>SA23010</t>
  </si>
  <si>
    <t>SA23011</t>
  </si>
  <si>
    <t>SA23012</t>
  </si>
  <si>
    <t>SA23014</t>
  </si>
  <si>
    <t>SA23019</t>
  </si>
  <si>
    <t>SA23101</t>
  </si>
  <si>
    <t>SA23103</t>
  </si>
  <si>
    <t>SA23104</t>
  </si>
  <si>
    <t>SA23105</t>
  </si>
  <si>
    <t>SA23110</t>
  </si>
  <si>
    <t>SA23111</t>
  </si>
  <si>
    <t>SA23112</t>
  </si>
  <si>
    <t>SA23116</t>
  </si>
  <si>
    <t>SA23118</t>
  </si>
  <si>
    <t>SA23119</t>
  </si>
  <si>
    <t>SA23201</t>
  </si>
  <si>
    <t>SA23203</t>
  </si>
  <si>
    <t>SA23205</t>
  </si>
  <si>
    <t>SA23208</t>
  </si>
  <si>
    <t>SA23210</t>
  </si>
  <si>
    <t>SA23211</t>
  </si>
  <si>
    <t>SA23212</t>
  </si>
  <si>
    <t>SA23216</t>
  </si>
  <si>
    <t>SA23301</t>
  </si>
  <si>
    <t>SA23304</t>
  </si>
  <si>
    <t>SA23305</t>
  </si>
  <si>
    <t>SA23308</t>
  </si>
  <si>
    <t>SA23311</t>
  </si>
  <si>
    <t>SA23312</t>
  </si>
  <si>
    <t>SA23314</t>
  </si>
  <si>
    <t>SA23316</t>
  </si>
  <si>
    <t>SA23401</t>
  </si>
  <si>
    <t>SA23403</t>
  </si>
  <si>
    <t>SA23404</t>
  </si>
  <si>
    <t>SA23408</t>
  </si>
  <si>
    <t>SA23410</t>
  </si>
  <si>
    <t>SA23411</t>
  </si>
  <si>
    <t>SA23412</t>
  </si>
  <si>
    <t>SA23414</t>
  </si>
  <si>
    <t>SA23416</t>
  </si>
  <si>
    <t>SA23503</t>
  </si>
  <si>
    <t>SA23505</t>
  </si>
  <si>
    <t>SA23508</t>
  </si>
  <si>
    <t>SA23510</t>
  </si>
  <si>
    <t>SA23511</t>
  </si>
  <si>
    <t>SA23512</t>
  </si>
  <si>
    <t>SA23603</t>
  </si>
  <si>
    <t>SA23605</t>
  </si>
  <si>
    <t>SA23610</t>
  </si>
  <si>
    <t>SA23611</t>
  </si>
  <si>
    <t>SA23705</t>
  </si>
  <si>
    <t>SA23710</t>
  </si>
  <si>
    <t>SA23712</t>
  </si>
  <si>
    <t>SA23718</t>
  </si>
  <si>
    <t>SA23719</t>
  </si>
  <si>
    <t>SA23805</t>
  </si>
  <si>
    <t>SA23808</t>
  </si>
  <si>
    <t>SA23810</t>
  </si>
  <si>
    <t>SA23811</t>
  </si>
  <si>
    <t>SA23812</t>
  </si>
  <si>
    <t>SA23814</t>
  </si>
  <si>
    <t>SA23817</t>
  </si>
  <si>
    <t>SA23818</t>
  </si>
  <si>
    <t>Toà</t>
  </si>
  <si>
    <t>Ngày Nhập Quỹ</t>
  </si>
  <si>
    <t>Quà tặng chào hè</t>
  </si>
  <si>
    <t>Bổ sung nhập quỹ ngày 20/06/2022</t>
  </si>
  <si>
    <t>SA21510</t>
  </si>
  <si>
    <t>TB - TN</t>
  </si>
  <si>
    <t>SA22503</t>
  </si>
  <si>
    <t>Bổ sung nhập quỹ ngày 24/06/2022</t>
  </si>
  <si>
    <t>SA20410</t>
  </si>
  <si>
    <t>SA20705</t>
  </si>
  <si>
    <t>SA22612</t>
  </si>
  <si>
    <t>SA22616</t>
  </si>
  <si>
    <t>18/03/2022</t>
  </si>
  <si>
    <t>MAX of Đơn giá gồm CSBH</t>
  </si>
  <si>
    <t>MIN of Đơn giá gồm CSBH</t>
  </si>
  <si>
    <t>MAX of Đơn giá NET</t>
  </si>
  <si>
    <t>MIN of Đơn giá NET</t>
  </si>
  <si>
    <t>AVERAGE of Đơn giá gồm CSBH (ex VAT, KPBT, CK TTTTĐ)</t>
  </si>
  <si>
    <t>MIN of Quà</t>
  </si>
  <si>
    <t>MAX of Quà</t>
  </si>
  <si>
    <t>Grand Total</t>
  </si>
  <si>
    <t>24/06/2022</t>
  </si>
  <si>
    <t>AVERAGE of Đơn giá gồm CSBH (exc VAT, KPBT)</t>
  </si>
  <si>
    <t>AVERAGE of Đơn giá NET</t>
  </si>
  <si>
    <t>Ngày cập nhật</t>
  </si>
  <si>
    <t>Khoảng tầng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</si>
</sst>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1.0"/>
      <color rgb="FF000000"/>
      <name val="Arial"/>
    </font>
    <font>
      <b/>
      <sz val="10.0"/>
      <color rgb="FF000000"/>
      <name val="Arial"/>
    </font>
    <font>
      <sz val="11.0"/>
      <color rgb="FF000000"/>
      <name val="Arial"/>
    </font>
    <font>
      <b/>
      <sz val="14.0"/>
      <color rgb="FF000000"/>
      <name val="Times New Roman"/>
    </font>
    <font>
      <sz val="12.0"/>
      <color rgb="FF000000"/>
      <name val="Times New Roman"/>
    </font>
    <font>
      <sz val="12.0"/>
      <color rgb="FF0F243E"/>
      <name val="Times New Roman"/>
    </font>
    <font>
      <sz val="10.0"/>
      <color rgb="FF000000"/>
      <name val="Arial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</fills>
  <borders count="2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1"/>
    </xf>
    <xf borderId="2" fillId="2" fontId="1" numFmtId="0" xfId="0" applyAlignment="1" applyBorder="1" applyFont="1">
      <alignment horizontal="center" shrinkToFit="0" vertical="bottom" wrapText="1"/>
    </xf>
    <xf borderId="0" fillId="2" fontId="2" numFmtId="0" xfId="0" applyAlignment="1" applyFont="1">
      <alignment shrinkToFit="0" vertical="bottom" wrapText="1"/>
    </xf>
    <xf borderId="2" fillId="3" fontId="1" numFmtId="0" xfId="0" applyAlignment="1" applyBorder="1" applyFill="1" applyFont="1">
      <alignment shrinkToFit="0" vertical="bottom" wrapText="1"/>
    </xf>
    <xf borderId="2" fillId="4" fontId="1" numFmtId="0" xfId="0" applyAlignment="1" applyBorder="1" applyFill="1" applyFont="1">
      <alignment shrinkToFit="0" vertical="bottom" wrapText="1"/>
    </xf>
    <xf borderId="2" fillId="4" fontId="1" numFmtId="0" xfId="0" applyAlignment="1" applyBorder="1" applyFont="1">
      <alignment readingOrder="0" shrinkToFit="0" vertical="bottom" wrapText="0"/>
    </xf>
    <xf borderId="2" fillId="0" fontId="3" numFmtId="0" xfId="0" applyAlignment="1" applyBorder="1" applyFont="1">
      <alignment shrinkToFit="0" vertical="bottom" wrapText="0"/>
    </xf>
    <xf borderId="2" fillId="0" fontId="3" numFmtId="0" xfId="0" applyAlignment="1" applyBorder="1" applyFont="1">
      <alignment shrinkToFit="0" vertical="bottom" wrapText="1"/>
    </xf>
    <xf borderId="2" fillId="0" fontId="3" numFmtId="3" xfId="0" applyAlignment="1" applyBorder="1" applyFont="1" applyNumberFormat="1">
      <alignment shrinkToFit="0" vertical="bottom" wrapText="1"/>
    </xf>
    <xf borderId="2" fillId="0" fontId="4" numFmtId="0" xfId="0" applyAlignment="1" applyBorder="1" applyFont="1">
      <alignment horizontal="center" readingOrder="0" shrinkToFit="0" vertical="bottom" wrapText="1"/>
    </xf>
    <xf borderId="2" fillId="0" fontId="4" numFmtId="0" xfId="0" applyAlignment="1" applyBorder="1" applyFont="1">
      <alignment horizontal="center" shrinkToFit="0" vertical="bottom" wrapText="1"/>
    </xf>
    <xf borderId="2" fillId="2" fontId="4" numFmtId="0" xfId="0" applyAlignment="1" applyBorder="1" applyFont="1">
      <alignment horizontal="center" shrinkToFit="0" vertical="bottom" wrapText="1"/>
    </xf>
    <xf borderId="2" fillId="0" fontId="5" numFmtId="0" xfId="0" applyAlignment="1" applyBorder="1" applyFont="1">
      <alignment horizontal="center" shrinkToFit="0" vertical="bottom" wrapText="0"/>
    </xf>
    <xf borderId="2" fillId="5" fontId="6" numFmtId="0" xfId="0" applyAlignment="1" applyBorder="1" applyFill="1" applyFont="1">
      <alignment horizontal="center" shrinkToFit="0" vertical="bottom" wrapText="0"/>
    </xf>
    <xf borderId="2" fillId="0" fontId="5" numFmtId="3" xfId="0" applyAlignment="1" applyBorder="1" applyFont="1" applyNumberFormat="1">
      <alignment horizontal="center" shrinkToFit="0" vertical="bottom" wrapText="0"/>
    </xf>
    <xf borderId="2" fillId="0" fontId="3" numFmtId="0" xfId="0" applyAlignment="1" applyBorder="1" applyFont="1">
      <alignment horizontal="center" shrinkToFit="0" vertical="bottom" wrapText="0"/>
    </xf>
    <xf borderId="2" fillId="0" fontId="3" numFmtId="3" xfId="0" applyAlignment="1" applyBorder="1" applyFont="1" applyNumberFormat="1">
      <alignment horizontal="center" shrinkToFit="0" vertical="bottom" wrapText="0"/>
    </xf>
    <xf borderId="2" fillId="0" fontId="5" numFmtId="0" xfId="0" applyAlignment="1" applyBorder="1" applyFont="1">
      <alignment horizontal="center" shrinkToFit="0" vertical="center" wrapText="0"/>
    </xf>
    <xf borderId="0" fillId="0" fontId="5" numFmtId="0" xfId="0" applyAlignment="1" applyFont="1">
      <alignment horizontal="center"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3" numFmtId="3" xfId="0" applyAlignment="1" applyFont="1" applyNumberFormat="1">
      <alignment horizontal="center" shrinkToFit="0" vertical="bottom" wrapText="0"/>
    </xf>
    <xf borderId="0" fillId="0" fontId="3" numFmtId="3" xfId="0" applyAlignment="1" applyFont="1" applyNumberFormat="1">
      <alignment shrinkToFit="0" vertical="bottom" wrapText="1"/>
    </xf>
    <xf borderId="0" fillId="0" fontId="1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3" fillId="0" fontId="7" numFmtId="0" xfId="0" applyAlignment="1" applyBorder="1" applyFont="1">
      <alignment shrinkToFit="0" vertical="bottom" wrapText="0"/>
    </xf>
    <xf borderId="4" fillId="0" fontId="7" numFmtId="0" xfId="0" applyAlignment="1" applyBorder="1" applyFont="1">
      <alignment shrinkToFit="0" vertical="bottom" wrapText="0"/>
    </xf>
    <xf borderId="5" fillId="0" fontId="7" numFmtId="0" xfId="0" applyAlignment="1" applyBorder="1" applyFont="1">
      <alignment shrinkToFit="0" vertical="bottom" wrapText="0"/>
    </xf>
    <xf borderId="6" fillId="0" fontId="7" numFmtId="0" xfId="0" applyAlignment="1" applyBorder="1" applyFont="1">
      <alignment shrinkToFit="0" vertical="bottom" wrapText="0"/>
    </xf>
    <xf borderId="7" fillId="0" fontId="7" numFmtId="0" xfId="0" applyAlignment="1" applyBorder="1" applyFont="1">
      <alignment shrinkToFit="0" vertical="bottom" wrapText="0"/>
    </xf>
    <xf borderId="8" fillId="0" fontId="7" numFmtId="3" xfId="0" applyAlignment="1" applyBorder="1" applyFont="1" applyNumberFormat="1">
      <alignment horizontal="left" shrinkToFit="0" vertical="bottom" wrapText="0"/>
    </xf>
    <xf borderId="9" fillId="0" fontId="7" numFmtId="3" xfId="0" applyAlignment="1" applyBorder="1" applyFont="1" applyNumberFormat="1">
      <alignment horizontal="left" shrinkToFit="0" vertical="bottom" wrapText="0"/>
    </xf>
    <xf borderId="10" fillId="0" fontId="7" numFmtId="3" xfId="0" applyAlignment="1" applyBorder="1" applyFont="1" applyNumberFormat="1">
      <alignment horizontal="left" shrinkToFit="0" vertical="bottom" wrapText="0"/>
    </xf>
    <xf borderId="11" fillId="0" fontId="7" numFmtId="0" xfId="0" applyAlignment="1" applyBorder="1" applyFont="1">
      <alignment horizontal="left" shrinkToFit="0" vertical="bottom" wrapText="0"/>
    </xf>
    <xf borderId="12" fillId="0" fontId="7" numFmtId="3" xfId="0" applyAlignment="1" applyBorder="1" applyFont="1" applyNumberFormat="1">
      <alignment shrinkToFit="0" vertical="bottom" wrapText="0"/>
    </xf>
    <xf borderId="13" fillId="0" fontId="7" numFmtId="3" xfId="0" applyAlignment="1" applyBorder="1" applyFont="1" applyNumberFormat="1">
      <alignment shrinkToFit="0" vertical="bottom" wrapText="0"/>
    </xf>
    <xf borderId="14" fillId="0" fontId="7" numFmtId="3" xfId="0" applyAlignment="1" applyBorder="1" applyFont="1" applyNumberFormat="1">
      <alignment shrinkToFit="0" vertical="bottom" wrapText="0"/>
    </xf>
    <xf borderId="15" fillId="0" fontId="7" numFmtId="3" xfId="0" applyAlignment="1" applyBorder="1" applyFont="1" applyNumberFormat="1">
      <alignment shrinkToFit="0" vertical="bottom" wrapText="0"/>
    </xf>
    <xf borderId="16" fillId="0" fontId="7" numFmtId="3" xfId="0" applyAlignment="1" applyBorder="1" applyFont="1" applyNumberFormat="1">
      <alignment shrinkToFit="0" vertical="bottom" wrapText="0"/>
    </xf>
    <xf borderId="17" fillId="0" fontId="7" numFmtId="3" xfId="0" applyAlignment="1" applyBorder="1" applyFont="1" applyNumberFormat="1">
      <alignment shrinkToFit="0" vertical="bottom" wrapText="0"/>
    </xf>
    <xf borderId="18" fillId="0" fontId="7" numFmtId="0" xfId="0" applyAlignment="1" applyBorder="1" applyFont="1">
      <alignment horizontal="left" shrinkToFit="0" vertical="bottom" wrapText="0"/>
    </xf>
    <xf borderId="19" fillId="0" fontId="7" numFmtId="3" xfId="0" applyAlignment="1" applyBorder="1" applyFont="1" applyNumberFormat="1">
      <alignment shrinkToFit="0" vertical="bottom" wrapText="0"/>
    </xf>
    <xf borderId="0" fillId="0" fontId="7" numFmtId="3" xfId="0" applyAlignment="1" applyFont="1" applyNumberFormat="1">
      <alignment shrinkToFit="0" vertical="bottom" wrapText="0"/>
    </xf>
    <xf borderId="20" fillId="0" fontId="7" numFmtId="3" xfId="0" applyAlignment="1" applyBorder="1" applyFont="1" applyNumberFormat="1">
      <alignment shrinkToFit="0" vertical="bottom" wrapText="0"/>
    </xf>
    <xf borderId="21" fillId="0" fontId="2" numFmtId="0" xfId="0" applyAlignment="1" applyBorder="1" applyFont="1">
      <alignment horizontal="left" shrinkToFit="0" vertical="bottom" wrapText="0"/>
    </xf>
    <xf borderId="22" fillId="0" fontId="2" numFmtId="3" xfId="0" applyAlignment="1" applyBorder="1" applyFont="1" applyNumberFormat="1">
      <alignment shrinkToFit="0" vertical="bottom" wrapText="0"/>
    </xf>
    <xf borderId="23" fillId="0" fontId="2" numFmtId="3" xfId="0" applyAlignment="1" applyBorder="1" applyFont="1" applyNumberFormat="1">
      <alignment shrinkToFit="0" vertical="bottom" wrapText="0"/>
    </xf>
    <xf borderId="24" fillId="0" fontId="2" numFmtId="3" xfId="0" applyAlignment="1" applyBorder="1" applyFont="1" applyNumberFormat="1">
      <alignment shrinkToFit="0" vertical="bottom" wrapText="0"/>
    </xf>
    <xf borderId="8" fillId="0" fontId="7" numFmtId="3" xfId="0" applyAlignment="1" applyBorder="1" applyFont="1" applyNumberFormat="1">
      <alignment shrinkToFit="0" vertical="bottom" wrapText="0"/>
    </xf>
    <xf borderId="9" fillId="0" fontId="7" numFmtId="3" xfId="0" applyAlignment="1" applyBorder="1" applyFont="1" applyNumberFormat="1">
      <alignment shrinkToFit="0" vertical="bottom" wrapText="0"/>
    </xf>
    <xf borderId="10" fillId="0" fontId="7" numFmtId="3" xfId="0" applyAlignment="1" applyBorder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3" xfId="0" applyAlignment="1" applyFont="1" applyNumberFormat="1">
      <alignment shrinkToFit="0" vertical="bottom" wrapText="0"/>
    </xf>
    <xf borderId="0" fillId="0" fontId="7" numFmtId="0" xfId="0" applyAlignment="1" applyFont="1">
      <alignment readingOrder="0" shrinkToFit="0" vertical="bottom" wrapText="1"/>
    </xf>
    <xf borderId="0" fillId="0" fontId="7" numFmtId="0" xfId="0" applyAlignment="1" applyFont="1">
      <alignment shrinkToFit="0" vertical="bottom" wrapText="1"/>
    </xf>
    <xf borderId="0" fillId="0" fontId="8" numFmtId="0" xfId="0" applyAlignment="1" applyFont="1">
      <alignment readingOrder="0"/>
    </xf>
    <xf borderId="0" fillId="2" fontId="7" numFmtId="0" xfId="0" applyAlignment="1" applyFont="1">
      <alignment shrinkToFit="0" vertical="bottom" wrapText="1"/>
    </xf>
    <xf borderId="0" fillId="2" fontId="7" numFmtId="0" xfId="0" applyAlignment="1" applyFont="1">
      <alignment readingOrder="0" shrinkToFit="0" vertical="bottom" wrapText="1"/>
    </xf>
    <xf borderId="0" fillId="0" fontId="8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T235" sheet="18032022"/>
  </cacheSource>
  <cacheFields>
    <cacheField name="Dự án" numFmtId="0">
      <sharedItems>
        <s v="Vinhomes Smart City"/>
      </sharedItems>
    </cacheField>
    <cacheField name="Tòa" numFmtId="0">
      <sharedItems>
        <s v="SA2"/>
      </sharedItems>
    </cacheField>
    <cacheField name="Phân khu" numFmtId="0">
      <sharedItems>
        <s v="Sakura"/>
      </sharedItems>
    </cacheField>
    <cacheField name="Mã căn" numFmtId="0">
      <sharedItems>
        <s v="SA20211"/>
        <s v="SA20503"/>
        <s v="SA20504"/>
        <s v="SA20510"/>
        <s v="SA20511"/>
        <s v="SA20603"/>
        <s v="SA20604"/>
        <s v="SA20605"/>
        <s v="SA20611"/>
        <s v="SA20616"/>
        <s v="SA20803"/>
        <s v="SA20810"/>
        <s v="SA20811"/>
        <s v="SA20816"/>
        <s v="SA20903"/>
        <s v="SA21003"/>
        <s v="SA21011"/>
        <s v="SA21012"/>
        <s v="SA21016"/>
        <s v="SA21103"/>
        <s v="SA21110"/>
        <s v="SA21111"/>
        <s v="SA21116"/>
        <s v="SA21203"/>
        <s v="SA21211"/>
        <s v="SA21216"/>
        <s v="SA21303"/>
        <s v="SA21310"/>
        <s v="SA21311"/>
        <s v="SA21405"/>
        <s v="SA21410"/>
        <s v="SA21411"/>
        <s v="SA21503"/>
        <s v="SA21504"/>
        <s v="SA21505"/>
        <s v="SA21508"/>
        <s v="SA21511"/>
        <s v="SA21512"/>
        <s v="SA21516"/>
        <s v="SA21518"/>
        <s v="SA21519"/>
        <s v="SA21601"/>
        <s v="SA21603"/>
        <s v="SA21604"/>
        <s v="SA21605"/>
        <s v="SA21610"/>
        <s v="SA21611"/>
        <s v="SA21612"/>
        <s v="SA21616"/>
        <s v="SA21617"/>
        <s v="SA21618"/>
        <s v="SA21619"/>
        <s v="SA21701"/>
        <s v="SA21702"/>
        <s v="SA21703"/>
        <s v="SA21704"/>
        <s v="SA21705"/>
        <s v="SA21708"/>
        <s v="SA21710"/>
        <s v="SA21711"/>
        <s v="SA21712"/>
        <s v="SA21716"/>
        <s v="SA21718"/>
        <s v="SA21719"/>
        <s v="SA21801"/>
        <s v="SA21802"/>
        <s v="SA21803"/>
        <s v="SA21805"/>
        <s v="SA21810"/>
        <s v="SA21811"/>
        <s v="SA21812"/>
        <s v="SA21816"/>
        <s v="SA21817"/>
        <s v="SA21819"/>
        <s v="SA21901"/>
        <s v="SA21903"/>
        <s v="SA21904"/>
        <s v="SA21905"/>
        <s v="SA21910"/>
        <s v="SA21911"/>
        <s v="SA21912"/>
        <s v="SA21916"/>
        <s v="SA21917"/>
        <s v="SA21918"/>
        <s v="SA21919"/>
        <s v="SA22011"/>
        <s v="SA22101"/>
        <s v="SA22102"/>
        <s v="SA22103"/>
        <s v="SA22104"/>
        <s v="SA22108"/>
        <s v="SA22110"/>
        <s v="SA22111"/>
        <s v="SA22112"/>
        <s v="SA22114"/>
        <s v="SA22115"/>
        <s v="SA22116"/>
        <s v="SA22117"/>
        <s v="SA22118"/>
        <s v="SA22119"/>
        <s v="SA22201"/>
        <s v="SA22203"/>
        <s v="SA22204"/>
        <s v="SA22205"/>
        <s v="SA22208"/>
        <s v="SA22210"/>
        <s v="SA22211"/>
        <s v="SA22212"/>
        <s v="SA22214"/>
        <s v="SA22215"/>
        <s v="SA22216"/>
        <s v="SA22217"/>
        <s v="SA22218"/>
        <s v="SA22219"/>
        <s v="SA22301"/>
        <s v="SA22303"/>
        <s v="SA22304"/>
        <s v="SA22305"/>
        <s v="SA22308"/>
        <s v="SA22310"/>
        <s v="SA22311"/>
        <s v="SA22312"/>
        <s v="SA22314"/>
        <s v="SA22315"/>
        <s v="SA22316"/>
        <s v="SA22317"/>
        <s v="SA22318"/>
        <s v="SA22319"/>
        <s v="SA22403"/>
        <s v="SA22405"/>
        <s v="SA22410"/>
        <s v="SA22418"/>
        <s v="SA22504"/>
        <s v="SA22505"/>
        <s v="SA22508"/>
        <s v="SA22510"/>
        <s v="SA22512"/>
        <s v="SA22516"/>
        <s v="SA22518"/>
        <s v="SA22601"/>
        <s v="SA22603"/>
        <s v="SA22610"/>
        <s v="SA22611"/>
        <s v="SA22618"/>
        <s v="SA22701"/>
        <s v="SA22702"/>
        <s v="SA22703"/>
        <s v="SA22704"/>
        <s v="SA22705"/>
        <s v="SA22711"/>
        <s v="SA22712"/>
        <s v="SA22716"/>
        <s v="SA22801"/>
        <s v="SA22804"/>
        <s v="SA22805"/>
        <s v="SA22808"/>
        <s v="SA22810"/>
        <s v="SA22811"/>
        <s v="SA22812"/>
        <s v="SA22816"/>
        <s v="SA22901"/>
        <s v="SA22903"/>
        <s v="SA22905"/>
        <s v="SA22910"/>
        <s v="SA22911"/>
        <s v="SA22916"/>
        <s v="SA22918"/>
        <s v="SA23001"/>
        <s v="SA23004"/>
        <s v="SA23005"/>
        <s v="SA23008"/>
        <s v="SA23010"/>
        <s v="SA23011"/>
        <s v="SA23012"/>
        <s v="SA23014"/>
        <s v="SA23019"/>
        <s v="SA23101"/>
        <s v="SA23103"/>
        <s v="SA23104"/>
        <s v="SA23105"/>
        <s v="SA23110"/>
        <s v="SA23111"/>
        <s v="SA23112"/>
        <s v="SA23116"/>
        <s v="SA23118"/>
        <s v="SA23119"/>
        <s v="SA23201"/>
        <s v="SA23203"/>
        <s v="SA23205"/>
        <s v="SA23208"/>
        <s v="SA23210"/>
        <s v="SA23211"/>
        <s v="SA23212"/>
        <s v="SA23216"/>
        <s v="SA23301"/>
        <s v="SA23304"/>
        <s v="SA23305"/>
        <s v="SA23308"/>
        <s v="SA23311"/>
        <s v="SA23312"/>
        <s v="SA23314"/>
        <s v="SA23316"/>
        <s v="SA23401"/>
        <s v="SA23403"/>
        <s v="SA23404"/>
        <s v="SA23408"/>
        <s v="SA23410"/>
        <s v="SA23411"/>
        <s v="SA23412"/>
        <s v="SA23414"/>
        <s v="SA23416"/>
        <s v="SA23503"/>
        <s v="SA23505"/>
        <s v="SA23508"/>
        <s v="SA23510"/>
        <s v="SA23511"/>
        <s v="SA23512"/>
        <s v="SA23603"/>
        <s v="SA23605"/>
        <s v="SA23610"/>
        <s v="SA23611"/>
        <s v="SA23705"/>
        <s v="SA23710"/>
        <s v="SA23712"/>
        <s v="SA23718"/>
        <s v="SA23719"/>
        <s v="SA23805"/>
        <s v="SA23808"/>
        <s v="SA23810"/>
        <s v="SA23811"/>
        <s v="SA23812"/>
        <s v="SA23814"/>
        <s v="SA23817"/>
        <s v="SA23818"/>
      </sharedItems>
    </cacheField>
    <cacheField name="Tầng" numFmtId="0">
      <sharedItems>
        <s v="02"/>
        <s v="05"/>
        <s v="06"/>
        <s v="08"/>
        <s v="09"/>
        <s v="10"/>
        <s v="11"/>
        <s v="12"/>
        <s v="13"/>
        <s v="14"/>
        <s v="15"/>
        <s v="16"/>
        <s v="17"/>
        <s v="18"/>
        <s v="19"/>
        <s v="20"/>
        <s v="21"/>
        <s v="22"/>
        <s v="23"/>
        <s v="24"/>
        <s v="25"/>
        <s v="26"/>
        <s v="27"/>
        <s v="28"/>
        <s v="29"/>
        <s v="30"/>
        <s v="31"/>
        <s v="32"/>
        <s v="33"/>
        <s v="34"/>
        <s v="35"/>
        <s v="36"/>
        <s v="37"/>
        <s v="38"/>
      </sharedItems>
    </cacheField>
    <cacheField name="Loại căn hộ" numFmtId="0">
      <sharedItems>
        <s v="Studio"/>
        <s v="1PN"/>
        <s v="3PN"/>
        <s v="1PN + 1"/>
        <s v="2PN"/>
        <s v="2PN + 1 (2 Toilet)"/>
      </sharedItems>
    </cacheField>
    <cacheField name="Hướng ban công" numFmtId="0">
      <sharedItems>
        <s v="South West - Tây Nam"/>
        <s v="North East - Đông Bắc"/>
        <s v="Đông Bắc- Đông Nam"/>
        <s v="Tây Bắc- Tây Nam"/>
        <s v="Đông Nam- Tây Nam"/>
        <s v="Đông Bắc- Tây Bắc"/>
      </sharedItems>
    </cacheField>
    <cacheField name="Diện tích thông thủy" numFmtId="0">
      <sharedItems containsSemiMixedTypes="0" containsString="0" containsNumber="1">
        <n v="31.5"/>
        <n v="34.1"/>
        <n v="81.7"/>
        <n v="77.6"/>
        <n v="74.9"/>
        <n v="42.8"/>
        <n v="42.7"/>
        <n v="34.3"/>
        <n v="78.3"/>
        <n v="31.6"/>
        <n v="75.5"/>
        <n v="82.4"/>
        <n v="30.5"/>
        <n v="42.9"/>
        <n v="54.6"/>
        <n v="63.3"/>
        <n v="27.9"/>
        <n v="79.2"/>
        <n v="63.4"/>
      </sharedItems>
    </cacheField>
    <cacheField name="Diện tích tim tường" numFmtId="0">
      <sharedItems containsSemiMixedTypes="0" containsString="0" containsNumber="1">
        <n v="34.8"/>
        <n v="37.5"/>
        <n v="90.5"/>
        <n v="87.7"/>
        <n v="81.7"/>
        <n v="46.5"/>
        <n v="46.3"/>
        <n v="90.6"/>
        <n v="34.0"/>
        <n v="59.1"/>
        <n v="69.2"/>
        <n v="30.6"/>
        <n v="69.3"/>
      </sharedItems>
    </cacheField>
    <cacheField name="Đơn giá thông thủy" numFmtId="3">
      <sharedItems containsSemiMixedTypes="0" containsString="0" containsNumber="1" containsInteger="1">
        <n v="4.697013E7"/>
        <n v="4.6337884E7"/>
        <n v="4.6137247E7"/>
        <n v="5.1066182E7"/>
        <n v="4.842359E7"/>
        <n v="4.6957947E7"/>
        <n v="4.6970008E7"/>
        <n v="4.7523648E7"/>
        <n v="4.9046504E7"/>
        <n v="4.5485324E7"/>
        <n v="4.7619346E7"/>
        <n v="5.2383122E7"/>
        <n v="4.9710945E7"/>
        <n v="4.6138752E7"/>
        <n v="4.7702024E7"/>
        <n v="4.7826033E7"/>
        <n v="4.9918581E7"/>
        <n v="4.9598357E7"/>
        <n v="4.6342946E7"/>
        <n v="4.7929717E7"/>
        <n v="5.1681657E7"/>
        <n v="4.931214E7"/>
        <n v="4.6316245E7"/>
        <n v="4.8094104E7"/>
        <n v="4.9477723E7"/>
        <n v="4.6478898E7"/>
        <n v="4.6162571E7"/>
        <n v="4.9871261E7"/>
        <n v="4.7532108E7"/>
        <n v="4.8830996E7"/>
        <n v="5.0881711E7"/>
        <n v="4.8525613E7"/>
        <n v="4.8587259E7"/>
        <n v="4.9986218E7"/>
        <n v="5.0254669E7"/>
        <n v="4.8469366E7"/>
        <n v="4.9974478E7"/>
        <n v="4.9580992E7"/>
        <n v="4.6966863E7"/>
        <n v="4.549775E7"/>
        <n v="5.0063488E7"/>
        <n v="4.8363001E7"/>
        <n v="4.8792744E7"/>
        <n v="5.0458052E7"/>
        <n v="5.2144779E7"/>
        <n v="4.9767497E7"/>
        <n v="4.9377271E7"/>
        <n v="4.7170179E7"/>
        <n v="4.5823248E7"/>
        <n v="4.5701186E7"/>
        <n v="5.026895E7"/>
        <n v="4.8239322E7"/>
        <n v="4.5904625E7"/>
        <n v="4.8669452E7"/>
        <n v="4.9862227E7"/>
        <n v="5.0336022E7"/>
        <n v="4.8972205E7"/>
        <n v="5.2018473E7"/>
        <n v="4.9643311E7"/>
        <n v="4.9255041E7"/>
        <n v="4.7048188E7"/>
        <n v="4.5579122E7"/>
        <n v="5.0145671E7"/>
        <n v="4.8692818E7"/>
        <n v="4.6352191E7"/>
        <n v="4.9121516E7"/>
        <n v="5.0783462E7"/>
        <n v="5.2481597E7"/>
        <n v="5.0098664E7"/>
        <n v="4.9703225E7"/>
        <n v="4.7495488E7"/>
        <n v="4.6148748E7"/>
        <n v="5.0597695E7"/>
        <n v="4.8486686E7"/>
        <n v="4.891603E7"/>
        <n v="5.011021E7"/>
        <n v="5.0580078E7"/>
        <n v="5.2271085E7"/>
        <n v="4.9891685E7"/>
        <n v="4.9499502E7"/>
        <n v="4.7292169E7"/>
        <n v="4.5945311E7"/>
        <n v="5.0392232E7"/>
        <n v="4.9726098E7"/>
        <n v="4.8198093E7"/>
        <n v="4.5863935E7"/>
        <n v="4.8628358E7"/>
        <n v="4.9614246E7"/>
        <n v="4.89303E7"/>
        <n v="5.1344835E7"/>
        <n v="4.8980971E7"/>
        <n v="4.8603135E7"/>
        <n v="4.9745501E7"/>
        <n v="4.9563856E7"/>
        <n v="4.7007523E7"/>
        <n v="4.5660499E7"/>
        <n v="4.5538436E7"/>
        <n v="5.010458E7"/>
        <n v="4.8074412E7"/>
        <n v="4.8505067E7"/>
        <n v="4.9490256E7"/>
        <n v="5.0173315E7"/>
        <n v="4.8804592E7"/>
        <n v="5.121853E7"/>
        <n v="4.8856782E7"/>
        <n v="4.8480902E7"/>
        <n v="4.9620629E7"/>
        <n v="4.9440591E7"/>
        <n v="4.6885534E7"/>
        <n v="4.5416374E7"/>
        <n v="4.99813E7"/>
        <n v="4.7950729E7"/>
        <n v="4.838178E7"/>
        <n v="4.9366265E7"/>
        <n v="5.0051289E7"/>
        <n v="4.8678881E7"/>
        <n v="5.1092223E7"/>
        <n v="4.8732596E7"/>
        <n v="4.8358674E7"/>
        <n v="4.9495757E7"/>
        <n v="4.9317336E7"/>
        <n v="4.6763546E7"/>
        <n v="4.5294309E7"/>
        <n v="4.9858019E7"/>
        <n v="4.8011912E7"/>
        <n v="4.9685202E7"/>
        <n v="5.0713304E7"/>
        <n v="4.4928127E7"/>
        <n v="4.9035623E7"/>
        <n v="4.9725878E7"/>
        <n v="4.8343658E7"/>
        <n v="5.0755407E7"/>
        <n v="4.8032722E7"/>
        <n v="4.6438236E7"/>
        <n v="4.4968811E7"/>
        <n v="4.7785823E7"/>
        <n v="4.8217391E7"/>
        <n v="5.0923814E7"/>
        <n v="4.8567011E7"/>
        <n v="4.5131561E7"/>
        <n v="4.7456008E7"/>
        <n v="4.7888618E7"/>
        <n v="4.8663651E7"/>
        <n v="4.9359792E7"/>
        <n v="4.823584E7"/>
        <n v="4.7869748E7"/>
        <n v="4.6275582E7"/>
        <n v="4.7373548E7"/>
        <n v="4.8580987E7"/>
        <n v="4.9278438E7"/>
        <n v="4.7463691E7"/>
        <n v="5.0502794E7"/>
        <n v="4.815305E7"/>
        <n v="4.778826E7"/>
        <n v="4.6194257E7"/>
        <n v="4.7043732E7"/>
        <n v="4.7477656E7"/>
        <n v="4.8953028E7"/>
        <n v="5.0165978E7"/>
        <n v="4.7821881E7"/>
        <n v="4.5868951E7"/>
        <n v="4.4399183E7"/>
        <n v="4.6796368E7"/>
        <n v="4.8002371E7"/>
        <n v="4.8708968E7"/>
        <n v="4.6877048E7"/>
        <n v="4.9913366E7"/>
        <n v="4.7573507E7"/>
        <n v="4.7217844E7"/>
        <n v="4.8330296E7"/>
        <n v="4.870741E7"/>
        <n v="4.6507779E7"/>
        <n v="4.6943404E7"/>
        <n v="4.7506401E7"/>
        <n v="4.8220852E7"/>
        <n v="4.9197623E7"/>
        <n v="4.6869771E7"/>
        <n v="4.6525199E7"/>
        <n v="4.5340321E7"/>
        <n v="4.3870246E7"/>
        <n v="4.8419759E7"/>
        <n v="4.6177963E7"/>
        <n v="4.6614632E7"/>
        <n v="4.7895437E7"/>
        <n v="4.5829469E7"/>
        <n v="4.8860808E7"/>
        <n v="4.6538605E7"/>
        <n v="4.619925E7"/>
        <n v="4.5015015E7"/>
        <n v="4.5806914E7"/>
        <n v="4.6803791E7"/>
        <n v="4.7529351E7"/>
        <n v="4.5452349E7"/>
        <n v="4.6166039E7"/>
        <n v="4.583255E7"/>
        <n v="4.6915086E7"/>
        <n v="4.4649046E7"/>
        <n v="4.5435872E7"/>
        <n v="4.5874897E7"/>
        <n v="4.6431819E7"/>
        <n v="4.507522E7"/>
        <n v="4.8102968E7"/>
        <n v="4.5793477E7"/>
        <n v="4.5465857E7"/>
        <n v="4.6540472E7"/>
        <n v="4.4283075E7"/>
        <n v="4.5463928E7"/>
        <n v="4.6756506E7"/>
        <n v="4.4656188E7"/>
        <n v="4.7681947E7"/>
        <n v="4.5379512E7"/>
        <n v="4.5058419E7"/>
        <n v="4.5052965E7"/>
        <n v="4.6349741E7"/>
        <n v="4.7260923E7"/>
        <n v="4.4965553E7"/>
        <n v="4.5942975E7"/>
        <n v="4.68399E7"/>
        <n v="4.4243541E7"/>
        <n v="4.1591741E7"/>
        <n v="4.611855E7"/>
        <n v="4.5536212E7"/>
        <n v="4.3399095E7"/>
        <n v="4.6418879E7"/>
        <n v="4.4137634E7"/>
        <n v="4.3836105E7"/>
        <n v="4.4875522E7"/>
        <n v="4.1306927E7"/>
        <n v="4.1184866E7"/>
      </sharedItems>
    </cacheField>
    <cacheField name="Giá chưa VAT và KPBT" numFmtId="3">
      <sharedItems containsSemiMixedTypes="0" containsString="0" containsNumber="1" containsInteger="1">
        <n v="1.479559081E9"/>
        <n v="1.580121848E9"/>
        <n v="3.769413064E9"/>
        <n v="3.962735753E9"/>
        <n v="1.525343075E9"/>
        <n v="1.601266002E9"/>
        <n v="3.837449626E9"/>
        <n v="3.55952124E9"/>
        <n v="1.54496486E9"/>
        <n v="1.946771862E9"/>
        <n v="1.623819696E9"/>
        <n v="4.064930275E9"/>
        <n v="1.565894774E9"/>
        <n v="1.974738593E9"/>
        <n v="1.626639008E9"/>
        <n v="1.630867721E9"/>
        <n v="1.572435286E9"/>
        <n v="2.117849843E9"/>
        <n v="1.983478106E9"/>
        <n v="1.643989287E9"/>
        <n v="4.046673763E9"/>
        <n v="1.558263625E9"/>
        <n v="1.982335268E9"/>
        <n v="1.649627779E9"/>
        <n v="1.563496041E9"/>
        <n v="1.989296849E9"/>
        <n v="1.583376184E9"/>
        <n v="3.904919774E9"/>
        <n v="1.502014602E9"/>
        <n v="3.686740206E9"/>
        <n v="3.984037969E9"/>
        <n v="1.533409362E9"/>
        <n v="1.666542978E9"/>
        <n v="4.118864352E9"/>
        <n v="3.794227477E9"/>
        <n v="1.478315654E9"/>
        <n v="1.579193502E9"/>
        <n v="2.127024574E9"/>
        <n v="2.010181757E9"/>
        <n v="2.484177167E9"/>
        <n v="3.169018814E9"/>
        <n v="1.349327726E9"/>
        <n v="1.67359111E9"/>
        <n v="3.809582959E9"/>
        <n v="4.082936214E9"/>
        <n v="1.572652893E9"/>
        <n v="2.118284915E9"/>
        <n v="2.018883679E9"/>
        <n v="2.501949352E9"/>
        <n v="2.495284782E9"/>
        <n v="3.182024523E9"/>
        <n v="1.345877096E9"/>
        <n v="2.506392541E9"/>
        <n v="1.6693622E9"/>
        <n v="4.108647476E9"/>
        <n v="3.800369653E9"/>
        <n v="1.493652252E9"/>
        <n v="4.073046454E9"/>
        <n v="1.568728627E9"/>
        <n v="2.113041246E9"/>
        <n v="2.013662443E9"/>
        <n v="2.48862008E9"/>
        <n v="3.17422096E9"/>
        <n v="1.358529609E9"/>
        <n v="2.530829615E9"/>
        <n v="1.684868011E9"/>
        <n v="3.834151388E9"/>
        <n v="4.109309061E9"/>
        <n v="1.583117776E9"/>
        <n v="2.132268331E9"/>
        <n v="2.032806896E9"/>
        <n v="2.519721628E9"/>
        <n v="3.202834118E9"/>
        <n v="1.352778531E9"/>
        <n v="1.677819812E9"/>
        <n v="4.129081294E9"/>
        <n v="3.81879588E9"/>
        <n v="4.092825985E9"/>
        <n v="1.576577236E9"/>
        <n v="2.123528622E9"/>
        <n v="2.024104829E9"/>
        <n v="2.508613961E9"/>
        <n v="3.189828289E9"/>
        <n v="1.571344708E9"/>
        <n v="1.3447268E9"/>
        <n v="2.504170873E9"/>
        <n v="1.66795267E9"/>
        <n v="4.088213898E9"/>
        <n v="1.492374145E9"/>
        <n v="4.020300555E9"/>
        <n v="1.54779867E9"/>
        <n v="2.08507448E9"/>
        <n v="3.939843642E9"/>
        <n v="3.142348451E9"/>
        <n v="2.011921965E9"/>
        <n v="2.493063272E9"/>
        <n v="2.486398595E9"/>
        <n v="3.17161991E9"/>
        <n v="1.341276094E9"/>
        <n v="1.663723804E9"/>
        <n v="4.077997108E9"/>
        <n v="3.788085269E9"/>
        <n v="1.488540058E9"/>
        <n v="4.010410927E9"/>
        <n v="1.543874296E9"/>
        <n v="2.079830708E9"/>
        <n v="3.929953778E9"/>
        <n v="3.134533494E9"/>
        <n v="2.006700863E9"/>
        <n v="2.479734045E9"/>
        <n v="3.163816281E9"/>
        <n v="1.337825328E9"/>
        <n v="1.659495064E9"/>
        <n v="4.067780211E9"/>
        <n v="3.778872329E9"/>
        <n v="1.48470587E9"/>
        <n v="4.000521042E9"/>
        <n v="1.539950039E9"/>
        <n v="2.074587135E9"/>
        <n v="3.920063987E9"/>
        <n v="3.126719074E9"/>
        <n v="2.001479749E9"/>
        <n v="2.473069298E9"/>
        <n v="3.156012626E9"/>
        <n v="1.646808587E9"/>
        <n v="3.751232772E9"/>
        <n v="3.970851723E9"/>
        <n v="2.453075754E9"/>
        <n v="4.040535324E9"/>
        <n v="3.754303812E9"/>
        <n v="1.474481569E9"/>
        <n v="3.974148379E9"/>
        <n v="2.060603769E9"/>
        <n v="1.98755648E9"/>
        <n v="2.455297069E9"/>
        <n v="1.333224464E9"/>
        <n v="1.653856499E9"/>
        <n v="3.987334599E9"/>
        <n v="1.534717552E9"/>
        <n v="2.464183258E9"/>
        <n v="1.324022612E9"/>
        <n v="1.642579586E9"/>
        <n v="4.009884883E9"/>
        <n v="3.726664284E9"/>
        <n v="1.524252556E9"/>
        <n v="2.053612204E9"/>
        <n v="1.980594925E9"/>
        <n v="1.321721984E9"/>
        <n v="4.003073366E9"/>
        <n v="3.720522074E9"/>
        <n v="1.447642587E9"/>
        <n v="3.954368777E9"/>
        <n v="1.521636391E9"/>
        <n v="2.050116365E9"/>
        <n v="1.977114214E9"/>
        <n v="1.312520125E9"/>
        <n v="1.628483595E9"/>
        <n v="3.695953636E9"/>
        <n v="3.927996074E9"/>
        <n v="1.511171428E9"/>
        <n v="1.963191089E9"/>
        <n v="2.424195377E9"/>
        <n v="1.305618669E9"/>
        <n v="3.95539533E9"/>
        <n v="3.677527065E9"/>
        <n v="1.42974995E9"/>
        <n v="3.908216519E9"/>
        <n v="1.503322833E9"/>
        <n v="2.025645508E9"/>
        <n v="3.82775941E9"/>
        <n v="3.08317908E9"/>
        <n v="1.297567046E9"/>
        <n v="1.610158774E9"/>
        <n v="3.914527482E9"/>
        <n v="3.64067434E9"/>
        <n v="3.852173848E9"/>
        <n v="1.481084749E9"/>
        <n v="1.99593104E9"/>
        <n v="1.940565725E9"/>
        <n v="2.395315412E9"/>
        <n v="3.064970758E9"/>
        <n v="1.288365161E9"/>
        <n v="1.598881862E9"/>
        <n v="3.616105511E9"/>
        <n v="1.397798809E9"/>
        <n v="3.825801269E9"/>
        <n v="1.470619925E9"/>
        <n v="1.981947807E9"/>
        <n v="1.926642627E9"/>
        <n v="1.278012887E9"/>
        <n v="3.856632376E9"/>
        <n v="3.58846601E9"/>
        <n v="1.386296639E9"/>
        <n v="1.458846832E9"/>
        <n v="1.966216382E9"/>
        <n v="3.715674818E9"/>
        <n v="1.910979159E9"/>
        <n v="1.267660841E9"/>
        <n v="1.573508976E9"/>
        <n v="3.825981898E9"/>
        <n v="1.374794203E9"/>
        <n v="3.766462417E9"/>
        <n v="1.447073867E9"/>
        <n v="1.950485246E9"/>
        <n v="3.686005369E9"/>
        <n v="1.895315603E9"/>
        <n v="1.559412746E9"/>
        <n v="3.530116184E9"/>
        <n v="1.362013721E9"/>
        <n v="3.733496422E9"/>
        <n v="1.433992567E9"/>
        <n v="1.933006177E9"/>
        <n v="1.545316688E9"/>
        <n v="3.499405473E9"/>
        <n v="3.700530297E9"/>
        <n v="1.420911472E9"/>
        <n v="3.468694632E9"/>
        <n v="3.667564132E9"/>
        <n v="1.898047907E9"/>
        <n v="2.270909035E9"/>
        <n v="2.919304199E9"/>
        <n v="3.437983994E9"/>
        <n v="1.323672402E9"/>
        <n v="3.634598216E9"/>
        <n v="1.394749226E9"/>
        <n v="1.880568885E9"/>
        <n v="3.554141346E9"/>
        <n v="2.255358187E9"/>
        <n v="2.248693663E9"/>
      </sharedItems>
    </cacheField>
    <cacheField name="Giá gồm VAT và KPBT" numFmtId="3">
      <sharedItems containsSemiMixedTypes="0" containsString="0" containsNumber="1" containsInteger="1">
        <n v="1.654608306E9"/>
        <n v="1.767032432E9"/>
        <n v="4.215264042E9"/>
        <n v="4.432110573E9"/>
        <n v="1.705886379E9"/>
        <n v="1.790713885E9"/>
        <n v="4.291464992E9"/>
        <n v="3.980724421E9"/>
        <n v="1.727862779E9"/>
        <n v="2.176990561E9"/>
        <n v="1.815974022E9"/>
        <n v="4.546568438E9"/>
        <n v="1.751304282E9"/>
        <n v="2.2083133E9"/>
        <n v="1.819131651E9"/>
        <n v="1.82386781E9"/>
        <n v="1.758629655E9"/>
        <n v="2.368605829E9"/>
        <n v="2.218101554E9"/>
        <n v="1.838548104E9"/>
        <n v="4.526065636E9"/>
        <n v="1.742749466E9"/>
        <n v="2.216821576E9"/>
        <n v="1.844863215E9"/>
        <n v="1.748609771E9"/>
        <n v="2.224618547E9"/>
        <n v="1.770661429E9"/>
        <n v="4.367301168E9"/>
        <n v="1.67975056E9"/>
        <n v="4.123162084E9"/>
        <n v="4.455913547E9"/>
        <n v="1.71491269E9"/>
        <n v="1.863808238E9"/>
        <n v="4.606593977E9"/>
        <n v="4.243547829E9"/>
        <n v="1.653294965E9"/>
        <n v="1.766190928E9"/>
        <n v="2.378865669E9"/>
        <n v="2.248009643E9"/>
        <n v="2.777948795E9"/>
        <n v="3.544281552E9"/>
        <n v="1.509034659E9"/>
        <n v="1.871702146E9"/>
        <n v="4.260745968E9"/>
        <n v="4.566679581E9"/>
        <n v="1.758865445E9"/>
        <n v="2.36907725E9"/>
        <n v="2.257755797E9"/>
        <n v="2.797853642E9"/>
        <n v="2.790389323E9"/>
        <n v="3.558847947E9"/>
        <n v="1.505169953E9"/>
        <n v="2.802830013E9"/>
        <n v="1.866965767E9"/>
        <n v="4.595151075E9"/>
        <n v="4.250427065E9"/>
        <n v="1.670471955E9"/>
        <n v="4.55560305E9"/>
        <n v="1.754470268E9"/>
        <n v="2.363204342E9"/>
        <n v="2.251908011E9"/>
        <n v="2.782924857E9"/>
        <n v="3.550107957E9"/>
        <n v="1.519340768E9"/>
        <n v="2.830199536E9"/>
        <n v="1.884332275E9"/>
        <n v="4.288262608E9"/>
        <n v="4.59621717E9"/>
        <n v="1.770586114E9"/>
        <n v="2.384738677E9"/>
        <n v="2.2733498E9"/>
        <n v="2.817758591E9"/>
        <n v="3.582154693E9"/>
        <n v="1.51289956E9"/>
        <n v="1.876438292E9"/>
        <n v="4.618036951E9"/>
        <n v="4.271064439E9"/>
        <n v="4.577756124E9"/>
        <n v="1.763260709E9"/>
        <n v="2.374950202E9"/>
        <n v="2.263603484E9"/>
        <n v="2.805318003E9"/>
        <n v="3.567588165E9"/>
        <n v="1.757400279E9"/>
        <n v="1.503881622E9"/>
        <n v="2.800341745E9"/>
        <n v="1.865387093E9"/>
        <n v="4.572265468E9"/>
        <n v="1.669040475E9"/>
        <n v="4.496527643E9"/>
        <n v="1.731028716E9"/>
        <n v="2.331881563E9"/>
        <n v="4.406344532E9"/>
        <n v="3.514402816E9"/>
        <n v="2.249958676E9"/>
        <n v="2.787901232E9"/>
        <n v="2.780436793E9"/>
        <n v="3.54719478E9"/>
        <n v="1.500016831E9"/>
        <n v="1.860650763E9"/>
        <n v="4.560822664E9"/>
        <n v="4.236668556E9"/>
        <n v="1.664746298E9"/>
        <n v="4.485451259E9"/>
        <n v="1.726633416E9"/>
        <n v="2.326008538E9"/>
        <n v="4.395267885E9"/>
        <n v="3.505650064E9"/>
        <n v="2.244111042E9"/>
        <n v="2.772972498E9"/>
        <n v="3.538454715E9"/>
        <n v="1.496151973E9"/>
        <n v="1.855914575E9"/>
        <n v="4.549379738E9"/>
        <n v="4.226350062E9"/>
        <n v="1.660452006E9"/>
        <n v="4.474374589E9"/>
        <n v="1.722238249E9"/>
        <n v="2.320135737E9"/>
        <n v="4.384191319E9"/>
        <n v="3.496897914E9"/>
        <n v="2.238263394E9"/>
        <n v="2.765507981E9"/>
        <n v="3.529714621E9"/>
        <n v="1.84170572E9"/>
        <n v="4.195393758E9"/>
        <n v="4.441144951E9"/>
        <n v="2.743115212E9"/>
        <n v="4.518865465E9"/>
        <n v="4.198833324E9"/>
        <n v="1.649000789E9"/>
        <n v="4.444837206E9"/>
        <n v="2.304474367E9"/>
        <n v="2.222669333E9"/>
        <n v="2.745603085E9"/>
        <n v="1.490999005E9"/>
        <n v="1.849599381E9"/>
        <n v="4.459605772E9"/>
        <n v="1.716377864E9"/>
        <n v="2.755555616E9"/>
        <n v="1.480692931E9"/>
        <n v="1.836969239E9"/>
        <n v="4.484536971E9"/>
        <n v="4.167877052E9"/>
        <n v="1.704657068E9"/>
        <n v="2.296643814E9"/>
        <n v="2.214872391E9"/>
        <n v="1.478116228E9"/>
        <n v="4.476908073E9"/>
        <n v="4.160997776E9"/>
        <n v="1.61894113E9"/>
        <n v="4.422684052E9"/>
        <n v="1.701726964E9"/>
        <n v="2.292728475E9"/>
        <n v="2.210973996E9"/>
        <n v="1.467810145E9"/>
        <n v="1.821181729E9"/>
        <n v="4.133481126E9"/>
        <n v="4.393146625E9"/>
        <n v="1.690006205E9"/>
        <n v="2.195380095E9"/>
        <n v="2.71076919E9"/>
        <n v="1.460080515E9"/>
        <n v="4.423508672E9"/>
        <n v="4.112843367E9"/>
        <n v="1.598901376E9"/>
        <n v="4.370993523E9"/>
        <n v="1.681215779E9"/>
        <n v="2.265321115E9"/>
        <n v="4.280810193E9"/>
        <n v="3.44814105E9"/>
        <n v="1.451062697E9"/>
        <n v="1.80065793E9"/>
        <n v="4.377736683E9"/>
        <n v="4.071568315E9"/>
        <n v="4.308225731E9"/>
        <n v="1.656309124E9"/>
        <n v="2.23204091E9"/>
        <n v="2.170039688E9"/>
        <n v="2.678423629E9"/>
        <n v="3.42774773E9"/>
        <n v="1.440756585E9"/>
        <n v="1.788027788E9"/>
        <n v="4.044051226E9"/>
        <n v="1.563116098E9"/>
        <n v="4.278688443E9"/>
        <n v="1.644588522E9"/>
        <n v="2.21637969E9"/>
        <n v="2.154445818E9"/>
        <n v="1.429162039E9"/>
        <n v="4.312894163E9"/>
        <n v="4.013094985E9"/>
        <n v="1.550233668E9"/>
        <n v="1.631402657E9"/>
        <n v="2.198760494E9"/>
        <n v="4.15527545E9"/>
        <n v="2.136902733E9"/>
        <n v="1.417567748E9"/>
        <n v="1.759610155E9"/>
        <n v="4.278565628E9"/>
        <n v="1.537350939E9"/>
        <n v="4.212228929E9"/>
        <n v="1.618216936E9"/>
        <n v="2.181141621E9"/>
        <n v="4.122045667E9"/>
        <n v="2.119359551E9"/>
        <n v="1.743822378E9"/>
        <n v="3.94774318E9"/>
        <n v="1.5230368E9"/>
        <n v="4.175307014E9"/>
        <n v="1.60356588E9"/>
        <n v="2.161565064E9"/>
        <n v="1.728034794E9"/>
        <n v="3.913347184E9"/>
        <n v="4.138384954E9"/>
        <n v="1.588915054E9"/>
        <n v="3.878951041E9"/>
        <n v="4.101462849E9"/>
        <n v="2.122411802E9"/>
        <n v="2.539088487E9"/>
        <n v="3.264601184E9"/>
        <n v="3.844555127E9"/>
        <n v="1.480094522E9"/>
        <n v="4.064541023E9"/>
        <n v="1.559613338E9"/>
        <n v="2.102835297E9"/>
        <n v="3.974357961E9"/>
        <n v="2.521671537E9"/>
        <n v="2.51420727E9"/>
      </sharedItems>
    </cacheField>
    <cacheField name="Đơn giá gồm CSBH (exc VAT, KPBT)" numFmtId="3">
      <sharedItems containsSemiMixedTypes="0" containsString="0" containsNumber="1">
        <n v="4.697012955555555E7"/>
        <n v="4.633788410557184E7"/>
        <n v="4.613724680538555E7"/>
        <n v="5.106618238402062E7"/>
        <n v="4.842358968253968E7"/>
        <n v="4.695794727272727E7"/>
        <n v="4.69700076621787E7"/>
        <n v="4.752364806408545E7"/>
        <n v="4.904650349206349E7"/>
        <n v="4.548532387850468E7"/>
        <n v="4.7619345923753664E7"/>
        <n v="5.238312210051547E7"/>
        <n v="4.971094520634921E7"/>
        <n v="4.61387521728972E7"/>
        <n v="4.770202369501466E7"/>
        <n v="4.7826032873900294E7"/>
        <n v="4.991858050793651E7"/>
        <n v="4.959835697892271E7"/>
        <n v="4.634294640186916E7"/>
        <n v="4.7929716822157435E7"/>
        <n v="5.16816572541507E7"/>
        <n v="4.9312140031645566E7"/>
        <n v="4.631624457943925E7"/>
        <n v="4.8094104344023325E7"/>
        <n v="4.947772281645569E7"/>
        <n v="4.6478898341121495E7"/>
        <n v="4.616257096209913E7"/>
        <n v="4.9871261481481485E7"/>
        <n v="4.7532107658227846E7"/>
        <n v="4.8830996105960265E7"/>
        <n v="5.08817109706258E7"/>
        <n v="4.8525612721518986E7"/>
        <n v="4.858725883381925E7"/>
        <n v="4.9986217864077665E7"/>
        <n v="5.0254668569536425E7"/>
        <n v="4.8469365704918034E7"/>
        <n v="4.9974477911392406E7"/>
        <n v="4.95809924009324E7"/>
        <n v="4.6966863481308416E7"/>
        <n v="4.549775031135531E7"/>
        <n v="5.0063488372827806E7"/>
        <n v="4.8363000931899644E7"/>
        <n v="4.879274373177843E7"/>
        <n v="5.045805243708609E7"/>
        <n v="5.214477923371648E7"/>
        <n v="4.976749661392405E7"/>
        <n v="4.937727074592075E7"/>
        <n v="4.7170179415887855E7"/>
        <n v="4.58232482051282E7"/>
        <n v="4.5701186483516484E7"/>
        <n v="5.026894981042654E7"/>
        <n v="4.823932243727599E7"/>
        <n v="4.590462529304029E7"/>
        <n v="4.866945189504374E7"/>
        <n v="4.986222665048543E7"/>
        <n v="5.0336021894039735E7"/>
        <n v="4.8972204983606555E7"/>
        <n v="5.20184732311622E7"/>
        <n v="4.964331098101266E7"/>
        <n v="4.92550406993007E7"/>
        <n v="4.704818792056075E7"/>
        <n v="4.5579122344322346E7"/>
        <n v="5.014567077409163E7"/>
        <n v="4.8692817526881725E7"/>
        <n v="4.635219075091575E7"/>
        <n v="4.912151635568514E7"/>
        <n v="5.078346209271523E7"/>
        <n v="5.2481597203065135E7"/>
        <n v="5.009866379746835E7"/>
        <n v="4.97032244988345E7"/>
        <n v="4.7495488224299066E7"/>
        <n v="4.6148747765567765E7"/>
        <n v="5.0597695387045816E7"/>
        <n v="4.8486685698924735E7"/>
        <n v="4.8916029504373185E7"/>
        <n v="5.011020987864077E7"/>
        <n v="5.0580077880794704E7"/>
        <n v="5.2271085376756065E7"/>
        <n v="4.98916846835443E7"/>
        <n v="4.949950167832168E7"/>
        <n v="4.729216890186916E7"/>
        <n v="4.594531064102564E7"/>
        <n v="5.039223205371248E7"/>
        <n v="4.972609835443038E7"/>
        <n v="4.819809318996416E7"/>
        <n v="4.58639354029304E7"/>
        <n v="4.862835772594753E7"/>
        <n v="4.961424633495145E7"/>
        <n v="4.8930299836065575E7"/>
        <n v="5.1344834674329504E7"/>
        <n v="4.898097056962025E7"/>
        <n v="4.860313473193473E7"/>
        <n v="4.974550053030303E7"/>
        <n v="4.956385569400631E7"/>
        <n v="4.7007522546728976E7"/>
        <n v="4.566049948717949E7"/>
        <n v="4.55384358058608E7"/>
        <n v="5.010457993680885E7"/>
        <n v="4.8074411971326165E7"/>
        <n v="4.8505067172011666E7"/>
        <n v="4.949025616504854E7"/>
        <n v="5.0173314821192056E7"/>
        <n v="4.880459206557377E7"/>
        <n v="5.121853035759898E7"/>
        <n v="4.885678151898734E7"/>
        <n v="4.848090228438228E7"/>
        <n v="4.9620628510101005E7"/>
        <n v="4.944059138801262E7"/>
        <n v="4.6885534182243E7"/>
        <n v="4.5416374450549446E7"/>
        <n v="4.998129985781991E7"/>
        <n v="4.795072860215054E7"/>
        <n v="4.838178029154519E7"/>
        <n v="4.9366264696601935E7"/>
        <n v="5.005128912582781E7"/>
        <n v="4.8678880983606555E7"/>
        <n v="5.1092222758620694E7"/>
        <n v="4.873259617088608E7"/>
        <n v="4.835867447552448E7"/>
        <n v="4.949575741161616E7"/>
        <n v="4.931733555205047E7"/>
        <n v="4.6763545537383184E7"/>
        <n v="4.529430948717949E7"/>
        <n v="4.985801936808847E7"/>
        <n v="4.8011912157434404E7"/>
        <n v="4.968520227814569E7"/>
        <n v="5.071330425287356E7"/>
        <n v="4.492812736263736E7"/>
        <n v="4.9035622864077665E7"/>
        <n v="4.972587830463576E7"/>
        <n v="4.8343658E7"/>
        <n v="5.0755407139208175E7"/>
        <n v="4.803272188811189E7"/>
        <n v="4.643823551401869E7"/>
        <n v="4.4968810787545785E7"/>
        <n v="4.778582308243728E7"/>
        <n v="4.821739064139942E7"/>
        <n v="5.0923813524904214E7"/>
        <n v="4.85670111392405E7"/>
        <n v="4.51315615018315E7"/>
        <n v="4.745600759856631E7"/>
        <n v="4.788861766763849E7"/>
        <n v="4.866365149271844E7"/>
        <n v="4.93597918410596E7"/>
        <n v="4.823584037974683E7"/>
        <n v="4.7869748344988346E7"/>
        <n v="4.627558235981309E7"/>
        <n v="4.7373547813620076E7"/>
        <n v="4.858098745145631E7"/>
        <n v="4.927843806622516E7"/>
        <n v="4.746369137704918E7"/>
        <n v="5.0502794086845465E7"/>
        <n v="4.8153050348101266E7"/>
        <n v="4.7788260256410256E7"/>
        <n v="4.61942573364486E7"/>
        <n v="4.704373207885305E7"/>
        <n v="4.747765583090379E7"/>
        <n v="4.895302829139073E7"/>
        <n v="5.016597795657727E7"/>
        <n v="4.782188063291139E7"/>
        <n v="4.58689506775701E7"/>
        <n v="4.439918272893773E7"/>
        <n v="4.6796368064516135E7"/>
        <n v="4.800237050970873E7"/>
        <n v="4.870896774834437E7"/>
        <n v="4.687704754098361E7"/>
        <n v="4.991336550446999E7"/>
        <n v="4.757350737341772E7"/>
        <n v="4.7217844009324014E7"/>
        <n v="4.833029558080808E7"/>
        <n v="4.8707410426540285E7"/>
        <n v="4.65077794265233E7"/>
        <n v="4.694340448979592E7"/>
        <n v="4.750640148058252E7"/>
        <n v="4.822085218543047E7"/>
        <n v="4.91976225798212E7"/>
        <n v="4.686977053797468E7"/>
        <n v="4.6525199067599066E7"/>
        <n v="4.53403206775701E7"/>
        <n v="4.387024564102564E7"/>
        <n v="4.841975921011059E7"/>
        <n v="4.6177962759856634E7"/>
        <n v="4.661463154518951E7"/>
        <n v="4.789543723178808E7"/>
        <n v="4.582946914754099E7"/>
        <n v="4.886080803320562E7"/>
        <n v="4.6538605221518986E7"/>
        <n v="4.6199249580419585E7"/>
        <n v="4.501501464953271E7"/>
        <n v="4.58069135125448E7"/>
        <n v="4.680379097087378E7"/>
        <n v="4.752935112582781E7"/>
        <n v="4.545234881967213E7"/>
        <n v="4.616603898734177E7"/>
        <n v="4.5832549696969695E7"/>
        <n v="4.691508608585858E7"/>
        <n v="4.464904577102804E7"/>
        <n v="4.543587243727599E7"/>
        <n v="4.587489725947522E7"/>
        <n v="4.643181915048543E7"/>
        <n v="4.50752197704918E7"/>
        <n v="4.8102968288633466E7"/>
        <n v="4.579347680379747E7"/>
        <n v="4.5465856550116554E7"/>
        <n v="4.654047183080808E7"/>
        <n v="4.42830748364486E7"/>
        <n v="4.54639284548105E7"/>
        <n v="4.675650574834437E7"/>
        <n v="4.465618757377049E7"/>
        <n v="4.768194664112388E7"/>
        <n v="4.537951161392405E7"/>
        <n v="4.5058419044289045E7"/>
        <n v="4.505296466472304E7"/>
        <n v="4.634974136423841E7"/>
        <n v="4.7260923333333336E7"/>
        <n v="4.4965552911392406E7"/>
        <n v="4.594297525827815E7"/>
        <n v="4.6839899514687106E7"/>
        <n v="4.4243540955710955E7"/>
        <n v="4.1591740567765564E7"/>
        <n v="4.611854974723539E7"/>
        <n v="4.55362118410596E7"/>
        <n v="4.339909514754099E7"/>
        <n v="4.64188788761175E7"/>
        <n v="4.413763373417722E7"/>
        <n v="4.383610454545455E7"/>
        <n v="4.487552204545455E7"/>
        <n v="4.13069265018315E7"/>
        <n v="4.118486562271062E7"/>
      </sharedItems>
    </cacheField>
    <cacheField name="CK TTTTD (7%)" numFmtId="3">
      <sharedItems containsSemiMixedTypes="0" containsString="0" containsNumber="1">
        <n v="1.0356913567000002E8"/>
        <n v="1.1060852936000001E8"/>
        <n v="2.6385891448000002E8"/>
        <n v="2.7739150271000004E8"/>
        <n v="1.0677401525000001E8"/>
        <n v="1.1208862014000002E8"/>
        <n v="2.6862147382000005E8"/>
        <n v="2.491664868E8"/>
        <n v="1.081475402E8"/>
        <n v="1.3627403034E8"/>
        <n v="1.1366737872000001E8"/>
        <n v="2.8454511925E8"/>
        <n v="1.0961263418E8"/>
        <n v="1.3823170151000002E8"/>
        <n v="1.1386473056000002E8"/>
        <n v="1.1416074047000001E8"/>
        <n v="1.1007047002000001E8"/>
        <n v="1.4824948901000002E8"/>
        <n v="1.3884346742000002E8"/>
        <n v="1.1507925009E8"/>
        <n v="2.8326716341E8"/>
        <n v="1.0907845375000001E8"/>
        <n v="1.3876346876000002E8"/>
        <n v="1.1547394453000002E8"/>
        <n v="1.0944472287E8"/>
        <n v="1.3925077943E8"/>
        <n v="1.1083633288000001E8"/>
        <n v="2.7334438418E8"/>
        <n v="1.0514102214000002E8"/>
        <n v="2.5807181442000002E8"/>
        <n v="2.7888265783000004E8"/>
        <n v="1.0733865534E8"/>
        <n v="1.1665800846000001E8"/>
        <n v="2.8832050464000005E8"/>
        <n v="2.6559592339000002E8"/>
        <n v="1.0348209578000002E8"/>
        <n v="1.1054354514000002E8"/>
        <n v="1.4889172018E8"/>
        <n v="1.4071272299E8"/>
        <n v="1.7389240169000003E8"/>
        <n v="2.2183131698000002E8"/>
        <n v="9.445294082000001E7"/>
        <n v="1.1715137770000002E8"/>
        <n v="2.6667080713000003E8"/>
        <n v="2.8580553498E8"/>
        <n v="1.1008570251E8"/>
        <n v="1.4827994405E8"/>
        <n v="1.4132185753E8"/>
        <n v="1.7513645464000002E8"/>
        <n v="1.7466993474E8"/>
        <n v="2.2274171661E8"/>
        <n v="9.421139672000001E7"/>
        <n v="1.7544747787E8"/>
        <n v="1.1685535400000001E8"/>
        <n v="2.8760532332000005E8"/>
        <n v="2.6602587571000004E8"/>
        <n v="1.0455565764000002E8"/>
        <n v="2.8511325178000003E8"/>
        <n v="1.0981100389000002E8"/>
        <n v="1.4791288722000003E8"/>
        <n v="1.4095637101000002E8"/>
        <n v="1.7420340560000002E8"/>
        <n v="2.2219546720000002E8"/>
        <n v="9.509707263000001E7"/>
        <n v="1.7715807305E8"/>
        <n v="1.1794076077000001E8"/>
        <n v="2.6839059716000003E8"/>
        <n v="2.8765163427000004E8"/>
        <n v="1.1081824432000001E8"/>
        <n v="1.4925878317000002E8"/>
        <n v="1.4229648272E8"/>
        <n v="1.7638051396E8"/>
        <n v="2.2419838826000002E8"/>
        <n v="9.469449717E7"/>
        <n v="1.1744738684000002E8"/>
        <n v="2.8903569058000004E8"/>
        <n v="2.6731571160000002E8"/>
        <n v="2.8649781895000005E8"/>
        <n v="1.1036040652000001E8"/>
        <n v="1.4864700354000002E8"/>
        <n v="1.4168733803E8"/>
        <n v="1.7560297727E8"/>
        <n v="2.2328798023000002E8"/>
        <n v="1.0999412956000002E8"/>
        <n v="9.413087600000001E7"/>
        <n v="1.7529196111E8"/>
        <n v="1.167566869E8"/>
        <n v="2.8617497286E8"/>
        <n v="1.0446619015E8"/>
        <n v="2.8142103885E8"/>
        <n v="1.083459069E8"/>
        <n v="1.4595521360000002E8"/>
        <n v="2.7578905494E8"/>
        <n v="2.1996439157000002E8"/>
        <n v="1.4083453755E8"/>
        <n v="1.7451442904000002E8"/>
        <n v="1.7404790165E8"/>
        <n v="2.2201339370000002E8"/>
        <n v="9.388932658000001E7"/>
        <n v="1.1646066628000002E8"/>
        <n v="2.8545979756E8"/>
        <n v="2.6516596883E8"/>
        <n v="1.0419780406000002E8"/>
        <n v="2.8072876489000005E8"/>
        <n v="1.0807120072000001E8"/>
        <n v="1.4558814956E8"/>
        <n v="2.7509676446000004E8"/>
        <n v="2.1941734458E8"/>
        <n v="1.4046906041000003E8"/>
        <n v="1.7358138315E8"/>
        <n v="2.2146713967000002E8"/>
        <n v="9.364777296000001E7"/>
        <n v="1.1616465448E8"/>
        <n v="2.8474461477000004E8"/>
        <n v="2.6452106303000003E8"/>
        <n v="1.039294109E8"/>
        <n v="2.8003647294E8"/>
        <n v="1.0779650273E8"/>
        <n v="1.4522109945000002E8"/>
        <n v="2.7440447909000003E8"/>
        <n v="2.1887033518E8"/>
        <n v="1.4010358243E8"/>
        <n v="1.7311485086E8"/>
        <n v="2.2092088382000002E8"/>
        <n v="1.1527660109E8"/>
        <n v="2.6258629404000002E8"/>
        <n v="2.7795962061E8"/>
        <n v="1.7171530278000003E8"/>
        <n v="2.8283747268E8"/>
        <n v="2.6280126684000003E8"/>
        <n v="1.0321370983000001E8"/>
        <n v="2.7819038653000003E8"/>
        <n v="1.4424226383E8"/>
        <n v="1.3912895360000002E8"/>
        <n v="1.7187079483E8"/>
        <n v="9.332571248E7"/>
        <n v="1.1576995493E8"/>
        <n v="2.7911342193E8"/>
        <n v="1.0743022864000002E8"/>
        <n v="1.7249282806E8"/>
        <n v="9.268158284E7"/>
        <n v="1.1498057102000001E8"/>
        <n v="2.8069194181E8"/>
        <n v="2.6086649988000003E8"/>
        <n v="1.0669767892000002E8"/>
        <n v="1.4375285428E8"/>
        <n v="1.3864164475E8"/>
        <n v="9.252053888000001E7"/>
        <n v="2.8021513562E8"/>
        <n v="2.6043654518000004E8"/>
        <n v="1.0133498109E8"/>
        <n v="2.7680581439000005E8"/>
        <n v="1.0651454737E8"/>
        <n v="1.4350814555E8"/>
        <n v="1.3839799498000002E8"/>
        <n v="9.187640875000001E7"/>
        <n v="1.1399385165E8"/>
        <n v="2.5871675452E8"/>
        <n v="2.7495972518E8"/>
        <n v="1.0578199996000001E8"/>
        <n v="1.3742337623000002E8"/>
        <n v="1.6969367639000002E8"/>
        <n v="9.139330683000001E7"/>
        <n v="2.768776731E8"/>
        <n v="2.5742689455E8"/>
        <n v="1.0008249650000001E8"/>
        <n v="2.7357515633000004E8"/>
        <n v="1.0523259831000002E8"/>
        <n v="1.4179518556E8"/>
        <n v="2.6794315870000002E8"/>
        <n v="2.1582253560000002E8"/>
        <n v="9.082969322000001E7"/>
        <n v="1.1271111418E8"/>
        <n v="2.7401692374E8"/>
        <n v="2.548472038E8"/>
        <n v="2.6965216936E8"/>
        <n v="1.0367593243E8"/>
        <n v="1.397151728E8"/>
        <n v="1.3583960075E8"/>
        <n v="1.6767207884E8"/>
        <n v="2.1454795306000003E8"/>
        <n v="9.018556127000001E7"/>
        <n v="1.1192173034E8"/>
        <n v="2.5312738577E8"/>
        <n v="9.784591663000001E7"/>
        <n v="2.6780608883E8"/>
        <n v="1.0294339475000001E8"/>
        <n v="1.3873634649E8"/>
        <n v="1.3486498389000002E8"/>
        <n v="8.946090209E7"/>
        <n v="2.6996426632000005E8"/>
        <n v="2.5119262070000002E8"/>
        <n v="9.704076473E7"/>
        <n v="1.0211927824000001E8"/>
        <n v="1.3763514674E8"/>
        <n v="2.6009723726000002E8"/>
        <n v="1.3376854113000001E8"/>
        <n v="8.873625887E7"/>
        <n v="1.1014562832000001E8"/>
        <n v="2.6781873286E8"/>
        <n v="9.623559421000001E7"/>
        <n v="2.6365236919000003E8"/>
        <n v="1.0129517069000001E8"/>
        <n v="1.3653396722E8"/>
        <n v="2.5802037583E8"/>
        <n v="1.3267209221000001E8"/>
        <n v="1.0915889222000001E8"/>
        <n v="2.4710813288000003E8"/>
        <n v="9.534096047000001E7"/>
        <n v="2.6134474954000002E8"/>
        <n v="1.0037947969000001E8"/>
        <n v="1.3531043239000002E8"/>
        <n v="1.0817216816000001E8"/>
        <n v="2.4495838311E8"/>
        <n v="2.5903712079000002E8"/>
        <n v="9.946380304E7"/>
        <n v="2.4280862424E8"/>
        <n v="2.5672948924E8"/>
        <n v="1.3286335349000001E8"/>
        <n v="1.5896363245000002E8"/>
        <n v="2.0435129393E8"/>
        <n v="2.4065887958E8"/>
        <n v="9.265706814000002E7"/>
        <n v="2.5442187512000003E8"/>
        <n v="9.763244582000001E7"/>
        <n v="1.3163982195000002E8"/>
        <n v="2.4878989422000003E8"/>
        <n v="1.5787507309E8"/>
        <n v="1.5740855641000003E8"/>
      </sharedItems>
    </cacheField>
    <cacheField name="Đơn giá gồm CSBH (ex VAT, KPBT, CK TTTTĐ)" numFmtId="3">
      <sharedItems containsSemiMixedTypes="0" containsString="0" containsNumber="1">
        <n v="4.3682220486666664E7"/>
        <n v="4.309423221818181E7"/>
        <n v="4.290763952900857E7"/>
        <n v="4.7491549617139176E7"/>
        <n v="4.50339384047619E7"/>
        <n v="4.367089096363636E7"/>
        <n v="4.368210712582619E7"/>
        <n v="4.419699269959946E7"/>
        <n v="4.561324824761905E7"/>
        <n v="4.230135120700935E7"/>
        <n v="4.42859917090909E7"/>
        <n v="4.871630355347939E7"/>
        <n v="4.623117904190476E7"/>
        <n v="4.29090395207944E7"/>
        <n v="4.436288203636364E7"/>
        <n v="4.447821057272727E7"/>
        <n v="4.642427987238095E7"/>
        <n v="4.6126471990398124E7"/>
        <n v="4.309894015373832E7"/>
        <n v="4.457463664460642E7"/>
        <n v="4.806394124636016E7"/>
        <n v="4.586029022943038E7"/>
        <n v="4.307410745887851E7"/>
        <n v="4.47275170399417E7"/>
        <n v="4.60142822193038E7"/>
        <n v="4.3225375457242996E7"/>
        <n v="4.293119099475218E7"/>
        <n v="4.638027317777778E7"/>
        <n v="4.42048601221519E7"/>
        <n v="4.541282637854304E7"/>
        <n v="4.7319991202681996E7"/>
        <n v="4.512881983101266E7"/>
        <n v="4.5186150715451896E7"/>
        <n v="4.648718261359223E7"/>
        <n v="4.673684176966888E7"/>
        <n v="4.507651010557377E7"/>
        <n v="4.647626445759493E7"/>
        <n v="4.611032293286713E7"/>
        <n v="4.367918303761683E7"/>
        <n v="4.231290778956044E7"/>
        <n v="4.655904418672986E7"/>
        <n v="4.4977590866666675E7"/>
        <n v="4.537725167055394E7"/>
        <n v="4.6925988766490065E7"/>
        <n v="4.849464468735632E7"/>
        <n v="4.628377185094936E7"/>
        <n v="4.59208617937063E7"/>
        <n v="4.38682668567757E7"/>
        <n v="4.261562083076923E7"/>
        <n v="4.2502103429670334E7"/>
        <n v="4.675012332369668E7"/>
        <n v="4.486256986666667E7"/>
        <n v="4.269130152252747E7"/>
        <n v="4.526259026239067E7"/>
        <n v="4.637187078495145E7"/>
        <n v="4.681250036145695E7"/>
        <n v="4.554415063475409E7"/>
        <n v="4.837718010498084E7"/>
        <n v="4.616827921234176E7"/>
        <n v="4.580718785034965E7"/>
        <n v="4.37548147661215E7"/>
        <n v="4.238858378021978E7"/>
        <n v="4.663547381990522E7"/>
        <n v="4.52843203E7"/>
        <n v="4.310753739835165E7"/>
        <n v="4.568301021078718E7"/>
        <n v="4.722861974622517E7"/>
        <n v="4.8807885398850575E7"/>
        <n v="4.659175733164557E7"/>
        <n v="4.6223998783916086E7"/>
        <n v="4.417080404859813E7"/>
        <n v="4.291833542197802E7"/>
        <n v="4.705585670995261E7"/>
        <n v="4.50926177E7"/>
        <n v="4.549190743906706E7"/>
        <n v="4.660249518713592E7"/>
        <n v="4.703947242913908E7"/>
        <n v="4.8612109400383145E7"/>
        <n v="4.63992667556962E7"/>
        <n v="4.603453656083916E7"/>
        <n v="4.3981717078738324E7"/>
        <n v="4.2729138896153845E7"/>
        <n v="4.686477580995261E7"/>
        <n v="4.624527146962025E7"/>
        <n v="4.482422666666667E7"/>
        <n v="4.265345992472527E7"/>
        <n v="4.52243726851312E7"/>
        <n v="4.614124909150485E7"/>
        <n v="4.550517884754098E7"/>
        <n v="4.775069624712644E7"/>
        <n v="4.555230262974683E7"/>
        <n v="4.52009153006993E7"/>
        <n v="4.626331549318182E7"/>
        <n v="4.609438579542587E7"/>
        <n v="4.3716995968457945E7"/>
        <n v="4.246426452307692E7"/>
        <n v="4.235074529945055E7"/>
        <n v="4.659725934123223E7"/>
        <n v="4.470920313333334E7"/>
        <n v="4.510971246997085E7"/>
        <n v="4.6025938233495146E7"/>
        <n v="4.666118278370861E7"/>
        <n v="4.538827062098361E7"/>
        <n v="4.763323323256705E7"/>
        <n v="4.543680681265823E7"/>
        <n v="4.5087239124475524E7"/>
        <n v="4.614718451439394E7"/>
        <n v="4.597974999085174E7"/>
        <n v="4.360354678948598E7"/>
        <n v="4.223722823901099E7"/>
        <n v="4.648260886777251E7"/>
        <n v="4.45941776E7"/>
        <n v="4.499505567113703E7"/>
        <n v="4.59106261678398E7"/>
        <n v="4.6547698887019865E7"/>
        <n v="4.52713593147541E7"/>
        <n v="4.751576716551724E7"/>
        <n v="4.5321314438924044E7"/>
        <n v="4.4973567262237765E7"/>
        <n v="4.603105439280303E7"/>
        <n v="4.5865122063406944E7"/>
        <n v="4.349009734976636E7"/>
        <n v="4.212370782307692E7"/>
        <n v="4.636795801232228E7"/>
        <n v="4.4651078306414E7"/>
        <n v="4.62072381186755E7"/>
        <n v="4.716337295517241E7"/>
        <n v="4.178315844725274E7"/>
        <n v="4.560312926359223E7"/>
        <n v="4.6245066823311254E7"/>
        <n v="4.4959601940000005E7"/>
        <n v="4.72025286394636E7"/>
        <n v="4.467043135594406E7"/>
        <n v="4.318755902803739E7"/>
        <n v="4.182099403241758E7"/>
        <n v="4.444081546666667E7"/>
        <n v="4.484217329650146E7"/>
        <n v="4.735914657816093E7"/>
        <n v="4.5167320359493665E7"/>
        <n v="4.19723521967033E7"/>
        <n v="4.413408706666667E7"/>
        <n v="4.453641443090379E7"/>
        <n v="4.5257195888228156E7"/>
        <n v="4.590460641218543E7"/>
        <n v="4.485933155316455E7"/>
        <n v="4.451886596083916E7"/>
        <n v="4.303629159462617E7"/>
        <n v="4.405739946666666E7"/>
        <n v="4.518031832985437E7"/>
        <n v="4.582894740158941E7"/>
        <n v="4.414123298065574E7"/>
        <n v="4.6967598500766285E7"/>
        <n v="4.478233682373418E7"/>
        <n v="4.444308203846154E7"/>
        <n v="4.2960659322897196E7"/>
        <n v="4.3750670833333336E7"/>
        <n v="4.415421992274053E7"/>
        <n v="4.552631631099338E7"/>
        <n v="4.665435949961686E7"/>
        <n v="4.447434898860759E7"/>
        <n v="4.265812413014019E7"/>
        <n v="4.129123993791209E7"/>
        <n v="4.3520622300000004E7"/>
        <n v="4.4642204574029125E7"/>
        <n v="4.529934000596026E7"/>
        <n v="4.359565421311475E7"/>
        <n v="4.641942991915709E7"/>
        <n v="4.424336185727848E7"/>
        <n v="4.391259492867133E7"/>
        <n v="4.4947174890151516E7"/>
        <n v="4.529789169668247E7"/>
        <n v="4.325223486666667E7"/>
        <n v="4.3657366175510205E7"/>
        <n v="4.418095337694175E7"/>
        <n v="4.4845392532450326E7"/>
        <n v="4.5753788999233715E7"/>
        <n v="4.358888660031645E7"/>
        <n v="4.3268435132867135E7"/>
        <n v="4.216649823014019E7"/>
        <n v="4.079932844615384E7"/>
        <n v="4.503037606540284E7"/>
        <n v="4.294550536666667E7"/>
        <n v="4.3351607337026246E7"/>
        <n v="4.454275662556291E7"/>
        <n v="4.262140630721311E7"/>
        <n v="4.544055147088123E7"/>
        <n v="4.328090285601266E7"/>
        <n v="4.296530210979021E7"/>
        <n v="4.186396362406542E7"/>
        <n v="4.260042956666667E7"/>
        <n v="4.352752560291262E7"/>
        <n v="4.420229654701987E7"/>
        <n v="4.227068440229508E7"/>
        <n v="4.293441625822785E7"/>
        <n v="4.262427121818182E7"/>
        <n v="4.363103005984848E7"/>
        <n v="4.1523612567056075E7"/>
        <n v="4.2255361366666675E7"/>
        <n v="4.266365445131196E7"/>
        <n v="4.3181591809951454E7"/>
        <n v="4.191995438655738E7"/>
        <n v="4.473576050842912E7"/>
        <n v="4.2587933427531645E7"/>
        <n v="4.228324659160839E7"/>
        <n v="4.328263880265152E7"/>
        <n v="4.11832595978972E7"/>
        <n v="4.2281453462973766E7"/>
        <n v="4.348355034596027E7"/>
        <n v="4.1530254443606555E7"/>
        <n v="4.4344210376245216E7"/>
        <n v="4.2202945800949365E7"/>
        <n v="4.190432971118881E7"/>
        <n v="4.189925713819242E7"/>
        <n v="4.310525946874172E7"/>
        <n v="4.39526587E7"/>
        <n v="4.181796420759494E7"/>
        <n v="4.272696699019868E7"/>
        <n v="4.356110654865901E7"/>
        <n v="4.114649308881119E7"/>
        <n v="3.868031872802198E7"/>
        <n v="4.2890251264928915E7"/>
        <n v="4.234867701218543E7"/>
        <n v="4.036115848721311E7"/>
        <n v="4.316955735478927E7"/>
        <n v="4.104799937278481E7"/>
        <n v="4.076757722727273E7"/>
        <n v="4.1734235502272725E7"/>
        <n v="3.8415441646703295E7"/>
        <n v="3.830192502912088E7"/>
      </sharedItems>
    </cacheField>
    <cacheField name="Miễn 5 năm DV" numFmtId="3">
      <sharedItems containsSemiMixedTypes="0" containsString="0" containsNumber="1">
        <n v="2.205E7"/>
        <n v="2.387E7"/>
        <n v="5.719E7"/>
        <n v="5.431999999999999E7"/>
        <n v="5.243000000000001E7"/>
        <n v="2.9959999999999996E7"/>
        <n v="2.9890000000000004E7"/>
        <n v="2.4009999999999996E7"/>
        <n v="5.481E7"/>
        <n v="2.212E7"/>
        <n v="5.285E7"/>
        <n v="5.768000000000001E7"/>
        <n v="2.135E7"/>
        <n v="3.003E7"/>
        <n v="3.822E7"/>
        <n v="4.431E7"/>
        <n v="1.953E7"/>
        <n v="5.544E7"/>
        <n v="4.438E7"/>
      </sharedItems>
    </cacheField>
    <cacheField name="Nội thất" numFmtId="3">
      <sharedItems containsSemiMixedTypes="0" containsString="0" containsNumber="1" containsInteger="1">
        <n v="7.0E7"/>
        <n v="1.2E8"/>
      </sharedItems>
    </cacheField>
    <cacheField name="CK BLNH (0.8%)" numFmtId="3">
      <sharedItems containsSemiMixedTypes="0" containsString="0" containsNumber="1">
        <n v="1.1836472648E7"/>
        <n v="1.2640974784E7"/>
        <n v="3.0155304512000002E7"/>
        <n v="3.1701886024E7"/>
        <n v="1.22027446E7"/>
        <n v="1.2810128016E7"/>
        <n v="3.0699597008E7"/>
        <n v="2.847616992E7"/>
        <n v="1.235971888E7"/>
        <n v="1.5574174896E7"/>
        <n v="1.2990557568E7"/>
        <n v="3.25194422E7"/>
        <n v="1.2527158192E7"/>
        <n v="1.5797908744E7"/>
        <n v="1.3013112064000001E7"/>
        <n v="1.3046941768000001E7"/>
        <n v="1.2579482288E7"/>
        <n v="1.6942798744E7"/>
        <n v="1.5867824848000001E7"/>
        <n v="1.3151914296E7"/>
        <n v="3.2373390104000002E7"/>
        <n v="1.2466109E7"/>
        <n v="1.5858682144000001E7"/>
        <n v="1.3197022232E7"/>
        <n v="1.2507968328E7"/>
        <n v="1.5914374792E7"/>
        <n v="1.2667009472000001E7"/>
        <n v="3.1239358192E7"/>
        <n v="1.2016116816E7"/>
        <n v="2.9493921648000002E7"/>
        <n v="3.1872303752E7"/>
        <n v="1.2267274896E7"/>
        <n v="1.3332343824000001E7"/>
        <n v="3.2950914816E7"/>
        <n v="3.0353819816E7"/>
        <n v="1.1826525232E7"/>
        <n v="1.2633548016E7"/>
        <n v="1.7016196592E7"/>
        <n v="1.6081454056E7"/>
        <n v="1.9873417336E7"/>
        <n v="2.5352150512000002E7"/>
        <n v="1.0794621808E7"/>
        <n v="1.338872888E7"/>
        <n v="3.0476663672000002E7"/>
        <n v="3.2663489712E7"/>
        <n v="1.2581223144E7"/>
        <n v="1.694627932E7"/>
        <n v="1.6151069432E7"/>
        <n v="2.0015594816E7"/>
        <n v="1.9962278256E7"/>
        <n v="2.5456196184E7"/>
        <n v="1.0767016768000001E7"/>
        <n v="2.0051140328E7"/>
        <n v="1.33548976E7"/>
        <n v="3.2869179808000002E7"/>
        <n v="3.0402957224E7"/>
        <n v="1.1949218016E7"/>
        <n v="3.2584371632E7"/>
        <n v="1.2549829016E7"/>
        <n v="1.6904329968000002E7"/>
        <n v="1.6109299544E7"/>
        <n v="1.990896064E7"/>
        <n v="2.539376768E7"/>
        <n v="1.0868236872E7"/>
        <n v="2.024663692E7"/>
        <n v="1.3478944088E7"/>
        <n v="3.0673211104000002E7"/>
        <n v="3.2874472488E7"/>
        <n v="1.2664942208E7"/>
        <n v="1.7058146648000002E7"/>
        <n v="1.6262455168E7"/>
        <n v="2.0157773024E7"/>
        <n v="2.5622672944000002E7"/>
        <n v="1.0822228248E7"/>
        <n v="1.3422558496000001E7"/>
        <n v="3.3032650352E7"/>
        <n v="3.055036704E7"/>
        <n v="3.274260788E7"/>
        <n v="1.2612617888E7"/>
        <n v="1.6988228976E7"/>
        <n v="1.6192838632000001E7"/>
        <n v="2.0068911688E7"/>
        <n v="2.5518626312E7"/>
        <n v="1.2570757664E7"/>
        <n v="1.07578144E7"/>
        <n v="2.0033366984E7"/>
        <n v="1.334362136E7"/>
        <n v="3.2705711184E7"/>
        <n v="1.193899316E7"/>
        <n v="3.216240444E7"/>
        <n v="1.238238936E7"/>
        <n v="1.668059584E7"/>
        <n v="3.1518749136E7"/>
        <n v="2.5138787608E7"/>
        <n v="1.609537572E7"/>
        <n v="1.9944506176E7"/>
        <n v="1.989118876E7"/>
        <n v="2.537295928E7"/>
        <n v="1.0730208752E7"/>
        <n v="1.3309790432E7"/>
        <n v="3.2623976864E7"/>
        <n v="3.0304682152E7"/>
        <n v="1.1908320464E7"/>
        <n v="3.2083287416E7"/>
        <n v="1.2350994368E7"/>
        <n v="1.6638645664E7"/>
        <n v="3.1439630224E7"/>
        <n v="2.5076267952E7"/>
        <n v="1.6053606904000001E7"/>
        <n v="1.983787236E7"/>
        <n v="2.5310530248E7"/>
        <n v="1.0702602624E7"/>
        <n v="1.3275960512E7"/>
        <n v="3.2542241688E7"/>
        <n v="3.0230978632E7"/>
        <n v="1.187764696E7"/>
        <n v="3.2004168336E7"/>
        <n v="1.2319600312E7"/>
        <n v="1.659669708E7"/>
        <n v="3.1360511896E7"/>
        <n v="2.5013752592E7"/>
        <n v="1.6011837992E7"/>
        <n v="1.9784554384E7"/>
        <n v="2.5248101008E7"/>
        <n v="1.3174468696E7"/>
        <n v="3.0009862176E7"/>
        <n v="3.1766813784E7"/>
        <n v="1.9624606032E7"/>
        <n v="3.2324282592E7"/>
        <n v="3.0034430496E7"/>
        <n v="1.1795852552000001E7"/>
        <n v="3.1793187032E7"/>
        <n v="1.6484830152E7"/>
        <n v="1.590045184E7"/>
        <n v="1.9642376552E7"/>
        <n v="1.0665795712E7"/>
        <n v="1.3230851992E7"/>
        <n v="3.1898676792E7"/>
        <n v="1.2277740416000001E7"/>
        <n v="1.9713466064E7"/>
        <n v="1.0592180896E7"/>
        <n v="1.3140636688000001E7"/>
        <n v="3.2079079064E7"/>
        <n v="2.9813314272E7"/>
        <n v="1.2194020448E7"/>
        <n v="1.6428897632000001E7"/>
        <n v="1.58447594E7"/>
        <n v="1.0573775872E7"/>
        <n v="3.2024586928E7"/>
        <n v="2.9764176592E7"/>
        <n v="1.1581140696E7"/>
        <n v="3.1634950216000002E7"/>
        <n v="1.2173091128E7"/>
        <n v="1.640093092E7"/>
        <n v="1.5816913712000001E7"/>
        <n v="1.0500161E7"/>
        <n v="1.302786876E7"/>
        <n v="2.9567629088E7"/>
        <n v="3.1423968592E7"/>
        <n v="1.2089371424E7"/>
        <n v="1.5705528712000001E7"/>
        <n v="1.9393563016E7"/>
        <n v="1.0444949352E7"/>
        <n v="3.164316264E7"/>
        <n v="2.942021652E7"/>
        <n v="1.14379996E7"/>
        <n v="3.1265732152E7"/>
        <n v="1.2026582664E7"/>
        <n v="1.6205164064000001E7"/>
        <n v="3.062207528E7"/>
        <n v="2.466543264E7"/>
        <n v="1.0380536368E7"/>
        <n v="1.2881270192E7"/>
        <n v="3.1316219856000002E7"/>
        <n v="2.912539472E7"/>
        <n v="3.0817390784E7"/>
        <n v="1.1848677992E7"/>
        <n v="1.596744832E7"/>
        <n v="1.55245258E7"/>
        <n v="1.9162523296E7"/>
        <n v="2.4519766064E7"/>
        <n v="1.0306921288E7"/>
        <n v="1.2791054896E7"/>
        <n v="2.8928844088E7"/>
        <n v="1.1182390472000001E7"/>
        <n v="3.0606410152E7"/>
        <n v="1.17649594E7"/>
        <n v="1.5855582456E7"/>
        <n v="1.5413141016E7"/>
        <n v="1.0224103096E7"/>
        <n v="3.0853059008E7"/>
        <n v="2.8707728080000002E7"/>
        <n v="1.1090373112E7"/>
        <n v="1.1670774656E7"/>
        <n v="1.5729731056E7"/>
        <n v="2.9725398544E7"/>
        <n v="1.5287833272E7"/>
        <n v="1.0141286728E7"/>
        <n v="1.2588071808E7"/>
        <n v="3.0607855184E7"/>
        <n v="1.0998353624E7"/>
        <n v="3.0131699336E7"/>
        <n v="1.1576590936E7"/>
        <n v="1.5603881968E7"/>
        <n v="2.9488042952E7"/>
        <n v="1.5162524824000001E7"/>
        <n v="1.2475301968E7"/>
        <n v="2.8240929472E7"/>
        <n v="1.0896109768000001E7"/>
        <n v="2.9867971376000002E7"/>
        <n v="1.1471940536E7"/>
        <n v="1.5464049416000001E7"/>
        <n v="1.2362533504E7"/>
        <n v="2.7995243784E7"/>
        <n v="2.9604242376000002E7"/>
        <n v="1.1367291776E7"/>
        <n v="2.7749557056E7"/>
        <n v="2.9340513056E7"/>
        <n v="1.5184383256000001E7"/>
        <n v="1.816727228E7"/>
        <n v="2.3354433592E7"/>
        <n v="2.7503871952E7"/>
        <n v="1.0589379216E7"/>
        <n v="2.9076785728E7"/>
        <n v="1.1157993808E7"/>
        <n v="1.504455108E7"/>
        <n v="2.8433130768E7"/>
        <n v="1.8042865496E7"/>
        <n v="1.7989549304E7"/>
      </sharedItems>
    </cacheField>
    <cacheField name="Giá NET" numFmtId="3">
      <sharedItems containsSemiMixedTypes="0" containsString="0" containsNumber="1">
        <n v="1.272103472682E9"/>
        <n v="1.363002343856E9"/>
        <n v="3.298208845008E9"/>
        <n v="3.479322364266E9"/>
        <n v="1.31431631515E9"/>
        <n v="1.3824972538439999E9"/>
        <n v="3.360938555172E9"/>
        <n v="3.1094485832799997E9"/>
        <n v="1.3324076009199998E9"/>
        <n v="1.6949636567640002E9"/>
        <n v="1.403291759712E9"/>
        <n v="3.57354571355E9"/>
        <n v="1.351704981628E9"/>
        <n v="1.720748982746E9"/>
        <n v="1.4058911653760002E9"/>
        <n v="1.409790038762E9"/>
        <n v="1.357735333692E9"/>
        <n v="1.852767555246E9"/>
        <n v="1.7288068137319999E9"/>
        <n v="1.421748122614E9"/>
        <n v="3.556223209486E9"/>
        <n v="1.34459906225E9"/>
        <n v="1.727753117096E9"/>
        <n v="1.426946812238E9"/>
        <n v="1.349423349802E9"/>
        <n v="1.7341716947779999E9"/>
        <n v="1.365862841648E9"/>
        <n v="3.4255260316280003E9"/>
        <n v="1.292737463044E9"/>
        <n v="3.226324469932E9"/>
        <n v="3.498473007418E9"/>
        <n v="1.3216834317640002E9"/>
        <n v="1.442542625716E9"/>
        <n v="3.619912932544E9"/>
        <n v="3.325427733794E9"/>
        <n v="1.271657032988E9"/>
        <n v="1.3638964088439999E9"/>
        <n v="1.861086657228E9"/>
        <n v="1.753427579954E9"/>
        <n v="2.132191347974E9"/>
        <n v="2.757525346508E9"/>
        <n v="1.154550163372E9"/>
        <n v="1.4490410034199998E9"/>
        <n v="3.339585488198E9"/>
        <n v="3.589657189308E9"/>
        <n v="1.357865967346E9"/>
        <n v="1.85302869163E9"/>
        <n v="1.761450752038E9"/>
        <n v="2.148577302544E9"/>
        <n v="2.1424325690040002E9"/>
        <n v="2.769516610206E9"/>
        <n v="1.151368682512E9"/>
        <n v="2.152673922802E9"/>
        <n v="1.4451419484E9"/>
        <n v="3.6104929728719997E9"/>
        <n v="3.331090820066E9"/>
        <n v="1.2857973763439999E9"/>
        <n v="3.580538830588E9"/>
        <n v="1.3542477940939999E9"/>
        <n v="1.848194028812E9"/>
        <n v="1.756636772446E9"/>
        <n v="2.13628771376E9"/>
        <n v="2.7623217251200004E9"/>
        <n v="1.163034299498E9"/>
        <n v="2.1752049050299997E9"/>
        <n v="1.459438306142E9"/>
        <n v="3.362237579736E9"/>
        <n v="3.613972954242E9"/>
        <n v="1.3675145894720001E9"/>
        <n v="1.865921401182E9"/>
        <n v="1.774287958112E9"/>
        <n v="2.164963341016E9"/>
        <n v="2.788703056796E9"/>
        <n v="1.157731805582E9"/>
        <n v="1.452939866664E9"/>
        <n v="3.629332953068E9"/>
        <n v="3.34807980136E9"/>
        <n v="3.59877555817E9"/>
        <n v="1.361484211592E9"/>
        <n v="1.857863389484E9"/>
        <n v="1.766264652338E9"/>
        <n v="2.154722072042E9"/>
        <n v="2.776711682458E9"/>
        <n v="1.356659820776E9"/>
        <n v="1.1503081096E9"/>
        <n v="2.1506255449059997E9"/>
        <n v="1.44384236174E9"/>
        <n v="3.591653213956E9"/>
        <n v="1.2846189616899998E9"/>
        <n v="3.53190711171E9"/>
        <n v="1.33495037374E9"/>
        <n v="1.8224086705600002E9"/>
        <n v="3.457095837924E9"/>
        <n v="2.732865271822E9"/>
        <n v="1.75503205173E9"/>
        <n v="2.140384336784E9"/>
        <n v="2.13423950459E9"/>
        <n v="2.75992355702E9"/>
        <n v="1.147126558668E9"/>
        <n v="1.439943347288E9"/>
        <n v="3.582233333576E9"/>
        <n v="3.319764618018E9"/>
        <n v="1.281083933476E9"/>
        <n v="3.5227888746940002E9"/>
        <n v="1.331332100912E9"/>
        <n v="1.817573912776E9"/>
        <n v="3.447977383316E9"/>
        <n v="2.725659881468E9"/>
        <n v="1.7502181956859999E9"/>
        <n v="2.12809478949E9"/>
        <n v="2.752728611082E9"/>
        <n v="1.143944952416E9"/>
        <n v="1.436044449008E9"/>
        <n v="3.572813354542E9"/>
        <n v="3.311270287338E9"/>
        <n v="1.2775488121399999E9"/>
        <n v="3.513670400724E9"/>
        <n v="1.327713935958E9"/>
        <n v="1.81273933847E9"/>
        <n v="3.438858996014E9"/>
        <n v="2.718454986228E9"/>
        <n v="1.7454043285779998E9"/>
        <n v="2.1219498927559998E9"/>
        <n v="2.745533641172E9"/>
        <n v="1.424347517214E9"/>
        <n v="3.285786615784E9"/>
        <n v="3.486315288606E9"/>
        <n v="2.1035158451879997E9"/>
        <n v="3.547693568728E9"/>
        <n v="3.288618114664E9"/>
        <n v="1.268122006618E9"/>
        <n v="3.4893548054379997E9"/>
        <n v="1.7998466750180001E9"/>
        <n v="1.7325670745600002E9"/>
        <n v="2.105563897618E9"/>
        <n v="1.139702955808E9"/>
        <n v="1.4308456920779998E9"/>
        <n v="3.5015125002780004E9"/>
        <n v="1.322889582944E9"/>
        <n v="2.1137569638760002E9"/>
        <n v="1.1312188482640002E9"/>
        <n v="1.420448378292E9"/>
        <n v="3.519433862126E9"/>
        <n v="3.263134469848E9"/>
        <n v="1.313240856632E9"/>
        <n v="1.793400452088E9"/>
        <n v="1.72614852085E9"/>
        <n v="1.129097669248E9"/>
        <n v="3.513153643452E9"/>
        <n v="3.257471352228E9"/>
        <n v="1.243376465214E9"/>
        <n v="3.471118012394E9"/>
        <n v="1.310828752502E9"/>
        <n v="1.79017728853E9"/>
        <n v="1.722939305308E9"/>
        <n v="1.12061355525E9"/>
        <n v="1.40745187459E9"/>
        <n v="3.234819252392E9"/>
        <n v="3.446802380228E9"/>
        <n v="1.301180056616E9"/>
        <n v="1.710102184058E9"/>
        <n v="2.076888137594E9"/>
        <n v="1.114250412818E9"/>
        <n v="3.46919449426E9"/>
        <n v="3.21782995393E9"/>
        <n v="1.2268794539E9"/>
        <n v="3.428565630518E9"/>
        <n v="1.293943652026E9"/>
        <n v="1.7676151583760002E9"/>
        <n v="3.35375417602E9"/>
        <n v="2.67838111176E9"/>
        <n v="1.106826816412E9"/>
        <n v="1.390556389628E9"/>
        <n v="3.4315143384040003E9"/>
        <n v="3.18385174148E9"/>
        <n v="3.376894287856E9"/>
        <n v="1.2734401385779998E9"/>
        <n v="1.74021841888E9"/>
        <n v="1.68924159845E9"/>
        <n v="2.0502608098639998E9"/>
        <n v="2.661593038876E9"/>
        <n v="1.098342678442E9"/>
        <n v="1.3801590767640002E9"/>
        <n v="3.161199281142E9"/>
        <n v="1.197420501898E9"/>
        <n v="3.352578770018E9"/>
        <n v="1.26379157085E9"/>
        <n v="1.727325878054E9"/>
        <n v="1.6764045020939999E9"/>
        <n v="1.0887978818140001E9"/>
        <n v="3.378135050672E9"/>
        <n v="3.1357156612200003E9"/>
        <n v="1.186815501158E9"/>
        <n v="1.252936779104E9"/>
        <n v="1.712821504204E9"/>
        <n v="3.2504121821959996E9"/>
        <n v="1.6619627845979998E9"/>
        <n v="1.0792532954020002E9"/>
        <n v="1.356765275872E9"/>
        <n v="3.349875309956E9"/>
        <n v="1.176210255166E9"/>
        <n v="3.297868348474E9"/>
        <n v="1.2420821053739998E9"/>
        <n v="1.698317396812E9"/>
        <n v="3.223056950218E9"/>
        <n v="1.647520985966E9"/>
        <n v="1.343768551812E9"/>
        <n v="3.081917121648E9"/>
        <n v="1.164426650762E9"/>
        <n v="3.267473701084E9"/>
        <n v="1.230021146774E9"/>
        <n v="1.682201695194E9"/>
        <n v="1.330771986336E9"/>
        <n v="3.053601846106E9"/>
        <n v="3.237078933834E9"/>
        <n v="1.217960377184E9"/>
        <n v="3.025286450704E9"/>
        <n v="3.206684129704E9"/>
        <n v="1.649970170254E9"/>
        <n v="1.93555813027E9"/>
        <n v="2.527288471478E9"/>
        <n v="2.996971242468E9"/>
        <n v="1.1290759546439998E9"/>
        <n v="3.176289555152E9"/>
        <n v="1.193838786372E9"/>
        <n v="1.63385451197E9"/>
        <n v="3.1014783210119996E9"/>
        <n v="1.921220248414E9"/>
        <n v="1.915075557286E9"/>
      </sharedItems>
    </cacheField>
    <cacheField name="Đơn giá NET" numFmtId="3">
      <sharedItems containsSemiMixedTypes="0" containsString="0" containsNumber="1">
        <n v="4.0384237228E7"/>
        <n v="3.9970743221583575E7"/>
        <n v="4.036975330487148E7"/>
        <n v="4.483662840548969E7"/>
        <n v="4.172432746507937E7"/>
        <n v="4.054244146170087E7"/>
        <n v="4.113755881483476E7"/>
        <n v="4.1514667333511345E7"/>
        <n v="4.229865399746031E7"/>
        <n v="3.9601954597289726E7"/>
        <n v="4.115225101794721E7"/>
        <n v="4.605084682409795E7"/>
        <n v="4.291126925803175E7"/>
        <n v="4.020441548471963E7"/>
        <n v="4.122847992304986E7"/>
        <n v="4.134281638598241E7"/>
        <n v="4.310270900609524E7"/>
        <n v="4.3390340872271664E7"/>
        <n v="4.039268256383178E7"/>
        <n v="4.1450382583498545E7"/>
        <n v="4.5417920938518524E7"/>
        <n v="4.255060323575949E7"/>
        <n v="4.0368063483551405E7"/>
        <n v="4.160194787865889E7"/>
        <n v="4.270327056335443E7"/>
        <n v="4.051803025182243E7"/>
        <n v="3.982107410052478E7"/>
        <n v="4.37487360361175E7"/>
        <n v="4.090941338746835E7"/>
        <n v="4.2732774436185434E7"/>
        <n v="4.468037046510856E7"/>
        <n v="4.182542505582279E7"/>
        <n v="4.205663631825074E7"/>
        <n v="4.393098219106796E7"/>
        <n v="4.404540044760265E7"/>
        <n v="4.169367321272131E7"/>
        <n v="4.316127876088607E7"/>
        <n v="4.338197336195804E7"/>
        <n v="4.096793411107477E7"/>
        <n v="3.9051123589267395E7"/>
        <n v="4.3562801682590835E7"/>
        <n v="4.1381726285734765E7"/>
        <n v="4.224609339416909E7"/>
        <n v="4.423292037348344E7"/>
        <n v="4.5844919403678164E7"/>
        <n v="4.297044200462025E7"/>
        <n v="4.31941419960373E7"/>
        <n v="4.115539140275701E7"/>
        <n v="3.935123264732601E7"/>
        <n v="3.923869174E7"/>
        <n v="4.375223712805687E7"/>
        <n v="4.126769471369176E7"/>
        <n v="3.942626232238095E7"/>
        <n v="4.2132418320699714E7"/>
        <n v="4.381666229213592E7"/>
        <n v="4.41204082127947E7"/>
        <n v="4.215729102767213E7"/>
        <n v="4.572846526932312E7"/>
        <n v="4.285594285107594E7"/>
        <n v="4.308144589305361E7"/>
        <n v="4.104291524406543E7"/>
        <n v="3.9126148603663005E7"/>
        <n v="4.363857385655609E7"/>
        <n v="4.168581718630824E7"/>
        <n v="3.983891767454212E7"/>
        <n v="4.2549221753411084E7"/>
        <n v="4.453294807597351E7"/>
        <n v="4.615546557141763E7"/>
        <n v="4.32757781478481E7"/>
        <n v="4.349467135622378E7"/>
        <n v="4.145532612411215E7"/>
        <n v="3.965134324205127E7"/>
        <n v="4.405534054969984E7"/>
        <n v="4.1495763640931904E7"/>
        <n v="4.235976287650146E7"/>
        <n v="4.404530282849514E7"/>
        <n v="4.434542783258279E7"/>
        <n v="4.596137366756067E7"/>
        <n v="4.308494340481012E7"/>
        <n v="4.3306838915710956E7"/>
        <n v="4.126786570883178E7"/>
        <n v="3.946377421322344E7"/>
        <n v="4.3865903356366515E7"/>
        <n v="4.293227280936709E7"/>
        <n v="4.122968134767025E7"/>
        <n v="3.9388746243699625E7"/>
        <n v="4.209452949679301E7"/>
        <n v="4.3588024441213585E7"/>
        <n v="4.211865448163934E7"/>
        <n v="4.5107370519923374E7"/>
        <n v="4.224526499177215E7"/>
        <n v="4.24803885911422E7"/>
        <n v="4.3650199973787874E7"/>
        <n v="4.310513047037855E7"/>
        <n v="4.100542176939253E7"/>
        <n v="3.9201178329377286E7"/>
        <n v="3.9088635615201466E7"/>
        <n v="4.360068810458136E7"/>
        <n v="4.111564726408602E7"/>
        <n v="4.198085560606415E7"/>
        <n v="4.347370550456311E7"/>
        <n v="4.397039229162914E7"/>
        <n v="4.20027519172459E7"/>
        <n v="4.4990917939897835E7"/>
        <n v="4.21307626870886E7"/>
        <n v="4.2367690274498835E7"/>
        <n v="4.353506797116161E7"/>
        <n v="4.299148078025237E7"/>
        <n v="4.089294849733645E7"/>
        <n v="3.897609504560439E7"/>
        <n v="4.348702387175355E7"/>
        <n v="4.100161119770609E7"/>
        <n v="4.186718510227405E7"/>
        <n v="4.3359385370655335E7"/>
        <n v="4.385788460050331E7"/>
        <n v="4.188684629967213E7"/>
        <n v="4.4874462333639845E7"/>
        <n v="4.201626379613924E7"/>
        <n v="4.2254996234731935E7"/>
        <n v="4.3419936818358585E7"/>
        <n v="4.2877838899495274E7"/>
        <n v="4.07804749667757E7"/>
        <n v="3.886355114937729E7"/>
        <n v="4.337335926022117E7"/>
        <n v="4.152616668262391E7"/>
        <n v="4.35203525269404E7"/>
        <n v="4.4525099471341E7"/>
        <n v="3.852593123054945E7"/>
        <n v="4.305453360106796E7"/>
        <n v="4.3557855823364235E7"/>
        <n v="4.157777070878689E7"/>
        <n v="4.45639183325415E7"/>
        <n v="4.195446794913753E7"/>
        <n v="4.048053912523365E7"/>
        <n v="3.8563441348315015E7"/>
        <n v="4.084956830853047E7"/>
        <n v="4.171561784483965E7"/>
        <n v="4.471918902015326E7"/>
        <n v="4.1863594396962024E7"/>
        <n v="3.871349750688645E7"/>
        <n v="4.054547843240144E7"/>
        <n v="4.141248916303208E7"/>
        <n v="4.2711575996674754E7"/>
        <n v="4.322032410394702E7"/>
        <n v="4.1558254956708856E7"/>
        <n v="4.1804206342377625E7"/>
        <n v="4.0330572917056076E7"/>
        <n v="4.0469450510681E7"/>
        <n v="4.2635359750631064E7"/>
        <n v="4.3145315923549674E7"/>
        <n v="4.0766441482426226E7"/>
        <n v="4.433100909826309E7"/>
        <n v="4.148192254753165E7"/>
        <n v="4.1729074324708626E7"/>
        <n v="4.025559124551402E7"/>
        <n v="4.016536040322581E7"/>
        <n v="4.103358234956268E7"/>
        <n v="4.284528811115232E7"/>
        <n v="4.4020464626155816E7"/>
        <n v="4.117658407012658E7"/>
        <n v="3.995565850602804E7"/>
        <n v="3.803824427827839E7"/>
        <n v="3.993729078200717E7"/>
        <n v="4.2101874930339806E7"/>
        <n v="4.2620264290463574E7"/>
        <n v="4.022555586557377E7"/>
        <n v="4.37875559453129E7"/>
        <n v="4.094758392487342E7"/>
        <n v="4.120315054489511E7"/>
        <n v="4.2345381010353535E7"/>
        <n v="4.231249781611375E7"/>
        <n v="3.967121205777778E7"/>
        <n v="4.054100261306123E7"/>
        <n v="4.1644591485485435E7"/>
        <n v="4.2170221741456956E7"/>
        <n v="4.312764096878672E7"/>
        <n v="4.029873856259493E7"/>
        <n v="4.0564531908624716E7"/>
        <n v="3.946826164602804E7"/>
        <n v="3.755056428322344E7"/>
        <n v="4.204728339456556E7"/>
        <n v="3.936712109111111E7"/>
        <n v="4.023787395813412E7"/>
        <n v="4.187018915419868E7"/>
        <n v="3.925968858681967E7"/>
        <n v="4.281709795680715E7"/>
        <n v="3.999340414082278E7"/>
        <n v="4.026400648144522E7"/>
        <n v="3.916832948817757E7"/>
        <n v="3.902501368508961E7"/>
        <n v="4.0996784595533974E7"/>
        <n v="4.1532657764503315E7"/>
        <n v="3.891198364452459E7"/>
        <n v="3.96498980729114E7"/>
        <n v="3.992590918890443E7"/>
        <n v="4.1040557856010094E7"/>
        <n v="3.883090618219626E7"/>
        <n v="3.8682913813691765E7"/>
        <n v="3.955583894670554E7"/>
        <n v="4.065382657713592E7"/>
        <n v="3.8564270661180325E7"/>
        <n v="4.2118369712311625E7"/>
        <n v="3.930639573968354E7"/>
        <n v="3.958781810750583E7"/>
        <n v="4.069516351285353E7"/>
        <n v="3.849348098051402E7"/>
        <n v="3.917692570880467E7"/>
        <n v="4.082009432646357E7"/>
        <n v="3.817792297580328E7"/>
        <n v="4.17301877533078E7"/>
        <n v="3.892471983462025E7"/>
        <n v="3.921216072713287E7"/>
        <n v="3.879801709434403E7"/>
        <n v="4.044505756431788E7"/>
        <n v="4.1342004263524905E7"/>
        <n v="3.854304991088607E7"/>
        <n v="4.007001921462252E7"/>
        <n v="4.095382030273308E7"/>
        <n v="3.846084312946387E7"/>
        <n v="3.544978260567766E7"/>
        <n v="3.9925568269794635E7"/>
        <n v="3.9694983343947016E7"/>
        <n v="3.701888375881967E7"/>
        <n v="4.05656392739719E7"/>
        <n v="3.7779708429493666E7"/>
        <n v="3.8085186759207465E7"/>
        <n v="3.916007981075757E7"/>
        <n v="3.5187184036886446E7"/>
        <n v="3.507464390633699E7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U235" sheet="18032022"/>
  </cacheSource>
  <cacheFields>
    <cacheField name="Dự án" numFmtId="0">
      <sharedItems>
        <s v="Vinhomes Smart City"/>
      </sharedItems>
    </cacheField>
    <cacheField name="Tòa" numFmtId="0">
      <sharedItems>
        <s v="SA2"/>
      </sharedItems>
    </cacheField>
    <cacheField name="Phân khu" numFmtId="0">
      <sharedItems>
        <s v="Sakura"/>
      </sharedItems>
    </cacheField>
    <cacheField name="Mã căn" numFmtId="0">
      <sharedItems>
        <s v="SA20211"/>
        <s v="SA20503"/>
        <s v="SA20504"/>
        <s v="SA20510"/>
        <s v="SA20511"/>
        <s v="SA20603"/>
        <s v="SA20604"/>
        <s v="SA20605"/>
        <s v="SA20611"/>
        <s v="SA20616"/>
        <s v="SA20803"/>
        <s v="SA20810"/>
        <s v="SA20811"/>
        <s v="SA20816"/>
        <s v="SA20903"/>
        <s v="SA21003"/>
        <s v="SA21011"/>
        <s v="SA21012"/>
        <s v="SA21016"/>
        <s v="SA21103"/>
        <s v="SA21110"/>
        <s v="SA21111"/>
        <s v="SA21116"/>
        <s v="SA21203"/>
        <s v="SA21211"/>
        <s v="SA21216"/>
        <s v="SA21303"/>
        <s v="SA21310"/>
        <s v="SA21311"/>
        <s v="SA21405"/>
        <s v="SA21410"/>
        <s v="SA21411"/>
        <s v="SA21503"/>
        <s v="SA21504"/>
        <s v="SA21505"/>
        <s v="SA21508"/>
        <s v="SA21511"/>
        <s v="SA21512"/>
        <s v="SA21516"/>
        <s v="SA21518"/>
        <s v="SA21519"/>
        <s v="SA21601"/>
        <s v="SA21603"/>
        <s v="SA21604"/>
        <s v="SA21605"/>
        <s v="SA21610"/>
        <s v="SA21611"/>
        <s v="SA21612"/>
        <s v="SA21616"/>
        <s v="SA21617"/>
        <s v="SA21618"/>
        <s v="SA21619"/>
        <s v="SA21701"/>
        <s v="SA21702"/>
        <s v="SA21703"/>
        <s v="SA21704"/>
        <s v="SA21705"/>
        <s v="SA21708"/>
        <s v="SA21710"/>
        <s v="SA21711"/>
        <s v="SA21712"/>
        <s v="SA21716"/>
        <s v="SA21718"/>
        <s v="SA21719"/>
        <s v="SA21801"/>
        <s v="SA21802"/>
        <s v="SA21803"/>
        <s v="SA21805"/>
        <s v="SA21810"/>
        <s v="SA21811"/>
        <s v="SA21812"/>
        <s v="SA21816"/>
        <s v="SA21817"/>
        <s v="SA21819"/>
        <s v="SA21901"/>
        <s v="SA21903"/>
        <s v="SA21904"/>
        <s v="SA21905"/>
        <s v="SA21910"/>
        <s v="SA21911"/>
        <s v="SA21912"/>
        <s v="SA21916"/>
        <s v="SA21917"/>
        <s v="SA21918"/>
        <s v="SA21919"/>
        <s v="SA22011"/>
        <s v="SA22101"/>
        <s v="SA22102"/>
        <s v="SA22103"/>
        <s v="SA22104"/>
        <s v="SA22108"/>
        <s v="SA22110"/>
        <s v="SA22111"/>
        <s v="SA22112"/>
        <s v="SA22114"/>
        <s v="SA22115"/>
        <s v="SA22116"/>
        <s v="SA22117"/>
        <s v="SA22118"/>
        <s v="SA22119"/>
        <s v="SA22201"/>
        <s v="SA22203"/>
        <s v="SA22204"/>
        <s v="SA22205"/>
        <s v="SA22208"/>
        <s v="SA22210"/>
        <s v="SA22211"/>
        <s v="SA22212"/>
        <s v="SA22214"/>
        <s v="SA22215"/>
        <s v="SA22216"/>
        <s v="SA22217"/>
        <s v="SA22218"/>
        <s v="SA22219"/>
        <s v="SA22301"/>
        <s v="SA22303"/>
        <s v="SA22304"/>
        <s v="SA22305"/>
        <s v="SA22308"/>
        <s v="SA22310"/>
        <s v="SA22311"/>
        <s v="SA22312"/>
        <s v="SA22314"/>
        <s v="SA22315"/>
        <s v="SA22316"/>
        <s v="SA22317"/>
        <s v="SA22318"/>
        <s v="SA22319"/>
        <s v="SA22403"/>
        <s v="SA22405"/>
        <s v="SA22410"/>
        <s v="SA22418"/>
        <s v="SA22504"/>
        <s v="SA22505"/>
        <s v="SA22508"/>
        <s v="SA22510"/>
        <s v="SA22512"/>
        <s v="SA22516"/>
        <s v="SA22518"/>
        <s v="SA22601"/>
        <s v="SA22603"/>
        <s v="SA22610"/>
        <s v="SA22611"/>
        <s v="SA22618"/>
        <s v="SA22701"/>
        <s v="SA22702"/>
        <s v="SA22703"/>
        <s v="SA22704"/>
        <s v="SA22705"/>
        <s v="SA22711"/>
        <s v="SA22712"/>
        <s v="SA22716"/>
        <s v="SA22801"/>
        <s v="SA22804"/>
        <s v="SA22805"/>
        <s v="SA22808"/>
        <s v="SA22810"/>
        <s v="SA22811"/>
        <s v="SA22812"/>
        <s v="SA22816"/>
        <s v="SA22901"/>
        <s v="SA22903"/>
        <s v="SA22905"/>
        <s v="SA22910"/>
        <s v="SA22911"/>
        <s v="SA22916"/>
        <s v="SA22918"/>
        <s v="SA23001"/>
        <s v="SA23004"/>
        <s v="SA23005"/>
        <s v="SA23008"/>
        <s v="SA23010"/>
        <s v="SA23011"/>
        <s v="SA23012"/>
        <s v="SA23014"/>
        <s v="SA23019"/>
        <s v="SA23101"/>
        <s v="SA23103"/>
        <s v="SA23104"/>
        <s v="SA23105"/>
        <s v="SA23110"/>
        <s v="SA23111"/>
        <s v="SA23112"/>
        <s v="SA23116"/>
        <s v="SA23118"/>
        <s v="SA23119"/>
        <s v="SA23201"/>
        <s v="SA23203"/>
        <s v="SA23205"/>
        <s v="SA23208"/>
        <s v="SA23210"/>
        <s v="SA23211"/>
        <s v="SA23212"/>
        <s v="SA23216"/>
        <s v="SA23301"/>
        <s v="SA23304"/>
        <s v="SA23305"/>
        <s v="SA23308"/>
        <s v="SA23311"/>
        <s v="SA23312"/>
        <s v="SA23314"/>
        <s v="SA23316"/>
        <s v="SA23401"/>
        <s v="SA23403"/>
        <s v="SA23404"/>
        <s v="SA23408"/>
        <s v="SA23410"/>
        <s v="SA23411"/>
        <s v="SA23412"/>
        <s v="SA23414"/>
        <s v="SA23416"/>
        <s v="SA23503"/>
        <s v="SA23505"/>
        <s v="SA23508"/>
        <s v="SA23510"/>
        <s v="SA23511"/>
        <s v="SA23512"/>
        <s v="SA23603"/>
        <s v="SA23605"/>
        <s v="SA23610"/>
        <s v="SA23611"/>
        <s v="SA23705"/>
        <s v="SA23710"/>
        <s v="SA23712"/>
        <s v="SA23718"/>
        <s v="SA23719"/>
        <s v="SA23805"/>
        <s v="SA23808"/>
        <s v="SA23810"/>
        <s v="SA23811"/>
        <s v="SA23812"/>
        <s v="SA23814"/>
        <s v="SA23817"/>
        <s v="SA23818"/>
      </sharedItems>
    </cacheField>
    <cacheField name="Tầng" numFmtId="0">
      <sharedItems>
        <s v="02"/>
        <s v="05"/>
        <s v="06"/>
        <s v="08"/>
        <s v="09"/>
        <s v="10"/>
        <s v="11"/>
        <s v="12"/>
        <s v="13"/>
        <s v="14"/>
        <s v="15"/>
        <s v="16"/>
        <s v="17"/>
        <s v="18"/>
        <s v="19"/>
        <s v="20"/>
        <s v="21"/>
        <s v="22"/>
        <s v="23"/>
        <s v="24"/>
        <s v="25"/>
        <s v="26"/>
        <s v="27"/>
        <s v="28"/>
        <s v="29"/>
        <s v="30"/>
        <s v="31"/>
        <s v="32"/>
        <s v="33"/>
        <s v="34"/>
        <s v="35"/>
        <s v="36"/>
        <s v="37"/>
        <s v="38"/>
      </sharedItems>
    </cacheField>
    <cacheField name="Loại căn hộ" numFmtId="0">
      <sharedItems>
        <s v="Studio"/>
        <s v="1PN"/>
        <s v="3PN"/>
        <s v="1PN + 1"/>
        <s v="2PN"/>
        <s v="2PN + 1 (2 Toilet)"/>
      </sharedItems>
    </cacheField>
    <cacheField name="Hướng ban công" numFmtId="0">
      <sharedItems>
        <s v="South West - Tây Nam"/>
        <s v="North East - Đông Bắc"/>
        <s v="Đông Bắc- Đông Nam"/>
        <s v="Tây Bắc- Tây Nam"/>
        <s v="Đông Nam- Tây Nam"/>
        <s v="Đông Bắc- Tây Bắc"/>
      </sharedItems>
    </cacheField>
    <cacheField name="Diện tích thông thủy" numFmtId="0">
      <sharedItems containsSemiMixedTypes="0" containsString="0" containsNumber="1">
        <n v="31.5"/>
        <n v="34.1"/>
        <n v="81.7"/>
        <n v="77.6"/>
        <n v="74.9"/>
        <n v="42.8"/>
        <n v="42.7"/>
        <n v="34.3"/>
        <n v="78.3"/>
        <n v="31.6"/>
        <n v="75.5"/>
        <n v="82.4"/>
        <n v="30.5"/>
        <n v="42.9"/>
        <n v="54.6"/>
        <n v="63.3"/>
        <n v="27.9"/>
        <n v="79.2"/>
        <n v="63.4"/>
      </sharedItems>
    </cacheField>
    <cacheField name="Diện tích tim tường" numFmtId="0">
      <sharedItems containsSemiMixedTypes="0" containsString="0" containsNumber="1">
        <n v="34.8"/>
        <n v="37.5"/>
        <n v="90.5"/>
        <n v="87.7"/>
        <n v="81.7"/>
        <n v="46.5"/>
        <n v="46.3"/>
        <n v="90.6"/>
        <n v="34.0"/>
        <n v="59.1"/>
        <n v="69.2"/>
        <n v="30.6"/>
        <n v="69.3"/>
      </sharedItems>
    </cacheField>
    <cacheField name="Đơn giá thông thủy" numFmtId="3">
      <sharedItems containsSemiMixedTypes="0" containsString="0" containsNumber="1" containsInteger="1">
        <n v="4.697013E7"/>
        <n v="4.6337884E7"/>
        <n v="4.6137247E7"/>
        <n v="5.1066182E7"/>
        <n v="4.842359E7"/>
        <n v="4.6957947E7"/>
        <n v="4.6970008E7"/>
        <n v="4.7523648E7"/>
        <n v="4.9046504E7"/>
        <n v="4.5485324E7"/>
        <n v="4.7619346E7"/>
        <n v="5.2383122E7"/>
        <n v="4.9710945E7"/>
        <n v="4.6138752E7"/>
        <n v="4.7702024E7"/>
        <n v="4.7826033E7"/>
        <n v="4.9918581E7"/>
        <n v="4.9598357E7"/>
        <n v="4.6342946E7"/>
        <n v="4.7929717E7"/>
        <n v="5.1681657E7"/>
        <n v="4.931214E7"/>
        <n v="4.6316245E7"/>
        <n v="4.8094104E7"/>
        <n v="4.9477723E7"/>
        <n v="4.6478898E7"/>
        <n v="4.6162571E7"/>
        <n v="4.9871261E7"/>
        <n v="4.7532108E7"/>
        <n v="4.8830996E7"/>
        <n v="5.0881711E7"/>
        <n v="4.8525613E7"/>
        <n v="4.8587259E7"/>
        <n v="4.9986218E7"/>
        <n v="5.0254669E7"/>
        <n v="4.8469366E7"/>
        <n v="4.9974478E7"/>
        <n v="4.9580992E7"/>
        <n v="4.6966863E7"/>
        <n v="4.549775E7"/>
        <n v="5.0063488E7"/>
        <n v="4.8363001E7"/>
        <n v="4.8792744E7"/>
        <n v="5.0458052E7"/>
        <n v="5.2144779E7"/>
        <n v="4.9767497E7"/>
        <n v="4.9377271E7"/>
        <n v="4.7170179E7"/>
        <n v="4.5823248E7"/>
        <n v="4.5701186E7"/>
        <n v="5.026895E7"/>
        <n v="4.8239322E7"/>
        <n v="4.5904625E7"/>
        <n v="4.8669452E7"/>
        <n v="4.9862227E7"/>
        <n v="5.0336022E7"/>
        <n v="4.8972205E7"/>
        <n v="5.2018473E7"/>
        <n v="4.9643311E7"/>
        <n v="4.9255041E7"/>
        <n v="4.7048188E7"/>
        <n v="4.5579122E7"/>
        <n v="5.0145671E7"/>
        <n v="4.8692818E7"/>
        <n v="4.6352191E7"/>
        <n v="4.9121516E7"/>
        <n v="5.0783462E7"/>
        <n v="5.2481597E7"/>
        <n v="5.0098664E7"/>
        <n v="4.9703225E7"/>
        <n v="4.7495488E7"/>
        <n v="4.6148748E7"/>
        <n v="5.0597695E7"/>
        <n v="4.8486686E7"/>
        <n v="4.891603E7"/>
        <n v="5.011021E7"/>
        <n v="5.0580078E7"/>
        <n v="5.2271085E7"/>
        <n v="4.9891685E7"/>
        <n v="4.9499502E7"/>
        <n v="4.7292169E7"/>
        <n v="4.5945311E7"/>
        <n v="5.0392232E7"/>
        <n v="4.9726098E7"/>
        <n v="4.8198093E7"/>
        <n v="4.5863935E7"/>
        <n v="4.8628358E7"/>
        <n v="4.9614246E7"/>
        <n v="4.89303E7"/>
        <n v="5.1344835E7"/>
        <n v="4.8980971E7"/>
        <n v="4.8603135E7"/>
        <n v="4.9745501E7"/>
        <n v="4.9563856E7"/>
        <n v="4.7007523E7"/>
        <n v="4.5660499E7"/>
        <n v="4.5538436E7"/>
        <n v="5.010458E7"/>
        <n v="4.8074412E7"/>
        <n v="4.8505067E7"/>
        <n v="4.9490256E7"/>
        <n v="5.0173315E7"/>
        <n v="4.8804592E7"/>
        <n v="5.121853E7"/>
        <n v="4.8856782E7"/>
        <n v="4.8480902E7"/>
        <n v="4.9620629E7"/>
        <n v="4.9440591E7"/>
        <n v="4.6885534E7"/>
        <n v="4.5416374E7"/>
        <n v="4.99813E7"/>
        <n v="4.7950729E7"/>
        <n v="4.838178E7"/>
        <n v="4.9366265E7"/>
        <n v="5.0051289E7"/>
        <n v="4.8678881E7"/>
        <n v="5.1092223E7"/>
        <n v="4.8732596E7"/>
        <n v="4.8358674E7"/>
        <n v="4.9495757E7"/>
        <n v="4.9317336E7"/>
        <n v="4.6763546E7"/>
        <n v="4.5294309E7"/>
        <n v="4.9858019E7"/>
        <n v="4.8011912E7"/>
        <n v="4.9685202E7"/>
        <n v="5.0713304E7"/>
        <n v="4.4928127E7"/>
        <n v="4.9035623E7"/>
        <n v="4.9725878E7"/>
        <n v="4.8343658E7"/>
        <n v="5.0755407E7"/>
        <n v="4.8032722E7"/>
        <n v="4.6438236E7"/>
        <n v="4.4968811E7"/>
        <n v="4.7785823E7"/>
        <n v="4.8217391E7"/>
        <n v="5.0923814E7"/>
        <n v="4.8567011E7"/>
        <n v="4.5131561E7"/>
        <n v="4.7456008E7"/>
        <n v="4.7888618E7"/>
        <n v="4.8663651E7"/>
        <n v="4.9359792E7"/>
        <n v="4.823584E7"/>
        <n v="4.7869748E7"/>
        <n v="4.6275582E7"/>
        <n v="4.7373548E7"/>
        <n v="4.8580987E7"/>
        <n v="4.9278438E7"/>
        <n v="4.7463691E7"/>
        <n v="5.0502794E7"/>
        <n v="4.815305E7"/>
        <n v="4.778826E7"/>
        <n v="4.6194257E7"/>
        <n v="4.7043732E7"/>
        <n v="4.7477656E7"/>
        <n v="4.8953028E7"/>
        <n v="5.0165978E7"/>
        <n v="4.7821881E7"/>
        <n v="4.5868951E7"/>
        <n v="4.4399183E7"/>
        <n v="4.6796368E7"/>
        <n v="4.8002371E7"/>
        <n v="4.8708968E7"/>
        <n v="4.6877048E7"/>
        <n v="4.9913366E7"/>
        <n v="4.7573507E7"/>
        <n v="4.7217844E7"/>
        <n v="4.8330296E7"/>
        <n v="4.870741E7"/>
        <n v="4.6507779E7"/>
        <n v="4.6943404E7"/>
        <n v="4.7506401E7"/>
        <n v="4.8220852E7"/>
        <n v="4.9197623E7"/>
        <n v="4.6869771E7"/>
        <n v="4.6525199E7"/>
        <n v="4.5340321E7"/>
        <n v="4.3870246E7"/>
        <n v="4.8419759E7"/>
        <n v="4.6177963E7"/>
        <n v="4.6614632E7"/>
        <n v="4.7895437E7"/>
        <n v="4.5829469E7"/>
        <n v="4.8860808E7"/>
        <n v="4.6538605E7"/>
        <n v="4.619925E7"/>
        <n v="4.5015015E7"/>
        <n v="4.5806914E7"/>
        <n v="4.6803791E7"/>
        <n v="4.7529351E7"/>
        <n v="4.5452349E7"/>
        <n v="4.6166039E7"/>
        <n v="4.583255E7"/>
        <n v="4.6915086E7"/>
        <n v="4.4649046E7"/>
        <n v="4.5435872E7"/>
        <n v="4.5874897E7"/>
        <n v="4.6431819E7"/>
        <n v="4.507522E7"/>
        <n v="4.8102968E7"/>
        <n v="4.5793477E7"/>
        <n v="4.5465857E7"/>
        <n v="4.6540472E7"/>
        <n v="4.4283075E7"/>
        <n v="4.5463928E7"/>
        <n v="4.6756506E7"/>
        <n v="4.4656188E7"/>
        <n v="4.7681947E7"/>
        <n v="4.5379512E7"/>
        <n v="4.5058419E7"/>
        <n v="4.5052965E7"/>
        <n v="4.6349741E7"/>
        <n v="4.7260923E7"/>
        <n v="4.4965553E7"/>
        <n v="4.5942975E7"/>
        <n v="4.68399E7"/>
        <n v="4.4243541E7"/>
        <n v="4.1591741E7"/>
        <n v="4.611855E7"/>
        <n v="4.5536212E7"/>
        <n v="4.3399095E7"/>
        <n v="4.6418879E7"/>
        <n v="4.4137634E7"/>
        <n v="4.3836105E7"/>
        <n v="4.4875522E7"/>
        <n v="4.1306927E7"/>
        <n v="4.1184866E7"/>
      </sharedItems>
    </cacheField>
    <cacheField name="Giá chưa VAT và KPBT" numFmtId="3">
      <sharedItems containsSemiMixedTypes="0" containsString="0" containsNumber="1" containsInteger="1">
        <n v="1.479559081E9"/>
        <n v="1.580121848E9"/>
        <n v="3.769413064E9"/>
        <n v="3.962735753E9"/>
        <n v="1.525343075E9"/>
        <n v="1.601266002E9"/>
        <n v="3.837449626E9"/>
        <n v="3.55952124E9"/>
        <n v="1.54496486E9"/>
        <n v="1.946771862E9"/>
        <n v="1.623819696E9"/>
        <n v="4.064930275E9"/>
        <n v="1.565894774E9"/>
        <n v="1.974738593E9"/>
        <n v="1.626639008E9"/>
        <n v="1.630867721E9"/>
        <n v="1.572435286E9"/>
        <n v="2.117849843E9"/>
        <n v="1.983478106E9"/>
        <n v="1.643989287E9"/>
        <n v="4.046673763E9"/>
        <n v="1.558263625E9"/>
        <n v="1.982335268E9"/>
        <n v="1.649627779E9"/>
        <n v="1.563496041E9"/>
        <n v="1.989296849E9"/>
        <n v="1.583376184E9"/>
        <n v="3.904919774E9"/>
        <n v="1.502014602E9"/>
        <n v="3.686740206E9"/>
        <n v="3.984037969E9"/>
        <n v="1.533409362E9"/>
        <n v="1.666542978E9"/>
        <n v="4.118864352E9"/>
        <n v="3.794227477E9"/>
        <n v="1.478315654E9"/>
        <n v="1.579193502E9"/>
        <n v="2.127024574E9"/>
        <n v="2.010181757E9"/>
        <n v="2.484177167E9"/>
        <n v="3.169018814E9"/>
        <n v="1.349327726E9"/>
        <n v="1.67359111E9"/>
        <n v="3.809582959E9"/>
        <n v="4.082936214E9"/>
        <n v="1.572652893E9"/>
        <n v="2.118284915E9"/>
        <n v="2.018883679E9"/>
        <n v="2.501949352E9"/>
        <n v="2.495284782E9"/>
        <n v="3.182024523E9"/>
        <n v="1.345877096E9"/>
        <n v="2.506392541E9"/>
        <n v="1.6693622E9"/>
        <n v="4.108647476E9"/>
        <n v="3.800369653E9"/>
        <n v="1.493652252E9"/>
        <n v="4.073046454E9"/>
        <n v="1.568728627E9"/>
        <n v="2.113041246E9"/>
        <n v="2.013662443E9"/>
        <n v="2.48862008E9"/>
        <n v="3.17422096E9"/>
        <n v="1.358529609E9"/>
        <n v="2.530829615E9"/>
        <n v="1.684868011E9"/>
        <n v="3.834151388E9"/>
        <n v="4.109309061E9"/>
        <n v="1.583117776E9"/>
        <n v="2.132268331E9"/>
        <n v="2.032806896E9"/>
        <n v="2.519721628E9"/>
        <n v="3.202834118E9"/>
        <n v="1.352778531E9"/>
        <n v="1.677819812E9"/>
        <n v="4.129081294E9"/>
        <n v="3.81879588E9"/>
        <n v="4.092825985E9"/>
        <n v="1.576577236E9"/>
        <n v="2.123528622E9"/>
        <n v="2.024104829E9"/>
        <n v="2.508613961E9"/>
        <n v="3.189828289E9"/>
        <n v="1.571344708E9"/>
        <n v="1.3447268E9"/>
        <n v="2.504170873E9"/>
        <n v="1.66795267E9"/>
        <n v="4.088213898E9"/>
        <n v="1.492374145E9"/>
        <n v="4.020300555E9"/>
        <n v="1.54779867E9"/>
        <n v="2.08507448E9"/>
        <n v="3.939843642E9"/>
        <n v="3.142348451E9"/>
        <n v="2.011921965E9"/>
        <n v="2.493063272E9"/>
        <n v="2.486398595E9"/>
        <n v="3.17161991E9"/>
        <n v="1.341276094E9"/>
        <n v="1.663723804E9"/>
        <n v="4.077997108E9"/>
        <n v="3.788085269E9"/>
        <n v="1.488540058E9"/>
        <n v="4.010410927E9"/>
        <n v="1.543874296E9"/>
        <n v="2.079830708E9"/>
        <n v="3.929953778E9"/>
        <n v="3.134533494E9"/>
        <n v="2.006700863E9"/>
        <n v="2.479734045E9"/>
        <n v="3.163816281E9"/>
        <n v="1.337825328E9"/>
        <n v="1.659495064E9"/>
        <n v="4.067780211E9"/>
        <n v="3.778872329E9"/>
        <n v="1.48470587E9"/>
        <n v="4.000521042E9"/>
        <n v="1.539950039E9"/>
        <n v="2.074587135E9"/>
        <n v="3.920063987E9"/>
        <n v="3.126719074E9"/>
        <n v="2.001479749E9"/>
        <n v="2.473069298E9"/>
        <n v="3.156012626E9"/>
        <n v="1.646808587E9"/>
        <n v="3.751232772E9"/>
        <n v="3.970851723E9"/>
        <n v="2.453075754E9"/>
        <n v="4.040535324E9"/>
        <n v="3.754303812E9"/>
        <n v="1.474481569E9"/>
        <n v="3.974148379E9"/>
        <n v="2.060603769E9"/>
        <n v="1.98755648E9"/>
        <n v="2.455297069E9"/>
        <n v="1.333224464E9"/>
        <n v="1.653856499E9"/>
        <n v="3.987334599E9"/>
        <n v="1.534717552E9"/>
        <n v="2.464183258E9"/>
        <n v="1.324022612E9"/>
        <n v="1.642579586E9"/>
        <n v="4.009884883E9"/>
        <n v="3.726664284E9"/>
        <n v="1.524252556E9"/>
        <n v="2.053612204E9"/>
        <n v="1.980594925E9"/>
        <n v="1.321721984E9"/>
        <n v="4.003073366E9"/>
        <n v="3.720522074E9"/>
        <n v="1.447642587E9"/>
        <n v="3.954368777E9"/>
        <n v="1.521636391E9"/>
        <n v="2.050116365E9"/>
        <n v="1.977114214E9"/>
        <n v="1.312520125E9"/>
        <n v="1.628483595E9"/>
        <n v="3.695953636E9"/>
        <n v="3.927996074E9"/>
        <n v="1.511171428E9"/>
        <n v="1.963191089E9"/>
        <n v="2.424195377E9"/>
        <n v="1.305618669E9"/>
        <n v="3.95539533E9"/>
        <n v="3.677527065E9"/>
        <n v="1.42974995E9"/>
        <n v="3.908216519E9"/>
        <n v="1.503322833E9"/>
        <n v="2.025645508E9"/>
        <n v="3.82775941E9"/>
        <n v="3.08317908E9"/>
        <n v="1.297567046E9"/>
        <n v="1.610158774E9"/>
        <n v="3.914527482E9"/>
        <n v="3.64067434E9"/>
        <n v="3.852173848E9"/>
        <n v="1.481084749E9"/>
        <n v="1.99593104E9"/>
        <n v="1.940565725E9"/>
        <n v="2.395315412E9"/>
        <n v="3.064970758E9"/>
        <n v="1.288365161E9"/>
        <n v="1.598881862E9"/>
        <n v="3.616105511E9"/>
        <n v="1.397798809E9"/>
        <n v="3.825801269E9"/>
        <n v="1.470619925E9"/>
        <n v="1.981947807E9"/>
        <n v="1.926642627E9"/>
        <n v="1.278012887E9"/>
        <n v="3.856632376E9"/>
        <n v="3.58846601E9"/>
        <n v="1.386296639E9"/>
        <n v="1.458846832E9"/>
        <n v="1.966216382E9"/>
        <n v="3.715674818E9"/>
        <n v="1.910979159E9"/>
        <n v="1.267660841E9"/>
        <n v="1.573508976E9"/>
        <n v="3.825981898E9"/>
        <n v="1.374794203E9"/>
        <n v="3.766462417E9"/>
        <n v="1.447073867E9"/>
        <n v="1.950485246E9"/>
        <n v="3.686005369E9"/>
        <n v="1.895315603E9"/>
        <n v="1.559412746E9"/>
        <n v="3.530116184E9"/>
        <n v="1.362013721E9"/>
        <n v="3.733496422E9"/>
        <n v="1.433992567E9"/>
        <n v="1.933006177E9"/>
        <n v="1.545316688E9"/>
        <n v="3.499405473E9"/>
        <n v="3.700530297E9"/>
        <n v="1.420911472E9"/>
        <n v="3.468694632E9"/>
        <n v="3.667564132E9"/>
        <n v="1.898047907E9"/>
        <n v="2.270909035E9"/>
        <n v="2.919304199E9"/>
        <n v="3.437983994E9"/>
        <n v="1.323672402E9"/>
        <n v="3.634598216E9"/>
        <n v="1.394749226E9"/>
        <n v="1.880568885E9"/>
        <n v="3.554141346E9"/>
        <n v="2.255358187E9"/>
        <n v="2.248693663E9"/>
      </sharedItems>
    </cacheField>
    <cacheField name="Giá gồm VAT và KPBT" numFmtId="3">
      <sharedItems containsSemiMixedTypes="0" containsString="0" containsNumber="1" containsInteger="1">
        <n v="1.654608306E9"/>
        <n v="1.767032432E9"/>
        <n v="4.215264042E9"/>
        <n v="4.432110573E9"/>
        <n v="1.705886379E9"/>
        <n v="1.790713885E9"/>
        <n v="4.291464992E9"/>
        <n v="3.980724421E9"/>
        <n v="1.727862779E9"/>
        <n v="2.176990561E9"/>
        <n v="1.815974022E9"/>
        <n v="4.546568438E9"/>
        <n v="1.751304282E9"/>
        <n v="2.2083133E9"/>
        <n v="1.819131651E9"/>
        <n v="1.82386781E9"/>
        <n v="1.758629655E9"/>
        <n v="2.368605829E9"/>
        <n v="2.218101554E9"/>
        <n v="1.838548104E9"/>
        <n v="4.526065636E9"/>
        <n v="1.742749466E9"/>
        <n v="2.216821576E9"/>
        <n v="1.844863215E9"/>
        <n v="1.748609771E9"/>
        <n v="2.224618547E9"/>
        <n v="1.770661429E9"/>
        <n v="4.367301168E9"/>
        <n v="1.67975056E9"/>
        <n v="4.123162084E9"/>
        <n v="4.455913547E9"/>
        <n v="1.71491269E9"/>
        <n v="1.863808238E9"/>
        <n v="4.606593977E9"/>
        <n v="4.243547829E9"/>
        <n v="1.653294965E9"/>
        <n v="1.766190928E9"/>
        <n v="2.378865669E9"/>
        <n v="2.248009643E9"/>
        <n v="2.777948795E9"/>
        <n v="3.544281552E9"/>
        <n v="1.509034659E9"/>
        <n v="1.871702146E9"/>
        <n v="4.260745968E9"/>
        <n v="4.566679581E9"/>
        <n v="1.758865445E9"/>
        <n v="2.36907725E9"/>
        <n v="2.257755797E9"/>
        <n v="2.797853642E9"/>
        <n v="2.790389323E9"/>
        <n v="3.558847947E9"/>
        <n v="1.505169953E9"/>
        <n v="2.802830013E9"/>
        <n v="1.866965767E9"/>
        <n v="4.595151075E9"/>
        <n v="4.250427065E9"/>
        <n v="1.670471955E9"/>
        <n v="4.55560305E9"/>
        <n v="1.754470268E9"/>
        <n v="2.363204342E9"/>
        <n v="2.251908011E9"/>
        <n v="2.782924857E9"/>
        <n v="3.550107957E9"/>
        <n v="1.519340768E9"/>
        <n v="2.830199536E9"/>
        <n v="1.884332275E9"/>
        <n v="4.288262608E9"/>
        <n v="4.59621717E9"/>
        <n v="1.770586114E9"/>
        <n v="2.384738677E9"/>
        <n v="2.2733498E9"/>
        <n v="2.817758591E9"/>
        <n v="3.582154693E9"/>
        <n v="1.51289956E9"/>
        <n v="1.876438292E9"/>
        <n v="4.618036951E9"/>
        <n v="4.271064439E9"/>
        <n v="4.577756124E9"/>
        <n v="1.763260709E9"/>
        <n v="2.374950202E9"/>
        <n v="2.263603484E9"/>
        <n v="2.805318003E9"/>
        <n v="3.567588165E9"/>
        <n v="1.757400279E9"/>
        <n v="1.503881622E9"/>
        <n v="2.800341745E9"/>
        <n v="1.865387093E9"/>
        <n v="4.572265468E9"/>
        <n v="1.669040475E9"/>
        <n v="4.496527643E9"/>
        <n v="1.731028716E9"/>
        <n v="2.331881563E9"/>
        <n v="4.406344532E9"/>
        <n v="3.514402816E9"/>
        <n v="2.249958676E9"/>
        <n v="2.787901232E9"/>
        <n v="2.780436793E9"/>
        <n v="3.54719478E9"/>
        <n v="1.500016831E9"/>
        <n v="1.860650763E9"/>
        <n v="4.560822664E9"/>
        <n v="4.236668556E9"/>
        <n v="1.664746298E9"/>
        <n v="4.485451259E9"/>
        <n v="1.726633416E9"/>
        <n v="2.326008538E9"/>
        <n v="4.395267885E9"/>
        <n v="3.505650064E9"/>
        <n v="2.244111042E9"/>
        <n v="2.772972498E9"/>
        <n v="3.538454715E9"/>
        <n v="1.496151973E9"/>
        <n v="1.855914575E9"/>
        <n v="4.549379738E9"/>
        <n v="4.226350062E9"/>
        <n v="1.660452006E9"/>
        <n v="4.474374589E9"/>
        <n v="1.722238249E9"/>
        <n v="2.320135737E9"/>
        <n v="4.384191319E9"/>
        <n v="3.496897914E9"/>
        <n v="2.238263394E9"/>
        <n v="2.765507981E9"/>
        <n v="3.529714621E9"/>
        <n v="1.84170572E9"/>
        <n v="4.195393758E9"/>
        <n v="4.441144951E9"/>
        <n v="2.743115212E9"/>
        <n v="4.518865465E9"/>
        <n v="4.198833324E9"/>
        <n v="1.649000789E9"/>
        <n v="4.444837206E9"/>
        <n v="2.304474367E9"/>
        <n v="2.222669333E9"/>
        <n v="2.745603085E9"/>
        <n v="1.490999005E9"/>
        <n v="1.849599381E9"/>
        <n v="4.459605772E9"/>
        <n v="1.716377864E9"/>
        <n v="2.755555616E9"/>
        <n v="1.480692931E9"/>
        <n v="1.836969239E9"/>
        <n v="4.484536971E9"/>
        <n v="4.167877052E9"/>
        <n v="1.704657068E9"/>
        <n v="2.296643814E9"/>
        <n v="2.214872391E9"/>
        <n v="1.478116228E9"/>
        <n v="4.476908073E9"/>
        <n v="4.160997776E9"/>
        <n v="1.61894113E9"/>
        <n v="4.422684052E9"/>
        <n v="1.701726964E9"/>
        <n v="2.292728475E9"/>
        <n v="2.210973996E9"/>
        <n v="1.467810145E9"/>
        <n v="1.821181729E9"/>
        <n v="4.133481126E9"/>
        <n v="4.393146625E9"/>
        <n v="1.690006205E9"/>
        <n v="2.195380095E9"/>
        <n v="2.71076919E9"/>
        <n v="1.460080515E9"/>
        <n v="4.423508672E9"/>
        <n v="4.112843367E9"/>
        <n v="1.598901376E9"/>
        <n v="4.370993523E9"/>
        <n v="1.681215779E9"/>
        <n v="2.265321115E9"/>
        <n v="4.280810193E9"/>
        <n v="3.44814105E9"/>
        <n v="1.451062697E9"/>
        <n v="1.80065793E9"/>
        <n v="4.377736683E9"/>
        <n v="4.071568315E9"/>
        <n v="4.308225731E9"/>
        <n v="1.656309124E9"/>
        <n v="2.23204091E9"/>
        <n v="2.170039688E9"/>
        <n v="2.678423629E9"/>
        <n v="3.42774773E9"/>
        <n v="1.440756585E9"/>
        <n v="1.788027788E9"/>
        <n v="4.044051226E9"/>
        <n v="1.563116098E9"/>
        <n v="4.278688443E9"/>
        <n v="1.644588522E9"/>
        <n v="2.21637969E9"/>
        <n v="2.154445818E9"/>
        <n v="1.429162039E9"/>
        <n v="4.312894163E9"/>
        <n v="4.013094985E9"/>
        <n v="1.550233668E9"/>
        <n v="1.631402657E9"/>
        <n v="2.198760494E9"/>
        <n v="4.15527545E9"/>
        <n v="2.136902733E9"/>
        <n v="1.417567748E9"/>
        <n v="1.759610155E9"/>
        <n v="4.278565628E9"/>
        <n v="1.537350939E9"/>
        <n v="4.212228929E9"/>
        <n v="1.618216936E9"/>
        <n v="2.181141621E9"/>
        <n v="4.122045667E9"/>
        <n v="2.119359551E9"/>
        <n v="1.743822378E9"/>
        <n v="3.94774318E9"/>
        <n v="1.5230368E9"/>
        <n v="4.175307014E9"/>
        <n v="1.60356588E9"/>
        <n v="2.161565064E9"/>
        <n v="1.728034794E9"/>
        <n v="3.913347184E9"/>
        <n v="4.138384954E9"/>
        <n v="1.588915054E9"/>
        <n v="3.878951041E9"/>
        <n v="4.101462849E9"/>
        <n v="2.122411802E9"/>
        <n v="2.539088487E9"/>
        <n v="3.264601184E9"/>
        <n v="3.844555127E9"/>
        <n v="1.480094522E9"/>
        <n v="4.064541023E9"/>
        <n v="1.559613338E9"/>
        <n v="2.102835297E9"/>
        <n v="3.974357961E9"/>
        <n v="2.521671537E9"/>
        <n v="2.51420727E9"/>
      </sharedItems>
    </cacheField>
    <cacheField name="Đơn giá gồm CSBH (exc VAT, KPBT)" numFmtId="3">
      <sharedItems containsSemiMixedTypes="0" containsString="0" containsNumber="1">
        <n v="4.697012955555555E7"/>
        <n v="4.633788410557184E7"/>
        <n v="4.613724680538555E7"/>
        <n v="5.106618238402062E7"/>
        <n v="4.842358968253968E7"/>
        <n v="4.695794727272727E7"/>
        <n v="4.69700076621787E7"/>
        <n v="4.752364806408545E7"/>
        <n v="4.904650349206349E7"/>
        <n v="4.548532387850468E7"/>
        <n v="4.7619345923753664E7"/>
        <n v="5.238312210051547E7"/>
        <n v="4.971094520634921E7"/>
        <n v="4.61387521728972E7"/>
        <n v="4.770202369501466E7"/>
        <n v="4.7826032873900294E7"/>
        <n v="4.991858050793651E7"/>
        <n v="4.959835697892271E7"/>
        <n v="4.634294640186916E7"/>
        <n v="4.7929716822157435E7"/>
        <n v="5.16816572541507E7"/>
        <n v="4.9312140031645566E7"/>
        <n v="4.631624457943925E7"/>
        <n v="4.8094104344023325E7"/>
        <n v="4.947772281645569E7"/>
        <n v="4.6478898341121495E7"/>
        <n v="4.616257096209913E7"/>
        <n v="4.9871261481481485E7"/>
        <n v="4.7532107658227846E7"/>
        <n v="4.8830996105960265E7"/>
        <n v="5.08817109706258E7"/>
        <n v="4.8525612721518986E7"/>
        <n v="4.858725883381925E7"/>
        <n v="4.9986217864077665E7"/>
        <n v="5.0254668569536425E7"/>
        <n v="4.8469365704918034E7"/>
        <n v="4.9974477911392406E7"/>
        <n v="4.95809924009324E7"/>
        <n v="4.6966863481308416E7"/>
        <n v="4.549775031135531E7"/>
        <n v="5.0063488372827806E7"/>
        <n v="4.8363000931899644E7"/>
        <n v="4.879274373177843E7"/>
        <n v="5.045805243708609E7"/>
        <n v="5.214477923371648E7"/>
        <n v="4.976749661392405E7"/>
        <n v="4.937727074592075E7"/>
        <n v="4.7170179415887855E7"/>
        <n v="4.58232482051282E7"/>
        <n v="4.5701186483516484E7"/>
        <n v="5.026894981042654E7"/>
        <n v="4.823932243727599E7"/>
        <n v="4.590462529304029E7"/>
        <n v="4.866945189504374E7"/>
        <n v="4.986222665048543E7"/>
        <n v="5.0336021894039735E7"/>
        <n v="4.8972204983606555E7"/>
        <n v="5.20184732311622E7"/>
        <n v="4.964331098101266E7"/>
        <n v="4.92550406993007E7"/>
        <n v="4.704818792056075E7"/>
        <n v="4.5579122344322346E7"/>
        <n v="5.014567077409163E7"/>
        <n v="4.8692817526881725E7"/>
        <n v="4.635219075091575E7"/>
        <n v="4.912151635568514E7"/>
        <n v="5.078346209271523E7"/>
        <n v="5.2481597203065135E7"/>
        <n v="5.009866379746835E7"/>
        <n v="4.97032244988345E7"/>
        <n v="4.7495488224299066E7"/>
        <n v="4.6148747765567765E7"/>
        <n v="5.0597695387045816E7"/>
        <n v="4.8486685698924735E7"/>
        <n v="4.8916029504373185E7"/>
        <n v="5.011020987864077E7"/>
        <n v="5.0580077880794704E7"/>
        <n v="5.2271085376756065E7"/>
        <n v="4.98916846835443E7"/>
        <n v="4.949950167832168E7"/>
        <n v="4.729216890186916E7"/>
        <n v="4.594531064102564E7"/>
        <n v="5.039223205371248E7"/>
        <n v="4.972609835443038E7"/>
        <n v="4.819809318996416E7"/>
        <n v="4.58639354029304E7"/>
        <n v="4.862835772594753E7"/>
        <n v="4.961424633495145E7"/>
        <n v="4.8930299836065575E7"/>
        <n v="5.1344834674329504E7"/>
        <n v="4.898097056962025E7"/>
        <n v="4.860313473193473E7"/>
        <n v="4.974550053030303E7"/>
        <n v="4.956385569400631E7"/>
        <n v="4.7007522546728976E7"/>
        <n v="4.566049948717949E7"/>
        <n v="4.55384358058608E7"/>
        <n v="5.010457993680885E7"/>
        <n v="4.8074411971326165E7"/>
        <n v="4.8505067172011666E7"/>
        <n v="4.949025616504854E7"/>
        <n v="5.0173314821192056E7"/>
        <n v="4.880459206557377E7"/>
        <n v="5.121853035759898E7"/>
        <n v="4.885678151898734E7"/>
        <n v="4.848090228438228E7"/>
        <n v="4.9620628510101005E7"/>
        <n v="4.944059138801262E7"/>
        <n v="4.6885534182243E7"/>
        <n v="4.5416374450549446E7"/>
        <n v="4.998129985781991E7"/>
        <n v="4.795072860215054E7"/>
        <n v="4.838178029154519E7"/>
        <n v="4.9366264696601935E7"/>
        <n v="5.005128912582781E7"/>
        <n v="4.8678880983606555E7"/>
        <n v="5.1092222758620694E7"/>
        <n v="4.873259617088608E7"/>
        <n v="4.835867447552448E7"/>
        <n v="4.949575741161616E7"/>
        <n v="4.931733555205047E7"/>
        <n v="4.6763545537383184E7"/>
        <n v="4.529430948717949E7"/>
        <n v="4.985801936808847E7"/>
        <n v="4.8011912157434404E7"/>
        <n v="4.968520227814569E7"/>
        <n v="5.071330425287356E7"/>
        <n v="4.492812736263736E7"/>
        <n v="4.9035622864077665E7"/>
        <n v="4.972587830463576E7"/>
        <n v="4.8343658E7"/>
        <n v="5.0755407139208175E7"/>
        <n v="4.803272188811189E7"/>
        <n v="4.643823551401869E7"/>
        <n v="4.4968810787545785E7"/>
        <n v="4.778582308243728E7"/>
        <n v="4.821739064139942E7"/>
        <n v="5.0923813524904214E7"/>
        <n v="4.85670111392405E7"/>
        <n v="4.51315615018315E7"/>
        <n v="4.745600759856631E7"/>
        <n v="4.788861766763849E7"/>
        <n v="4.866365149271844E7"/>
        <n v="4.93597918410596E7"/>
        <n v="4.823584037974683E7"/>
        <n v="4.7869748344988346E7"/>
        <n v="4.627558235981309E7"/>
        <n v="4.7373547813620076E7"/>
        <n v="4.858098745145631E7"/>
        <n v="4.927843806622516E7"/>
        <n v="4.746369137704918E7"/>
        <n v="5.0502794086845465E7"/>
        <n v="4.8153050348101266E7"/>
        <n v="4.7788260256410256E7"/>
        <n v="4.61942573364486E7"/>
        <n v="4.704373207885305E7"/>
        <n v="4.747765583090379E7"/>
        <n v="4.895302829139073E7"/>
        <n v="5.016597795657727E7"/>
        <n v="4.782188063291139E7"/>
        <n v="4.58689506775701E7"/>
        <n v="4.439918272893773E7"/>
        <n v="4.6796368064516135E7"/>
        <n v="4.800237050970873E7"/>
        <n v="4.870896774834437E7"/>
        <n v="4.687704754098361E7"/>
        <n v="4.991336550446999E7"/>
        <n v="4.757350737341772E7"/>
        <n v="4.7217844009324014E7"/>
        <n v="4.833029558080808E7"/>
        <n v="4.8707410426540285E7"/>
        <n v="4.65077794265233E7"/>
        <n v="4.694340448979592E7"/>
        <n v="4.750640148058252E7"/>
        <n v="4.822085218543047E7"/>
        <n v="4.91976225798212E7"/>
        <n v="4.686977053797468E7"/>
        <n v="4.6525199067599066E7"/>
        <n v="4.53403206775701E7"/>
        <n v="4.387024564102564E7"/>
        <n v="4.841975921011059E7"/>
        <n v="4.6177962759856634E7"/>
        <n v="4.661463154518951E7"/>
        <n v="4.789543723178808E7"/>
        <n v="4.582946914754099E7"/>
        <n v="4.886080803320562E7"/>
        <n v="4.6538605221518986E7"/>
        <n v="4.6199249580419585E7"/>
        <n v="4.501501464953271E7"/>
        <n v="4.58069135125448E7"/>
        <n v="4.680379097087378E7"/>
        <n v="4.752935112582781E7"/>
        <n v="4.545234881967213E7"/>
        <n v="4.616603898734177E7"/>
        <n v="4.5832549696969695E7"/>
        <n v="4.691508608585858E7"/>
        <n v="4.464904577102804E7"/>
        <n v="4.543587243727599E7"/>
        <n v="4.587489725947522E7"/>
        <n v="4.643181915048543E7"/>
        <n v="4.50752197704918E7"/>
        <n v="4.8102968288633466E7"/>
        <n v="4.579347680379747E7"/>
        <n v="4.5465856550116554E7"/>
        <n v="4.654047183080808E7"/>
        <n v="4.42830748364486E7"/>
        <n v="4.54639284548105E7"/>
        <n v="4.675650574834437E7"/>
        <n v="4.465618757377049E7"/>
        <n v="4.768194664112388E7"/>
        <n v="4.537951161392405E7"/>
        <n v="4.5058419044289045E7"/>
        <n v="4.505296466472304E7"/>
        <n v="4.634974136423841E7"/>
        <n v="4.7260923333333336E7"/>
        <n v="4.4965552911392406E7"/>
        <n v="4.594297525827815E7"/>
        <n v="4.6839899514687106E7"/>
        <n v="4.4243540955710955E7"/>
        <n v="4.1591740567765564E7"/>
        <n v="4.611854974723539E7"/>
        <n v="4.55362118410596E7"/>
        <n v="4.339909514754099E7"/>
        <n v="4.64188788761175E7"/>
        <n v="4.413763373417722E7"/>
        <n v="4.383610454545455E7"/>
        <n v="4.487552204545455E7"/>
        <n v="4.13069265018315E7"/>
        <n v="4.118486562271062E7"/>
      </sharedItems>
    </cacheField>
    <cacheField name="CK TTTTD (7%)" numFmtId="3">
      <sharedItems containsSemiMixedTypes="0" containsString="0" containsNumber="1">
        <n v="1.0356913567000002E8"/>
        <n v="1.1060852936000001E8"/>
        <n v="2.6385891448000002E8"/>
        <n v="2.7739150271000004E8"/>
        <n v="1.0677401525000001E8"/>
        <n v="1.1208862014000002E8"/>
        <n v="2.6862147382000005E8"/>
        <n v="2.491664868E8"/>
        <n v="1.081475402E8"/>
        <n v="1.3627403034E8"/>
        <n v="1.1366737872000001E8"/>
        <n v="2.8454511925E8"/>
        <n v="1.0961263418E8"/>
        <n v="1.3823170151000002E8"/>
        <n v="1.1386473056000002E8"/>
        <n v="1.1416074047000001E8"/>
        <n v="1.1007047002000001E8"/>
        <n v="1.4824948901000002E8"/>
        <n v="1.3884346742000002E8"/>
        <n v="1.1507925009E8"/>
        <n v="2.8326716341E8"/>
        <n v="1.0907845375000001E8"/>
        <n v="1.3876346876000002E8"/>
        <n v="1.1547394453000002E8"/>
        <n v="1.0944472287E8"/>
        <n v="1.3925077943E8"/>
        <n v="1.1083633288000001E8"/>
        <n v="2.7334438418E8"/>
        <n v="1.0514102214000002E8"/>
        <n v="2.5807181442000002E8"/>
        <n v="2.7888265783000004E8"/>
        <n v="1.0733865534E8"/>
        <n v="1.1665800846000001E8"/>
        <n v="2.8832050464000005E8"/>
        <n v="2.6559592339000002E8"/>
        <n v="1.0348209578000002E8"/>
        <n v="1.1054354514000002E8"/>
        <n v="1.4889172018E8"/>
        <n v="1.4071272299E8"/>
        <n v="1.7389240169000003E8"/>
        <n v="2.2183131698000002E8"/>
        <n v="9.445294082000001E7"/>
        <n v="1.1715137770000002E8"/>
        <n v="2.6667080713000003E8"/>
        <n v="2.8580553498E8"/>
        <n v="1.1008570251E8"/>
        <n v="1.4827994405E8"/>
        <n v="1.4132185753E8"/>
        <n v="1.7513645464000002E8"/>
        <n v="1.7466993474E8"/>
        <n v="2.2274171661E8"/>
        <n v="9.421139672000001E7"/>
        <n v="1.7544747787E8"/>
        <n v="1.1685535400000001E8"/>
        <n v="2.8760532332000005E8"/>
        <n v="2.6602587571000004E8"/>
        <n v="1.0455565764000002E8"/>
        <n v="2.8511325178000003E8"/>
        <n v="1.0981100389000002E8"/>
        <n v="1.4791288722000003E8"/>
        <n v="1.4095637101000002E8"/>
        <n v="1.7420340560000002E8"/>
        <n v="2.2219546720000002E8"/>
        <n v="9.509707263000001E7"/>
        <n v="1.7715807305E8"/>
        <n v="1.1794076077000001E8"/>
        <n v="2.6839059716000003E8"/>
        <n v="2.8765163427000004E8"/>
        <n v="1.1081824432000001E8"/>
        <n v="1.4925878317000002E8"/>
        <n v="1.4229648272E8"/>
        <n v="1.7638051396E8"/>
        <n v="2.2419838826000002E8"/>
        <n v="9.469449717E7"/>
        <n v="1.1744738684000002E8"/>
        <n v="2.8903569058000004E8"/>
        <n v="2.6731571160000002E8"/>
        <n v="2.8649781895000005E8"/>
        <n v="1.1036040652000001E8"/>
        <n v="1.4864700354000002E8"/>
        <n v="1.4168733803E8"/>
        <n v="1.7560297727E8"/>
        <n v="2.2328798023000002E8"/>
        <n v="1.0999412956000002E8"/>
        <n v="9.413087600000001E7"/>
        <n v="1.7529196111E8"/>
        <n v="1.167566869E8"/>
        <n v="2.8617497286E8"/>
        <n v="1.0446619015E8"/>
        <n v="2.8142103885E8"/>
        <n v="1.083459069E8"/>
        <n v="1.4595521360000002E8"/>
        <n v="2.7578905494E8"/>
        <n v="2.1996439157000002E8"/>
        <n v="1.4083453755E8"/>
        <n v="1.7451442904000002E8"/>
        <n v="1.7404790165E8"/>
        <n v="2.2201339370000002E8"/>
        <n v="9.388932658000001E7"/>
        <n v="1.1646066628000002E8"/>
        <n v="2.8545979756E8"/>
        <n v="2.6516596883E8"/>
        <n v="1.0419780406000002E8"/>
        <n v="2.8072876489000005E8"/>
        <n v="1.0807120072000001E8"/>
        <n v="1.4558814956E8"/>
        <n v="2.7509676446000004E8"/>
        <n v="2.1941734458E8"/>
        <n v="1.4046906041000003E8"/>
        <n v="1.7358138315E8"/>
        <n v="2.2146713967000002E8"/>
        <n v="9.364777296000001E7"/>
        <n v="1.1616465448E8"/>
        <n v="2.8474461477000004E8"/>
        <n v="2.6452106303000003E8"/>
        <n v="1.039294109E8"/>
        <n v="2.8003647294E8"/>
        <n v="1.0779650273E8"/>
        <n v="1.4522109945000002E8"/>
        <n v="2.7440447909000003E8"/>
        <n v="2.1887033518E8"/>
        <n v="1.4010358243E8"/>
        <n v="1.7311485086E8"/>
        <n v="2.2092088382000002E8"/>
        <n v="1.1527660109E8"/>
        <n v="2.6258629404000002E8"/>
        <n v="2.7795962061E8"/>
        <n v="1.7171530278000003E8"/>
        <n v="2.8283747268E8"/>
        <n v="2.6280126684000003E8"/>
        <n v="1.0321370983000001E8"/>
        <n v="2.7819038653000003E8"/>
        <n v="1.4424226383E8"/>
        <n v="1.3912895360000002E8"/>
        <n v="1.7187079483E8"/>
        <n v="9.332571248E7"/>
        <n v="1.1576995493E8"/>
        <n v="2.7911342193E8"/>
        <n v="1.0743022864000002E8"/>
        <n v="1.7249282806E8"/>
        <n v="9.268158284E7"/>
        <n v="1.1498057102000001E8"/>
        <n v="2.8069194181E8"/>
        <n v="2.6086649988000003E8"/>
        <n v="1.0669767892000002E8"/>
        <n v="1.4375285428E8"/>
        <n v="1.3864164475E8"/>
        <n v="9.252053888000001E7"/>
        <n v="2.8021513562E8"/>
        <n v="2.6043654518000004E8"/>
        <n v="1.0133498109E8"/>
        <n v="2.7680581439000005E8"/>
        <n v="1.0651454737E8"/>
        <n v="1.4350814555E8"/>
        <n v="1.3839799498000002E8"/>
        <n v="9.187640875000001E7"/>
        <n v="1.1399385165E8"/>
        <n v="2.5871675452E8"/>
        <n v="2.7495972518E8"/>
        <n v="1.0578199996000001E8"/>
        <n v="1.3742337623000002E8"/>
        <n v="1.6969367639000002E8"/>
        <n v="9.139330683000001E7"/>
        <n v="2.768776731E8"/>
        <n v="2.5742689455E8"/>
        <n v="1.0008249650000001E8"/>
        <n v="2.7357515633000004E8"/>
        <n v="1.0523259831000002E8"/>
        <n v="1.4179518556E8"/>
        <n v="2.6794315870000002E8"/>
        <n v="2.1582253560000002E8"/>
        <n v="9.082969322000001E7"/>
        <n v="1.1271111418E8"/>
        <n v="2.7401692374E8"/>
        <n v="2.548472038E8"/>
        <n v="2.6965216936E8"/>
        <n v="1.0367593243E8"/>
        <n v="1.397151728E8"/>
        <n v="1.3583960075E8"/>
        <n v="1.6767207884E8"/>
        <n v="2.1454795306000003E8"/>
        <n v="9.018556127000001E7"/>
        <n v="1.1192173034E8"/>
        <n v="2.5312738577E8"/>
        <n v="9.784591663000001E7"/>
        <n v="2.6780608883E8"/>
        <n v="1.0294339475000001E8"/>
        <n v="1.3873634649E8"/>
        <n v="1.3486498389000002E8"/>
        <n v="8.946090209E7"/>
        <n v="2.6996426632000005E8"/>
        <n v="2.5119262070000002E8"/>
        <n v="9.704076473E7"/>
        <n v="1.0211927824000001E8"/>
        <n v="1.3763514674E8"/>
        <n v="2.6009723726000002E8"/>
        <n v="1.3376854113000001E8"/>
        <n v="8.873625887E7"/>
        <n v="1.1014562832000001E8"/>
        <n v="2.6781873286E8"/>
        <n v="9.623559421000001E7"/>
        <n v="2.6365236919000003E8"/>
        <n v="1.0129517069000001E8"/>
        <n v="1.3653396722E8"/>
        <n v="2.5802037583E8"/>
        <n v="1.3267209221000001E8"/>
        <n v="1.0915889222000001E8"/>
        <n v="2.4710813288000003E8"/>
        <n v="9.534096047000001E7"/>
        <n v="2.6134474954000002E8"/>
        <n v="1.0037947969000001E8"/>
        <n v="1.3531043239000002E8"/>
        <n v="1.0817216816000001E8"/>
        <n v="2.4495838311E8"/>
        <n v="2.5903712079000002E8"/>
        <n v="9.946380304E7"/>
        <n v="2.4280862424E8"/>
        <n v="2.5672948924E8"/>
        <n v="1.3286335349000001E8"/>
        <n v="1.5896363245000002E8"/>
        <n v="2.0435129393E8"/>
        <n v="2.4065887958E8"/>
        <n v="9.265706814000002E7"/>
        <n v="2.5442187512000003E8"/>
        <n v="9.763244582000001E7"/>
        <n v="1.3163982195000002E8"/>
        <n v="2.4878989422000003E8"/>
        <n v="1.5787507309E8"/>
        <n v="1.5740855641000003E8"/>
      </sharedItems>
    </cacheField>
    <cacheField name="Đơn giá gồm CSBH (ex VAT, KPBT, CK TTTTĐ)" numFmtId="3">
      <sharedItems containsSemiMixedTypes="0" containsString="0" containsNumber="1">
        <n v="4.3682220486666664E7"/>
        <n v="4.309423221818181E7"/>
        <n v="4.290763952900857E7"/>
        <n v="4.7491549617139176E7"/>
        <n v="4.50339384047619E7"/>
        <n v="4.367089096363636E7"/>
        <n v="4.368210712582619E7"/>
        <n v="4.419699269959946E7"/>
        <n v="4.561324824761905E7"/>
        <n v="4.230135120700935E7"/>
        <n v="4.42859917090909E7"/>
        <n v="4.871630355347939E7"/>
        <n v="4.623117904190476E7"/>
        <n v="4.29090395207944E7"/>
        <n v="4.436288203636364E7"/>
        <n v="4.447821057272727E7"/>
        <n v="4.642427987238095E7"/>
        <n v="4.6126471990398124E7"/>
        <n v="4.309894015373832E7"/>
        <n v="4.457463664460642E7"/>
        <n v="4.806394124636016E7"/>
        <n v="4.586029022943038E7"/>
        <n v="4.307410745887851E7"/>
        <n v="4.47275170399417E7"/>
        <n v="4.60142822193038E7"/>
        <n v="4.3225375457242996E7"/>
        <n v="4.293119099475218E7"/>
        <n v="4.638027317777778E7"/>
        <n v="4.42048601221519E7"/>
        <n v="4.541282637854304E7"/>
        <n v="4.7319991202681996E7"/>
        <n v="4.512881983101266E7"/>
        <n v="4.5186150715451896E7"/>
        <n v="4.648718261359223E7"/>
        <n v="4.673684176966888E7"/>
        <n v="4.507651010557377E7"/>
        <n v="4.647626445759493E7"/>
        <n v="4.611032293286713E7"/>
        <n v="4.367918303761683E7"/>
        <n v="4.231290778956044E7"/>
        <n v="4.655904418672986E7"/>
        <n v="4.4977590866666675E7"/>
        <n v="4.537725167055394E7"/>
        <n v="4.6925988766490065E7"/>
        <n v="4.849464468735632E7"/>
        <n v="4.628377185094936E7"/>
        <n v="4.59208617937063E7"/>
        <n v="4.38682668567757E7"/>
        <n v="4.261562083076923E7"/>
        <n v="4.2502103429670334E7"/>
        <n v="4.675012332369668E7"/>
        <n v="4.486256986666667E7"/>
        <n v="4.269130152252747E7"/>
        <n v="4.526259026239067E7"/>
        <n v="4.637187078495145E7"/>
        <n v="4.681250036145695E7"/>
        <n v="4.554415063475409E7"/>
        <n v="4.837718010498084E7"/>
        <n v="4.616827921234176E7"/>
        <n v="4.580718785034965E7"/>
        <n v="4.37548147661215E7"/>
        <n v="4.238858378021978E7"/>
        <n v="4.663547381990522E7"/>
        <n v="4.52843203E7"/>
        <n v="4.310753739835165E7"/>
        <n v="4.568301021078718E7"/>
        <n v="4.722861974622517E7"/>
        <n v="4.8807885398850575E7"/>
        <n v="4.659175733164557E7"/>
        <n v="4.6223998783916086E7"/>
        <n v="4.417080404859813E7"/>
        <n v="4.291833542197802E7"/>
        <n v="4.705585670995261E7"/>
        <n v="4.50926177E7"/>
        <n v="4.549190743906706E7"/>
        <n v="4.660249518713592E7"/>
        <n v="4.703947242913908E7"/>
        <n v="4.8612109400383145E7"/>
        <n v="4.63992667556962E7"/>
        <n v="4.603453656083916E7"/>
        <n v="4.3981717078738324E7"/>
        <n v="4.2729138896153845E7"/>
        <n v="4.686477580995261E7"/>
        <n v="4.624527146962025E7"/>
        <n v="4.482422666666667E7"/>
        <n v="4.265345992472527E7"/>
        <n v="4.52243726851312E7"/>
        <n v="4.614124909150485E7"/>
        <n v="4.550517884754098E7"/>
        <n v="4.775069624712644E7"/>
        <n v="4.555230262974683E7"/>
        <n v="4.52009153006993E7"/>
        <n v="4.626331549318182E7"/>
        <n v="4.609438579542587E7"/>
        <n v="4.3716995968457945E7"/>
        <n v="4.246426452307692E7"/>
        <n v="4.235074529945055E7"/>
        <n v="4.659725934123223E7"/>
        <n v="4.470920313333334E7"/>
        <n v="4.510971246997085E7"/>
        <n v="4.6025938233495146E7"/>
        <n v="4.666118278370861E7"/>
        <n v="4.538827062098361E7"/>
        <n v="4.763323323256705E7"/>
        <n v="4.543680681265823E7"/>
        <n v="4.5087239124475524E7"/>
        <n v="4.614718451439394E7"/>
        <n v="4.597974999085174E7"/>
        <n v="4.360354678948598E7"/>
        <n v="4.223722823901099E7"/>
        <n v="4.648260886777251E7"/>
        <n v="4.45941776E7"/>
        <n v="4.499505567113703E7"/>
        <n v="4.59106261678398E7"/>
        <n v="4.6547698887019865E7"/>
        <n v="4.52713593147541E7"/>
        <n v="4.751576716551724E7"/>
        <n v="4.5321314438924044E7"/>
        <n v="4.4973567262237765E7"/>
        <n v="4.603105439280303E7"/>
        <n v="4.5865122063406944E7"/>
        <n v="4.349009734976636E7"/>
        <n v="4.212370782307692E7"/>
        <n v="4.636795801232228E7"/>
        <n v="4.4651078306414E7"/>
        <n v="4.62072381186755E7"/>
        <n v="4.716337295517241E7"/>
        <n v="4.178315844725274E7"/>
        <n v="4.560312926359223E7"/>
        <n v="4.6245066823311254E7"/>
        <n v="4.4959601940000005E7"/>
        <n v="4.72025286394636E7"/>
        <n v="4.467043135594406E7"/>
        <n v="4.318755902803739E7"/>
        <n v="4.182099403241758E7"/>
        <n v="4.444081546666667E7"/>
        <n v="4.484217329650146E7"/>
        <n v="4.735914657816093E7"/>
        <n v="4.5167320359493665E7"/>
        <n v="4.19723521967033E7"/>
        <n v="4.413408706666667E7"/>
        <n v="4.453641443090379E7"/>
        <n v="4.5257195888228156E7"/>
        <n v="4.590460641218543E7"/>
        <n v="4.485933155316455E7"/>
        <n v="4.451886596083916E7"/>
        <n v="4.303629159462617E7"/>
        <n v="4.405739946666666E7"/>
        <n v="4.518031832985437E7"/>
        <n v="4.582894740158941E7"/>
        <n v="4.414123298065574E7"/>
        <n v="4.6967598500766285E7"/>
        <n v="4.478233682373418E7"/>
        <n v="4.444308203846154E7"/>
        <n v="4.2960659322897196E7"/>
        <n v="4.3750670833333336E7"/>
        <n v="4.415421992274053E7"/>
        <n v="4.552631631099338E7"/>
        <n v="4.665435949961686E7"/>
        <n v="4.447434898860759E7"/>
        <n v="4.265812413014019E7"/>
        <n v="4.129123993791209E7"/>
        <n v="4.3520622300000004E7"/>
        <n v="4.4642204574029125E7"/>
        <n v="4.529934000596026E7"/>
        <n v="4.359565421311475E7"/>
        <n v="4.641942991915709E7"/>
        <n v="4.424336185727848E7"/>
        <n v="4.391259492867133E7"/>
        <n v="4.4947174890151516E7"/>
        <n v="4.529789169668247E7"/>
        <n v="4.325223486666667E7"/>
        <n v="4.3657366175510205E7"/>
        <n v="4.418095337694175E7"/>
        <n v="4.4845392532450326E7"/>
        <n v="4.5753788999233715E7"/>
        <n v="4.358888660031645E7"/>
        <n v="4.3268435132867135E7"/>
        <n v="4.216649823014019E7"/>
        <n v="4.079932844615384E7"/>
        <n v="4.503037606540284E7"/>
        <n v="4.294550536666667E7"/>
        <n v="4.3351607337026246E7"/>
        <n v="4.454275662556291E7"/>
        <n v="4.262140630721311E7"/>
        <n v="4.544055147088123E7"/>
        <n v="4.328090285601266E7"/>
        <n v="4.296530210979021E7"/>
        <n v="4.186396362406542E7"/>
        <n v="4.260042956666667E7"/>
        <n v="4.352752560291262E7"/>
        <n v="4.420229654701987E7"/>
        <n v="4.227068440229508E7"/>
        <n v="4.293441625822785E7"/>
        <n v="4.262427121818182E7"/>
        <n v="4.363103005984848E7"/>
        <n v="4.1523612567056075E7"/>
        <n v="4.2255361366666675E7"/>
        <n v="4.266365445131196E7"/>
        <n v="4.3181591809951454E7"/>
        <n v="4.191995438655738E7"/>
        <n v="4.473576050842912E7"/>
        <n v="4.2587933427531645E7"/>
        <n v="4.228324659160839E7"/>
        <n v="4.328263880265152E7"/>
        <n v="4.11832595978972E7"/>
        <n v="4.2281453462973766E7"/>
        <n v="4.348355034596027E7"/>
        <n v="4.1530254443606555E7"/>
        <n v="4.4344210376245216E7"/>
        <n v="4.2202945800949365E7"/>
        <n v="4.190432971118881E7"/>
        <n v="4.189925713819242E7"/>
        <n v="4.310525946874172E7"/>
        <n v="4.39526587E7"/>
        <n v="4.181796420759494E7"/>
        <n v="4.272696699019868E7"/>
        <n v="4.356110654865901E7"/>
        <n v="4.114649308881119E7"/>
        <n v="3.868031872802198E7"/>
        <n v="4.2890251264928915E7"/>
        <n v="4.234867701218543E7"/>
        <n v="4.036115848721311E7"/>
        <n v="4.316955735478927E7"/>
        <n v="4.104799937278481E7"/>
        <n v="4.076757722727273E7"/>
        <n v="4.1734235502272725E7"/>
        <n v="3.8415441646703295E7"/>
        <n v="3.830192502912088E7"/>
      </sharedItems>
    </cacheField>
    <cacheField name="Miễn 5 năm DV" numFmtId="3">
      <sharedItems containsSemiMixedTypes="0" containsString="0" containsNumber="1">
        <n v="2.205E7"/>
        <n v="2.387E7"/>
        <n v="5.719E7"/>
        <n v="5.431999999999999E7"/>
        <n v="5.243000000000001E7"/>
        <n v="2.9959999999999996E7"/>
        <n v="2.9890000000000004E7"/>
        <n v="2.4009999999999996E7"/>
        <n v="5.481E7"/>
        <n v="2.212E7"/>
        <n v="5.285E7"/>
        <n v="5.768000000000001E7"/>
        <n v="2.135E7"/>
        <n v="3.003E7"/>
        <n v="3.822E7"/>
        <n v="4.431E7"/>
        <n v="1.953E7"/>
        <n v="5.544E7"/>
        <n v="4.438E7"/>
      </sharedItems>
    </cacheField>
    <cacheField name="Nội thất" numFmtId="3">
      <sharedItems containsSemiMixedTypes="0" containsString="0" containsNumber="1" containsInteger="1">
        <n v="7.0E7"/>
        <n v="1.2E8"/>
      </sharedItems>
    </cacheField>
    <cacheField name="CK BLNH (0.8%)" numFmtId="3">
      <sharedItems containsSemiMixedTypes="0" containsString="0" containsNumber="1">
        <n v="1.1836472648E7"/>
        <n v="1.2640974784E7"/>
        <n v="3.0155304512000002E7"/>
        <n v="3.1701886024E7"/>
        <n v="1.22027446E7"/>
        <n v="1.2810128016E7"/>
        <n v="3.0699597008E7"/>
        <n v="2.847616992E7"/>
        <n v="1.235971888E7"/>
        <n v="1.5574174896E7"/>
        <n v="1.2990557568E7"/>
        <n v="3.25194422E7"/>
        <n v="1.2527158192E7"/>
        <n v="1.5797908744E7"/>
        <n v="1.3013112064000001E7"/>
        <n v="1.3046941768000001E7"/>
        <n v="1.2579482288E7"/>
        <n v="1.6942798744E7"/>
        <n v="1.5867824848000001E7"/>
        <n v="1.3151914296E7"/>
        <n v="3.2373390104000002E7"/>
        <n v="1.2466109E7"/>
        <n v="1.5858682144000001E7"/>
        <n v="1.3197022232E7"/>
        <n v="1.2507968328E7"/>
        <n v="1.5914374792E7"/>
        <n v="1.2667009472000001E7"/>
        <n v="3.1239358192E7"/>
        <n v="1.2016116816E7"/>
        <n v="2.9493921648000002E7"/>
        <n v="3.1872303752E7"/>
        <n v="1.2267274896E7"/>
        <n v="1.3332343824000001E7"/>
        <n v="3.2950914816E7"/>
        <n v="3.0353819816E7"/>
        <n v="1.1826525232E7"/>
        <n v="1.2633548016E7"/>
        <n v="1.7016196592E7"/>
        <n v="1.6081454056E7"/>
        <n v="1.9873417336E7"/>
        <n v="2.5352150512000002E7"/>
        <n v="1.0794621808E7"/>
        <n v="1.338872888E7"/>
        <n v="3.0476663672000002E7"/>
        <n v="3.2663489712E7"/>
        <n v="1.2581223144E7"/>
        <n v="1.694627932E7"/>
        <n v="1.6151069432E7"/>
        <n v="2.0015594816E7"/>
        <n v="1.9962278256E7"/>
        <n v="2.5456196184E7"/>
        <n v="1.0767016768000001E7"/>
        <n v="2.0051140328E7"/>
        <n v="1.33548976E7"/>
        <n v="3.2869179808000002E7"/>
        <n v="3.0402957224E7"/>
        <n v="1.1949218016E7"/>
        <n v="3.2584371632E7"/>
        <n v="1.2549829016E7"/>
        <n v="1.6904329968000002E7"/>
        <n v="1.6109299544E7"/>
        <n v="1.990896064E7"/>
        <n v="2.539376768E7"/>
        <n v="1.0868236872E7"/>
        <n v="2.024663692E7"/>
        <n v="1.3478944088E7"/>
        <n v="3.0673211104000002E7"/>
        <n v="3.2874472488E7"/>
        <n v="1.2664942208E7"/>
        <n v="1.7058146648000002E7"/>
        <n v="1.6262455168E7"/>
        <n v="2.0157773024E7"/>
        <n v="2.5622672944000002E7"/>
        <n v="1.0822228248E7"/>
        <n v="1.3422558496000001E7"/>
        <n v="3.3032650352E7"/>
        <n v="3.055036704E7"/>
        <n v="3.274260788E7"/>
        <n v="1.2612617888E7"/>
        <n v="1.6988228976E7"/>
        <n v="1.6192838632000001E7"/>
        <n v="2.0068911688E7"/>
        <n v="2.5518626312E7"/>
        <n v="1.2570757664E7"/>
        <n v="1.07578144E7"/>
        <n v="2.0033366984E7"/>
        <n v="1.334362136E7"/>
        <n v="3.2705711184E7"/>
        <n v="1.193899316E7"/>
        <n v="3.216240444E7"/>
        <n v="1.238238936E7"/>
        <n v="1.668059584E7"/>
        <n v="3.1518749136E7"/>
        <n v="2.5138787608E7"/>
        <n v="1.609537572E7"/>
        <n v="1.9944506176E7"/>
        <n v="1.989118876E7"/>
        <n v="2.537295928E7"/>
        <n v="1.0730208752E7"/>
        <n v="1.3309790432E7"/>
        <n v="3.2623976864E7"/>
        <n v="3.0304682152E7"/>
        <n v="1.1908320464E7"/>
        <n v="3.2083287416E7"/>
        <n v="1.2350994368E7"/>
        <n v="1.6638645664E7"/>
        <n v="3.1439630224E7"/>
        <n v="2.5076267952E7"/>
        <n v="1.6053606904000001E7"/>
        <n v="1.983787236E7"/>
        <n v="2.5310530248E7"/>
        <n v="1.0702602624E7"/>
        <n v="1.3275960512E7"/>
        <n v="3.2542241688E7"/>
        <n v="3.0230978632E7"/>
        <n v="1.187764696E7"/>
        <n v="3.2004168336E7"/>
        <n v="1.2319600312E7"/>
        <n v="1.659669708E7"/>
        <n v="3.1360511896E7"/>
        <n v="2.5013752592E7"/>
        <n v="1.6011837992E7"/>
        <n v="1.9784554384E7"/>
        <n v="2.5248101008E7"/>
        <n v="1.3174468696E7"/>
        <n v="3.0009862176E7"/>
        <n v="3.1766813784E7"/>
        <n v="1.9624606032E7"/>
        <n v="3.2324282592E7"/>
        <n v="3.0034430496E7"/>
        <n v="1.1795852552000001E7"/>
        <n v="3.1793187032E7"/>
        <n v="1.6484830152E7"/>
        <n v="1.590045184E7"/>
        <n v="1.9642376552E7"/>
        <n v="1.0665795712E7"/>
        <n v="1.3230851992E7"/>
        <n v="3.1898676792E7"/>
        <n v="1.2277740416000001E7"/>
        <n v="1.9713466064E7"/>
        <n v="1.0592180896E7"/>
        <n v="1.3140636688000001E7"/>
        <n v="3.2079079064E7"/>
        <n v="2.9813314272E7"/>
        <n v="1.2194020448E7"/>
        <n v="1.6428897632000001E7"/>
        <n v="1.58447594E7"/>
        <n v="1.0573775872E7"/>
        <n v="3.2024586928E7"/>
        <n v="2.9764176592E7"/>
        <n v="1.1581140696E7"/>
        <n v="3.1634950216000002E7"/>
        <n v="1.2173091128E7"/>
        <n v="1.640093092E7"/>
        <n v="1.5816913712000001E7"/>
        <n v="1.0500161E7"/>
        <n v="1.302786876E7"/>
        <n v="2.9567629088E7"/>
        <n v="3.1423968592E7"/>
        <n v="1.2089371424E7"/>
        <n v="1.5705528712000001E7"/>
        <n v="1.9393563016E7"/>
        <n v="1.0444949352E7"/>
        <n v="3.164316264E7"/>
        <n v="2.942021652E7"/>
        <n v="1.14379996E7"/>
        <n v="3.1265732152E7"/>
        <n v="1.2026582664E7"/>
        <n v="1.6205164064000001E7"/>
        <n v="3.062207528E7"/>
        <n v="2.466543264E7"/>
        <n v="1.0380536368E7"/>
        <n v="1.2881270192E7"/>
        <n v="3.1316219856000002E7"/>
        <n v="2.912539472E7"/>
        <n v="3.0817390784E7"/>
        <n v="1.1848677992E7"/>
        <n v="1.596744832E7"/>
        <n v="1.55245258E7"/>
        <n v="1.9162523296E7"/>
        <n v="2.4519766064E7"/>
        <n v="1.0306921288E7"/>
        <n v="1.2791054896E7"/>
        <n v="2.8928844088E7"/>
        <n v="1.1182390472000001E7"/>
        <n v="3.0606410152E7"/>
        <n v="1.17649594E7"/>
        <n v="1.5855582456E7"/>
        <n v="1.5413141016E7"/>
        <n v="1.0224103096E7"/>
        <n v="3.0853059008E7"/>
        <n v="2.8707728080000002E7"/>
        <n v="1.1090373112E7"/>
        <n v="1.1670774656E7"/>
        <n v="1.5729731056E7"/>
        <n v="2.9725398544E7"/>
        <n v="1.5287833272E7"/>
        <n v="1.0141286728E7"/>
        <n v="1.2588071808E7"/>
        <n v="3.0607855184E7"/>
        <n v="1.0998353624E7"/>
        <n v="3.0131699336E7"/>
        <n v="1.1576590936E7"/>
        <n v="1.5603881968E7"/>
        <n v="2.9488042952E7"/>
        <n v="1.5162524824000001E7"/>
        <n v="1.2475301968E7"/>
        <n v="2.8240929472E7"/>
        <n v="1.0896109768000001E7"/>
        <n v="2.9867971376000002E7"/>
        <n v="1.1471940536E7"/>
        <n v="1.5464049416000001E7"/>
        <n v="1.2362533504E7"/>
        <n v="2.7995243784E7"/>
        <n v="2.9604242376000002E7"/>
        <n v="1.1367291776E7"/>
        <n v="2.7749557056E7"/>
        <n v="2.9340513056E7"/>
        <n v="1.5184383256000001E7"/>
        <n v="1.816727228E7"/>
        <n v="2.3354433592E7"/>
        <n v="2.7503871952E7"/>
        <n v="1.0589379216E7"/>
        <n v="2.9076785728E7"/>
        <n v="1.1157993808E7"/>
        <n v="1.504455108E7"/>
        <n v="2.8433130768E7"/>
        <n v="1.8042865496E7"/>
        <n v="1.7989549304E7"/>
      </sharedItems>
    </cacheField>
    <cacheField name="Giá NET" numFmtId="3">
      <sharedItems containsSemiMixedTypes="0" containsString="0" containsNumber="1">
        <n v="1.272103472682E9"/>
        <n v="1.363002343856E9"/>
        <n v="3.298208845008E9"/>
        <n v="3.479322364266E9"/>
        <n v="1.31431631515E9"/>
        <n v="1.3824972538439999E9"/>
        <n v="3.360938555172E9"/>
        <n v="3.1094485832799997E9"/>
        <n v="1.3324076009199998E9"/>
        <n v="1.6949636567640002E9"/>
        <n v="1.403291759712E9"/>
        <n v="3.57354571355E9"/>
        <n v="1.351704981628E9"/>
        <n v="1.720748982746E9"/>
        <n v="1.4058911653760002E9"/>
        <n v="1.409790038762E9"/>
        <n v="1.357735333692E9"/>
        <n v="1.852767555246E9"/>
        <n v="1.7288068137319999E9"/>
        <n v="1.421748122614E9"/>
        <n v="3.556223209486E9"/>
        <n v="1.34459906225E9"/>
        <n v="1.727753117096E9"/>
        <n v="1.426946812238E9"/>
        <n v="1.349423349802E9"/>
        <n v="1.7341716947779999E9"/>
        <n v="1.365862841648E9"/>
        <n v="3.4255260316280003E9"/>
        <n v="1.292737463044E9"/>
        <n v="3.226324469932E9"/>
        <n v="3.498473007418E9"/>
        <n v="1.3216834317640002E9"/>
        <n v="1.442542625716E9"/>
        <n v="3.619912932544E9"/>
        <n v="3.325427733794E9"/>
        <n v="1.271657032988E9"/>
        <n v="1.3638964088439999E9"/>
        <n v="1.861086657228E9"/>
        <n v="1.753427579954E9"/>
        <n v="2.132191347974E9"/>
        <n v="2.757525346508E9"/>
        <n v="1.154550163372E9"/>
        <n v="1.4490410034199998E9"/>
        <n v="3.339585488198E9"/>
        <n v="3.589657189308E9"/>
        <n v="1.357865967346E9"/>
        <n v="1.85302869163E9"/>
        <n v="1.761450752038E9"/>
        <n v="2.148577302544E9"/>
        <n v="2.1424325690040002E9"/>
        <n v="2.769516610206E9"/>
        <n v="1.151368682512E9"/>
        <n v="2.152673922802E9"/>
        <n v="1.4451419484E9"/>
        <n v="3.6104929728719997E9"/>
        <n v="3.331090820066E9"/>
        <n v="1.2857973763439999E9"/>
        <n v="3.580538830588E9"/>
        <n v="1.3542477940939999E9"/>
        <n v="1.848194028812E9"/>
        <n v="1.756636772446E9"/>
        <n v="2.13628771376E9"/>
        <n v="2.7623217251200004E9"/>
        <n v="1.163034299498E9"/>
        <n v="2.1752049050299997E9"/>
        <n v="1.459438306142E9"/>
        <n v="3.362237579736E9"/>
        <n v="3.613972954242E9"/>
        <n v="1.3675145894720001E9"/>
        <n v="1.865921401182E9"/>
        <n v="1.774287958112E9"/>
        <n v="2.164963341016E9"/>
        <n v="2.788703056796E9"/>
        <n v="1.157731805582E9"/>
        <n v="1.452939866664E9"/>
        <n v="3.629332953068E9"/>
        <n v="3.34807980136E9"/>
        <n v="3.59877555817E9"/>
        <n v="1.361484211592E9"/>
        <n v="1.857863389484E9"/>
        <n v="1.766264652338E9"/>
        <n v="2.154722072042E9"/>
        <n v="2.776711682458E9"/>
        <n v="1.356659820776E9"/>
        <n v="1.1503081096E9"/>
        <n v="2.1506255449059997E9"/>
        <n v="1.44384236174E9"/>
        <n v="3.591653213956E9"/>
        <n v="1.2846189616899998E9"/>
        <n v="3.53190711171E9"/>
        <n v="1.33495037374E9"/>
        <n v="1.8224086705600002E9"/>
        <n v="3.457095837924E9"/>
        <n v="2.732865271822E9"/>
        <n v="1.75503205173E9"/>
        <n v="2.140384336784E9"/>
        <n v="2.13423950459E9"/>
        <n v="2.75992355702E9"/>
        <n v="1.147126558668E9"/>
        <n v="1.439943347288E9"/>
        <n v="3.582233333576E9"/>
        <n v="3.319764618018E9"/>
        <n v="1.281083933476E9"/>
        <n v="3.5227888746940002E9"/>
        <n v="1.331332100912E9"/>
        <n v="1.817573912776E9"/>
        <n v="3.447977383316E9"/>
        <n v="2.725659881468E9"/>
        <n v="1.7502181956859999E9"/>
        <n v="2.12809478949E9"/>
        <n v="2.752728611082E9"/>
        <n v="1.143944952416E9"/>
        <n v="1.436044449008E9"/>
        <n v="3.572813354542E9"/>
        <n v="3.311270287338E9"/>
        <n v="1.2775488121399999E9"/>
        <n v="3.513670400724E9"/>
        <n v="1.327713935958E9"/>
        <n v="1.81273933847E9"/>
        <n v="3.438858996014E9"/>
        <n v="2.718454986228E9"/>
        <n v="1.7454043285779998E9"/>
        <n v="2.1219498927559998E9"/>
        <n v="2.745533641172E9"/>
        <n v="1.424347517214E9"/>
        <n v="3.285786615784E9"/>
        <n v="3.486315288606E9"/>
        <n v="2.1035158451879997E9"/>
        <n v="3.547693568728E9"/>
        <n v="3.288618114664E9"/>
        <n v="1.268122006618E9"/>
        <n v="3.4893548054379997E9"/>
        <n v="1.7998466750180001E9"/>
        <n v="1.7325670745600002E9"/>
        <n v="2.105563897618E9"/>
        <n v="1.139702955808E9"/>
        <n v="1.4308456920779998E9"/>
        <n v="3.5015125002780004E9"/>
        <n v="1.322889582944E9"/>
        <n v="2.1137569638760002E9"/>
        <n v="1.1312188482640002E9"/>
        <n v="1.420448378292E9"/>
        <n v="3.519433862126E9"/>
        <n v="3.263134469848E9"/>
        <n v="1.313240856632E9"/>
        <n v="1.793400452088E9"/>
        <n v="1.72614852085E9"/>
        <n v="1.129097669248E9"/>
        <n v="3.513153643452E9"/>
        <n v="3.257471352228E9"/>
        <n v="1.243376465214E9"/>
        <n v="3.471118012394E9"/>
        <n v="1.310828752502E9"/>
        <n v="1.79017728853E9"/>
        <n v="1.722939305308E9"/>
        <n v="1.12061355525E9"/>
        <n v="1.40745187459E9"/>
        <n v="3.234819252392E9"/>
        <n v="3.446802380228E9"/>
        <n v="1.301180056616E9"/>
        <n v="1.710102184058E9"/>
        <n v="2.076888137594E9"/>
        <n v="1.114250412818E9"/>
        <n v="3.46919449426E9"/>
        <n v="3.21782995393E9"/>
        <n v="1.2268794539E9"/>
        <n v="3.428565630518E9"/>
        <n v="1.293943652026E9"/>
        <n v="1.7676151583760002E9"/>
        <n v="3.35375417602E9"/>
        <n v="2.67838111176E9"/>
        <n v="1.106826816412E9"/>
        <n v="1.390556389628E9"/>
        <n v="3.4315143384040003E9"/>
        <n v="3.18385174148E9"/>
        <n v="3.376894287856E9"/>
        <n v="1.2734401385779998E9"/>
        <n v="1.74021841888E9"/>
        <n v="1.68924159845E9"/>
        <n v="2.0502608098639998E9"/>
        <n v="2.661593038876E9"/>
        <n v="1.098342678442E9"/>
        <n v="1.3801590767640002E9"/>
        <n v="3.161199281142E9"/>
        <n v="1.197420501898E9"/>
        <n v="3.352578770018E9"/>
        <n v="1.26379157085E9"/>
        <n v="1.727325878054E9"/>
        <n v="1.6764045020939999E9"/>
        <n v="1.0887978818140001E9"/>
        <n v="3.378135050672E9"/>
        <n v="3.1357156612200003E9"/>
        <n v="1.186815501158E9"/>
        <n v="1.252936779104E9"/>
        <n v="1.712821504204E9"/>
        <n v="3.2504121821959996E9"/>
        <n v="1.6619627845979998E9"/>
        <n v="1.0792532954020002E9"/>
        <n v="1.356765275872E9"/>
        <n v="3.349875309956E9"/>
        <n v="1.176210255166E9"/>
        <n v="3.297868348474E9"/>
        <n v="1.2420821053739998E9"/>
        <n v="1.698317396812E9"/>
        <n v="3.223056950218E9"/>
        <n v="1.647520985966E9"/>
        <n v="1.343768551812E9"/>
        <n v="3.081917121648E9"/>
        <n v="1.164426650762E9"/>
        <n v="3.267473701084E9"/>
        <n v="1.230021146774E9"/>
        <n v="1.682201695194E9"/>
        <n v="1.330771986336E9"/>
        <n v="3.053601846106E9"/>
        <n v="3.237078933834E9"/>
        <n v="1.217960377184E9"/>
        <n v="3.025286450704E9"/>
        <n v="3.206684129704E9"/>
        <n v="1.649970170254E9"/>
        <n v="1.93555813027E9"/>
        <n v="2.527288471478E9"/>
        <n v="2.996971242468E9"/>
        <n v="1.1290759546439998E9"/>
        <n v="3.176289555152E9"/>
        <n v="1.193838786372E9"/>
        <n v="1.63385451197E9"/>
        <n v="3.1014783210119996E9"/>
        <n v="1.921220248414E9"/>
        <n v="1.915075557286E9"/>
      </sharedItems>
    </cacheField>
    <cacheField name="Đơn giá NET" numFmtId="3">
      <sharedItems containsSemiMixedTypes="0" containsString="0" containsNumber="1">
        <n v="4.0384237228E7"/>
        <n v="3.9970743221583575E7"/>
        <n v="4.036975330487148E7"/>
        <n v="4.483662840548969E7"/>
        <n v="4.172432746507937E7"/>
        <n v="4.054244146170087E7"/>
        <n v="4.113755881483476E7"/>
        <n v="4.1514667333511345E7"/>
        <n v="4.229865399746031E7"/>
        <n v="3.9601954597289726E7"/>
        <n v="4.115225101794721E7"/>
        <n v="4.605084682409795E7"/>
        <n v="4.291126925803175E7"/>
        <n v="4.020441548471963E7"/>
        <n v="4.122847992304986E7"/>
        <n v="4.134281638598241E7"/>
        <n v="4.310270900609524E7"/>
        <n v="4.3390340872271664E7"/>
        <n v="4.039268256383178E7"/>
        <n v="4.1450382583498545E7"/>
        <n v="4.5417920938518524E7"/>
        <n v="4.255060323575949E7"/>
        <n v="4.0368063483551405E7"/>
        <n v="4.160194787865889E7"/>
        <n v="4.270327056335443E7"/>
        <n v="4.051803025182243E7"/>
        <n v="3.982107410052478E7"/>
        <n v="4.37487360361175E7"/>
        <n v="4.090941338746835E7"/>
        <n v="4.2732774436185434E7"/>
        <n v="4.468037046510856E7"/>
        <n v="4.182542505582279E7"/>
        <n v="4.205663631825074E7"/>
        <n v="4.393098219106796E7"/>
        <n v="4.404540044760265E7"/>
        <n v="4.169367321272131E7"/>
        <n v="4.316127876088607E7"/>
        <n v="4.338197336195804E7"/>
        <n v="4.096793411107477E7"/>
        <n v="3.9051123589267395E7"/>
        <n v="4.3562801682590835E7"/>
        <n v="4.1381726285734765E7"/>
        <n v="4.224609339416909E7"/>
        <n v="4.423292037348344E7"/>
        <n v="4.5844919403678164E7"/>
        <n v="4.297044200462025E7"/>
        <n v="4.31941419960373E7"/>
        <n v="4.115539140275701E7"/>
        <n v="3.935123264732601E7"/>
        <n v="3.923869174E7"/>
        <n v="4.375223712805687E7"/>
        <n v="4.126769471369176E7"/>
        <n v="3.942626232238095E7"/>
        <n v="4.2132418320699714E7"/>
        <n v="4.381666229213592E7"/>
        <n v="4.41204082127947E7"/>
        <n v="4.215729102767213E7"/>
        <n v="4.572846526932312E7"/>
        <n v="4.285594285107594E7"/>
        <n v="4.308144589305361E7"/>
        <n v="4.104291524406543E7"/>
        <n v="3.9126148603663005E7"/>
        <n v="4.363857385655609E7"/>
        <n v="4.168581718630824E7"/>
        <n v="3.983891767454212E7"/>
        <n v="4.2549221753411084E7"/>
        <n v="4.453294807597351E7"/>
        <n v="4.615546557141763E7"/>
        <n v="4.32757781478481E7"/>
        <n v="4.349467135622378E7"/>
        <n v="4.145532612411215E7"/>
        <n v="3.965134324205127E7"/>
        <n v="4.405534054969984E7"/>
        <n v="4.1495763640931904E7"/>
        <n v="4.235976287650146E7"/>
        <n v="4.404530282849514E7"/>
        <n v="4.434542783258279E7"/>
        <n v="4.596137366756067E7"/>
        <n v="4.308494340481012E7"/>
        <n v="4.3306838915710956E7"/>
        <n v="4.126786570883178E7"/>
        <n v="3.946377421322344E7"/>
        <n v="4.3865903356366515E7"/>
        <n v="4.293227280936709E7"/>
        <n v="4.122968134767025E7"/>
        <n v="3.9388746243699625E7"/>
        <n v="4.209452949679301E7"/>
        <n v="4.3588024441213585E7"/>
        <n v="4.211865448163934E7"/>
        <n v="4.5107370519923374E7"/>
        <n v="4.224526499177215E7"/>
        <n v="4.24803885911422E7"/>
        <n v="4.3650199973787874E7"/>
        <n v="4.310513047037855E7"/>
        <n v="4.100542176939253E7"/>
        <n v="3.9201178329377286E7"/>
        <n v="3.9088635615201466E7"/>
        <n v="4.360068810458136E7"/>
        <n v="4.111564726408602E7"/>
        <n v="4.198085560606415E7"/>
        <n v="4.347370550456311E7"/>
        <n v="4.397039229162914E7"/>
        <n v="4.20027519172459E7"/>
        <n v="4.4990917939897835E7"/>
        <n v="4.21307626870886E7"/>
        <n v="4.2367690274498835E7"/>
        <n v="4.353506797116161E7"/>
        <n v="4.299148078025237E7"/>
        <n v="4.089294849733645E7"/>
        <n v="3.897609504560439E7"/>
        <n v="4.348702387175355E7"/>
        <n v="4.100161119770609E7"/>
        <n v="4.186718510227405E7"/>
        <n v="4.3359385370655335E7"/>
        <n v="4.385788460050331E7"/>
        <n v="4.188684629967213E7"/>
        <n v="4.4874462333639845E7"/>
        <n v="4.201626379613924E7"/>
        <n v="4.2254996234731935E7"/>
        <n v="4.3419936818358585E7"/>
        <n v="4.2877838899495274E7"/>
        <n v="4.07804749667757E7"/>
        <n v="3.886355114937729E7"/>
        <n v="4.337335926022117E7"/>
        <n v="4.152616668262391E7"/>
        <n v="4.35203525269404E7"/>
        <n v="4.4525099471341E7"/>
        <n v="3.852593123054945E7"/>
        <n v="4.305453360106796E7"/>
        <n v="4.3557855823364235E7"/>
        <n v="4.157777070878689E7"/>
        <n v="4.45639183325415E7"/>
        <n v="4.195446794913753E7"/>
        <n v="4.048053912523365E7"/>
        <n v="3.8563441348315015E7"/>
        <n v="4.084956830853047E7"/>
        <n v="4.171561784483965E7"/>
        <n v="4.471918902015326E7"/>
        <n v="4.1863594396962024E7"/>
        <n v="3.871349750688645E7"/>
        <n v="4.054547843240144E7"/>
        <n v="4.141248916303208E7"/>
        <n v="4.2711575996674754E7"/>
        <n v="4.322032410394702E7"/>
        <n v="4.1558254956708856E7"/>
        <n v="4.1804206342377625E7"/>
        <n v="4.0330572917056076E7"/>
        <n v="4.0469450510681E7"/>
        <n v="4.2635359750631064E7"/>
        <n v="4.3145315923549674E7"/>
        <n v="4.0766441482426226E7"/>
        <n v="4.433100909826309E7"/>
        <n v="4.148192254753165E7"/>
        <n v="4.1729074324708626E7"/>
        <n v="4.025559124551402E7"/>
        <n v="4.016536040322581E7"/>
        <n v="4.103358234956268E7"/>
        <n v="4.284528811115232E7"/>
        <n v="4.4020464626155816E7"/>
        <n v="4.117658407012658E7"/>
        <n v="3.995565850602804E7"/>
        <n v="3.803824427827839E7"/>
        <n v="3.993729078200717E7"/>
        <n v="4.2101874930339806E7"/>
        <n v="4.2620264290463574E7"/>
        <n v="4.022555586557377E7"/>
        <n v="4.37875559453129E7"/>
        <n v="4.094758392487342E7"/>
        <n v="4.120315054489511E7"/>
        <n v="4.2345381010353535E7"/>
        <n v="4.231249781611375E7"/>
        <n v="3.967121205777778E7"/>
        <n v="4.054100261306123E7"/>
        <n v="4.1644591485485435E7"/>
        <n v="4.2170221741456956E7"/>
        <n v="4.312764096878672E7"/>
        <n v="4.029873856259493E7"/>
        <n v="4.0564531908624716E7"/>
        <n v="3.946826164602804E7"/>
        <n v="3.755056428322344E7"/>
        <n v="4.204728339456556E7"/>
        <n v="3.936712109111111E7"/>
        <n v="4.023787395813412E7"/>
        <n v="4.187018915419868E7"/>
        <n v="3.925968858681967E7"/>
        <n v="4.281709795680715E7"/>
        <n v="3.999340414082278E7"/>
        <n v="4.026400648144522E7"/>
        <n v="3.916832948817757E7"/>
        <n v="3.902501368508961E7"/>
        <n v="4.0996784595533974E7"/>
        <n v="4.1532657764503315E7"/>
        <n v="3.891198364452459E7"/>
        <n v="3.96498980729114E7"/>
        <n v="3.992590918890443E7"/>
        <n v="4.1040557856010094E7"/>
        <n v="3.883090618219626E7"/>
        <n v="3.8682913813691765E7"/>
        <n v="3.955583894670554E7"/>
        <n v="4.065382657713592E7"/>
        <n v="3.8564270661180325E7"/>
        <n v="4.2118369712311625E7"/>
        <n v="3.930639573968354E7"/>
        <n v="3.958781810750583E7"/>
        <n v="4.069516351285353E7"/>
        <n v="3.849348098051402E7"/>
        <n v="3.917692570880467E7"/>
        <n v="4.082009432646357E7"/>
        <n v="3.817792297580328E7"/>
        <n v="4.17301877533078E7"/>
        <n v="3.892471983462025E7"/>
        <n v="3.921216072713287E7"/>
        <n v="3.879801709434403E7"/>
        <n v="4.044505756431788E7"/>
        <n v="4.1342004263524905E7"/>
        <n v="3.854304991088607E7"/>
        <n v="4.007001921462252E7"/>
        <n v="4.095382030273308E7"/>
        <n v="3.846084312946387E7"/>
        <n v="3.544978260567766E7"/>
        <n v="3.9925568269794635E7"/>
        <n v="3.9694983343947016E7"/>
        <n v="3.701888375881967E7"/>
        <n v="4.05656392739719E7"/>
        <n v="3.7779708429493666E7"/>
        <n v="3.8085186759207465E7"/>
        <n v="3.916007981075757E7"/>
        <n v="3.5187184036886446E7"/>
        <n v="3.507464390633699E7"/>
      </sharedItems>
    </cacheField>
    <cacheField name="Tổng quà tặng" numFmtId="3">
      <sharedItems containsSemiMixedTypes="0" containsString="0" containsNumber="1">
        <n v="2.0745560831800002E8"/>
        <n v="2.17119504144E8"/>
        <n v="4.71204218992E8"/>
        <n v="4.83413388734E8"/>
        <n v="2.1102675985000002E8"/>
        <n v="2.1876874815600002E8"/>
        <n v="4.7651107082800007E8"/>
        <n v="4.5007265672E8"/>
        <n v="2.1255725907999998E8"/>
        <n v="2.51808205236E8"/>
        <n v="2.2052793628800002E8"/>
        <n v="4.9138456145E8"/>
        <n v="2.14189792372E8"/>
        <n v="2.53989610254E8"/>
        <n v="2.20747842624E8"/>
        <n v="2.2107768223800004E8"/>
        <n v="2.1469995230800003E8"/>
        <n v="2.65082287754E8"/>
        <n v="2.54671292268E8"/>
        <n v="2.22241164386E8"/>
        <n v="4.9045055351400006E8"/>
        <n v="2.1366456275E8"/>
        <n v="2.54582150904E8"/>
        <n v="2.2268096676200002E8"/>
        <n v="2.14072691198E8"/>
        <n v="2.55125154222E8"/>
        <n v="2.17513342352E8"/>
        <n v="4.79393742372E8"/>
        <n v="2.0927713895600003E8"/>
        <n v="4.60415736068E8"/>
        <n v="4.85564961582E8"/>
        <n v="2.11725930236E8"/>
        <n v="2.24000352284E8"/>
        <n v="4.9895141945600003E8"/>
        <n v="4.68799743206E8"/>
        <n v="2.0665862101200002E8"/>
        <n v="2.1529709315600002E8"/>
        <n v="2.65937916772E8"/>
        <n v="2.56754177046E8"/>
        <n v="3.51985819026E8"/>
        <n v="4.11493467492E8"/>
        <n v="1.9477756262800002E8"/>
        <n v="2.2455010658E8"/>
        <n v="4.6999747080200005E8"/>
        <n v="4.9327902469200003E8"/>
        <n v="2.1478692565399998E8"/>
        <n v="2.6525622337E8"/>
        <n v="2.57432926962E8"/>
        <n v="3.53372049456E8"/>
        <n v="3.5285221299600005E8"/>
        <n v="4.12507912794E8"/>
        <n v="1.9450841348800004E8"/>
        <n v="3.53718618198E8"/>
        <n v="2.2422025160000002E8"/>
        <n v="4.98154503128E8"/>
        <n v="4.69278832934E8"/>
        <n v="2.0785487565600002E8"/>
        <n v="4.9250762341200006E8"/>
        <n v="2.1448083290600002E8"/>
        <n v="2.6484721718800002E8"/>
        <n v="2.5702567055400002E8"/>
        <n v="3.5233236624E8"/>
        <n v="4.1189923488E8"/>
        <n v="1.95495309502E8"/>
        <n v="3.5562470997E8"/>
        <n v="2.25429704858E8"/>
        <n v="4.7191380826400006E8"/>
        <n v="4.95336106758E8"/>
        <n v="2.15603186528E8"/>
        <n v="2.6634692981800002E8"/>
        <n v="2.58518937888E8"/>
        <n v="3.5475828698399997E8"/>
        <n v="4.14131061204E8"/>
        <n v="1.9504672541799998E8"/>
        <n v="2.2487994533600003E8"/>
        <n v="4.9974834093200004E8"/>
        <n v="4.7071607864E8"/>
        <n v="4.9405042683000004E8"/>
        <n v="2.15093024408E8"/>
        <n v="2.6566523251600003E8"/>
        <n v="2.57840176662E8"/>
        <n v="3.53891888958E8"/>
        <n v="4.1311660654200006E8"/>
        <n v="2.1468488722400004E8"/>
        <n v="1.9441869040000004E8"/>
        <n v="3.53545328094E8"/>
        <n v="2.2411030826E8"/>
        <n v="4.96560684044E8"/>
        <n v="2.0775518331E8"/>
        <n v="4.8839344329E8"/>
        <n v="2.1284829626E8"/>
        <n v="2.6266580944000003E8"/>
        <n v="4.82747804076E8"/>
        <n v="4.0948317917800003E8"/>
        <n v="2.5688991327E8"/>
        <n v="3.52678935216E8"/>
        <n v="3.5215909040999997E8"/>
        <n v="4.1169635298E8"/>
        <n v="1.9414953533200002E8"/>
        <n v="2.23780456712E8"/>
        <n v="4.95763774424E8"/>
        <n v="4.68320650982E8"/>
        <n v="2.0745612452400002E8"/>
        <n v="4.8762205230600005E8"/>
        <n v="2.12542195088E8"/>
        <n v="2.62256795224E8"/>
        <n v="4.81976394684E8"/>
        <n v="4.08873612532E8"/>
        <n v="2.56482667314E8"/>
        <n v="3.5163925551E8"/>
        <n v="4.11087669918E8"/>
        <n v="1.93880375584E8"/>
        <n v="2.2345061499199998E8"/>
        <n v="4.9496685645800006E8"/>
        <n v="4.6760204166200006E8"/>
        <n v="2.0715705786E8"/>
        <n v="4.86850641276E8"/>
        <n v="2.12236103042E8"/>
        <n v="2.6184779653000003E8"/>
        <n v="4.8120499098600006E8"/>
        <n v="4.08264087772E8"/>
        <n v="2.56075420422E8"/>
        <n v="3.51119405244E8"/>
        <n v="4.1047898482800007E8"/>
        <n v="2.22461069786E8"/>
        <n v="4.65446156216E8"/>
        <n v="4.8453643439400005E8"/>
        <n v="3.4955990881200004E8"/>
        <n v="4.92841755272E8"/>
        <n v="4.65685697336E8"/>
        <n v="2.0635956238200003E8"/>
        <n v="4.8479357356200004E8"/>
        <n v="2.60757093982E8"/>
        <n v="2.5498940544000003E8"/>
        <n v="3.4973317138199997E8"/>
        <n v="1.93521508192E8"/>
        <n v="2.23010806922E8"/>
        <n v="4.85822098722E8"/>
        <n v="2.1182796905600002E8"/>
        <n v="3.50426294124E8"/>
        <n v="1.92803763736E8"/>
        <n v="2.22131207708E8"/>
        <n v="4.90451020874E8"/>
        <n v="4.6352981415200007E8"/>
        <n v="2.1101169936800003E8"/>
        <n v="2.60211751912E8"/>
        <n v="2.5444640415E8"/>
        <n v="1.92624314752E8"/>
        <n v="4.89919722548E8"/>
        <n v="4.630507217720001E8"/>
        <n v="2.04266121786E8"/>
        <n v="4.8325076460600007E8"/>
        <n v="2.1080763849800003E8"/>
        <n v="2.5993907647000003E8"/>
        <n v="2.5417490869200003E8"/>
        <n v="1.9190656975E8"/>
        <n v="2.2103172041000003E8"/>
        <n v="4.6113438360800004E8"/>
        <n v="4.81193693772E8"/>
        <n v="2.09991371384E8"/>
        <n v="2.5308890494200003E8"/>
        <n v="3.47307239406E8"/>
        <n v="1.91368256182E8"/>
        <n v="4.8620083574E8"/>
        <n v="4.5969711107000005E8"/>
        <n v="2.0287049610000002E8"/>
        <n v="4.7965088848200005E8"/>
        <n v="2.0937918097400004E8"/>
        <n v="2.58030349624E8"/>
        <n v="4.7400523398E8"/>
        <n v="4.0479796824E8"/>
        <n v="1.90740229588E8"/>
        <n v="2.19602384372E8"/>
        <n v="4.83013143596E8"/>
        <n v="4.5682259852E8"/>
        <n v="4.7527956014400005E8"/>
        <n v="2.07644610422E8"/>
        <n v="2.5571262112E8"/>
        <n v="2.5132412655E8"/>
        <n v="3.4505460213600004E8"/>
        <n v="4.033777191240001E8"/>
        <n v="1.9002248255800003E8"/>
        <n v="2.18722785236E8"/>
        <n v="4.5490622985800004E8"/>
        <n v="2.00378307102E8"/>
        <n v="4.73222498982E8"/>
        <n v="2.0682835415000004E8"/>
        <n v="2.54621928946E8"/>
        <n v="2.5023812490600002E8"/>
        <n v="1.89215005186E8"/>
        <n v="4.7849732532800007E8"/>
        <n v="4.5275034878000003E8"/>
        <n v="1.99481137842E8"/>
        <n v="2.0591005289600003E8"/>
        <n v="2.53394877796E8"/>
        <n v="4.65262635804E8"/>
        <n v="2.49016374402E8"/>
        <n v="1.88407545598E8"/>
        <n v="2.1674370012800002E8"/>
        <n v="4.76106588044E8"/>
        <n v="1.98583947834E8"/>
        <n v="4.68594068526E8"/>
        <n v="2.0499176162600002E8"/>
        <n v="2.52167849188E8"/>
        <n v="4.62948418782E8"/>
        <n v="2.47794617034E8"/>
        <n v="2.1564419418800002E8"/>
        <n v="4.48199062352E8"/>
        <n v="1.9758707023800004E8"/>
        <n v="4.66022720916E8"/>
        <n v="2.03971420226E8"/>
        <n v="2.5080448180600002E8"/>
        <n v="2.1454470166400003E8"/>
        <n v="4.4580362689400005E8"/>
        <n v="4.63451363166E8"/>
        <n v="2.0295109481599998E8"/>
        <n v="4.43408181296E8"/>
        <n v="4.60880002296E8"/>
        <n v="2.48077736746E8"/>
        <n v="3.3535090473E8"/>
        <n v="3.92015727522E8"/>
        <n v="4.41012751532E8"/>
        <n v="1.94596447356E8"/>
        <n v="4.5830866084800005E8"/>
        <n v="2.0091043962800002E8"/>
        <n v="2.4671437303000003E8"/>
        <n v="4.5266302498800004E8"/>
        <n v="3.3413793858599997E8"/>
        <n v="3.33618105714E8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" cacheId="0" dataCaption="" compact="0" compactData="0">
  <location ref="A2:G9" firstHeaderRow="0" firstDataRow="2" firstDataCol="0"/>
  <pivotFields>
    <pivotField name="Dự án" compact="0" outline="0" multipleItemSelectionAllowed="1" showAll="0">
      <items>
        <item x="0"/>
        <item t="default"/>
      </items>
    </pivotField>
    <pivotField name="Tòa" compact="0" outline="0" multipleItemSelectionAllowed="1" showAll="0">
      <items>
        <item x="0"/>
        <item t="default"/>
      </items>
    </pivotField>
    <pivotField name="Phân khu" compact="0" outline="0" multipleItemSelectionAllowed="1" showAll="0">
      <items>
        <item x="0"/>
        <item t="default"/>
      </items>
    </pivotField>
    <pivotField name="Mã că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t="default"/>
      </items>
    </pivotField>
    <pivotField name="Tầ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Loại căn hộ" axis="axisRow" compact="0" outline="0" multipleItemSelectionAllowed="1" showAll="0" sortType="ascending">
      <items>
        <item x="1"/>
        <item x="3"/>
        <item x="4"/>
        <item x="5"/>
        <item x="2"/>
        <item x="0"/>
        <item t="default"/>
      </items>
    </pivotField>
    <pivotField name="Hướng ban công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ện tích thông thủ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Diện tích tim tườ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Đơn giá thông thủy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t="default"/>
      </items>
    </pivotField>
    <pivotField name="Giá chưa VAT và KPBT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t="default"/>
      </items>
    </pivotField>
    <pivotField name="Giá gồm VAT và KPBT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t="default"/>
      </items>
    </pivotField>
    <pivotField name="Đơn giá gồm CSBH (exc VAT, KPBT)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t="default"/>
      </items>
    </pivotField>
    <pivotField name="CK TTTTD (7%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t="default"/>
      </items>
    </pivotField>
    <pivotField name="Đơn giá gồm CSBH (ex VAT, KPBT, CK TTTTĐ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t="default"/>
      </items>
    </pivotField>
    <pivotField name="Miễn 5 năm DV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Nội thất" compact="0" numFmtId="3" outline="0" multipleItemSelectionAllowed="1" showAll="0">
      <items>
        <item x="0"/>
        <item x="1"/>
        <item t="default"/>
      </items>
    </pivotField>
    <pivotField name="CK BLNH (0.8%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t="default"/>
      </items>
    </pivotField>
    <pivotField name="Giá NET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t="default"/>
      </items>
    </pivotField>
    <pivotField name="Đơn giá NET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t="default"/>
      </items>
    </pivotField>
  </pivotFields>
  <rowFields>
    <field x="5"/>
  </rowFields>
  <colFields>
    <field x="-2"/>
  </colFields>
  <dataFields>
    <dataField name="MAX of Đơn giá gồm CSBH" fld="12" subtotal="max" baseField="0"/>
    <dataField name="MIN of Đơn giá gồm CSBH" fld="12" subtotal="min" baseField="0"/>
    <dataField name="MAX of Đơn giá gồm CSBH" fld="12" subtotal="max" baseField="0"/>
    <dataField name="MAX of Đơn giá NET" fld="19" subtotal="max" baseField="0"/>
    <dataField name="MIN of Đơn giá NET" fld="19" subtotal="min" baseField="0"/>
    <dataField name="MAX of Đơn giá NET" fld="19" subtotal="max" baseField="0"/>
  </dataFields>
</pivotTableDefinition>
</file>

<file path=xl/pivotTables/pivotTable2.xml><?xml version="1.0" encoding="utf-8"?>
<pivotTableDefinition xmlns="http://schemas.openxmlformats.org/spreadsheetml/2006/main" name="Pivot 2" cacheId="1" dataCaption="" compact="0" compactData="0">
  <location ref="J2:M4" firstHeaderRow="0" firstDataRow="2" firstDataCol="0"/>
  <pivotFields>
    <pivotField name="Dự án" compact="0" outline="0" multipleItemSelectionAllowed="1" showAll="0">
      <items>
        <item x="0"/>
        <item t="default"/>
      </items>
    </pivotField>
    <pivotField name="Tòa" axis="axisRow" compact="0" outline="0" multipleItemSelectionAllowed="1" showAll="0" sortType="ascending">
      <items>
        <item x="0"/>
        <item t="default"/>
      </items>
    </pivotField>
    <pivotField name="Phân khu" compact="0" outline="0" multipleItemSelectionAllowed="1" showAll="0">
      <items>
        <item x="0"/>
        <item t="default"/>
      </items>
    </pivotField>
    <pivotField name="Mã că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t="default"/>
      </items>
    </pivotField>
    <pivotField name="Tầ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Loại căn hộ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Hướng ban công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ện tích thông thủ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Diện tích tim tườ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Đơn giá thông thủy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t="default"/>
      </items>
    </pivotField>
    <pivotField name="Giá chưa VAT và KPBT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t="default"/>
      </items>
    </pivotField>
    <pivotField name="Giá gồm VAT và KPBT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t="default"/>
      </items>
    </pivotField>
    <pivotField name="Đơn giá gồm CSBH (exc VAT, KPBT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t="default"/>
      </items>
    </pivotField>
    <pivotField name="CK TTTTD (7%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t="default"/>
      </items>
    </pivotField>
    <pivotField name="Đơn giá gồm CSBH (ex VAT, KPBT, CK TTTTĐ)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t="default"/>
      </items>
    </pivotField>
    <pivotField name="Miễn 5 năm DV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Nội thất" compact="0" numFmtId="3" outline="0" multipleItemSelectionAllowed="1" showAll="0">
      <items>
        <item x="0"/>
        <item x="1"/>
        <item t="default"/>
      </items>
    </pivotField>
    <pivotField name="CK BLNH (0.8%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t="default"/>
      </items>
    </pivotField>
    <pivotField name="Giá NET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t="default"/>
      </items>
    </pivotField>
    <pivotField name="Đơn giá NET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t="default"/>
      </items>
    </pivotField>
    <pivotField name="Tổng quà tặng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t="default"/>
      </items>
    </pivotField>
  </pivotFields>
  <rowFields>
    <field x="1"/>
  </rowFields>
  <colFields>
    <field x="-2"/>
  </colFields>
  <dataFields>
    <dataField name="AVERAGE of Đơn giá gồm CSBH (ex VAT, KPBT, CK TTTTĐ)" fld="14" subtotal="average" baseField="0"/>
    <dataField name="MIN of Quà" fld="20" subtotal="min" baseField="0"/>
    <dataField name="MAX of Quà" fld="20" subtotal="max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4.75"/>
    <col customWidth="1" min="2" max="6" width="12.63"/>
    <col customWidth="1" min="7" max="7" width="23.0"/>
    <col customWidth="1" min="11" max="12" width="14.38"/>
    <col customWidth="1" min="15" max="15" width="20.5"/>
    <col customWidth="1" min="19" max="19" width="14.38"/>
  </cols>
  <sheetData>
    <row r="1" ht="39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4" t="s">
        <v>13</v>
      </c>
      <c r="O1" s="5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6" t="s">
        <v>20</v>
      </c>
      <c r="V1" s="7"/>
      <c r="W1" s="7"/>
      <c r="X1" s="7"/>
      <c r="Y1" s="7"/>
    </row>
    <row r="2" ht="15.75" customHeight="1">
      <c r="A2" s="8" t="s">
        <v>21</v>
      </c>
      <c r="B2" s="8" t="s">
        <v>22</v>
      </c>
      <c r="C2" s="8" t="s">
        <v>23</v>
      </c>
      <c r="D2" s="8" t="s">
        <v>24</v>
      </c>
      <c r="E2" s="8" t="str">
        <f t="shared" ref="E2:E235" si="1">MID(D2,4,2)</f>
        <v>02</v>
      </c>
      <c r="F2" s="8" t="s">
        <v>25</v>
      </c>
      <c r="G2" s="8" t="s">
        <v>26</v>
      </c>
      <c r="H2" s="8">
        <v>31.5</v>
      </c>
      <c r="I2" s="8">
        <v>34.8</v>
      </c>
      <c r="J2" s="9">
        <v>4.697013E7</v>
      </c>
      <c r="K2" s="9">
        <v>1.479559081E9</v>
      </c>
      <c r="L2" s="9">
        <v>1.654608306E9</v>
      </c>
      <c r="M2" s="9">
        <f t="shared" ref="M2:M235" si="2">K2/H2</f>
        <v>46970129.56</v>
      </c>
      <c r="N2" s="9">
        <f t="shared" ref="N2:N235" si="3">K2*7%</f>
        <v>103569135.7</v>
      </c>
      <c r="O2" s="9">
        <f t="shared" ref="O2:O235" si="4">(K2-N2)/H2</f>
        <v>43682220.49</v>
      </c>
      <c r="P2" s="9">
        <f t="shared" ref="P2:P235" si="5">700000*H2</f>
        <v>22050000</v>
      </c>
      <c r="Q2" s="9">
        <f t="shared" ref="Q2:Q235" si="6">IF(OR(F2="Studio",F2="1PN",F2="1PN + 1"),70000000,120000000)</f>
        <v>70000000</v>
      </c>
      <c r="R2" s="9">
        <f t="shared" ref="R2:R235" si="7">K2*0.8%</f>
        <v>11836472.65</v>
      </c>
      <c r="S2" s="9">
        <f t="shared" ref="S2:S235" si="8">K2-N2-P2-Q2-R2</f>
        <v>1272103473</v>
      </c>
      <c r="T2" s="9">
        <f t="shared" ref="T2:T235" si="9">S2/H2</f>
        <v>40384237.23</v>
      </c>
      <c r="U2" s="9">
        <f t="shared" ref="U2:U235" si="10">SUM(N2,P2:R2)</f>
        <v>207455608.3</v>
      </c>
      <c r="V2" s="9"/>
      <c r="W2" s="9"/>
      <c r="X2" s="9"/>
      <c r="Y2" s="9"/>
      <c r="Z2" s="9"/>
      <c r="AA2" s="9"/>
      <c r="AB2" s="9"/>
      <c r="AC2" s="9"/>
    </row>
    <row r="3" ht="15.75" customHeight="1">
      <c r="A3" s="8" t="s">
        <v>21</v>
      </c>
      <c r="B3" s="8" t="s">
        <v>22</v>
      </c>
      <c r="C3" s="8" t="s">
        <v>23</v>
      </c>
      <c r="D3" s="8" t="s">
        <v>27</v>
      </c>
      <c r="E3" s="8" t="str">
        <f t="shared" si="1"/>
        <v>05</v>
      </c>
      <c r="F3" s="8" t="s">
        <v>28</v>
      </c>
      <c r="G3" s="8" t="s">
        <v>29</v>
      </c>
      <c r="H3" s="8">
        <v>34.1</v>
      </c>
      <c r="I3" s="8">
        <v>37.5</v>
      </c>
      <c r="J3" s="9">
        <v>4.6337884E7</v>
      </c>
      <c r="K3" s="9">
        <v>1.580121848E9</v>
      </c>
      <c r="L3" s="9">
        <v>1.767032432E9</v>
      </c>
      <c r="M3" s="9">
        <f t="shared" si="2"/>
        <v>46337884.11</v>
      </c>
      <c r="N3" s="9">
        <f t="shared" si="3"/>
        <v>110608529.4</v>
      </c>
      <c r="O3" s="9">
        <f t="shared" si="4"/>
        <v>43094232.22</v>
      </c>
      <c r="P3" s="9">
        <f t="shared" si="5"/>
        <v>23870000</v>
      </c>
      <c r="Q3" s="9">
        <f t="shared" si="6"/>
        <v>70000000</v>
      </c>
      <c r="R3" s="9">
        <f t="shared" si="7"/>
        <v>12640974.78</v>
      </c>
      <c r="S3" s="9">
        <f t="shared" si="8"/>
        <v>1363002344</v>
      </c>
      <c r="T3" s="9">
        <f t="shared" si="9"/>
        <v>39970743.22</v>
      </c>
      <c r="U3" s="9">
        <f t="shared" si="10"/>
        <v>217119504.1</v>
      </c>
      <c r="V3" s="9"/>
      <c r="W3" s="9"/>
      <c r="X3" s="9"/>
      <c r="Y3" s="9"/>
      <c r="Z3" s="9"/>
      <c r="AA3" s="9"/>
      <c r="AB3" s="9"/>
      <c r="AC3" s="9"/>
    </row>
    <row r="4" ht="15.75" customHeight="1">
      <c r="A4" s="8" t="s">
        <v>21</v>
      </c>
      <c r="B4" s="8" t="s">
        <v>22</v>
      </c>
      <c r="C4" s="8" t="s">
        <v>23</v>
      </c>
      <c r="D4" s="8" t="s">
        <v>30</v>
      </c>
      <c r="E4" s="8" t="str">
        <f t="shared" si="1"/>
        <v>05</v>
      </c>
      <c r="F4" s="8" t="s">
        <v>31</v>
      </c>
      <c r="G4" s="8" t="s">
        <v>32</v>
      </c>
      <c r="H4" s="8">
        <v>81.7</v>
      </c>
      <c r="I4" s="8">
        <v>90.5</v>
      </c>
      <c r="J4" s="9">
        <v>4.6137247E7</v>
      </c>
      <c r="K4" s="9">
        <v>3.769413064E9</v>
      </c>
      <c r="L4" s="9">
        <v>4.215264042E9</v>
      </c>
      <c r="M4" s="9">
        <f t="shared" si="2"/>
        <v>46137246.81</v>
      </c>
      <c r="N4" s="9">
        <f t="shared" si="3"/>
        <v>263858914.5</v>
      </c>
      <c r="O4" s="9">
        <f t="shared" si="4"/>
        <v>42907639.53</v>
      </c>
      <c r="P4" s="9">
        <f t="shared" si="5"/>
        <v>57190000</v>
      </c>
      <c r="Q4" s="9">
        <f t="shared" si="6"/>
        <v>120000000</v>
      </c>
      <c r="R4" s="9">
        <f t="shared" si="7"/>
        <v>30155304.51</v>
      </c>
      <c r="S4" s="9">
        <f t="shared" si="8"/>
        <v>3298208845</v>
      </c>
      <c r="T4" s="9">
        <f t="shared" si="9"/>
        <v>40369753.3</v>
      </c>
      <c r="U4" s="9">
        <f t="shared" si="10"/>
        <v>471204219</v>
      </c>
      <c r="V4" s="9"/>
      <c r="W4" s="9"/>
      <c r="X4" s="9"/>
      <c r="Y4" s="9"/>
      <c r="Z4" s="9"/>
      <c r="AA4" s="9"/>
      <c r="AB4" s="9"/>
      <c r="AC4" s="9"/>
    </row>
    <row r="5" ht="15.75" customHeight="1">
      <c r="A5" s="8" t="s">
        <v>21</v>
      </c>
      <c r="B5" s="8" t="s">
        <v>22</v>
      </c>
      <c r="C5" s="8" t="s">
        <v>23</v>
      </c>
      <c r="D5" s="8" t="s">
        <v>33</v>
      </c>
      <c r="E5" s="8" t="str">
        <f t="shared" si="1"/>
        <v>05</v>
      </c>
      <c r="F5" s="8" t="s">
        <v>31</v>
      </c>
      <c r="G5" s="8" t="s">
        <v>34</v>
      </c>
      <c r="H5" s="8">
        <v>77.6</v>
      </c>
      <c r="I5" s="8">
        <v>87.7</v>
      </c>
      <c r="J5" s="9">
        <v>5.1066182E7</v>
      </c>
      <c r="K5" s="9">
        <v>3.962735753E9</v>
      </c>
      <c r="L5" s="9">
        <v>4.432110573E9</v>
      </c>
      <c r="M5" s="9">
        <f t="shared" si="2"/>
        <v>51066182.38</v>
      </c>
      <c r="N5" s="9">
        <f t="shared" si="3"/>
        <v>277391502.7</v>
      </c>
      <c r="O5" s="9">
        <f t="shared" si="4"/>
        <v>47491549.62</v>
      </c>
      <c r="P5" s="9">
        <f t="shared" si="5"/>
        <v>54320000</v>
      </c>
      <c r="Q5" s="9">
        <f t="shared" si="6"/>
        <v>120000000</v>
      </c>
      <c r="R5" s="9">
        <f t="shared" si="7"/>
        <v>31701886.02</v>
      </c>
      <c r="S5" s="9">
        <f t="shared" si="8"/>
        <v>3479322364</v>
      </c>
      <c r="T5" s="9">
        <f t="shared" si="9"/>
        <v>44836628.41</v>
      </c>
      <c r="U5" s="9">
        <f t="shared" si="10"/>
        <v>483413388.7</v>
      </c>
      <c r="V5" s="9"/>
      <c r="W5" s="9"/>
      <c r="X5" s="9"/>
      <c r="Y5" s="9"/>
      <c r="Z5" s="9"/>
      <c r="AA5" s="9"/>
      <c r="AB5" s="9"/>
      <c r="AC5" s="9"/>
    </row>
    <row r="6" ht="15.75" customHeight="1">
      <c r="A6" s="8" t="s">
        <v>21</v>
      </c>
      <c r="B6" s="8" t="s">
        <v>22</v>
      </c>
      <c r="C6" s="8" t="s">
        <v>23</v>
      </c>
      <c r="D6" s="8" t="s">
        <v>35</v>
      </c>
      <c r="E6" s="8" t="str">
        <f t="shared" si="1"/>
        <v>05</v>
      </c>
      <c r="F6" s="8" t="s">
        <v>25</v>
      </c>
      <c r="G6" s="8" t="s">
        <v>26</v>
      </c>
      <c r="H6" s="8">
        <v>31.5</v>
      </c>
      <c r="I6" s="8">
        <v>34.8</v>
      </c>
      <c r="J6" s="9">
        <v>4.842359E7</v>
      </c>
      <c r="K6" s="9">
        <v>1.525343075E9</v>
      </c>
      <c r="L6" s="9">
        <v>1.705886379E9</v>
      </c>
      <c r="M6" s="9">
        <f t="shared" si="2"/>
        <v>48423589.68</v>
      </c>
      <c r="N6" s="9">
        <f t="shared" si="3"/>
        <v>106774015.3</v>
      </c>
      <c r="O6" s="9">
        <f t="shared" si="4"/>
        <v>45033938.4</v>
      </c>
      <c r="P6" s="9">
        <f t="shared" si="5"/>
        <v>22050000</v>
      </c>
      <c r="Q6" s="9">
        <f t="shared" si="6"/>
        <v>70000000</v>
      </c>
      <c r="R6" s="9">
        <f t="shared" si="7"/>
        <v>12202744.6</v>
      </c>
      <c r="S6" s="9">
        <f t="shared" si="8"/>
        <v>1314316315</v>
      </c>
      <c r="T6" s="9">
        <f t="shared" si="9"/>
        <v>41724327.47</v>
      </c>
      <c r="U6" s="9">
        <f t="shared" si="10"/>
        <v>211026759.9</v>
      </c>
      <c r="V6" s="9"/>
      <c r="W6" s="9"/>
      <c r="X6" s="9"/>
      <c r="Y6" s="9"/>
      <c r="Z6" s="9"/>
      <c r="AA6" s="9"/>
      <c r="AB6" s="9"/>
      <c r="AC6" s="9"/>
    </row>
    <row r="7" ht="15.75" customHeight="1">
      <c r="A7" s="8" t="s">
        <v>21</v>
      </c>
      <c r="B7" s="8" t="s">
        <v>22</v>
      </c>
      <c r="C7" s="8" t="s">
        <v>23</v>
      </c>
      <c r="D7" s="8" t="s">
        <v>36</v>
      </c>
      <c r="E7" s="8" t="str">
        <f t="shared" si="1"/>
        <v>06</v>
      </c>
      <c r="F7" s="8" t="s">
        <v>28</v>
      </c>
      <c r="G7" s="8" t="s">
        <v>29</v>
      </c>
      <c r="H7" s="8">
        <v>34.1</v>
      </c>
      <c r="I7" s="8">
        <v>37.5</v>
      </c>
      <c r="J7" s="9">
        <v>4.6957947E7</v>
      </c>
      <c r="K7" s="9">
        <v>1.601266002E9</v>
      </c>
      <c r="L7" s="9">
        <v>1.790713885E9</v>
      </c>
      <c r="M7" s="9">
        <f t="shared" si="2"/>
        <v>46957947.27</v>
      </c>
      <c r="N7" s="9">
        <f t="shared" si="3"/>
        <v>112088620.1</v>
      </c>
      <c r="O7" s="9">
        <f t="shared" si="4"/>
        <v>43670890.96</v>
      </c>
      <c r="P7" s="9">
        <f t="shared" si="5"/>
        <v>23870000</v>
      </c>
      <c r="Q7" s="9">
        <f t="shared" si="6"/>
        <v>70000000</v>
      </c>
      <c r="R7" s="9">
        <f t="shared" si="7"/>
        <v>12810128.02</v>
      </c>
      <c r="S7" s="9">
        <f t="shared" si="8"/>
        <v>1382497254</v>
      </c>
      <c r="T7" s="9">
        <f t="shared" si="9"/>
        <v>40542441.46</v>
      </c>
      <c r="U7" s="9">
        <f t="shared" si="10"/>
        <v>218768748.2</v>
      </c>
      <c r="V7" s="9"/>
      <c r="W7" s="9"/>
      <c r="X7" s="9"/>
      <c r="Y7" s="9"/>
      <c r="Z7" s="9"/>
      <c r="AA7" s="9"/>
      <c r="AB7" s="9"/>
      <c r="AC7" s="9"/>
    </row>
    <row r="8" ht="15.75" customHeight="1">
      <c r="A8" s="8" t="s">
        <v>21</v>
      </c>
      <c r="B8" s="8" t="s">
        <v>22</v>
      </c>
      <c r="C8" s="8" t="s">
        <v>23</v>
      </c>
      <c r="D8" s="8" t="s">
        <v>37</v>
      </c>
      <c r="E8" s="8" t="str">
        <f t="shared" si="1"/>
        <v>06</v>
      </c>
      <c r="F8" s="8" t="s">
        <v>31</v>
      </c>
      <c r="G8" s="8" t="s">
        <v>32</v>
      </c>
      <c r="H8" s="8">
        <v>81.7</v>
      </c>
      <c r="I8" s="8">
        <v>90.5</v>
      </c>
      <c r="J8" s="9">
        <v>4.6970008E7</v>
      </c>
      <c r="K8" s="9">
        <v>3.837449626E9</v>
      </c>
      <c r="L8" s="9">
        <v>4.291464992E9</v>
      </c>
      <c r="M8" s="9">
        <f t="shared" si="2"/>
        <v>46970007.66</v>
      </c>
      <c r="N8" s="9">
        <f t="shared" si="3"/>
        <v>268621473.8</v>
      </c>
      <c r="O8" s="9">
        <f t="shared" si="4"/>
        <v>43682107.13</v>
      </c>
      <c r="P8" s="9">
        <f t="shared" si="5"/>
        <v>57190000</v>
      </c>
      <c r="Q8" s="9">
        <f t="shared" si="6"/>
        <v>120000000</v>
      </c>
      <c r="R8" s="9">
        <f t="shared" si="7"/>
        <v>30699597.01</v>
      </c>
      <c r="S8" s="9">
        <f t="shared" si="8"/>
        <v>3360938555</v>
      </c>
      <c r="T8" s="9">
        <f t="shared" si="9"/>
        <v>41137558.81</v>
      </c>
      <c r="U8" s="9">
        <f t="shared" si="10"/>
        <v>476511070.8</v>
      </c>
      <c r="V8" s="9"/>
      <c r="W8" s="9"/>
      <c r="X8" s="9"/>
      <c r="Y8" s="9"/>
      <c r="Z8" s="9"/>
      <c r="AA8" s="9"/>
      <c r="AB8" s="9"/>
      <c r="AC8" s="9"/>
    </row>
    <row r="9" ht="15.75" customHeight="1">
      <c r="A9" s="8" t="s">
        <v>21</v>
      </c>
      <c r="B9" s="8" t="s">
        <v>22</v>
      </c>
      <c r="C9" s="8" t="s">
        <v>23</v>
      </c>
      <c r="D9" s="8" t="s">
        <v>38</v>
      </c>
      <c r="E9" s="8" t="str">
        <f t="shared" si="1"/>
        <v>06</v>
      </c>
      <c r="F9" s="8" t="s">
        <v>31</v>
      </c>
      <c r="G9" s="8" t="s">
        <v>39</v>
      </c>
      <c r="H9" s="8">
        <v>74.9</v>
      </c>
      <c r="I9" s="8">
        <v>81.7</v>
      </c>
      <c r="J9" s="9">
        <v>4.7523648E7</v>
      </c>
      <c r="K9" s="9">
        <v>3.55952124E9</v>
      </c>
      <c r="L9" s="9">
        <v>3.980724421E9</v>
      </c>
      <c r="M9" s="9">
        <f t="shared" si="2"/>
        <v>47523648.06</v>
      </c>
      <c r="N9" s="9">
        <f t="shared" si="3"/>
        <v>249166486.8</v>
      </c>
      <c r="O9" s="9">
        <f t="shared" si="4"/>
        <v>44196992.7</v>
      </c>
      <c r="P9" s="9">
        <f t="shared" si="5"/>
        <v>52430000</v>
      </c>
      <c r="Q9" s="9">
        <f t="shared" si="6"/>
        <v>120000000</v>
      </c>
      <c r="R9" s="9">
        <f t="shared" si="7"/>
        <v>28476169.92</v>
      </c>
      <c r="S9" s="9">
        <f t="shared" si="8"/>
        <v>3109448583</v>
      </c>
      <c r="T9" s="9">
        <f t="shared" si="9"/>
        <v>41514667.33</v>
      </c>
      <c r="U9" s="9">
        <f t="shared" si="10"/>
        <v>450072656.7</v>
      </c>
      <c r="V9" s="9"/>
      <c r="W9" s="9"/>
      <c r="X9" s="9"/>
      <c r="Y9" s="9"/>
      <c r="Z9" s="9"/>
      <c r="AA9" s="9"/>
      <c r="AB9" s="9"/>
      <c r="AC9" s="9"/>
    </row>
    <row r="10" ht="15.75" customHeight="1">
      <c r="A10" s="8" t="s">
        <v>21</v>
      </c>
      <c r="B10" s="8" t="s">
        <v>22</v>
      </c>
      <c r="C10" s="8" t="s">
        <v>23</v>
      </c>
      <c r="D10" s="8" t="s">
        <v>40</v>
      </c>
      <c r="E10" s="8" t="str">
        <f t="shared" si="1"/>
        <v>06</v>
      </c>
      <c r="F10" s="8" t="s">
        <v>25</v>
      </c>
      <c r="G10" s="8" t="s">
        <v>26</v>
      </c>
      <c r="H10" s="8">
        <v>31.5</v>
      </c>
      <c r="I10" s="8">
        <v>34.8</v>
      </c>
      <c r="J10" s="9">
        <v>4.9046504E7</v>
      </c>
      <c r="K10" s="9">
        <v>1.54496486E9</v>
      </c>
      <c r="L10" s="9">
        <v>1.727862779E9</v>
      </c>
      <c r="M10" s="9">
        <f t="shared" si="2"/>
        <v>49046503.49</v>
      </c>
      <c r="N10" s="9">
        <f t="shared" si="3"/>
        <v>108147540.2</v>
      </c>
      <c r="O10" s="9">
        <f t="shared" si="4"/>
        <v>45613248.25</v>
      </c>
      <c r="P10" s="9">
        <f t="shared" si="5"/>
        <v>22050000</v>
      </c>
      <c r="Q10" s="9">
        <f t="shared" si="6"/>
        <v>70000000</v>
      </c>
      <c r="R10" s="9">
        <f t="shared" si="7"/>
        <v>12359718.88</v>
      </c>
      <c r="S10" s="9">
        <f t="shared" si="8"/>
        <v>1332407601</v>
      </c>
      <c r="T10" s="9">
        <f t="shared" si="9"/>
        <v>42298654</v>
      </c>
      <c r="U10" s="9">
        <f t="shared" si="10"/>
        <v>212557259.1</v>
      </c>
      <c r="V10" s="9"/>
      <c r="W10" s="9"/>
      <c r="X10" s="9"/>
      <c r="Y10" s="9"/>
      <c r="Z10" s="9"/>
      <c r="AA10" s="9"/>
      <c r="AB10" s="9"/>
      <c r="AC10" s="9"/>
    </row>
    <row r="11" ht="15.75" customHeight="1">
      <c r="A11" s="8" t="s">
        <v>21</v>
      </c>
      <c r="B11" s="8" t="s">
        <v>22</v>
      </c>
      <c r="C11" s="8" t="s">
        <v>23</v>
      </c>
      <c r="D11" s="8" t="s">
        <v>41</v>
      </c>
      <c r="E11" s="8" t="str">
        <f t="shared" si="1"/>
        <v>06</v>
      </c>
      <c r="F11" s="8" t="s">
        <v>42</v>
      </c>
      <c r="G11" s="8" t="s">
        <v>29</v>
      </c>
      <c r="H11" s="8">
        <v>42.8</v>
      </c>
      <c r="I11" s="8">
        <v>46.5</v>
      </c>
      <c r="J11" s="9">
        <v>4.5485324E7</v>
      </c>
      <c r="K11" s="9">
        <v>1.946771862E9</v>
      </c>
      <c r="L11" s="9">
        <v>2.176990561E9</v>
      </c>
      <c r="M11" s="9">
        <f t="shared" si="2"/>
        <v>45485323.88</v>
      </c>
      <c r="N11" s="9">
        <f t="shared" si="3"/>
        <v>136274030.3</v>
      </c>
      <c r="O11" s="9">
        <f t="shared" si="4"/>
        <v>42301351.21</v>
      </c>
      <c r="P11" s="9">
        <f t="shared" si="5"/>
        <v>29960000</v>
      </c>
      <c r="Q11" s="9">
        <f t="shared" si="6"/>
        <v>70000000</v>
      </c>
      <c r="R11" s="9">
        <f t="shared" si="7"/>
        <v>15574174.9</v>
      </c>
      <c r="S11" s="9">
        <f t="shared" si="8"/>
        <v>1694963657</v>
      </c>
      <c r="T11" s="9">
        <f t="shared" si="9"/>
        <v>39601954.6</v>
      </c>
      <c r="U11" s="9">
        <f t="shared" si="10"/>
        <v>251808205.2</v>
      </c>
      <c r="V11" s="9"/>
      <c r="W11" s="9"/>
      <c r="X11" s="9"/>
      <c r="Y11" s="9"/>
      <c r="Z11" s="9"/>
      <c r="AA11" s="9"/>
      <c r="AB11" s="9"/>
      <c r="AC11" s="9"/>
    </row>
    <row r="12" ht="15.75" customHeight="1">
      <c r="A12" s="8" t="s">
        <v>21</v>
      </c>
      <c r="B12" s="8" t="s">
        <v>22</v>
      </c>
      <c r="C12" s="8" t="s">
        <v>23</v>
      </c>
      <c r="D12" s="8" t="s">
        <v>43</v>
      </c>
      <c r="E12" s="8" t="str">
        <f t="shared" si="1"/>
        <v>08</v>
      </c>
      <c r="F12" s="8" t="s">
        <v>28</v>
      </c>
      <c r="G12" s="8" t="s">
        <v>29</v>
      </c>
      <c r="H12" s="8">
        <v>34.1</v>
      </c>
      <c r="I12" s="8">
        <v>37.5</v>
      </c>
      <c r="J12" s="9">
        <v>4.7619346E7</v>
      </c>
      <c r="K12" s="9">
        <v>1.623819696E9</v>
      </c>
      <c r="L12" s="9">
        <v>1.815974022E9</v>
      </c>
      <c r="M12" s="9">
        <f t="shared" si="2"/>
        <v>47619345.92</v>
      </c>
      <c r="N12" s="9">
        <f t="shared" si="3"/>
        <v>113667378.7</v>
      </c>
      <c r="O12" s="9">
        <f t="shared" si="4"/>
        <v>44285991.71</v>
      </c>
      <c r="P12" s="9">
        <f t="shared" si="5"/>
        <v>23870000</v>
      </c>
      <c r="Q12" s="9">
        <f t="shared" si="6"/>
        <v>70000000</v>
      </c>
      <c r="R12" s="9">
        <f t="shared" si="7"/>
        <v>12990557.57</v>
      </c>
      <c r="S12" s="9">
        <f t="shared" si="8"/>
        <v>1403291760</v>
      </c>
      <c r="T12" s="9">
        <f t="shared" si="9"/>
        <v>41152251.02</v>
      </c>
      <c r="U12" s="9">
        <f t="shared" si="10"/>
        <v>220527936.3</v>
      </c>
      <c r="V12" s="9"/>
      <c r="W12" s="9"/>
      <c r="X12" s="9"/>
      <c r="Y12" s="9"/>
      <c r="Z12" s="9"/>
      <c r="AA12" s="9"/>
      <c r="AB12" s="9"/>
      <c r="AC12" s="9"/>
    </row>
    <row r="13" ht="15.75" customHeight="1">
      <c r="A13" s="8" t="s">
        <v>21</v>
      </c>
      <c r="B13" s="8" t="s">
        <v>22</v>
      </c>
      <c r="C13" s="8" t="s">
        <v>23</v>
      </c>
      <c r="D13" s="8" t="s">
        <v>44</v>
      </c>
      <c r="E13" s="8" t="str">
        <f t="shared" si="1"/>
        <v>08</v>
      </c>
      <c r="F13" s="8" t="s">
        <v>31</v>
      </c>
      <c r="G13" s="8" t="s">
        <v>34</v>
      </c>
      <c r="H13" s="8">
        <v>77.6</v>
      </c>
      <c r="I13" s="8">
        <v>87.7</v>
      </c>
      <c r="J13" s="9">
        <v>5.2383122E7</v>
      </c>
      <c r="K13" s="9">
        <v>4.064930275E9</v>
      </c>
      <c r="L13" s="9">
        <v>4.546568438E9</v>
      </c>
      <c r="M13" s="9">
        <f t="shared" si="2"/>
        <v>52383122.1</v>
      </c>
      <c r="N13" s="9">
        <f t="shared" si="3"/>
        <v>284545119.3</v>
      </c>
      <c r="O13" s="9">
        <f t="shared" si="4"/>
        <v>48716303.55</v>
      </c>
      <c r="P13" s="9">
        <f t="shared" si="5"/>
        <v>54320000</v>
      </c>
      <c r="Q13" s="9">
        <f t="shared" si="6"/>
        <v>120000000</v>
      </c>
      <c r="R13" s="9">
        <f t="shared" si="7"/>
        <v>32519442.2</v>
      </c>
      <c r="S13" s="9">
        <f t="shared" si="8"/>
        <v>3573545714</v>
      </c>
      <c r="T13" s="9">
        <f t="shared" si="9"/>
        <v>46050846.82</v>
      </c>
      <c r="U13" s="9">
        <f t="shared" si="10"/>
        <v>491384561.5</v>
      </c>
      <c r="V13" s="9"/>
      <c r="W13" s="9"/>
      <c r="X13" s="9"/>
      <c r="Y13" s="9"/>
      <c r="Z13" s="9"/>
      <c r="AA13" s="9"/>
      <c r="AB13" s="9"/>
      <c r="AC13" s="9"/>
    </row>
    <row r="14" ht="15.75" customHeight="1">
      <c r="A14" s="8" t="s">
        <v>21</v>
      </c>
      <c r="B14" s="8" t="s">
        <v>22</v>
      </c>
      <c r="C14" s="8" t="s">
        <v>23</v>
      </c>
      <c r="D14" s="8" t="s">
        <v>45</v>
      </c>
      <c r="E14" s="8" t="str">
        <f t="shared" si="1"/>
        <v>08</v>
      </c>
      <c r="F14" s="8" t="s">
        <v>25</v>
      </c>
      <c r="G14" s="8" t="s">
        <v>26</v>
      </c>
      <c r="H14" s="8">
        <v>31.5</v>
      </c>
      <c r="I14" s="8">
        <v>34.8</v>
      </c>
      <c r="J14" s="9">
        <v>4.9710945E7</v>
      </c>
      <c r="K14" s="9">
        <v>1.565894774E9</v>
      </c>
      <c r="L14" s="9">
        <v>1.751304282E9</v>
      </c>
      <c r="M14" s="9">
        <f t="shared" si="2"/>
        <v>49710945.21</v>
      </c>
      <c r="N14" s="9">
        <f t="shared" si="3"/>
        <v>109612634.2</v>
      </c>
      <c r="O14" s="9">
        <f t="shared" si="4"/>
        <v>46231179.04</v>
      </c>
      <c r="P14" s="9">
        <f t="shared" si="5"/>
        <v>22050000</v>
      </c>
      <c r="Q14" s="9">
        <f t="shared" si="6"/>
        <v>70000000</v>
      </c>
      <c r="R14" s="9">
        <f t="shared" si="7"/>
        <v>12527158.19</v>
      </c>
      <c r="S14" s="9">
        <f t="shared" si="8"/>
        <v>1351704982</v>
      </c>
      <c r="T14" s="9">
        <f t="shared" si="9"/>
        <v>42911269.26</v>
      </c>
      <c r="U14" s="9">
        <f t="shared" si="10"/>
        <v>214189792.4</v>
      </c>
      <c r="V14" s="9"/>
      <c r="W14" s="9"/>
      <c r="X14" s="9"/>
      <c r="Y14" s="9"/>
      <c r="Z14" s="9"/>
      <c r="AA14" s="9"/>
      <c r="AB14" s="9"/>
      <c r="AC14" s="9"/>
    </row>
    <row r="15" ht="15.75" customHeight="1">
      <c r="A15" s="8" t="s">
        <v>21</v>
      </c>
      <c r="B15" s="8" t="s">
        <v>22</v>
      </c>
      <c r="C15" s="8" t="s">
        <v>23</v>
      </c>
      <c r="D15" s="8" t="s">
        <v>46</v>
      </c>
      <c r="E15" s="8" t="str">
        <f t="shared" si="1"/>
        <v>08</v>
      </c>
      <c r="F15" s="8" t="s">
        <v>42</v>
      </c>
      <c r="G15" s="8" t="s">
        <v>29</v>
      </c>
      <c r="H15" s="8">
        <v>42.8</v>
      </c>
      <c r="I15" s="8">
        <v>46.5</v>
      </c>
      <c r="J15" s="9">
        <v>4.6138752E7</v>
      </c>
      <c r="K15" s="9">
        <v>1.974738593E9</v>
      </c>
      <c r="L15" s="9">
        <v>2.2083133E9</v>
      </c>
      <c r="M15" s="9">
        <f t="shared" si="2"/>
        <v>46138752.17</v>
      </c>
      <c r="N15" s="9">
        <f t="shared" si="3"/>
        <v>138231701.5</v>
      </c>
      <c r="O15" s="9">
        <f t="shared" si="4"/>
        <v>42909039.52</v>
      </c>
      <c r="P15" s="9">
        <f t="shared" si="5"/>
        <v>29960000</v>
      </c>
      <c r="Q15" s="9">
        <f t="shared" si="6"/>
        <v>70000000</v>
      </c>
      <c r="R15" s="9">
        <f t="shared" si="7"/>
        <v>15797908.74</v>
      </c>
      <c r="S15" s="9">
        <f t="shared" si="8"/>
        <v>1720748983</v>
      </c>
      <c r="T15" s="9">
        <f t="shared" si="9"/>
        <v>40204415.48</v>
      </c>
      <c r="U15" s="9">
        <f t="shared" si="10"/>
        <v>253989610.3</v>
      </c>
      <c r="V15" s="9"/>
      <c r="W15" s="9"/>
      <c r="X15" s="9"/>
      <c r="Y15" s="9"/>
      <c r="Z15" s="9"/>
      <c r="AA15" s="9"/>
      <c r="AB15" s="9"/>
      <c r="AC15" s="9"/>
    </row>
    <row r="16" ht="15.75" customHeight="1">
      <c r="A16" s="8" t="s">
        <v>21</v>
      </c>
      <c r="B16" s="8" t="s">
        <v>22</v>
      </c>
      <c r="C16" s="8" t="s">
        <v>23</v>
      </c>
      <c r="D16" s="8" t="s">
        <v>47</v>
      </c>
      <c r="E16" s="8" t="str">
        <f t="shared" si="1"/>
        <v>09</v>
      </c>
      <c r="F16" s="8" t="s">
        <v>28</v>
      </c>
      <c r="G16" s="8" t="s">
        <v>29</v>
      </c>
      <c r="H16" s="8">
        <v>34.1</v>
      </c>
      <c r="I16" s="8">
        <v>37.5</v>
      </c>
      <c r="J16" s="9">
        <v>4.7702024E7</v>
      </c>
      <c r="K16" s="9">
        <v>1.626639008E9</v>
      </c>
      <c r="L16" s="9">
        <v>1.819131651E9</v>
      </c>
      <c r="M16" s="9">
        <f t="shared" si="2"/>
        <v>47702023.7</v>
      </c>
      <c r="N16" s="9">
        <f t="shared" si="3"/>
        <v>113864730.6</v>
      </c>
      <c r="O16" s="9">
        <f t="shared" si="4"/>
        <v>44362882.04</v>
      </c>
      <c r="P16" s="9">
        <f t="shared" si="5"/>
        <v>23870000</v>
      </c>
      <c r="Q16" s="9">
        <f t="shared" si="6"/>
        <v>70000000</v>
      </c>
      <c r="R16" s="9">
        <f t="shared" si="7"/>
        <v>13013112.06</v>
      </c>
      <c r="S16" s="9">
        <f t="shared" si="8"/>
        <v>1405891165</v>
      </c>
      <c r="T16" s="9">
        <f t="shared" si="9"/>
        <v>41228479.92</v>
      </c>
      <c r="U16" s="9">
        <f t="shared" si="10"/>
        <v>220747842.6</v>
      </c>
      <c r="V16" s="9"/>
      <c r="W16" s="9"/>
      <c r="X16" s="9"/>
      <c r="Y16" s="9"/>
      <c r="Z16" s="9"/>
      <c r="AA16" s="9"/>
      <c r="AB16" s="9"/>
      <c r="AC16" s="9"/>
    </row>
    <row r="17" ht="15.75" customHeight="1">
      <c r="A17" s="8" t="s">
        <v>21</v>
      </c>
      <c r="B17" s="8" t="s">
        <v>22</v>
      </c>
      <c r="C17" s="8" t="s">
        <v>23</v>
      </c>
      <c r="D17" s="8" t="s">
        <v>48</v>
      </c>
      <c r="E17" s="8" t="str">
        <f t="shared" si="1"/>
        <v>10</v>
      </c>
      <c r="F17" s="8" t="s">
        <v>28</v>
      </c>
      <c r="G17" s="8" t="s">
        <v>29</v>
      </c>
      <c r="H17" s="8">
        <v>34.1</v>
      </c>
      <c r="I17" s="8">
        <v>37.5</v>
      </c>
      <c r="J17" s="9">
        <v>4.7826033E7</v>
      </c>
      <c r="K17" s="9">
        <v>1.630867721E9</v>
      </c>
      <c r="L17" s="9">
        <v>1.82386781E9</v>
      </c>
      <c r="M17" s="9">
        <f t="shared" si="2"/>
        <v>47826032.87</v>
      </c>
      <c r="N17" s="9">
        <f t="shared" si="3"/>
        <v>114160740.5</v>
      </c>
      <c r="O17" s="9">
        <f t="shared" si="4"/>
        <v>44478210.57</v>
      </c>
      <c r="P17" s="9">
        <f t="shared" si="5"/>
        <v>23870000</v>
      </c>
      <c r="Q17" s="9">
        <f t="shared" si="6"/>
        <v>70000000</v>
      </c>
      <c r="R17" s="9">
        <f t="shared" si="7"/>
        <v>13046941.77</v>
      </c>
      <c r="S17" s="9">
        <f t="shared" si="8"/>
        <v>1409790039</v>
      </c>
      <c r="T17" s="9">
        <f t="shared" si="9"/>
        <v>41342816.39</v>
      </c>
      <c r="U17" s="9">
        <f t="shared" si="10"/>
        <v>221077682.2</v>
      </c>
      <c r="V17" s="9"/>
      <c r="W17" s="9"/>
      <c r="X17" s="9"/>
      <c r="Y17" s="9"/>
      <c r="Z17" s="9"/>
      <c r="AA17" s="9"/>
      <c r="AB17" s="9"/>
      <c r="AC17" s="9"/>
    </row>
    <row r="18" ht="15.75" customHeight="1">
      <c r="A18" s="8" t="s">
        <v>21</v>
      </c>
      <c r="B18" s="8" t="s">
        <v>22</v>
      </c>
      <c r="C18" s="8" t="s">
        <v>23</v>
      </c>
      <c r="D18" s="8" t="s">
        <v>49</v>
      </c>
      <c r="E18" s="8" t="str">
        <f t="shared" si="1"/>
        <v>10</v>
      </c>
      <c r="F18" s="8" t="s">
        <v>25</v>
      </c>
      <c r="G18" s="8" t="s">
        <v>26</v>
      </c>
      <c r="H18" s="8">
        <v>31.5</v>
      </c>
      <c r="I18" s="8">
        <v>34.8</v>
      </c>
      <c r="J18" s="9">
        <v>4.9918581E7</v>
      </c>
      <c r="K18" s="9">
        <v>1.572435286E9</v>
      </c>
      <c r="L18" s="9">
        <v>1.758629655E9</v>
      </c>
      <c r="M18" s="9">
        <f t="shared" si="2"/>
        <v>49918580.51</v>
      </c>
      <c r="N18" s="9">
        <f t="shared" si="3"/>
        <v>110070470</v>
      </c>
      <c r="O18" s="9">
        <f t="shared" si="4"/>
        <v>46424279.87</v>
      </c>
      <c r="P18" s="9">
        <f t="shared" si="5"/>
        <v>22050000</v>
      </c>
      <c r="Q18" s="9">
        <f t="shared" si="6"/>
        <v>70000000</v>
      </c>
      <c r="R18" s="9">
        <f t="shared" si="7"/>
        <v>12579482.29</v>
      </c>
      <c r="S18" s="9">
        <f t="shared" si="8"/>
        <v>1357735334</v>
      </c>
      <c r="T18" s="9">
        <f t="shared" si="9"/>
        <v>43102709.01</v>
      </c>
      <c r="U18" s="9">
        <f t="shared" si="10"/>
        <v>214699952.3</v>
      </c>
      <c r="V18" s="9"/>
      <c r="W18" s="9"/>
      <c r="X18" s="9"/>
      <c r="Y18" s="9"/>
      <c r="Z18" s="9"/>
      <c r="AA18" s="9"/>
      <c r="AB18" s="9"/>
      <c r="AC18" s="9"/>
    </row>
    <row r="19" ht="15.75" customHeight="1">
      <c r="A19" s="8" t="s">
        <v>21</v>
      </c>
      <c r="B19" s="8" t="s">
        <v>22</v>
      </c>
      <c r="C19" s="8" t="s">
        <v>23</v>
      </c>
      <c r="D19" s="8" t="s">
        <v>50</v>
      </c>
      <c r="E19" s="8" t="str">
        <f t="shared" si="1"/>
        <v>10</v>
      </c>
      <c r="F19" s="8" t="s">
        <v>42</v>
      </c>
      <c r="G19" s="8" t="s">
        <v>26</v>
      </c>
      <c r="H19" s="8">
        <v>42.7</v>
      </c>
      <c r="I19" s="8">
        <v>46.5</v>
      </c>
      <c r="J19" s="9">
        <v>4.9598357E7</v>
      </c>
      <c r="K19" s="9">
        <v>2.117849843E9</v>
      </c>
      <c r="L19" s="9">
        <v>2.368605829E9</v>
      </c>
      <c r="M19" s="9">
        <f t="shared" si="2"/>
        <v>49598356.98</v>
      </c>
      <c r="N19" s="9">
        <f t="shared" si="3"/>
        <v>148249489</v>
      </c>
      <c r="O19" s="9">
        <f t="shared" si="4"/>
        <v>46126471.99</v>
      </c>
      <c r="P19" s="9">
        <f t="shared" si="5"/>
        <v>29890000</v>
      </c>
      <c r="Q19" s="9">
        <f t="shared" si="6"/>
        <v>70000000</v>
      </c>
      <c r="R19" s="9">
        <f t="shared" si="7"/>
        <v>16942798.74</v>
      </c>
      <c r="S19" s="9">
        <f t="shared" si="8"/>
        <v>1852767555</v>
      </c>
      <c r="T19" s="9">
        <f t="shared" si="9"/>
        <v>43390340.87</v>
      </c>
      <c r="U19" s="9">
        <f t="shared" si="10"/>
        <v>265082287.8</v>
      </c>
      <c r="V19" s="9"/>
      <c r="W19" s="9"/>
      <c r="X19" s="9"/>
      <c r="Y19" s="9"/>
      <c r="Z19" s="9"/>
      <c r="AA19" s="9"/>
      <c r="AB19" s="9"/>
      <c r="AC19" s="9"/>
    </row>
    <row r="20" ht="15.75" customHeight="1">
      <c r="A20" s="8" t="s">
        <v>21</v>
      </c>
      <c r="B20" s="8" t="s">
        <v>22</v>
      </c>
      <c r="C20" s="8" t="s">
        <v>23</v>
      </c>
      <c r="D20" s="8" t="s">
        <v>51</v>
      </c>
      <c r="E20" s="8" t="str">
        <f t="shared" si="1"/>
        <v>10</v>
      </c>
      <c r="F20" s="8" t="s">
        <v>42</v>
      </c>
      <c r="G20" s="8" t="s">
        <v>29</v>
      </c>
      <c r="H20" s="8">
        <v>42.8</v>
      </c>
      <c r="I20" s="8">
        <v>46.5</v>
      </c>
      <c r="J20" s="9">
        <v>4.6342946E7</v>
      </c>
      <c r="K20" s="9">
        <v>1.983478106E9</v>
      </c>
      <c r="L20" s="9">
        <v>2.218101554E9</v>
      </c>
      <c r="M20" s="9">
        <f t="shared" si="2"/>
        <v>46342946.4</v>
      </c>
      <c r="N20" s="9">
        <f t="shared" si="3"/>
        <v>138843467.4</v>
      </c>
      <c r="O20" s="9">
        <f t="shared" si="4"/>
        <v>43098940.15</v>
      </c>
      <c r="P20" s="9">
        <f t="shared" si="5"/>
        <v>29960000</v>
      </c>
      <c r="Q20" s="9">
        <f t="shared" si="6"/>
        <v>70000000</v>
      </c>
      <c r="R20" s="9">
        <f t="shared" si="7"/>
        <v>15867824.85</v>
      </c>
      <c r="S20" s="9">
        <f t="shared" si="8"/>
        <v>1728806814</v>
      </c>
      <c r="T20" s="9">
        <f t="shared" si="9"/>
        <v>40392682.56</v>
      </c>
      <c r="U20" s="9">
        <f t="shared" si="10"/>
        <v>254671292.3</v>
      </c>
      <c r="V20" s="9"/>
      <c r="W20" s="9"/>
      <c r="X20" s="9"/>
      <c r="Y20" s="9"/>
      <c r="Z20" s="9"/>
      <c r="AA20" s="9"/>
      <c r="AB20" s="9"/>
      <c r="AC20" s="9"/>
    </row>
    <row r="21" ht="15.75" customHeight="1">
      <c r="A21" s="8" t="s">
        <v>21</v>
      </c>
      <c r="B21" s="8" t="s">
        <v>22</v>
      </c>
      <c r="C21" s="8" t="s">
        <v>23</v>
      </c>
      <c r="D21" s="8" t="s">
        <v>52</v>
      </c>
      <c r="E21" s="8" t="str">
        <f t="shared" si="1"/>
        <v>11</v>
      </c>
      <c r="F21" s="8" t="s">
        <v>28</v>
      </c>
      <c r="G21" s="8" t="s">
        <v>29</v>
      </c>
      <c r="H21" s="8">
        <v>34.3</v>
      </c>
      <c r="I21" s="8">
        <v>37.5</v>
      </c>
      <c r="J21" s="9">
        <v>4.7929717E7</v>
      </c>
      <c r="K21" s="9">
        <v>1.643989287E9</v>
      </c>
      <c r="L21" s="9">
        <v>1.838548104E9</v>
      </c>
      <c r="M21" s="9">
        <f t="shared" si="2"/>
        <v>47929716.82</v>
      </c>
      <c r="N21" s="9">
        <f t="shared" si="3"/>
        <v>115079250.1</v>
      </c>
      <c r="O21" s="9">
        <f t="shared" si="4"/>
        <v>44574636.64</v>
      </c>
      <c r="P21" s="9">
        <f t="shared" si="5"/>
        <v>24010000</v>
      </c>
      <c r="Q21" s="9">
        <f t="shared" si="6"/>
        <v>70000000</v>
      </c>
      <c r="R21" s="9">
        <f t="shared" si="7"/>
        <v>13151914.3</v>
      </c>
      <c r="S21" s="9">
        <f t="shared" si="8"/>
        <v>1421748123</v>
      </c>
      <c r="T21" s="9">
        <f t="shared" si="9"/>
        <v>41450382.58</v>
      </c>
      <c r="U21" s="9">
        <f t="shared" si="10"/>
        <v>222241164.4</v>
      </c>
      <c r="V21" s="9"/>
      <c r="W21" s="9"/>
      <c r="X21" s="9"/>
      <c r="Y21" s="9"/>
      <c r="Z21" s="9"/>
      <c r="AA21" s="9"/>
      <c r="AB21" s="9"/>
      <c r="AC21" s="9"/>
    </row>
    <row r="22" ht="15.75" customHeight="1">
      <c r="A22" s="8" t="s">
        <v>21</v>
      </c>
      <c r="B22" s="8" t="s">
        <v>22</v>
      </c>
      <c r="C22" s="8" t="s">
        <v>23</v>
      </c>
      <c r="D22" s="8" t="s">
        <v>53</v>
      </c>
      <c r="E22" s="8" t="str">
        <f t="shared" si="1"/>
        <v>11</v>
      </c>
      <c r="F22" s="8" t="s">
        <v>31</v>
      </c>
      <c r="G22" s="8" t="s">
        <v>34</v>
      </c>
      <c r="H22" s="8">
        <v>78.3</v>
      </c>
      <c r="I22" s="8">
        <v>87.7</v>
      </c>
      <c r="J22" s="9">
        <v>5.1681657E7</v>
      </c>
      <c r="K22" s="9">
        <v>4.046673763E9</v>
      </c>
      <c r="L22" s="9">
        <v>4.526065636E9</v>
      </c>
      <c r="M22" s="9">
        <f t="shared" si="2"/>
        <v>51681657.25</v>
      </c>
      <c r="N22" s="9">
        <f t="shared" si="3"/>
        <v>283267163.4</v>
      </c>
      <c r="O22" s="9">
        <f t="shared" si="4"/>
        <v>48063941.25</v>
      </c>
      <c r="P22" s="9">
        <f t="shared" si="5"/>
        <v>54810000</v>
      </c>
      <c r="Q22" s="9">
        <f t="shared" si="6"/>
        <v>120000000</v>
      </c>
      <c r="R22" s="9">
        <f t="shared" si="7"/>
        <v>32373390.1</v>
      </c>
      <c r="S22" s="9">
        <f t="shared" si="8"/>
        <v>3556223209</v>
      </c>
      <c r="T22" s="9">
        <f t="shared" si="9"/>
        <v>45417920.94</v>
      </c>
      <c r="U22" s="9">
        <f t="shared" si="10"/>
        <v>490450553.5</v>
      </c>
      <c r="V22" s="9"/>
      <c r="W22" s="9"/>
      <c r="X22" s="9"/>
      <c r="Y22" s="9"/>
      <c r="Z22" s="9"/>
      <c r="AA22" s="9"/>
      <c r="AB22" s="9"/>
      <c r="AC22" s="9"/>
    </row>
    <row r="23" ht="15.75" customHeight="1">
      <c r="A23" s="8" t="s">
        <v>21</v>
      </c>
      <c r="B23" s="8" t="s">
        <v>22</v>
      </c>
      <c r="C23" s="8" t="s">
        <v>23</v>
      </c>
      <c r="D23" s="8" t="s">
        <v>54</v>
      </c>
      <c r="E23" s="8" t="str">
        <f t="shared" si="1"/>
        <v>11</v>
      </c>
      <c r="F23" s="8" t="s">
        <v>25</v>
      </c>
      <c r="G23" s="8" t="s">
        <v>26</v>
      </c>
      <c r="H23" s="8">
        <v>31.6</v>
      </c>
      <c r="I23" s="8">
        <v>34.8</v>
      </c>
      <c r="J23" s="9">
        <v>4.931214E7</v>
      </c>
      <c r="K23" s="9">
        <v>1.558263625E9</v>
      </c>
      <c r="L23" s="9">
        <v>1.742749466E9</v>
      </c>
      <c r="M23" s="9">
        <f t="shared" si="2"/>
        <v>49312140.03</v>
      </c>
      <c r="N23" s="9">
        <f t="shared" si="3"/>
        <v>109078453.8</v>
      </c>
      <c r="O23" s="9">
        <f t="shared" si="4"/>
        <v>45860290.23</v>
      </c>
      <c r="P23" s="9">
        <f t="shared" si="5"/>
        <v>22120000</v>
      </c>
      <c r="Q23" s="9">
        <f t="shared" si="6"/>
        <v>70000000</v>
      </c>
      <c r="R23" s="9">
        <f t="shared" si="7"/>
        <v>12466109</v>
      </c>
      <c r="S23" s="9">
        <f t="shared" si="8"/>
        <v>1344599062</v>
      </c>
      <c r="T23" s="9">
        <f t="shared" si="9"/>
        <v>42550603.24</v>
      </c>
      <c r="U23" s="9">
        <f t="shared" si="10"/>
        <v>213664562.8</v>
      </c>
      <c r="V23" s="9"/>
      <c r="W23" s="9"/>
      <c r="X23" s="9"/>
      <c r="Y23" s="9"/>
      <c r="Z23" s="9"/>
      <c r="AA23" s="9"/>
      <c r="AB23" s="9"/>
      <c r="AC23" s="9"/>
    </row>
    <row r="24" ht="15.75" customHeight="1">
      <c r="A24" s="8" t="s">
        <v>21</v>
      </c>
      <c r="B24" s="8" t="s">
        <v>22</v>
      </c>
      <c r="C24" s="8" t="s">
        <v>23</v>
      </c>
      <c r="D24" s="8" t="s">
        <v>55</v>
      </c>
      <c r="E24" s="8" t="str">
        <f t="shared" si="1"/>
        <v>11</v>
      </c>
      <c r="F24" s="8" t="s">
        <v>42</v>
      </c>
      <c r="G24" s="8" t="s">
        <v>29</v>
      </c>
      <c r="H24" s="8">
        <v>42.8</v>
      </c>
      <c r="I24" s="8">
        <v>46.3</v>
      </c>
      <c r="J24" s="9">
        <v>4.6316245E7</v>
      </c>
      <c r="K24" s="9">
        <v>1.982335268E9</v>
      </c>
      <c r="L24" s="9">
        <v>2.216821576E9</v>
      </c>
      <c r="M24" s="9">
        <f t="shared" si="2"/>
        <v>46316244.58</v>
      </c>
      <c r="N24" s="9">
        <f t="shared" si="3"/>
        <v>138763468.8</v>
      </c>
      <c r="O24" s="9">
        <f t="shared" si="4"/>
        <v>43074107.46</v>
      </c>
      <c r="P24" s="9">
        <f t="shared" si="5"/>
        <v>29960000</v>
      </c>
      <c r="Q24" s="9">
        <f t="shared" si="6"/>
        <v>70000000</v>
      </c>
      <c r="R24" s="9">
        <f t="shared" si="7"/>
        <v>15858682.14</v>
      </c>
      <c r="S24" s="9">
        <f t="shared" si="8"/>
        <v>1727753117</v>
      </c>
      <c r="T24" s="9">
        <f t="shared" si="9"/>
        <v>40368063.48</v>
      </c>
      <c r="U24" s="9">
        <f t="shared" si="10"/>
        <v>254582150.9</v>
      </c>
      <c r="V24" s="9"/>
      <c r="W24" s="9"/>
      <c r="X24" s="9"/>
      <c r="Y24" s="9"/>
      <c r="Z24" s="9"/>
      <c r="AA24" s="9"/>
      <c r="AB24" s="9"/>
      <c r="AC24" s="9"/>
    </row>
    <row r="25" ht="15.75" customHeight="1">
      <c r="A25" s="8" t="s">
        <v>21</v>
      </c>
      <c r="B25" s="8" t="s">
        <v>22</v>
      </c>
      <c r="C25" s="8" t="s">
        <v>23</v>
      </c>
      <c r="D25" s="8" t="s">
        <v>56</v>
      </c>
      <c r="E25" s="8" t="str">
        <f t="shared" si="1"/>
        <v>12</v>
      </c>
      <c r="F25" s="8" t="s">
        <v>28</v>
      </c>
      <c r="G25" s="8" t="s">
        <v>29</v>
      </c>
      <c r="H25" s="8">
        <v>34.3</v>
      </c>
      <c r="I25" s="8">
        <v>37.5</v>
      </c>
      <c r="J25" s="9">
        <v>4.8094104E7</v>
      </c>
      <c r="K25" s="9">
        <v>1.649627779E9</v>
      </c>
      <c r="L25" s="9">
        <v>1.844863215E9</v>
      </c>
      <c r="M25" s="9">
        <f t="shared" si="2"/>
        <v>48094104.34</v>
      </c>
      <c r="N25" s="9">
        <f t="shared" si="3"/>
        <v>115473944.5</v>
      </c>
      <c r="O25" s="9">
        <f t="shared" si="4"/>
        <v>44727517.04</v>
      </c>
      <c r="P25" s="9">
        <f t="shared" si="5"/>
        <v>24010000</v>
      </c>
      <c r="Q25" s="9">
        <f t="shared" si="6"/>
        <v>70000000</v>
      </c>
      <c r="R25" s="9">
        <f t="shared" si="7"/>
        <v>13197022.23</v>
      </c>
      <c r="S25" s="9">
        <f t="shared" si="8"/>
        <v>1426946812</v>
      </c>
      <c r="T25" s="9">
        <f t="shared" si="9"/>
        <v>41601947.88</v>
      </c>
      <c r="U25" s="9">
        <f t="shared" si="10"/>
        <v>222680966.8</v>
      </c>
      <c r="V25" s="9"/>
      <c r="W25" s="9"/>
      <c r="X25" s="9"/>
      <c r="Y25" s="9"/>
      <c r="Z25" s="9"/>
      <c r="AA25" s="9"/>
      <c r="AB25" s="9"/>
      <c r="AC25" s="9"/>
    </row>
    <row r="26" ht="15.75" customHeight="1">
      <c r="A26" s="8" t="s">
        <v>21</v>
      </c>
      <c r="B26" s="8" t="s">
        <v>22</v>
      </c>
      <c r="C26" s="8" t="s">
        <v>23</v>
      </c>
      <c r="D26" s="8" t="s">
        <v>57</v>
      </c>
      <c r="E26" s="8" t="str">
        <f t="shared" si="1"/>
        <v>12</v>
      </c>
      <c r="F26" s="8" t="s">
        <v>25</v>
      </c>
      <c r="G26" s="8" t="s">
        <v>26</v>
      </c>
      <c r="H26" s="8">
        <v>31.6</v>
      </c>
      <c r="I26" s="8">
        <v>34.8</v>
      </c>
      <c r="J26" s="9">
        <v>4.9477723E7</v>
      </c>
      <c r="K26" s="9">
        <v>1.563496041E9</v>
      </c>
      <c r="L26" s="9">
        <v>1.748609771E9</v>
      </c>
      <c r="M26" s="9">
        <f t="shared" si="2"/>
        <v>49477722.82</v>
      </c>
      <c r="N26" s="9">
        <f t="shared" si="3"/>
        <v>109444722.9</v>
      </c>
      <c r="O26" s="9">
        <f t="shared" si="4"/>
        <v>46014282.22</v>
      </c>
      <c r="P26" s="9">
        <f t="shared" si="5"/>
        <v>22120000</v>
      </c>
      <c r="Q26" s="9">
        <f t="shared" si="6"/>
        <v>70000000</v>
      </c>
      <c r="R26" s="9">
        <f t="shared" si="7"/>
        <v>12507968.33</v>
      </c>
      <c r="S26" s="9">
        <f t="shared" si="8"/>
        <v>1349423350</v>
      </c>
      <c r="T26" s="9">
        <f t="shared" si="9"/>
        <v>42703270.56</v>
      </c>
      <c r="U26" s="9">
        <f t="shared" si="10"/>
        <v>214072691.2</v>
      </c>
      <c r="V26" s="9"/>
      <c r="W26" s="9"/>
      <c r="X26" s="9"/>
      <c r="Y26" s="9"/>
      <c r="Z26" s="9"/>
      <c r="AA26" s="9"/>
      <c r="AB26" s="9"/>
      <c r="AC26" s="9"/>
    </row>
    <row r="27" ht="15.75" customHeight="1">
      <c r="A27" s="8" t="s">
        <v>21</v>
      </c>
      <c r="B27" s="8" t="s">
        <v>22</v>
      </c>
      <c r="C27" s="8" t="s">
        <v>23</v>
      </c>
      <c r="D27" s="8" t="s">
        <v>58</v>
      </c>
      <c r="E27" s="8" t="str">
        <f t="shared" si="1"/>
        <v>12</v>
      </c>
      <c r="F27" s="8" t="s">
        <v>42</v>
      </c>
      <c r="G27" s="8" t="s">
        <v>29</v>
      </c>
      <c r="H27" s="8">
        <v>42.8</v>
      </c>
      <c r="I27" s="8">
        <v>46.3</v>
      </c>
      <c r="J27" s="9">
        <v>4.6478898E7</v>
      </c>
      <c r="K27" s="9">
        <v>1.989296849E9</v>
      </c>
      <c r="L27" s="9">
        <v>2.224618547E9</v>
      </c>
      <c r="M27" s="9">
        <f t="shared" si="2"/>
        <v>46478898.34</v>
      </c>
      <c r="N27" s="9">
        <f t="shared" si="3"/>
        <v>139250779.4</v>
      </c>
      <c r="O27" s="9">
        <f t="shared" si="4"/>
        <v>43225375.46</v>
      </c>
      <c r="P27" s="9">
        <f t="shared" si="5"/>
        <v>29960000</v>
      </c>
      <c r="Q27" s="9">
        <f t="shared" si="6"/>
        <v>70000000</v>
      </c>
      <c r="R27" s="9">
        <f t="shared" si="7"/>
        <v>15914374.79</v>
      </c>
      <c r="S27" s="9">
        <f t="shared" si="8"/>
        <v>1734171695</v>
      </c>
      <c r="T27" s="9">
        <f t="shared" si="9"/>
        <v>40518030.25</v>
      </c>
      <c r="U27" s="9">
        <f t="shared" si="10"/>
        <v>255125154.2</v>
      </c>
      <c r="V27" s="9"/>
      <c r="W27" s="9"/>
      <c r="X27" s="9"/>
      <c r="Y27" s="9"/>
      <c r="Z27" s="9"/>
      <c r="AA27" s="9"/>
      <c r="AB27" s="9"/>
      <c r="AC27" s="9"/>
    </row>
    <row r="28" ht="15.75" customHeight="1">
      <c r="A28" s="8" t="s">
        <v>21</v>
      </c>
      <c r="B28" s="8" t="s">
        <v>22</v>
      </c>
      <c r="C28" s="8" t="s">
        <v>23</v>
      </c>
      <c r="D28" s="8" t="s">
        <v>59</v>
      </c>
      <c r="E28" s="8" t="str">
        <f t="shared" si="1"/>
        <v>13</v>
      </c>
      <c r="F28" s="8" t="s">
        <v>28</v>
      </c>
      <c r="G28" s="8" t="s">
        <v>29</v>
      </c>
      <c r="H28" s="8">
        <v>34.3</v>
      </c>
      <c r="I28" s="8">
        <v>37.5</v>
      </c>
      <c r="J28" s="9">
        <v>4.6162571E7</v>
      </c>
      <c r="K28" s="9">
        <v>1.583376184E9</v>
      </c>
      <c r="L28" s="9">
        <v>1.770661429E9</v>
      </c>
      <c r="M28" s="9">
        <f t="shared" si="2"/>
        <v>46162570.96</v>
      </c>
      <c r="N28" s="9">
        <f t="shared" si="3"/>
        <v>110836332.9</v>
      </c>
      <c r="O28" s="9">
        <f t="shared" si="4"/>
        <v>42931190.99</v>
      </c>
      <c r="P28" s="9">
        <f t="shared" si="5"/>
        <v>24010000</v>
      </c>
      <c r="Q28" s="9">
        <f t="shared" si="6"/>
        <v>70000000</v>
      </c>
      <c r="R28" s="9">
        <f t="shared" si="7"/>
        <v>12667009.47</v>
      </c>
      <c r="S28" s="9">
        <f t="shared" si="8"/>
        <v>1365862842</v>
      </c>
      <c r="T28" s="9">
        <f t="shared" si="9"/>
        <v>39821074.1</v>
      </c>
      <c r="U28" s="9">
        <f t="shared" si="10"/>
        <v>217513342.4</v>
      </c>
      <c r="V28" s="9"/>
      <c r="W28" s="9"/>
      <c r="X28" s="9"/>
      <c r="Y28" s="9"/>
      <c r="Z28" s="9"/>
      <c r="AA28" s="9"/>
      <c r="AB28" s="9"/>
      <c r="AC28" s="9"/>
    </row>
    <row r="29" ht="15.75" customHeight="1">
      <c r="A29" s="8" t="s">
        <v>21</v>
      </c>
      <c r="B29" s="8" t="s">
        <v>22</v>
      </c>
      <c r="C29" s="8" t="s">
        <v>23</v>
      </c>
      <c r="D29" s="8" t="s">
        <v>60</v>
      </c>
      <c r="E29" s="8" t="str">
        <f t="shared" si="1"/>
        <v>13</v>
      </c>
      <c r="F29" s="8" t="s">
        <v>31</v>
      </c>
      <c r="G29" s="8" t="s">
        <v>34</v>
      </c>
      <c r="H29" s="8">
        <v>78.3</v>
      </c>
      <c r="I29" s="8">
        <v>87.7</v>
      </c>
      <c r="J29" s="9">
        <v>4.9871261E7</v>
      </c>
      <c r="K29" s="9">
        <v>3.904919774E9</v>
      </c>
      <c r="L29" s="9">
        <v>4.367301168E9</v>
      </c>
      <c r="M29" s="9">
        <f t="shared" si="2"/>
        <v>49871261.48</v>
      </c>
      <c r="N29" s="9">
        <f t="shared" si="3"/>
        <v>273344384.2</v>
      </c>
      <c r="O29" s="9">
        <f t="shared" si="4"/>
        <v>46380273.18</v>
      </c>
      <c r="P29" s="9">
        <f t="shared" si="5"/>
        <v>54810000</v>
      </c>
      <c r="Q29" s="9">
        <f t="shared" si="6"/>
        <v>120000000</v>
      </c>
      <c r="R29" s="9">
        <f t="shared" si="7"/>
        <v>31239358.19</v>
      </c>
      <c r="S29" s="9">
        <f t="shared" si="8"/>
        <v>3425526032</v>
      </c>
      <c r="T29" s="9">
        <f t="shared" si="9"/>
        <v>43748736.04</v>
      </c>
      <c r="U29" s="9">
        <f t="shared" si="10"/>
        <v>479393742.4</v>
      </c>
      <c r="V29" s="9"/>
      <c r="W29" s="9"/>
      <c r="X29" s="9"/>
      <c r="Y29" s="9"/>
      <c r="Z29" s="9"/>
      <c r="AA29" s="9"/>
      <c r="AB29" s="9"/>
      <c r="AC29" s="9"/>
    </row>
    <row r="30" ht="15.75" customHeight="1">
      <c r="A30" s="8" t="s">
        <v>21</v>
      </c>
      <c r="B30" s="8" t="s">
        <v>22</v>
      </c>
      <c r="C30" s="8" t="s">
        <v>23</v>
      </c>
      <c r="D30" s="8" t="s">
        <v>61</v>
      </c>
      <c r="E30" s="8" t="str">
        <f t="shared" si="1"/>
        <v>13</v>
      </c>
      <c r="F30" s="8" t="s">
        <v>25</v>
      </c>
      <c r="G30" s="8" t="s">
        <v>26</v>
      </c>
      <c r="H30" s="8">
        <v>31.6</v>
      </c>
      <c r="I30" s="8">
        <v>34.8</v>
      </c>
      <c r="J30" s="9">
        <v>4.7532108E7</v>
      </c>
      <c r="K30" s="9">
        <v>1.502014602E9</v>
      </c>
      <c r="L30" s="9">
        <v>1.67975056E9</v>
      </c>
      <c r="M30" s="9">
        <f t="shared" si="2"/>
        <v>47532107.66</v>
      </c>
      <c r="N30" s="9">
        <f t="shared" si="3"/>
        <v>105141022.1</v>
      </c>
      <c r="O30" s="9">
        <f t="shared" si="4"/>
        <v>44204860.12</v>
      </c>
      <c r="P30" s="9">
        <f t="shared" si="5"/>
        <v>22120000</v>
      </c>
      <c r="Q30" s="9">
        <f t="shared" si="6"/>
        <v>70000000</v>
      </c>
      <c r="R30" s="9">
        <f t="shared" si="7"/>
        <v>12016116.82</v>
      </c>
      <c r="S30" s="9">
        <f t="shared" si="8"/>
        <v>1292737463</v>
      </c>
      <c r="T30" s="9">
        <f t="shared" si="9"/>
        <v>40909413.39</v>
      </c>
      <c r="U30" s="9">
        <f t="shared" si="10"/>
        <v>209277139</v>
      </c>
      <c r="V30" s="9"/>
      <c r="W30" s="9"/>
      <c r="X30" s="9"/>
      <c r="Y30" s="9"/>
      <c r="Z30" s="9"/>
      <c r="AA30" s="9"/>
      <c r="AB30" s="9"/>
      <c r="AC30" s="9"/>
    </row>
    <row r="31" ht="15.75" customHeight="1">
      <c r="A31" s="8" t="s">
        <v>21</v>
      </c>
      <c r="B31" s="8" t="s">
        <v>22</v>
      </c>
      <c r="C31" s="8" t="s">
        <v>23</v>
      </c>
      <c r="D31" s="8" t="s">
        <v>62</v>
      </c>
      <c r="E31" s="8" t="str">
        <f t="shared" si="1"/>
        <v>14</v>
      </c>
      <c r="F31" s="8" t="s">
        <v>31</v>
      </c>
      <c r="G31" s="8" t="s">
        <v>39</v>
      </c>
      <c r="H31" s="8">
        <v>75.5</v>
      </c>
      <c r="I31" s="8">
        <v>81.7</v>
      </c>
      <c r="J31" s="9">
        <v>4.8830996E7</v>
      </c>
      <c r="K31" s="9">
        <v>3.686740206E9</v>
      </c>
      <c r="L31" s="9">
        <v>4.123162084E9</v>
      </c>
      <c r="M31" s="9">
        <f t="shared" si="2"/>
        <v>48830996.11</v>
      </c>
      <c r="N31" s="9">
        <f t="shared" si="3"/>
        <v>258071814.4</v>
      </c>
      <c r="O31" s="9">
        <f t="shared" si="4"/>
        <v>45412826.38</v>
      </c>
      <c r="P31" s="9">
        <f t="shared" si="5"/>
        <v>52850000</v>
      </c>
      <c r="Q31" s="9">
        <f t="shared" si="6"/>
        <v>120000000</v>
      </c>
      <c r="R31" s="9">
        <f t="shared" si="7"/>
        <v>29493921.65</v>
      </c>
      <c r="S31" s="9">
        <f t="shared" si="8"/>
        <v>3226324470</v>
      </c>
      <c r="T31" s="9">
        <f t="shared" si="9"/>
        <v>42732774.44</v>
      </c>
      <c r="U31" s="9">
        <f t="shared" si="10"/>
        <v>460415736.1</v>
      </c>
      <c r="V31" s="9"/>
      <c r="W31" s="9"/>
      <c r="X31" s="9"/>
      <c r="Y31" s="9"/>
      <c r="Z31" s="9"/>
      <c r="AA31" s="9"/>
      <c r="AB31" s="9"/>
      <c r="AC31" s="9"/>
    </row>
    <row r="32" ht="15.75" customHeight="1">
      <c r="A32" s="8" t="s">
        <v>21</v>
      </c>
      <c r="B32" s="8" t="s">
        <v>22</v>
      </c>
      <c r="C32" s="8" t="s">
        <v>23</v>
      </c>
      <c r="D32" s="8" t="s">
        <v>63</v>
      </c>
      <c r="E32" s="8" t="str">
        <f t="shared" si="1"/>
        <v>14</v>
      </c>
      <c r="F32" s="8" t="s">
        <v>31</v>
      </c>
      <c r="G32" s="8" t="s">
        <v>34</v>
      </c>
      <c r="H32" s="8">
        <v>78.3</v>
      </c>
      <c r="I32" s="8">
        <v>87.7</v>
      </c>
      <c r="J32" s="9">
        <v>5.0881711E7</v>
      </c>
      <c r="K32" s="9">
        <v>3.984037969E9</v>
      </c>
      <c r="L32" s="9">
        <v>4.455913547E9</v>
      </c>
      <c r="M32" s="9">
        <f t="shared" si="2"/>
        <v>50881710.97</v>
      </c>
      <c r="N32" s="9">
        <f t="shared" si="3"/>
        <v>278882657.8</v>
      </c>
      <c r="O32" s="9">
        <f t="shared" si="4"/>
        <v>47319991.2</v>
      </c>
      <c r="P32" s="9">
        <f t="shared" si="5"/>
        <v>54810000</v>
      </c>
      <c r="Q32" s="9">
        <f t="shared" si="6"/>
        <v>120000000</v>
      </c>
      <c r="R32" s="9">
        <f t="shared" si="7"/>
        <v>31872303.75</v>
      </c>
      <c r="S32" s="9">
        <f t="shared" si="8"/>
        <v>3498473007</v>
      </c>
      <c r="T32" s="9">
        <f t="shared" si="9"/>
        <v>44680370.47</v>
      </c>
      <c r="U32" s="9">
        <f t="shared" si="10"/>
        <v>485564961.6</v>
      </c>
      <c r="V32" s="9"/>
      <c r="W32" s="9"/>
      <c r="X32" s="9"/>
      <c r="Y32" s="9"/>
      <c r="Z32" s="9"/>
      <c r="AA32" s="9"/>
      <c r="AB32" s="9"/>
      <c r="AC32" s="9"/>
    </row>
    <row r="33" ht="15.75" customHeight="1">
      <c r="A33" s="8" t="s">
        <v>21</v>
      </c>
      <c r="B33" s="8" t="s">
        <v>22</v>
      </c>
      <c r="C33" s="8" t="s">
        <v>23</v>
      </c>
      <c r="D33" s="8" t="s">
        <v>64</v>
      </c>
      <c r="E33" s="8" t="str">
        <f t="shared" si="1"/>
        <v>14</v>
      </c>
      <c r="F33" s="8" t="s">
        <v>25</v>
      </c>
      <c r="G33" s="8" t="s">
        <v>26</v>
      </c>
      <c r="H33" s="8">
        <v>31.6</v>
      </c>
      <c r="I33" s="8">
        <v>34.8</v>
      </c>
      <c r="J33" s="9">
        <v>4.8525613E7</v>
      </c>
      <c r="K33" s="9">
        <v>1.533409362E9</v>
      </c>
      <c r="L33" s="9">
        <v>1.71491269E9</v>
      </c>
      <c r="M33" s="9">
        <f t="shared" si="2"/>
        <v>48525612.72</v>
      </c>
      <c r="N33" s="9">
        <f t="shared" si="3"/>
        <v>107338655.3</v>
      </c>
      <c r="O33" s="9">
        <f t="shared" si="4"/>
        <v>45128819.83</v>
      </c>
      <c r="P33" s="9">
        <f t="shared" si="5"/>
        <v>22120000</v>
      </c>
      <c r="Q33" s="9">
        <f t="shared" si="6"/>
        <v>70000000</v>
      </c>
      <c r="R33" s="9">
        <f t="shared" si="7"/>
        <v>12267274.9</v>
      </c>
      <c r="S33" s="9">
        <f t="shared" si="8"/>
        <v>1321683432</v>
      </c>
      <c r="T33" s="9">
        <f t="shared" si="9"/>
        <v>41825425.06</v>
      </c>
      <c r="U33" s="9">
        <f t="shared" si="10"/>
        <v>211725930.2</v>
      </c>
      <c r="V33" s="9"/>
      <c r="W33" s="9"/>
      <c r="X33" s="9"/>
      <c r="Y33" s="9"/>
      <c r="Z33" s="9"/>
      <c r="AA33" s="9"/>
      <c r="AB33" s="9"/>
      <c r="AC33" s="9"/>
    </row>
    <row r="34" ht="15.75" customHeight="1">
      <c r="A34" s="8" t="s">
        <v>21</v>
      </c>
      <c r="B34" s="8" t="s">
        <v>22</v>
      </c>
      <c r="C34" s="8" t="s">
        <v>23</v>
      </c>
      <c r="D34" s="8" t="s">
        <v>65</v>
      </c>
      <c r="E34" s="8" t="str">
        <f t="shared" si="1"/>
        <v>15</v>
      </c>
      <c r="F34" s="8" t="s">
        <v>28</v>
      </c>
      <c r="G34" s="8" t="s">
        <v>29</v>
      </c>
      <c r="H34" s="8">
        <v>34.3</v>
      </c>
      <c r="I34" s="8">
        <v>37.5</v>
      </c>
      <c r="J34" s="9">
        <v>4.8587259E7</v>
      </c>
      <c r="K34" s="9">
        <v>1.666542978E9</v>
      </c>
      <c r="L34" s="9">
        <v>1.863808238E9</v>
      </c>
      <c r="M34" s="9">
        <f t="shared" si="2"/>
        <v>48587258.83</v>
      </c>
      <c r="N34" s="9">
        <f t="shared" si="3"/>
        <v>116658008.5</v>
      </c>
      <c r="O34" s="9">
        <f t="shared" si="4"/>
        <v>45186150.72</v>
      </c>
      <c r="P34" s="9">
        <f t="shared" si="5"/>
        <v>24010000</v>
      </c>
      <c r="Q34" s="9">
        <f t="shared" si="6"/>
        <v>70000000</v>
      </c>
      <c r="R34" s="9">
        <f t="shared" si="7"/>
        <v>13332343.82</v>
      </c>
      <c r="S34" s="9">
        <f t="shared" si="8"/>
        <v>1442542626</v>
      </c>
      <c r="T34" s="9">
        <f t="shared" si="9"/>
        <v>42056636.32</v>
      </c>
      <c r="U34" s="9">
        <f t="shared" si="10"/>
        <v>224000352.3</v>
      </c>
      <c r="V34" s="9"/>
      <c r="W34" s="9"/>
      <c r="X34" s="9"/>
      <c r="Y34" s="9"/>
      <c r="Z34" s="9"/>
      <c r="AA34" s="9"/>
      <c r="AB34" s="9"/>
      <c r="AC34" s="9"/>
    </row>
    <row r="35" ht="15.75" customHeight="1">
      <c r="A35" s="8" t="s">
        <v>21</v>
      </c>
      <c r="B35" s="8" t="s">
        <v>22</v>
      </c>
      <c r="C35" s="8" t="s">
        <v>23</v>
      </c>
      <c r="D35" s="8" t="s">
        <v>66</v>
      </c>
      <c r="E35" s="8" t="str">
        <f t="shared" si="1"/>
        <v>15</v>
      </c>
      <c r="F35" s="8" t="s">
        <v>31</v>
      </c>
      <c r="G35" s="8" t="s">
        <v>32</v>
      </c>
      <c r="H35" s="8">
        <v>82.4</v>
      </c>
      <c r="I35" s="8">
        <v>90.6</v>
      </c>
      <c r="J35" s="9">
        <v>4.9986218E7</v>
      </c>
      <c r="K35" s="9">
        <v>4.118864352E9</v>
      </c>
      <c r="L35" s="9">
        <v>4.606593977E9</v>
      </c>
      <c r="M35" s="9">
        <f t="shared" si="2"/>
        <v>49986217.86</v>
      </c>
      <c r="N35" s="9">
        <f t="shared" si="3"/>
        <v>288320504.6</v>
      </c>
      <c r="O35" s="9">
        <f t="shared" si="4"/>
        <v>46487182.61</v>
      </c>
      <c r="P35" s="9">
        <f t="shared" si="5"/>
        <v>57680000</v>
      </c>
      <c r="Q35" s="9">
        <f t="shared" si="6"/>
        <v>120000000</v>
      </c>
      <c r="R35" s="9">
        <f t="shared" si="7"/>
        <v>32950914.82</v>
      </c>
      <c r="S35" s="9">
        <f t="shared" si="8"/>
        <v>3619912933</v>
      </c>
      <c r="T35" s="9">
        <f t="shared" si="9"/>
        <v>43930982.19</v>
      </c>
      <c r="U35" s="9">
        <f t="shared" si="10"/>
        <v>498951419.5</v>
      </c>
      <c r="V35" s="9"/>
      <c r="W35" s="9"/>
      <c r="X35" s="9"/>
      <c r="Y35" s="9"/>
      <c r="Z35" s="9"/>
      <c r="AA35" s="9"/>
      <c r="AB35" s="9"/>
      <c r="AC35" s="9"/>
    </row>
    <row r="36" ht="15.75" customHeight="1">
      <c r="A36" s="8" t="s">
        <v>21</v>
      </c>
      <c r="B36" s="8" t="s">
        <v>22</v>
      </c>
      <c r="C36" s="8" t="s">
        <v>23</v>
      </c>
      <c r="D36" s="8" t="s">
        <v>67</v>
      </c>
      <c r="E36" s="8" t="str">
        <f t="shared" si="1"/>
        <v>15</v>
      </c>
      <c r="F36" s="8" t="s">
        <v>31</v>
      </c>
      <c r="G36" s="8" t="s">
        <v>39</v>
      </c>
      <c r="H36" s="8">
        <v>75.5</v>
      </c>
      <c r="I36" s="8">
        <v>81.7</v>
      </c>
      <c r="J36" s="9">
        <v>5.0254669E7</v>
      </c>
      <c r="K36" s="9">
        <v>3.794227477E9</v>
      </c>
      <c r="L36" s="9">
        <v>4.243547829E9</v>
      </c>
      <c r="M36" s="9">
        <f t="shared" si="2"/>
        <v>50254668.57</v>
      </c>
      <c r="N36" s="9">
        <f t="shared" si="3"/>
        <v>265595923.4</v>
      </c>
      <c r="O36" s="9">
        <f t="shared" si="4"/>
        <v>46736841.77</v>
      </c>
      <c r="P36" s="9">
        <f t="shared" si="5"/>
        <v>52850000</v>
      </c>
      <c r="Q36" s="9">
        <f t="shared" si="6"/>
        <v>120000000</v>
      </c>
      <c r="R36" s="9">
        <f t="shared" si="7"/>
        <v>30353819.82</v>
      </c>
      <c r="S36" s="9">
        <f t="shared" si="8"/>
        <v>3325427734</v>
      </c>
      <c r="T36" s="9">
        <f t="shared" si="9"/>
        <v>44045400.45</v>
      </c>
      <c r="U36" s="9">
        <f t="shared" si="10"/>
        <v>468799743.2</v>
      </c>
      <c r="V36" s="9"/>
      <c r="W36" s="9"/>
      <c r="X36" s="9"/>
      <c r="Y36" s="9"/>
      <c r="Z36" s="9"/>
      <c r="AA36" s="9"/>
      <c r="AB36" s="9"/>
      <c r="AC36" s="9"/>
    </row>
    <row r="37" ht="15.75" customHeight="1">
      <c r="A37" s="8" t="s">
        <v>21</v>
      </c>
      <c r="B37" s="8" t="s">
        <v>22</v>
      </c>
      <c r="C37" s="8" t="s">
        <v>23</v>
      </c>
      <c r="D37" s="8" t="s">
        <v>68</v>
      </c>
      <c r="E37" s="8" t="str">
        <f t="shared" si="1"/>
        <v>15</v>
      </c>
      <c r="F37" s="8" t="s">
        <v>25</v>
      </c>
      <c r="G37" s="8" t="s">
        <v>26</v>
      </c>
      <c r="H37" s="8">
        <v>30.5</v>
      </c>
      <c r="I37" s="8">
        <v>34.0</v>
      </c>
      <c r="J37" s="9">
        <v>4.8469366E7</v>
      </c>
      <c r="K37" s="9">
        <v>1.478315654E9</v>
      </c>
      <c r="L37" s="9">
        <v>1.653294965E9</v>
      </c>
      <c r="M37" s="9">
        <f t="shared" si="2"/>
        <v>48469365.7</v>
      </c>
      <c r="N37" s="9">
        <f t="shared" si="3"/>
        <v>103482095.8</v>
      </c>
      <c r="O37" s="9">
        <f t="shared" si="4"/>
        <v>45076510.11</v>
      </c>
      <c r="P37" s="9">
        <f t="shared" si="5"/>
        <v>21350000</v>
      </c>
      <c r="Q37" s="9">
        <f t="shared" si="6"/>
        <v>70000000</v>
      </c>
      <c r="R37" s="9">
        <f t="shared" si="7"/>
        <v>11826525.23</v>
      </c>
      <c r="S37" s="9">
        <f t="shared" si="8"/>
        <v>1271657033</v>
      </c>
      <c r="T37" s="9">
        <f t="shared" si="9"/>
        <v>41693673.21</v>
      </c>
      <c r="U37" s="9">
        <f t="shared" si="10"/>
        <v>206658621</v>
      </c>
      <c r="V37" s="9"/>
      <c r="W37" s="9"/>
      <c r="X37" s="9"/>
      <c r="Y37" s="9"/>
      <c r="Z37" s="9"/>
      <c r="AA37" s="9"/>
      <c r="AB37" s="9"/>
      <c r="AC37" s="9"/>
    </row>
    <row r="38" ht="15.75" customHeight="1">
      <c r="A38" s="8" t="s">
        <v>21</v>
      </c>
      <c r="B38" s="8" t="s">
        <v>22</v>
      </c>
      <c r="C38" s="8" t="s">
        <v>23</v>
      </c>
      <c r="D38" s="8" t="s">
        <v>69</v>
      </c>
      <c r="E38" s="8" t="str">
        <f t="shared" si="1"/>
        <v>15</v>
      </c>
      <c r="F38" s="8" t="s">
        <v>25</v>
      </c>
      <c r="G38" s="8" t="s">
        <v>26</v>
      </c>
      <c r="H38" s="8">
        <v>31.6</v>
      </c>
      <c r="I38" s="8">
        <v>34.8</v>
      </c>
      <c r="J38" s="9">
        <v>4.9974478E7</v>
      </c>
      <c r="K38" s="9">
        <v>1.579193502E9</v>
      </c>
      <c r="L38" s="9">
        <v>1.766190928E9</v>
      </c>
      <c r="M38" s="9">
        <f t="shared" si="2"/>
        <v>49974477.91</v>
      </c>
      <c r="N38" s="9">
        <f t="shared" si="3"/>
        <v>110543545.1</v>
      </c>
      <c r="O38" s="9">
        <f t="shared" si="4"/>
        <v>46476264.46</v>
      </c>
      <c r="P38" s="9">
        <f t="shared" si="5"/>
        <v>22120000</v>
      </c>
      <c r="Q38" s="9">
        <f t="shared" si="6"/>
        <v>70000000</v>
      </c>
      <c r="R38" s="9">
        <f t="shared" si="7"/>
        <v>12633548.02</v>
      </c>
      <c r="S38" s="9">
        <f t="shared" si="8"/>
        <v>1363896409</v>
      </c>
      <c r="T38" s="9">
        <f t="shared" si="9"/>
        <v>43161278.76</v>
      </c>
      <c r="U38" s="9">
        <f t="shared" si="10"/>
        <v>215297093.2</v>
      </c>
      <c r="V38" s="9"/>
      <c r="W38" s="9"/>
      <c r="X38" s="9"/>
      <c r="Y38" s="9"/>
      <c r="Z38" s="9"/>
      <c r="AA38" s="9"/>
      <c r="AB38" s="9"/>
      <c r="AC38" s="9"/>
    </row>
    <row r="39" ht="15.75" customHeight="1">
      <c r="A39" s="8" t="s">
        <v>21</v>
      </c>
      <c r="B39" s="8" t="s">
        <v>22</v>
      </c>
      <c r="C39" s="8" t="s">
        <v>23</v>
      </c>
      <c r="D39" s="8" t="s">
        <v>70</v>
      </c>
      <c r="E39" s="8" t="str">
        <f t="shared" si="1"/>
        <v>15</v>
      </c>
      <c r="F39" s="8" t="s">
        <v>42</v>
      </c>
      <c r="G39" s="8" t="s">
        <v>26</v>
      </c>
      <c r="H39" s="8">
        <v>42.9</v>
      </c>
      <c r="I39" s="8">
        <v>46.5</v>
      </c>
      <c r="J39" s="9">
        <v>4.9580992E7</v>
      </c>
      <c r="K39" s="9">
        <v>2.127024574E9</v>
      </c>
      <c r="L39" s="9">
        <v>2.378865669E9</v>
      </c>
      <c r="M39" s="9">
        <f t="shared" si="2"/>
        <v>49580992.4</v>
      </c>
      <c r="N39" s="9">
        <f t="shared" si="3"/>
        <v>148891720.2</v>
      </c>
      <c r="O39" s="9">
        <f t="shared" si="4"/>
        <v>46110322.93</v>
      </c>
      <c r="P39" s="9">
        <f t="shared" si="5"/>
        <v>30030000</v>
      </c>
      <c r="Q39" s="9">
        <f t="shared" si="6"/>
        <v>70000000</v>
      </c>
      <c r="R39" s="9">
        <f t="shared" si="7"/>
        <v>17016196.59</v>
      </c>
      <c r="S39" s="9">
        <f t="shared" si="8"/>
        <v>1861086657</v>
      </c>
      <c r="T39" s="9">
        <f t="shared" si="9"/>
        <v>43381973.36</v>
      </c>
      <c r="U39" s="9">
        <f t="shared" si="10"/>
        <v>265937916.8</v>
      </c>
      <c r="V39" s="9"/>
      <c r="W39" s="9"/>
      <c r="X39" s="9"/>
      <c r="Y39" s="9"/>
      <c r="Z39" s="9"/>
      <c r="AA39" s="9"/>
      <c r="AB39" s="9"/>
      <c r="AC39" s="9"/>
    </row>
    <row r="40" ht="15.75" customHeight="1">
      <c r="A40" s="8" t="s">
        <v>21</v>
      </c>
      <c r="B40" s="8" t="s">
        <v>22</v>
      </c>
      <c r="C40" s="8" t="s">
        <v>23</v>
      </c>
      <c r="D40" s="8" t="s">
        <v>71</v>
      </c>
      <c r="E40" s="8" t="str">
        <f t="shared" si="1"/>
        <v>15</v>
      </c>
      <c r="F40" s="8" t="s">
        <v>42</v>
      </c>
      <c r="G40" s="8" t="s">
        <v>29</v>
      </c>
      <c r="H40" s="8">
        <v>42.8</v>
      </c>
      <c r="I40" s="8">
        <v>46.3</v>
      </c>
      <c r="J40" s="9">
        <v>4.6966863E7</v>
      </c>
      <c r="K40" s="9">
        <v>2.010181757E9</v>
      </c>
      <c r="L40" s="9">
        <v>2.248009643E9</v>
      </c>
      <c r="M40" s="9">
        <f t="shared" si="2"/>
        <v>46966863.48</v>
      </c>
      <c r="N40" s="9">
        <f t="shared" si="3"/>
        <v>140712723</v>
      </c>
      <c r="O40" s="9">
        <f t="shared" si="4"/>
        <v>43679183.04</v>
      </c>
      <c r="P40" s="9">
        <f t="shared" si="5"/>
        <v>29960000</v>
      </c>
      <c r="Q40" s="9">
        <f t="shared" si="6"/>
        <v>70000000</v>
      </c>
      <c r="R40" s="9">
        <f t="shared" si="7"/>
        <v>16081454.06</v>
      </c>
      <c r="S40" s="9">
        <f t="shared" si="8"/>
        <v>1753427580</v>
      </c>
      <c r="T40" s="9">
        <f t="shared" si="9"/>
        <v>40967934.11</v>
      </c>
      <c r="U40" s="9">
        <f t="shared" si="10"/>
        <v>256754177</v>
      </c>
      <c r="V40" s="9"/>
      <c r="W40" s="9"/>
      <c r="X40" s="9"/>
      <c r="Y40" s="9"/>
      <c r="Z40" s="9"/>
      <c r="AA40" s="9"/>
      <c r="AB40" s="9"/>
      <c r="AC40" s="9"/>
    </row>
    <row r="41" ht="15.75" customHeight="1">
      <c r="A41" s="8" t="s">
        <v>21</v>
      </c>
      <c r="B41" s="8" t="s">
        <v>22</v>
      </c>
      <c r="C41" s="8" t="s">
        <v>23</v>
      </c>
      <c r="D41" s="8" t="s">
        <v>72</v>
      </c>
      <c r="E41" s="8" t="str">
        <f t="shared" si="1"/>
        <v>15</v>
      </c>
      <c r="F41" s="8" t="s">
        <v>73</v>
      </c>
      <c r="G41" s="8" t="s">
        <v>29</v>
      </c>
      <c r="H41" s="8">
        <v>54.6</v>
      </c>
      <c r="I41" s="8">
        <v>59.1</v>
      </c>
      <c r="J41" s="9">
        <v>4.549775E7</v>
      </c>
      <c r="K41" s="9">
        <v>2.484177167E9</v>
      </c>
      <c r="L41" s="9">
        <v>2.777948795E9</v>
      </c>
      <c r="M41" s="9">
        <f t="shared" si="2"/>
        <v>45497750.31</v>
      </c>
      <c r="N41" s="9">
        <f t="shared" si="3"/>
        <v>173892401.7</v>
      </c>
      <c r="O41" s="9">
        <f t="shared" si="4"/>
        <v>42312907.79</v>
      </c>
      <c r="P41" s="9">
        <f t="shared" si="5"/>
        <v>38220000</v>
      </c>
      <c r="Q41" s="9">
        <f t="shared" si="6"/>
        <v>120000000</v>
      </c>
      <c r="R41" s="9">
        <f t="shared" si="7"/>
        <v>19873417.34</v>
      </c>
      <c r="S41" s="9">
        <f t="shared" si="8"/>
        <v>2132191348</v>
      </c>
      <c r="T41" s="9">
        <f t="shared" si="9"/>
        <v>39051123.59</v>
      </c>
      <c r="U41" s="9">
        <f t="shared" si="10"/>
        <v>351985819</v>
      </c>
      <c r="V41" s="9"/>
      <c r="W41" s="9"/>
      <c r="X41" s="9"/>
      <c r="Y41" s="9"/>
      <c r="Z41" s="9"/>
      <c r="AA41" s="9"/>
      <c r="AB41" s="9"/>
      <c r="AC41" s="9"/>
    </row>
    <row r="42" ht="15.75" customHeight="1">
      <c r="A42" s="8" t="s">
        <v>21</v>
      </c>
      <c r="B42" s="8" t="s">
        <v>22</v>
      </c>
      <c r="C42" s="8" t="s">
        <v>23</v>
      </c>
      <c r="D42" s="8" t="s">
        <v>74</v>
      </c>
      <c r="E42" s="8" t="str">
        <f t="shared" si="1"/>
        <v>15</v>
      </c>
      <c r="F42" s="8" t="s">
        <v>75</v>
      </c>
      <c r="G42" s="8" t="s">
        <v>32</v>
      </c>
      <c r="H42" s="8">
        <v>63.3</v>
      </c>
      <c r="I42" s="8">
        <v>69.2</v>
      </c>
      <c r="J42" s="9">
        <v>5.0063488E7</v>
      </c>
      <c r="K42" s="9">
        <v>3.169018814E9</v>
      </c>
      <c r="L42" s="9">
        <v>3.544281552E9</v>
      </c>
      <c r="M42" s="9">
        <f t="shared" si="2"/>
        <v>50063488.37</v>
      </c>
      <c r="N42" s="9">
        <f t="shared" si="3"/>
        <v>221831317</v>
      </c>
      <c r="O42" s="9">
        <f t="shared" si="4"/>
        <v>46559044.19</v>
      </c>
      <c r="P42" s="9">
        <f t="shared" si="5"/>
        <v>44310000</v>
      </c>
      <c r="Q42" s="9">
        <f t="shared" si="6"/>
        <v>120000000</v>
      </c>
      <c r="R42" s="9">
        <f t="shared" si="7"/>
        <v>25352150.51</v>
      </c>
      <c r="S42" s="9">
        <f t="shared" si="8"/>
        <v>2757525347</v>
      </c>
      <c r="T42" s="9">
        <f t="shared" si="9"/>
        <v>43562801.68</v>
      </c>
      <c r="U42" s="9">
        <f t="shared" si="10"/>
        <v>411493467.5</v>
      </c>
      <c r="V42" s="9"/>
      <c r="W42" s="9"/>
      <c r="X42" s="9"/>
      <c r="Y42" s="9"/>
      <c r="Z42" s="9"/>
      <c r="AA42" s="9"/>
      <c r="AB42" s="9"/>
      <c r="AC42" s="9"/>
    </row>
    <row r="43" ht="15.75" customHeight="1">
      <c r="A43" s="8" t="s">
        <v>21</v>
      </c>
      <c r="B43" s="8" t="s">
        <v>22</v>
      </c>
      <c r="C43" s="8" t="s">
        <v>23</v>
      </c>
      <c r="D43" s="8" t="s">
        <v>76</v>
      </c>
      <c r="E43" s="8" t="str">
        <f t="shared" si="1"/>
        <v>16</v>
      </c>
      <c r="F43" s="8" t="s">
        <v>25</v>
      </c>
      <c r="G43" s="8" t="s">
        <v>29</v>
      </c>
      <c r="H43" s="8">
        <v>27.9</v>
      </c>
      <c r="I43" s="8">
        <v>30.6</v>
      </c>
      <c r="J43" s="9">
        <v>4.8363001E7</v>
      </c>
      <c r="K43" s="9">
        <v>1.349327726E9</v>
      </c>
      <c r="L43" s="9">
        <v>1.509034659E9</v>
      </c>
      <c r="M43" s="9">
        <f t="shared" si="2"/>
        <v>48363000.93</v>
      </c>
      <c r="N43" s="9">
        <f t="shared" si="3"/>
        <v>94452940.82</v>
      </c>
      <c r="O43" s="9">
        <f t="shared" si="4"/>
        <v>44977590.87</v>
      </c>
      <c r="P43" s="9">
        <f t="shared" si="5"/>
        <v>19530000</v>
      </c>
      <c r="Q43" s="9">
        <f t="shared" si="6"/>
        <v>70000000</v>
      </c>
      <c r="R43" s="9">
        <f t="shared" si="7"/>
        <v>10794621.81</v>
      </c>
      <c r="S43" s="9">
        <f t="shared" si="8"/>
        <v>1154550163</v>
      </c>
      <c r="T43" s="9">
        <f t="shared" si="9"/>
        <v>41381726.29</v>
      </c>
      <c r="U43" s="9">
        <f t="shared" si="10"/>
        <v>194777562.6</v>
      </c>
      <c r="V43" s="9"/>
      <c r="W43" s="9"/>
      <c r="X43" s="9"/>
      <c r="Y43" s="9"/>
      <c r="Z43" s="9"/>
      <c r="AA43" s="9"/>
      <c r="AB43" s="9"/>
      <c r="AC43" s="9"/>
    </row>
    <row r="44" ht="15.75" customHeight="1">
      <c r="A44" s="8" t="s">
        <v>21</v>
      </c>
      <c r="B44" s="8" t="s">
        <v>22</v>
      </c>
      <c r="C44" s="8" t="s">
        <v>23</v>
      </c>
      <c r="D44" s="8" t="s">
        <v>77</v>
      </c>
      <c r="E44" s="8" t="str">
        <f t="shared" si="1"/>
        <v>16</v>
      </c>
      <c r="F44" s="8" t="s">
        <v>28</v>
      </c>
      <c r="G44" s="8" t="s">
        <v>29</v>
      </c>
      <c r="H44" s="8">
        <v>34.3</v>
      </c>
      <c r="I44" s="8">
        <v>37.5</v>
      </c>
      <c r="J44" s="9">
        <v>4.8792744E7</v>
      </c>
      <c r="K44" s="9">
        <v>1.67359111E9</v>
      </c>
      <c r="L44" s="9">
        <v>1.871702146E9</v>
      </c>
      <c r="M44" s="9">
        <f t="shared" si="2"/>
        <v>48792743.73</v>
      </c>
      <c r="N44" s="9">
        <f t="shared" si="3"/>
        <v>117151377.7</v>
      </c>
      <c r="O44" s="9">
        <f t="shared" si="4"/>
        <v>45377251.67</v>
      </c>
      <c r="P44" s="9">
        <f t="shared" si="5"/>
        <v>24010000</v>
      </c>
      <c r="Q44" s="9">
        <f t="shared" si="6"/>
        <v>70000000</v>
      </c>
      <c r="R44" s="9">
        <f t="shared" si="7"/>
        <v>13388728.88</v>
      </c>
      <c r="S44" s="9">
        <f t="shared" si="8"/>
        <v>1449041003</v>
      </c>
      <c r="T44" s="9">
        <f t="shared" si="9"/>
        <v>42246093.39</v>
      </c>
      <c r="U44" s="9">
        <f t="shared" si="10"/>
        <v>224550106.6</v>
      </c>
      <c r="V44" s="9"/>
      <c r="W44" s="9"/>
      <c r="X44" s="9"/>
      <c r="Y44" s="9"/>
      <c r="Z44" s="9"/>
      <c r="AA44" s="9"/>
      <c r="AB44" s="9"/>
      <c r="AC44" s="9"/>
    </row>
    <row r="45" ht="15.75" customHeight="1">
      <c r="A45" s="8" t="s">
        <v>21</v>
      </c>
      <c r="B45" s="8" t="s">
        <v>22</v>
      </c>
      <c r="C45" s="8" t="s">
        <v>23</v>
      </c>
      <c r="D45" s="8" t="s">
        <v>78</v>
      </c>
      <c r="E45" s="8" t="str">
        <f t="shared" si="1"/>
        <v>16</v>
      </c>
      <c r="F45" s="8" t="s">
        <v>31</v>
      </c>
      <c r="G45" s="8" t="s">
        <v>32</v>
      </c>
      <c r="H45" s="8">
        <v>82.4</v>
      </c>
      <c r="I45" s="8">
        <v>90.6</v>
      </c>
      <c r="J45" s="9">
        <v>4.9986218E7</v>
      </c>
      <c r="K45" s="9">
        <v>4.118864352E9</v>
      </c>
      <c r="L45" s="9">
        <v>4.606593977E9</v>
      </c>
      <c r="M45" s="9">
        <f t="shared" si="2"/>
        <v>49986217.86</v>
      </c>
      <c r="N45" s="9">
        <f t="shared" si="3"/>
        <v>288320504.6</v>
      </c>
      <c r="O45" s="9">
        <f t="shared" si="4"/>
        <v>46487182.61</v>
      </c>
      <c r="P45" s="9">
        <f t="shared" si="5"/>
        <v>57680000</v>
      </c>
      <c r="Q45" s="9">
        <f t="shared" si="6"/>
        <v>120000000</v>
      </c>
      <c r="R45" s="9">
        <f t="shared" si="7"/>
        <v>32950914.82</v>
      </c>
      <c r="S45" s="9">
        <f t="shared" si="8"/>
        <v>3619912933</v>
      </c>
      <c r="T45" s="9">
        <f t="shared" si="9"/>
        <v>43930982.19</v>
      </c>
      <c r="U45" s="9">
        <f t="shared" si="10"/>
        <v>498951419.5</v>
      </c>
      <c r="V45" s="9"/>
      <c r="W45" s="9"/>
      <c r="X45" s="9"/>
      <c r="Y45" s="9"/>
      <c r="Z45" s="9"/>
      <c r="AA45" s="9"/>
      <c r="AB45" s="9"/>
      <c r="AC45" s="9"/>
    </row>
    <row r="46" ht="15.75" customHeight="1">
      <c r="A46" s="8" t="s">
        <v>21</v>
      </c>
      <c r="B46" s="8" t="s">
        <v>22</v>
      </c>
      <c r="C46" s="8" t="s">
        <v>23</v>
      </c>
      <c r="D46" s="8" t="s">
        <v>79</v>
      </c>
      <c r="E46" s="8" t="str">
        <f t="shared" si="1"/>
        <v>16</v>
      </c>
      <c r="F46" s="8" t="s">
        <v>31</v>
      </c>
      <c r="G46" s="8" t="s">
        <v>39</v>
      </c>
      <c r="H46" s="8">
        <v>75.5</v>
      </c>
      <c r="I46" s="8">
        <v>81.7</v>
      </c>
      <c r="J46" s="9">
        <v>5.0458052E7</v>
      </c>
      <c r="K46" s="9">
        <v>3.809582959E9</v>
      </c>
      <c r="L46" s="9">
        <v>4.260745968E9</v>
      </c>
      <c r="M46" s="9">
        <f t="shared" si="2"/>
        <v>50458052.44</v>
      </c>
      <c r="N46" s="9">
        <f t="shared" si="3"/>
        <v>266670807.1</v>
      </c>
      <c r="O46" s="9">
        <f t="shared" si="4"/>
        <v>46925988.77</v>
      </c>
      <c r="P46" s="9">
        <f t="shared" si="5"/>
        <v>52850000</v>
      </c>
      <c r="Q46" s="9">
        <f t="shared" si="6"/>
        <v>120000000</v>
      </c>
      <c r="R46" s="9">
        <f t="shared" si="7"/>
        <v>30476663.67</v>
      </c>
      <c r="S46" s="9">
        <f t="shared" si="8"/>
        <v>3339585488</v>
      </c>
      <c r="T46" s="9">
        <f t="shared" si="9"/>
        <v>44232920.37</v>
      </c>
      <c r="U46" s="9">
        <f t="shared" si="10"/>
        <v>469997470.8</v>
      </c>
      <c r="V46" s="9"/>
      <c r="W46" s="9"/>
      <c r="X46" s="9"/>
      <c r="Y46" s="9"/>
      <c r="Z46" s="9"/>
      <c r="AA46" s="9"/>
      <c r="AB46" s="9"/>
      <c r="AC46" s="9"/>
    </row>
    <row r="47" ht="15.75" customHeight="1">
      <c r="A47" s="8" t="s">
        <v>21</v>
      </c>
      <c r="B47" s="8" t="s">
        <v>22</v>
      </c>
      <c r="C47" s="8" t="s">
        <v>23</v>
      </c>
      <c r="D47" s="8" t="s">
        <v>80</v>
      </c>
      <c r="E47" s="8" t="str">
        <f t="shared" si="1"/>
        <v>16</v>
      </c>
      <c r="F47" s="8" t="s">
        <v>31</v>
      </c>
      <c r="G47" s="8" t="s">
        <v>34</v>
      </c>
      <c r="H47" s="8">
        <v>78.3</v>
      </c>
      <c r="I47" s="8">
        <v>87.7</v>
      </c>
      <c r="J47" s="9">
        <v>5.2144779E7</v>
      </c>
      <c r="K47" s="9">
        <v>4.082936214E9</v>
      </c>
      <c r="L47" s="9">
        <v>4.566679581E9</v>
      </c>
      <c r="M47" s="9">
        <f t="shared" si="2"/>
        <v>52144779.23</v>
      </c>
      <c r="N47" s="9">
        <f t="shared" si="3"/>
        <v>285805535</v>
      </c>
      <c r="O47" s="9">
        <f t="shared" si="4"/>
        <v>48494644.69</v>
      </c>
      <c r="P47" s="9">
        <f t="shared" si="5"/>
        <v>54810000</v>
      </c>
      <c r="Q47" s="9">
        <f t="shared" si="6"/>
        <v>120000000</v>
      </c>
      <c r="R47" s="9">
        <f t="shared" si="7"/>
        <v>32663489.71</v>
      </c>
      <c r="S47" s="9">
        <f t="shared" si="8"/>
        <v>3589657189</v>
      </c>
      <c r="T47" s="9">
        <f t="shared" si="9"/>
        <v>45844919.4</v>
      </c>
      <c r="U47" s="9">
        <f t="shared" si="10"/>
        <v>493279024.7</v>
      </c>
      <c r="V47" s="9"/>
      <c r="W47" s="9"/>
      <c r="X47" s="9"/>
      <c r="Y47" s="9"/>
      <c r="Z47" s="9"/>
      <c r="AA47" s="9"/>
      <c r="AB47" s="9"/>
      <c r="AC47" s="9"/>
    </row>
    <row r="48" ht="15.75" customHeight="1">
      <c r="A48" s="8" t="s">
        <v>21</v>
      </c>
      <c r="B48" s="8" t="s">
        <v>22</v>
      </c>
      <c r="C48" s="8" t="s">
        <v>23</v>
      </c>
      <c r="D48" s="8" t="s">
        <v>81</v>
      </c>
      <c r="E48" s="8" t="str">
        <f t="shared" si="1"/>
        <v>16</v>
      </c>
      <c r="F48" s="8" t="s">
        <v>25</v>
      </c>
      <c r="G48" s="8" t="s">
        <v>26</v>
      </c>
      <c r="H48" s="8">
        <v>31.6</v>
      </c>
      <c r="I48" s="8">
        <v>34.8</v>
      </c>
      <c r="J48" s="9">
        <v>4.9767497E7</v>
      </c>
      <c r="K48" s="9">
        <v>1.572652893E9</v>
      </c>
      <c r="L48" s="9">
        <v>1.758865445E9</v>
      </c>
      <c r="M48" s="9">
        <f t="shared" si="2"/>
        <v>49767496.61</v>
      </c>
      <c r="N48" s="9">
        <f t="shared" si="3"/>
        <v>110085702.5</v>
      </c>
      <c r="O48" s="9">
        <f t="shared" si="4"/>
        <v>46283771.85</v>
      </c>
      <c r="P48" s="9">
        <f t="shared" si="5"/>
        <v>22120000</v>
      </c>
      <c r="Q48" s="9">
        <f t="shared" si="6"/>
        <v>70000000</v>
      </c>
      <c r="R48" s="9">
        <f t="shared" si="7"/>
        <v>12581223.14</v>
      </c>
      <c r="S48" s="9">
        <f t="shared" si="8"/>
        <v>1357865967</v>
      </c>
      <c r="T48" s="9">
        <f t="shared" si="9"/>
        <v>42970442</v>
      </c>
      <c r="U48" s="9">
        <f t="shared" si="10"/>
        <v>214786925.7</v>
      </c>
      <c r="V48" s="9"/>
      <c r="W48" s="9"/>
      <c r="X48" s="9"/>
      <c r="Y48" s="9"/>
      <c r="Z48" s="9"/>
      <c r="AA48" s="9"/>
      <c r="AB48" s="9"/>
      <c r="AC48" s="9"/>
    </row>
    <row r="49" ht="15.75" customHeight="1">
      <c r="A49" s="8" t="s">
        <v>21</v>
      </c>
      <c r="B49" s="8" t="s">
        <v>22</v>
      </c>
      <c r="C49" s="8" t="s">
        <v>23</v>
      </c>
      <c r="D49" s="8" t="s">
        <v>82</v>
      </c>
      <c r="E49" s="8" t="str">
        <f t="shared" si="1"/>
        <v>16</v>
      </c>
      <c r="F49" s="8" t="s">
        <v>42</v>
      </c>
      <c r="G49" s="8" t="s">
        <v>26</v>
      </c>
      <c r="H49" s="8">
        <v>42.9</v>
      </c>
      <c r="I49" s="8">
        <v>46.5</v>
      </c>
      <c r="J49" s="9">
        <v>4.9377271E7</v>
      </c>
      <c r="K49" s="9">
        <v>2.118284915E9</v>
      </c>
      <c r="L49" s="9">
        <v>2.36907725E9</v>
      </c>
      <c r="M49" s="9">
        <f t="shared" si="2"/>
        <v>49377270.75</v>
      </c>
      <c r="N49" s="9">
        <f t="shared" si="3"/>
        <v>148279944.1</v>
      </c>
      <c r="O49" s="9">
        <f t="shared" si="4"/>
        <v>45920861.79</v>
      </c>
      <c r="P49" s="9">
        <f t="shared" si="5"/>
        <v>30030000</v>
      </c>
      <c r="Q49" s="9">
        <f t="shared" si="6"/>
        <v>70000000</v>
      </c>
      <c r="R49" s="9">
        <f t="shared" si="7"/>
        <v>16946279.32</v>
      </c>
      <c r="S49" s="9">
        <f t="shared" si="8"/>
        <v>1853028692</v>
      </c>
      <c r="T49" s="9">
        <f t="shared" si="9"/>
        <v>43194142</v>
      </c>
      <c r="U49" s="9">
        <f t="shared" si="10"/>
        <v>265256223.4</v>
      </c>
      <c r="V49" s="9"/>
      <c r="W49" s="9"/>
      <c r="X49" s="9"/>
      <c r="Y49" s="9"/>
      <c r="Z49" s="9"/>
      <c r="AA49" s="9"/>
      <c r="AB49" s="9"/>
      <c r="AC49" s="9"/>
    </row>
    <row r="50" ht="15.75" customHeight="1">
      <c r="A50" s="8" t="s">
        <v>21</v>
      </c>
      <c r="B50" s="8" t="s">
        <v>22</v>
      </c>
      <c r="C50" s="8" t="s">
        <v>23</v>
      </c>
      <c r="D50" s="8" t="s">
        <v>83</v>
      </c>
      <c r="E50" s="8" t="str">
        <f t="shared" si="1"/>
        <v>16</v>
      </c>
      <c r="F50" s="8" t="s">
        <v>42</v>
      </c>
      <c r="G50" s="8" t="s">
        <v>29</v>
      </c>
      <c r="H50" s="8">
        <v>42.8</v>
      </c>
      <c r="I50" s="8">
        <v>46.3</v>
      </c>
      <c r="J50" s="9">
        <v>4.7170179E7</v>
      </c>
      <c r="K50" s="9">
        <v>2.018883679E9</v>
      </c>
      <c r="L50" s="9">
        <v>2.257755797E9</v>
      </c>
      <c r="M50" s="9">
        <f t="shared" si="2"/>
        <v>47170179.42</v>
      </c>
      <c r="N50" s="9">
        <f t="shared" si="3"/>
        <v>141321857.5</v>
      </c>
      <c r="O50" s="9">
        <f t="shared" si="4"/>
        <v>43868266.86</v>
      </c>
      <c r="P50" s="9">
        <f t="shared" si="5"/>
        <v>29960000</v>
      </c>
      <c r="Q50" s="9">
        <f t="shared" si="6"/>
        <v>70000000</v>
      </c>
      <c r="R50" s="9">
        <f t="shared" si="7"/>
        <v>16151069.43</v>
      </c>
      <c r="S50" s="9">
        <f t="shared" si="8"/>
        <v>1761450752</v>
      </c>
      <c r="T50" s="9">
        <f t="shared" si="9"/>
        <v>41155391.4</v>
      </c>
      <c r="U50" s="9">
        <f t="shared" si="10"/>
        <v>257432927</v>
      </c>
      <c r="V50" s="9"/>
      <c r="W50" s="9"/>
      <c r="X50" s="9"/>
      <c r="Y50" s="9"/>
      <c r="Z50" s="9"/>
      <c r="AA50" s="9"/>
      <c r="AB50" s="9"/>
      <c r="AC50" s="9"/>
    </row>
    <row r="51" ht="15.75" customHeight="1">
      <c r="A51" s="8" t="s">
        <v>21</v>
      </c>
      <c r="B51" s="8" t="s">
        <v>22</v>
      </c>
      <c r="C51" s="8" t="s">
        <v>23</v>
      </c>
      <c r="D51" s="8" t="s">
        <v>84</v>
      </c>
      <c r="E51" s="8" t="str">
        <f t="shared" si="1"/>
        <v>16</v>
      </c>
      <c r="F51" s="8" t="s">
        <v>73</v>
      </c>
      <c r="G51" s="8" t="s">
        <v>29</v>
      </c>
      <c r="H51" s="8">
        <v>54.6</v>
      </c>
      <c r="I51" s="8">
        <v>59.1</v>
      </c>
      <c r="J51" s="9">
        <v>4.5823248E7</v>
      </c>
      <c r="K51" s="9">
        <v>2.501949352E9</v>
      </c>
      <c r="L51" s="9">
        <v>2.797853642E9</v>
      </c>
      <c r="M51" s="9">
        <f t="shared" si="2"/>
        <v>45823248.21</v>
      </c>
      <c r="N51" s="9">
        <f t="shared" si="3"/>
        <v>175136454.6</v>
      </c>
      <c r="O51" s="9">
        <f t="shared" si="4"/>
        <v>42615620.83</v>
      </c>
      <c r="P51" s="9">
        <f t="shared" si="5"/>
        <v>38220000</v>
      </c>
      <c r="Q51" s="9">
        <f t="shared" si="6"/>
        <v>120000000</v>
      </c>
      <c r="R51" s="9">
        <f t="shared" si="7"/>
        <v>20015594.82</v>
      </c>
      <c r="S51" s="9">
        <f t="shared" si="8"/>
        <v>2148577303</v>
      </c>
      <c r="T51" s="9">
        <f t="shared" si="9"/>
        <v>39351232.65</v>
      </c>
      <c r="U51" s="9">
        <f t="shared" si="10"/>
        <v>353372049.5</v>
      </c>
      <c r="V51" s="9"/>
      <c r="W51" s="9"/>
      <c r="X51" s="9"/>
      <c r="Y51" s="9"/>
      <c r="Z51" s="9"/>
      <c r="AA51" s="9"/>
      <c r="AB51" s="9"/>
      <c r="AC51" s="9"/>
    </row>
    <row r="52" ht="15.75" customHeight="1">
      <c r="A52" s="8" t="s">
        <v>21</v>
      </c>
      <c r="B52" s="8" t="s">
        <v>22</v>
      </c>
      <c r="C52" s="8" t="s">
        <v>23</v>
      </c>
      <c r="D52" s="8" t="s">
        <v>85</v>
      </c>
      <c r="E52" s="8" t="str">
        <f t="shared" si="1"/>
        <v>16</v>
      </c>
      <c r="F52" s="8" t="s">
        <v>73</v>
      </c>
      <c r="G52" s="8" t="s">
        <v>29</v>
      </c>
      <c r="H52" s="8">
        <v>54.6</v>
      </c>
      <c r="I52" s="8">
        <v>59.1</v>
      </c>
      <c r="J52" s="9">
        <v>4.5701186E7</v>
      </c>
      <c r="K52" s="9">
        <v>2.495284782E9</v>
      </c>
      <c r="L52" s="9">
        <v>2.790389323E9</v>
      </c>
      <c r="M52" s="9">
        <f t="shared" si="2"/>
        <v>45701186.48</v>
      </c>
      <c r="N52" s="9">
        <f t="shared" si="3"/>
        <v>174669934.7</v>
      </c>
      <c r="O52" s="9">
        <f t="shared" si="4"/>
        <v>42502103.43</v>
      </c>
      <c r="P52" s="9">
        <f t="shared" si="5"/>
        <v>38220000</v>
      </c>
      <c r="Q52" s="9">
        <f t="shared" si="6"/>
        <v>120000000</v>
      </c>
      <c r="R52" s="9">
        <f t="shared" si="7"/>
        <v>19962278.26</v>
      </c>
      <c r="S52" s="9">
        <f t="shared" si="8"/>
        <v>2142432569</v>
      </c>
      <c r="T52" s="9">
        <f t="shared" si="9"/>
        <v>39238691.74</v>
      </c>
      <c r="U52" s="9">
        <f t="shared" si="10"/>
        <v>352852213</v>
      </c>
      <c r="V52" s="9"/>
      <c r="W52" s="9"/>
      <c r="X52" s="9"/>
      <c r="Y52" s="9"/>
      <c r="Z52" s="9"/>
      <c r="AA52" s="9"/>
      <c r="AB52" s="9"/>
      <c r="AC52" s="9"/>
    </row>
    <row r="53" ht="15.75" customHeight="1">
      <c r="A53" s="8" t="s">
        <v>21</v>
      </c>
      <c r="B53" s="8" t="s">
        <v>22</v>
      </c>
      <c r="C53" s="8" t="s">
        <v>23</v>
      </c>
      <c r="D53" s="8" t="s">
        <v>86</v>
      </c>
      <c r="E53" s="8" t="str">
        <f t="shared" si="1"/>
        <v>16</v>
      </c>
      <c r="F53" s="8" t="s">
        <v>75</v>
      </c>
      <c r="G53" s="8" t="s">
        <v>32</v>
      </c>
      <c r="H53" s="8">
        <v>63.3</v>
      </c>
      <c r="I53" s="8">
        <v>69.2</v>
      </c>
      <c r="J53" s="9">
        <v>5.026895E7</v>
      </c>
      <c r="K53" s="9">
        <v>3.182024523E9</v>
      </c>
      <c r="L53" s="9">
        <v>3.558847947E9</v>
      </c>
      <c r="M53" s="9">
        <f t="shared" si="2"/>
        <v>50268949.81</v>
      </c>
      <c r="N53" s="9">
        <f t="shared" si="3"/>
        <v>222741716.6</v>
      </c>
      <c r="O53" s="9">
        <f t="shared" si="4"/>
        <v>46750123.32</v>
      </c>
      <c r="P53" s="9">
        <f t="shared" si="5"/>
        <v>44310000</v>
      </c>
      <c r="Q53" s="9">
        <f t="shared" si="6"/>
        <v>120000000</v>
      </c>
      <c r="R53" s="9">
        <f t="shared" si="7"/>
        <v>25456196.18</v>
      </c>
      <c r="S53" s="9">
        <f t="shared" si="8"/>
        <v>2769516610</v>
      </c>
      <c r="T53" s="9">
        <f t="shared" si="9"/>
        <v>43752237.13</v>
      </c>
      <c r="U53" s="9">
        <f t="shared" si="10"/>
        <v>412507912.8</v>
      </c>
      <c r="V53" s="9"/>
      <c r="W53" s="9"/>
      <c r="X53" s="9"/>
      <c r="Y53" s="9"/>
      <c r="Z53" s="9"/>
      <c r="AA53" s="9"/>
      <c r="AB53" s="9"/>
      <c r="AC53" s="9"/>
    </row>
    <row r="54" ht="15.75" customHeight="1">
      <c r="A54" s="8" t="s">
        <v>21</v>
      </c>
      <c r="B54" s="8" t="s">
        <v>22</v>
      </c>
      <c r="C54" s="8" t="s">
        <v>23</v>
      </c>
      <c r="D54" s="8" t="s">
        <v>87</v>
      </c>
      <c r="E54" s="8" t="str">
        <f t="shared" si="1"/>
        <v>17</v>
      </c>
      <c r="F54" s="8" t="s">
        <v>25</v>
      </c>
      <c r="G54" s="8" t="s">
        <v>29</v>
      </c>
      <c r="H54" s="8">
        <v>27.9</v>
      </c>
      <c r="I54" s="8">
        <v>30.6</v>
      </c>
      <c r="J54" s="9">
        <v>4.8239322E7</v>
      </c>
      <c r="K54" s="9">
        <v>1.345877096E9</v>
      </c>
      <c r="L54" s="9">
        <v>1.505169953E9</v>
      </c>
      <c r="M54" s="9">
        <f t="shared" si="2"/>
        <v>48239322.44</v>
      </c>
      <c r="N54" s="9">
        <f t="shared" si="3"/>
        <v>94211396.72</v>
      </c>
      <c r="O54" s="9">
        <f t="shared" si="4"/>
        <v>44862569.87</v>
      </c>
      <c r="P54" s="9">
        <f t="shared" si="5"/>
        <v>19530000</v>
      </c>
      <c r="Q54" s="9">
        <f t="shared" si="6"/>
        <v>70000000</v>
      </c>
      <c r="R54" s="9">
        <f t="shared" si="7"/>
        <v>10767016.77</v>
      </c>
      <c r="S54" s="9">
        <f t="shared" si="8"/>
        <v>1151368683</v>
      </c>
      <c r="T54" s="9">
        <f t="shared" si="9"/>
        <v>41267694.71</v>
      </c>
      <c r="U54" s="9">
        <f t="shared" si="10"/>
        <v>194508413.5</v>
      </c>
      <c r="V54" s="9"/>
      <c r="W54" s="9"/>
      <c r="X54" s="9"/>
      <c r="Y54" s="9"/>
      <c r="Z54" s="9"/>
      <c r="AA54" s="9"/>
      <c r="AB54" s="9"/>
      <c r="AC54" s="9"/>
    </row>
    <row r="55" ht="15.75" customHeight="1">
      <c r="A55" s="8" t="s">
        <v>21</v>
      </c>
      <c r="B55" s="8" t="s">
        <v>22</v>
      </c>
      <c r="C55" s="8" t="s">
        <v>23</v>
      </c>
      <c r="D55" s="8" t="s">
        <v>88</v>
      </c>
      <c r="E55" s="8" t="str">
        <f t="shared" si="1"/>
        <v>17</v>
      </c>
      <c r="F55" s="8" t="s">
        <v>73</v>
      </c>
      <c r="G55" s="8" t="s">
        <v>29</v>
      </c>
      <c r="H55" s="8">
        <v>54.6</v>
      </c>
      <c r="I55" s="8">
        <v>59.1</v>
      </c>
      <c r="J55" s="9">
        <v>4.5904625E7</v>
      </c>
      <c r="K55" s="9">
        <v>2.506392541E9</v>
      </c>
      <c r="L55" s="9">
        <v>2.802830013E9</v>
      </c>
      <c r="M55" s="9">
        <f t="shared" si="2"/>
        <v>45904625.29</v>
      </c>
      <c r="N55" s="9">
        <f t="shared" si="3"/>
        <v>175447477.9</v>
      </c>
      <c r="O55" s="9">
        <f t="shared" si="4"/>
        <v>42691301.52</v>
      </c>
      <c r="P55" s="9">
        <f t="shared" si="5"/>
        <v>38220000</v>
      </c>
      <c r="Q55" s="9">
        <f t="shared" si="6"/>
        <v>120000000</v>
      </c>
      <c r="R55" s="9">
        <f t="shared" si="7"/>
        <v>20051140.33</v>
      </c>
      <c r="S55" s="9">
        <f t="shared" si="8"/>
        <v>2152673923</v>
      </c>
      <c r="T55" s="9">
        <f t="shared" si="9"/>
        <v>39426262.32</v>
      </c>
      <c r="U55" s="9">
        <f t="shared" si="10"/>
        <v>353718618.2</v>
      </c>
      <c r="V55" s="9"/>
      <c r="W55" s="9"/>
      <c r="X55" s="9"/>
      <c r="Y55" s="9"/>
      <c r="Z55" s="9"/>
      <c r="AA55" s="9"/>
      <c r="AB55" s="9"/>
      <c r="AC55" s="9"/>
    </row>
    <row r="56" ht="15.75" customHeight="1">
      <c r="A56" s="8" t="s">
        <v>21</v>
      </c>
      <c r="B56" s="8" t="s">
        <v>22</v>
      </c>
      <c r="C56" s="8" t="s">
        <v>23</v>
      </c>
      <c r="D56" s="8" t="s">
        <v>89</v>
      </c>
      <c r="E56" s="8" t="str">
        <f t="shared" si="1"/>
        <v>17</v>
      </c>
      <c r="F56" s="8" t="s">
        <v>28</v>
      </c>
      <c r="G56" s="8" t="s">
        <v>29</v>
      </c>
      <c r="H56" s="8">
        <v>34.3</v>
      </c>
      <c r="I56" s="8">
        <v>37.5</v>
      </c>
      <c r="J56" s="9">
        <v>4.8669452E7</v>
      </c>
      <c r="K56" s="9">
        <v>1.6693622E9</v>
      </c>
      <c r="L56" s="9">
        <v>1.866965767E9</v>
      </c>
      <c r="M56" s="9">
        <f t="shared" si="2"/>
        <v>48669451.9</v>
      </c>
      <c r="N56" s="9">
        <f t="shared" si="3"/>
        <v>116855354</v>
      </c>
      <c r="O56" s="9">
        <f t="shared" si="4"/>
        <v>45262590.26</v>
      </c>
      <c r="P56" s="9">
        <f t="shared" si="5"/>
        <v>24010000</v>
      </c>
      <c r="Q56" s="9">
        <f t="shared" si="6"/>
        <v>70000000</v>
      </c>
      <c r="R56" s="9">
        <f t="shared" si="7"/>
        <v>13354897.6</v>
      </c>
      <c r="S56" s="9">
        <f t="shared" si="8"/>
        <v>1445141948</v>
      </c>
      <c r="T56" s="9">
        <f t="shared" si="9"/>
        <v>42132418.32</v>
      </c>
      <c r="U56" s="9">
        <f t="shared" si="10"/>
        <v>224220251.6</v>
      </c>
      <c r="V56" s="9"/>
      <c r="W56" s="9"/>
      <c r="X56" s="9"/>
      <c r="Y56" s="9"/>
      <c r="Z56" s="9"/>
      <c r="AA56" s="9"/>
      <c r="AB56" s="9"/>
      <c r="AC56" s="9"/>
    </row>
    <row r="57" ht="15.75" customHeight="1">
      <c r="A57" s="8" t="s">
        <v>21</v>
      </c>
      <c r="B57" s="8" t="s">
        <v>22</v>
      </c>
      <c r="C57" s="8" t="s">
        <v>23</v>
      </c>
      <c r="D57" s="8" t="s">
        <v>90</v>
      </c>
      <c r="E57" s="8" t="str">
        <f t="shared" si="1"/>
        <v>17</v>
      </c>
      <c r="F57" s="8" t="s">
        <v>31</v>
      </c>
      <c r="G57" s="8" t="s">
        <v>32</v>
      </c>
      <c r="H57" s="8">
        <v>82.4</v>
      </c>
      <c r="I57" s="8">
        <v>90.6</v>
      </c>
      <c r="J57" s="9">
        <v>4.9862227E7</v>
      </c>
      <c r="K57" s="9">
        <v>4.108647476E9</v>
      </c>
      <c r="L57" s="9">
        <v>4.595151075E9</v>
      </c>
      <c r="M57" s="9">
        <f t="shared" si="2"/>
        <v>49862226.65</v>
      </c>
      <c r="N57" s="9">
        <f t="shared" si="3"/>
        <v>287605323.3</v>
      </c>
      <c r="O57" s="9">
        <f t="shared" si="4"/>
        <v>46371870.78</v>
      </c>
      <c r="P57" s="9">
        <f t="shared" si="5"/>
        <v>57680000</v>
      </c>
      <c r="Q57" s="9">
        <f t="shared" si="6"/>
        <v>120000000</v>
      </c>
      <c r="R57" s="9">
        <f t="shared" si="7"/>
        <v>32869179.81</v>
      </c>
      <c r="S57" s="9">
        <f t="shared" si="8"/>
        <v>3610492973</v>
      </c>
      <c r="T57" s="9">
        <f t="shared" si="9"/>
        <v>43816662.29</v>
      </c>
      <c r="U57" s="9">
        <f t="shared" si="10"/>
        <v>498154503.1</v>
      </c>
      <c r="V57" s="9"/>
      <c r="W57" s="9"/>
      <c r="X57" s="9"/>
      <c r="Y57" s="9"/>
      <c r="Z57" s="9"/>
      <c r="AA57" s="9"/>
      <c r="AB57" s="9"/>
      <c r="AC57" s="9"/>
    </row>
    <row r="58" ht="15.75" customHeight="1">
      <c r="A58" s="8" t="s">
        <v>21</v>
      </c>
      <c r="B58" s="8" t="s">
        <v>22</v>
      </c>
      <c r="C58" s="8" t="s">
        <v>23</v>
      </c>
      <c r="D58" s="8" t="s">
        <v>91</v>
      </c>
      <c r="E58" s="8" t="str">
        <f t="shared" si="1"/>
        <v>17</v>
      </c>
      <c r="F58" s="8" t="s">
        <v>31</v>
      </c>
      <c r="G58" s="8" t="s">
        <v>39</v>
      </c>
      <c r="H58" s="8">
        <v>75.5</v>
      </c>
      <c r="I58" s="8">
        <v>81.7</v>
      </c>
      <c r="J58" s="9">
        <v>5.0336022E7</v>
      </c>
      <c r="K58" s="9">
        <v>3.800369653E9</v>
      </c>
      <c r="L58" s="9">
        <v>4.250427065E9</v>
      </c>
      <c r="M58" s="9">
        <f t="shared" si="2"/>
        <v>50336021.89</v>
      </c>
      <c r="N58" s="9">
        <f t="shared" si="3"/>
        <v>266025875.7</v>
      </c>
      <c r="O58" s="9">
        <f t="shared" si="4"/>
        <v>46812500.36</v>
      </c>
      <c r="P58" s="9">
        <f t="shared" si="5"/>
        <v>52850000</v>
      </c>
      <c r="Q58" s="9">
        <f t="shared" si="6"/>
        <v>120000000</v>
      </c>
      <c r="R58" s="9">
        <f t="shared" si="7"/>
        <v>30402957.22</v>
      </c>
      <c r="S58" s="9">
        <f t="shared" si="8"/>
        <v>3331090820</v>
      </c>
      <c r="T58" s="9">
        <f t="shared" si="9"/>
        <v>44120408.21</v>
      </c>
      <c r="U58" s="9">
        <f t="shared" si="10"/>
        <v>469278832.9</v>
      </c>
      <c r="V58" s="9"/>
      <c r="W58" s="9"/>
      <c r="X58" s="9"/>
      <c r="Y58" s="9"/>
      <c r="Z58" s="9"/>
      <c r="AA58" s="9"/>
      <c r="AB58" s="9"/>
      <c r="AC58" s="9"/>
    </row>
    <row r="59" ht="15.75" customHeight="1">
      <c r="A59" s="8" t="s">
        <v>21</v>
      </c>
      <c r="B59" s="8" t="s">
        <v>22</v>
      </c>
      <c r="C59" s="8" t="s">
        <v>23</v>
      </c>
      <c r="D59" s="8" t="s">
        <v>92</v>
      </c>
      <c r="E59" s="8" t="str">
        <f t="shared" si="1"/>
        <v>17</v>
      </c>
      <c r="F59" s="8" t="s">
        <v>25</v>
      </c>
      <c r="G59" s="8" t="s">
        <v>26</v>
      </c>
      <c r="H59" s="8">
        <v>30.5</v>
      </c>
      <c r="I59" s="8">
        <v>34.0</v>
      </c>
      <c r="J59" s="9">
        <v>4.8972205E7</v>
      </c>
      <c r="K59" s="9">
        <v>1.493652252E9</v>
      </c>
      <c r="L59" s="9">
        <v>1.670471955E9</v>
      </c>
      <c r="M59" s="9">
        <f t="shared" si="2"/>
        <v>48972204.98</v>
      </c>
      <c r="N59" s="9">
        <f t="shared" si="3"/>
        <v>104555657.6</v>
      </c>
      <c r="O59" s="9">
        <f t="shared" si="4"/>
        <v>45544150.63</v>
      </c>
      <c r="P59" s="9">
        <f t="shared" si="5"/>
        <v>21350000</v>
      </c>
      <c r="Q59" s="9">
        <f t="shared" si="6"/>
        <v>70000000</v>
      </c>
      <c r="R59" s="9">
        <f t="shared" si="7"/>
        <v>11949218.02</v>
      </c>
      <c r="S59" s="9">
        <f t="shared" si="8"/>
        <v>1285797376</v>
      </c>
      <c r="T59" s="9">
        <f t="shared" si="9"/>
        <v>42157291.03</v>
      </c>
      <c r="U59" s="9">
        <f t="shared" si="10"/>
        <v>207854875.7</v>
      </c>
      <c r="V59" s="9"/>
      <c r="W59" s="9"/>
      <c r="X59" s="9"/>
      <c r="Y59" s="9"/>
      <c r="Z59" s="9"/>
      <c r="AA59" s="9"/>
      <c r="AB59" s="9"/>
      <c r="AC59" s="9"/>
    </row>
    <row r="60" ht="15.75" customHeight="1">
      <c r="A60" s="8" t="s">
        <v>21</v>
      </c>
      <c r="B60" s="8" t="s">
        <v>22</v>
      </c>
      <c r="C60" s="8" t="s">
        <v>23</v>
      </c>
      <c r="D60" s="8" t="s">
        <v>93</v>
      </c>
      <c r="E60" s="8" t="str">
        <f t="shared" si="1"/>
        <v>17</v>
      </c>
      <c r="F60" s="8" t="s">
        <v>31</v>
      </c>
      <c r="G60" s="8" t="s">
        <v>34</v>
      </c>
      <c r="H60" s="8">
        <v>78.3</v>
      </c>
      <c r="I60" s="8">
        <v>87.7</v>
      </c>
      <c r="J60" s="9">
        <v>5.2018473E7</v>
      </c>
      <c r="K60" s="9">
        <v>4.073046454E9</v>
      </c>
      <c r="L60" s="9">
        <v>4.55560305E9</v>
      </c>
      <c r="M60" s="9">
        <f t="shared" si="2"/>
        <v>52018473.23</v>
      </c>
      <c r="N60" s="9">
        <f t="shared" si="3"/>
        <v>285113251.8</v>
      </c>
      <c r="O60" s="9">
        <f t="shared" si="4"/>
        <v>48377180.1</v>
      </c>
      <c r="P60" s="9">
        <f t="shared" si="5"/>
        <v>54810000</v>
      </c>
      <c r="Q60" s="9">
        <f t="shared" si="6"/>
        <v>120000000</v>
      </c>
      <c r="R60" s="9">
        <f t="shared" si="7"/>
        <v>32584371.63</v>
      </c>
      <c r="S60" s="9">
        <f t="shared" si="8"/>
        <v>3580538831</v>
      </c>
      <c r="T60" s="9">
        <f t="shared" si="9"/>
        <v>45728465.27</v>
      </c>
      <c r="U60" s="9">
        <f t="shared" si="10"/>
        <v>492507623.4</v>
      </c>
      <c r="V60" s="9"/>
      <c r="W60" s="9"/>
      <c r="X60" s="9"/>
      <c r="Y60" s="9"/>
      <c r="Z60" s="9"/>
      <c r="AA60" s="9"/>
      <c r="AB60" s="9"/>
      <c r="AC60" s="9"/>
    </row>
    <row r="61" ht="15.75" customHeight="1">
      <c r="A61" s="8" t="s">
        <v>21</v>
      </c>
      <c r="B61" s="8" t="s">
        <v>22</v>
      </c>
      <c r="C61" s="8" t="s">
        <v>23</v>
      </c>
      <c r="D61" s="8" t="s">
        <v>94</v>
      </c>
      <c r="E61" s="8" t="str">
        <f t="shared" si="1"/>
        <v>17</v>
      </c>
      <c r="F61" s="8" t="s">
        <v>25</v>
      </c>
      <c r="G61" s="8" t="s">
        <v>26</v>
      </c>
      <c r="H61" s="8">
        <v>31.6</v>
      </c>
      <c r="I61" s="8">
        <v>34.8</v>
      </c>
      <c r="J61" s="9">
        <v>4.9643311E7</v>
      </c>
      <c r="K61" s="9">
        <v>1.568728627E9</v>
      </c>
      <c r="L61" s="9">
        <v>1.754470268E9</v>
      </c>
      <c r="M61" s="9">
        <f t="shared" si="2"/>
        <v>49643310.98</v>
      </c>
      <c r="N61" s="9">
        <f t="shared" si="3"/>
        <v>109811003.9</v>
      </c>
      <c r="O61" s="9">
        <f t="shared" si="4"/>
        <v>46168279.21</v>
      </c>
      <c r="P61" s="9">
        <f t="shared" si="5"/>
        <v>22120000</v>
      </c>
      <c r="Q61" s="9">
        <f t="shared" si="6"/>
        <v>70000000</v>
      </c>
      <c r="R61" s="9">
        <f t="shared" si="7"/>
        <v>12549829.02</v>
      </c>
      <c r="S61" s="9">
        <f t="shared" si="8"/>
        <v>1354247794</v>
      </c>
      <c r="T61" s="9">
        <f t="shared" si="9"/>
        <v>42855942.85</v>
      </c>
      <c r="U61" s="9">
        <f t="shared" si="10"/>
        <v>214480832.9</v>
      </c>
      <c r="V61" s="9"/>
      <c r="W61" s="9"/>
      <c r="X61" s="9"/>
      <c r="Y61" s="9"/>
      <c r="Z61" s="9"/>
      <c r="AA61" s="9"/>
      <c r="AB61" s="9"/>
      <c r="AC61" s="9"/>
    </row>
    <row r="62" ht="15.75" customHeight="1">
      <c r="A62" s="8" t="s">
        <v>21</v>
      </c>
      <c r="B62" s="8" t="s">
        <v>22</v>
      </c>
      <c r="C62" s="8" t="s">
        <v>23</v>
      </c>
      <c r="D62" s="8" t="s">
        <v>95</v>
      </c>
      <c r="E62" s="8" t="str">
        <f t="shared" si="1"/>
        <v>17</v>
      </c>
      <c r="F62" s="8" t="s">
        <v>42</v>
      </c>
      <c r="G62" s="8" t="s">
        <v>26</v>
      </c>
      <c r="H62" s="8">
        <v>42.9</v>
      </c>
      <c r="I62" s="8">
        <v>46.5</v>
      </c>
      <c r="J62" s="9">
        <v>4.9255041E7</v>
      </c>
      <c r="K62" s="9">
        <v>2.113041246E9</v>
      </c>
      <c r="L62" s="9">
        <v>2.363204342E9</v>
      </c>
      <c r="M62" s="9">
        <f t="shared" si="2"/>
        <v>49255040.7</v>
      </c>
      <c r="N62" s="9">
        <f t="shared" si="3"/>
        <v>147912887.2</v>
      </c>
      <c r="O62" s="9">
        <f t="shared" si="4"/>
        <v>45807187.85</v>
      </c>
      <c r="P62" s="9">
        <f t="shared" si="5"/>
        <v>30030000</v>
      </c>
      <c r="Q62" s="9">
        <f t="shared" si="6"/>
        <v>70000000</v>
      </c>
      <c r="R62" s="9">
        <f t="shared" si="7"/>
        <v>16904329.97</v>
      </c>
      <c r="S62" s="9">
        <f t="shared" si="8"/>
        <v>1848194029</v>
      </c>
      <c r="T62" s="9">
        <f t="shared" si="9"/>
        <v>43081445.89</v>
      </c>
      <c r="U62" s="9">
        <f t="shared" si="10"/>
        <v>264847217.2</v>
      </c>
      <c r="V62" s="9"/>
      <c r="W62" s="9"/>
      <c r="X62" s="9"/>
      <c r="Y62" s="9"/>
      <c r="Z62" s="9"/>
      <c r="AA62" s="9"/>
      <c r="AB62" s="9"/>
      <c r="AC62" s="9"/>
    </row>
    <row r="63" ht="15.75" customHeight="1">
      <c r="A63" s="8" t="s">
        <v>21</v>
      </c>
      <c r="B63" s="8" t="s">
        <v>22</v>
      </c>
      <c r="C63" s="8" t="s">
        <v>23</v>
      </c>
      <c r="D63" s="8" t="s">
        <v>96</v>
      </c>
      <c r="E63" s="8" t="str">
        <f t="shared" si="1"/>
        <v>17</v>
      </c>
      <c r="F63" s="8" t="s">
        <v>42</v>
      </c>
      <c r="G63" s="8" t="s">
        <v>29</v>
      </c>
      <c r="H63" s="8">
        <v>42.8</v>
      </c>
      <c r="I63" s="8">
        <v>46.3</v>
      </c>
      <c r="J63" s="9">
        <v>4.7048188E7</v>
      </c>
      <c r="K63" s="9">
        <v>2.013662443E9</v>
      </c>
      <c r="L63" s="9">
        <v>2.251908011E9</v>
      </c>
      <c r="M63" s="9">
        <f t="shared" si="2"/>
        <v>47048187.92</v>
      </c>
      <c r="N63" s="9">
        <f t="shared" si="3"/>
        <v>140956371</v>
      </c>
      <c r="O63" s="9">
        <f t="shared" si="4"/>
        <v>43754814.77</v>
      </c>
      <c r="P63" s="9">
        <f t="shared" si="5"/>
        <v>29960000</v>
      </c>
      <c r="Q63" s="9">
        <f t="shared" si="6"/>
        <v>70000000</v>
      </c>
      <c r="R63" s="9">
        <f t="shared" si="7"/>
        <v>16109299.54</v>
      </c>
      <c r="S63" s="9">
        <f t="shared" si="8"/>
        <v>1756636772</v>
      </c>
      <c r="T63" s="9">
        <f t="shared" si="9"/>
        <v>41042915.24</v>
      </c>
      <c r="U63" s="9">
        <f t="shared" si="10"/>
        <v>257025670.6</v>
      </c>
      <c r="V63" s="9"/>
      <c r="W63" s="9"/>
      <c r="X63" s="9"/>
      <c r="Y63" s="9"/>
      <c r="Z63" s="9"/>
      <c r="AA63" s="9"/>
      <c r="AB63" s="9"/>
      <c r="AC63" s="9"/>
    </row>
    <row r="64" ht="15.75" customHeight="1">
      <c r="A64" s="8" t="s">
        <v>21</v>
      </c>
      <c r="B64" s="8" t="s">
        <v>22</v>
      </c>
      <c r="C64" s="8" t="s">
        <v>23</v>
      </c>
      <c r="D64" s="8" t="s">
        <v>97</v>
      </c>
      <c r="E64" s="8" t="str">
        <f t="shared" si="1"/>
        <v>17</v>
      </c>
      <c r="F64" s="8" t="s">
        <v>73</v>
      </c>
      <c r="G64" s="8" t="s">
        <v>29</v>
      </c>
      <c r="H64" s="8">
        <v>54.6</v>
      </c>
      <c r="I64" s="8">
        <v>59.1</v>
      </c>
      <c r="J64" s="9">
        <v>4.5579122E7</v>
      </c>
      <c r="K64" s="9">
        <v>2.48862008E9</v>
      </c>
      <c r="L64" s="9">
        <v>2.782924857E9</v>
      </c>
      <c r="M64" s="9">
        <f t="shared" si="2"/>
        <v>45579122.34</v>
      </c>
      <c r="N64" s="9">
        <f t="shared" si="3"/>
        <v>174203405.6</v>
      </c>
      <c r="O64" s="9">
        <f t="shared" si="4"/>
        <v>42388583.78</v>
      </c>
      <c r="P64" s="9">
        <f t="shared" si="5"/>
        <v>38220000</v>
      </c>
      <c r="Q64" s="9">
        <f t="shared" si="6"/>
        <v>120000000</v>
      </c>
      <c r="R64" s="9">
        <f t="shared" si="7"/>
        <v>19908960.64</v>
      </c>
      <c r="S64" s="9">
        <f t="shared" si="8"/>
        <v>2136287714</v>
      </c>
      <c r="T64" s="9">
        <f t="shared" si="9"/>
        <v>39126148.6</v>
      </c>
      <c r="U64" s="9">
        <f t="shared" si="10"/>
        <v>352332366.2</v>
      </c>
      <c r="V64" s="9"/>
      <c r="W64" s="9"/>
      <c r="X64" s="9"/>
      <c r="Y64" s="9"/>
      <c r="Z64" s="9"/>
      <c r="AA64" s="9"/>
      <c r="AB64" s="9"/>
      <c r="AC64" s="9"/>
    </row>
    <row r="65" ht="15.75" customHeight="1">
      <c r="A65" s="8" t="s">
        <v>21</v>
      </c>
      <c r="B65" s="8" t="s">
        <v>22</v>
      </c>
      <c r="C65" s="8" t="s">
        <v>23</v>
      </c>
      <c r="D65" s="8" t="s">
        <v>98</v>
      </c>
      <c r="E65" s="8" t="str">
        <f t="shared" si="1"/>
        <v>17</v>
      </c>
      <c r="F65" s="8" t="s">
        <v>75</v>
      </c>
      <c r="G65" s="8" t="s">
        <v>32</v>
      </c>
      <c r="H65" s="8">
        <v>63.3</v>
      </c>
      <c r="I65" s="8">
        <v>69.2</v>
      </c>
      <c r="J65" s="9">
        <v>5.0145671E7</v>
      </c>
      <c r="K65" s="9">
        <v>3.17422096E9</v>
      </c>
      <c r="L65" s="9">
        <v>3.550107957E9</v>
      </c>
      <c r="M65" s="9">
        <f t="shared" si="2"/>
        <v>50145670.77</v>
      </c>
      <c r="N65" s="9">
        <f t="shared" si="3"/>
        <v>222195467.2</v>
      </c>
      <c r="O65" s="9">
        <f t="shared" si="4"/>
        <v>46635473.82</v>
      </c>
      <c r="P65" s="9">
        <f t="shared" si="5"/>
        <v>44310000</v>
      </c>
      <c r="Q65" s="9">
        <f t="shared" si="6"/>
        <v>120000000</v>
      </c>
      <c r="R65" s="9">
        <f t="shared" si="7"/>
        <v>25393767.68</v>
      </c>
      <c r="S65" s="9">
        <f t="shared" si="8"/>
        <v>2762321725</v>
      </c>
      <c r="T65" s="9">
        <f t="shared" si="9"/>
        <v>43638573.86</v>
      </c>
      <c r="U65" s="9">
        <f t="shared" si="10"/>
        <v>411899234.9</v>
      </c>
      <c r="V65" s="9"/>
      <c r="W65" s="9"/>
      <c r="X65" s="9"/>
      <c r="Y65" s="9"/>
      <c r="Z65" s="9"/>
      <c r="AA65" s="9"/>
      <c r="AB65" s="9"/>
      <c r="AC65" s="9"/>
    </row>
    <row r="66" ht="15.75" customHeight="1">
      <c r="A66" s="8" t="s">
        <v>21</v>
      </c>
      <c r="B66" s="8" t="s">
        <v>22</v>
      </c>
      <c r="C66" s="8" t="s">
        <v>23</v>
      </c>
      <c r="D66" s="8" t="s">
        <v>99</v>
      </c>
      <c r="E66" s="8" t="str">
        <f t="shared" si="1"/>
        <v>18</v>
      </c>
      <c r="F66" s="8" t="s">
        <v>25</v>
      </c>
      <c r="G66" s="8" t="s">
        <v>29</v>
      </c>
      <c r="H66" s="8">
        <v>27.9</v>
      </c>
      <c r="I66" s="8">
        <v>30.6</v>
      </c>
      <c r="J66" s="9">
        <v>4.8692818E7</v>
      </c>
      <c r="K66" s="9">
        <v>1.358529609E9</v>
      </c>
      <c r="L66" s="9">
        <v>1.519340768E9</v>
      </c>
      <c r="M66" s="9">
        <f t="shared" si="2"/>
        <v>48692817.53</v>
      </c>
      <c r="N66" s="9">
        <f t="shared" si="3"/>
        <v>95097072.63</v>
      </c>
      <c r="O66" s="9">
        <f t="shared" si="4"/>
        <v>45284320.3</v>
      </c>
      <c r="P66" s="9">
        <f t="shared" si="5"/>
        <v>19530000</v>
      </c>
      <c r="Q66" s="9">
        <f t="shared" si="6"/>
        <v>70000000</v>
      </c>
      <c r="R66" s="9">
        <f t="shared" si="7"/>
        <v>10868236.87</v>
      </c>
      <c r="S66" s="9">
        <f t="shared" si="8"/>
        <v>1163034299</v>
      </c>
      <c r="T66" s="9">
        <f t="shared" si="9"/>
        <v>41685817.19</v>
      </c>
      <c r="U66" s="9">
        <f t="shared" si="10"/>
        <v>195495309.5</v>
      </c>
      <c r="V66" s="9"/>
      <c r="W66" s="9"/>
      <c r="X66" s="9"/>
      <c r="Y66" s="9"/>
      <c r="Z66" s="9"/>
      <c r="AA66" s="9"/>
      <c r="AB66" s="9"/>
      <c r="AC66" s="9"/>
    </row>
    <row r="67" ht="15.75" customHeight="1">
      <c r="A67" s="8" t="s">
        <v>21</v>
      </c>
      <c r="B67" s="8" t="s">
        <v>22</v>
      </c>
      <c r="C67" s="8" t="s">
        <v>23</v>
      </c>
      <c r="D67" s="8" t="s">
        <v>100</v>
      </c>
      <c r="E67" s="8" t="str">
        <f t="shared" si="1"/>
        <v>18</v>
      </c>
      <c r="F67" s="8" t="s">
        <v>73</v>
      </c>
      <c r="G67" s="8" t="s">
        <v>29</v>
      </c>
      <c r="H67" s="8">
        <v>54.6</v>
      </c>
      <c r="I67" s="8">
        <v>59.1</v>
      </c>
      <c r="J67" s="9">
        <v>4.6352191E7</v>
      </c>
      <c r="K67" s="9">
        <v>2.530829615E9</v>
      </c>
      <c r="L67" s="9">
        <v>2.830199536E9</v>
      </c>
      <c r="M67" s="9">
        <f t="shared" si="2"/>
        <v>46352190.75</v>
      </c>
      <c r="N67" s="9">
        <f t="shared" si="3"/>
        <v>177158073.1</v>
      </c>
      <c r="O67" s="9">
        <f t="shared" si="4"/>
        <v>43107537.4</v>
      </c>
      <c r="P67" s="9">
        <f t="shared" si="5"/>
        <v>38220000</v>
      </c>
      <c r="Q67" s="9">
        <f t="shared" si="6"/>
        <v>120000000</v>
      </c>
      <c r="R67" s="9">
        <f t="shared" si="7"/>
        <v>20246636.92</v>
      </c>
      <c r="S67" s="9">
        <f t="shared" si="8"/>
        <v>2175204905</v>
      </c>
      <c r="T67" s="9">
        <f t="shared" si="9"/>
        <v>39838917.67</v>
      </c>
      <c r="U67" s="9">
        <f t="shared" si="10"/>
        <v>355624710</v>
      </c>
      <c r="V67" s="9"/>
      <c r="W67" s="9"/>
      <c r="X67" s="9"/>
      <c r="Y67" s="9"/>
      <c r="Z67" s="9"/>
      <c r="AA67" s="9"/>
      <c r="AB67" s="9"/>
      <c r="AC67" s="9"/>
    </row>
    <row r="68" ht="15.75" customHeight="1">
      <c r="A68" s="8" t="s">
        <v>21</v>
      </c>
      <c r="B68" s="8" t="s">
        <v>22</v>
      </c>
      <c r="C68" s="8" t="s">
        <v>23</v>
      </c>
      <c r="D68" s="8" t="s">
        <v>101</v>
      </c>
      <c r="E68" s="8" t="str">
        <f t="shared" si="1"/>
        <v>18</v>
      </c>
      <c r="F68" s="8" t="s">
        <v>28</v>
      </c>
      <c r="G68" s="8" t="s">
        <v>29</v>
      </c>
      <c r="H68" s="8">
        <v>34.3</v>
      </c>
      <c r="I68" s="8">
        <v>37.5</v>
      </c>
      <c r="J68" s="9">
        <v>4.9121516E7</v>
      </c>
      <c r="K68" s="9">
        <v>1.684868011E9</v>
      </c>
      <c r="L68" s="9">
        <v>1.884332275E9</v>
      </c>
      <c r="M68" s="9">
        <f t="shared" si="2"/>
        <v>49121516.36</v>
      </c>
      <c r="N68" s="9">
        <f t="shared" si="3"/>
        <v>117940760.8</v>
      </c>
      <c r="O68" s="9">
        <f t="shared" si="4"/>
        <v>45683010.21</v>
      </c>
      <c r="P68" s="9">
        <f t="shared" si="5"/>
        <v>24010000</v>
      </c>
      <c r="Q68" s="9">
        <f t="shared" si="6"/>
        <v>70000000</v>
      </c>
      <c r="R68" s="9">
        <f t="shared" si="7"/>
        <v>13478944.09</v>
      </c>
      <c r="S68" s="9">
        <f t="shared" si="8"/>
        <v>1459438306</v>
      </c>
      <c r="T68" s="9">
        <f t="shared" si="9"/>
        <v>42549221.75</v>
      </c>
      <c r="U68" s="9">
        <f t="shared" si="10"/>
        <v>225429704.9</v>
      </c>
      <c r="V68" s="9"/>
      <c r="W68" s="9"/>
      <c r="X68" s="9"/>
      <c r="Y68" s="9"/>
      <c r="Z68" s="9"/>
      <c r="AA68" s="9"/>
      <c r="AB68" s="9"/>
      <c r="AC68" s="9"/>
    </row>
    <row r="69" ht="15.75" customHeight="1">
      <c r="A69" s="8" t="s">
        <v>21</v>
      </c>
      <c r="B69" s="8" t="s">
        <v>22</v>
      </c>
      <c r="C69" s="8" t="s">
        <v>23</v>
      </c>
      <c r="D69" s="8" t="s">
        <v>102</v>
      </c>
      <c r="E69" s="8" t="str">
        <f t="shared" si="1"/>
        <v>18</v>
      </c>
      <c r="F69" s="8" t="s">
        <v>31</v>
      </c>
      <c r="G69" s="8" t="s">
        <v>39</v>
      </c>
      <c r="H69" s="8">
        <v>75.5</v>
      </c>
      <c r="I69" s="8">
        <v>81.7</v>
      </c>
      <c r="J69" s="9">
        <v>5.0783462E7</v>
      </c>
      <c r="K69" s="9">
        <v>3.834151388E9</v>
      </c>
      <c r="L69" s="9">
        <v>4.288262608E9</v>
      </c>
      <c r="M69" s="9">
        <f t="shared" si="2"/>
        <v>50783462.09</v>
      </c>
      <c r="N69" s="9">
        <f t="shared" si="3"/>
        <v>268390597.2</v>
      </c>
      <c r="O69" s="9">
        <f t="shared" si="4"/>
        <v>47228619.75</v>
      </c>
      <c r="P69" s="9">
        <f t="shared" si="5"/>
        <v>52850000</v>
      </c>
      <c r="Q69" s="9">
        <f t="shared" si="6"/>
        <v>120000000</v>
      </c>
      <c r="R69" s="9">
        <f t="shared" si="7"/>
        <v>30673211.1</v>
      </c>
      <c r="S69" s="9">
        <f t="shared" si="8"/>
        <v>3362237580</v>
      </c>
      <c r="T69" s="9">
        <f t="shared" si="9"/>
        <v>44532948.08</v>
      </c>
      <c r="U69" s="9">
        <f t="shared" si="10"/>
        <v>471913808.3</v>
      </c>
      <c r="V69" s="9"/>
      <c r="W69" s="9"/>
      <c r="X69" s="9"/>
      <c r="Y69" s="9"/>
      <c r="Z69" s="9"/>
      <c r="AA69" s="9"/>
      <c r="AB69" s="9"/>
      <c r="AC69" s="9"/>
    </row>
    <row r="70" ht="15.75" customHeight="1">
      <c r="A70" s="8" t="s">
        <v>21</v>
      </c>
      <c r="B70" s="8" t="s">
        <v>22</v>
      </c>
      <c r="C70" s="8" t="s">
        <v>23</v>
      </c>
      <c r="D70" s="8" t="s">
        <v>103</v>
      </c>
      <c r="E70" s="8" t="str">
        <f t="shared" si="1"/>
        <v>18</v>
      </c>
      <c r="F70" s="8" t="s">
        <v>31</v>
      </c>
      <c r="G70" s="8" t="s">
        <v>34</v>
      </c>
      <c r="H70" s="8">
        <v>78.3</v>
      </c>
      <c r="I70" s="8">
        <v>87.7</v>
      </c>
      <c r="J70" s="9">
        <v>5.2481597E7</v>
      </c>
      <c r="K70" s="9">
        <v>4.109309061E9</v>
      </c>
      <c r="L70" s="9">
        <v>4.59621717E9</v>
      </c>
      <c r="M70" s="9">
        <f t="shared" si="2"/>
        <v>52481597.2</v>
      </c>
      <c r="N70" s="9">
        <f t="shared" si="3"/>
        <v>287651634.3</v>
      </c>
      <c r="O70" s="9">
        <f t="shared" si="4"/>
        <v>48807885.4</v>
      </c>
      <c r="P70" s="9">
        <f t="shared" si="5"/>
        <v>54810000</v>
      </c>
      <c r="Q70" s="9">
        <f t="shared" si="6"/>
        <v>120000000</v>
      </c>
      <c r="R70" s="9">
        <f t="shared" si="7"/>
        <v>32874472.49</v>
      </c>
      <c r="S70" s="9">
        <f t="shared" si="8"/>
        <v>3613972954</v>
      </c>
      <c r="T70" s="9">
        <f t="shared" si="9"/>
        <v>46155465.57</v>
      </c>
      <c r="U70" s="9">
        <f t="shared" si="10"/>
        <v>495336106.8</v>
      </c>
      <c r="V70" s="9"/>
      <c r="W70" s="9"/>
      <c r="X70" s="9"/>
      <c r="Y70" s="9"/>
      <c r="Z70" s="9"/>
      <c r="AA70" s="9"/>
      <c r="AB70" s="9"/>
      <c r="AC70" s="9"/>
    </row>
    <row r="71" ht="15.75" customHeight="1">
      <c r="A71" s="8" t="s">
        <v>21</v>
      </c>
      <c r="B71" s="8" t="s">
        <v>22</v>
      </c>
      <c r="C71" s="8" t="s">
        <v>23</v>
      </c>
      <c r="D71" s="8" t="s">
        <v>104</v>
      </c>
      <c r="E71" s="8" t="str">
        <f t="shared" si="1"/>
        <v>18</v>
      </c>
      <c r="F71" s="8" t="s">
        <v>25</v>
      </c>
      <c r="G71" s="8" t="s">
        <v>26</v>
      </c>
      <c r="H71" s="8">
        <v>31.6</v>
      </c>
      <c r="I71" s="8">
        <v>34.8</v>
      </c>
      <c r="J71" s="9">
        <v>5.0098664E7</v>
      </c>
      <c r="K71" s="9">
        <v>1.583117776E9</v>
      </c>
      <c r="L71" s="9">
        <v>1.770586114E9</v>
      </c>
      <c r="M71" s="9">
        <f t="shared" si="2"/>
        <v>50098663.8</v>
      </c>
      <c r="N71" s="9">
        <f t="shared" si="3"/>
        <v>110818244.3</v>
      </c>
      <c r="O71" s="9">
        <f t="shared" si="4"/>
        <v>46591757.33</v>
      </c>
      <c r="P71" s="9">
        <f t="shared" si="5"/>
        <v>22120000</v>
      </c>
      <c r="Q71" s="9">
        <f t="shared" si="6"/>
        <v>70000000</v>
      </c>
      <c r="R71" s="9">
        <f t="shared" si="7"/>
        <v>12664942.21</v>
      </c>
      <c r="S71" s="9">
        <f t="shared" si="8"/>
        <v>1367514589</v>
      </c>
      <c r="T71" s="9">
        <f t="shared" si="9"/>
        <v>43275778.15</v>
      </c>
      <c r="U71" s="9">
        <f t="shared" si="10"/>
        <v>215603186.5</v>
      </c>
      <c r="V71" s="9"/>
      <c r="W71" s="9"/>
      <c r="X71" s="9"/>
      <c r="Y71" s="9"/>
      <c r="Z71" s="9"/>
      <c r="AA71" s="9"/>
      <c r="AB71" s="9"/>
      <c r="AC71" s="9"/>
    </row>
    <row r="72" ht="15.75" customHeight="1">
      <c r="A72" s="8" t="s">
        <v>21</v>
      </c>
      <c r="B72" s="8" t="s">
        <v>22</v>
      </c>
      <c r="C72" s="8" t="s">
        <v>23</v>
      </c>
      <c r="D72" s="8" t="s">
        <v>105</v>
      </c>
      <c r="E72" s="8" t="str">
        <f t="shared" si="1"/>
        <v>18</v>
      </c>
      <c r="F72" s="8" t="s">
        <v>42</v>
      </c>
      <c r="G72" s="8" t="s">
        <v>26</v>
      </c>
      <c r="H72" s="8">
        <v>42.9</v>
      </c>
      <c r="I72" s="8">
        <v>46.5</v>
      </c>
      <c r="J72" s="9">
        <v>4.9703225E7</v>
      </c>
      <c r="K72" s="9">
        <v>2.132268331E9</v>
      </c>
      <c r="L72" s="9">
        <v>2.384738677E9</v>
      </c>
      <c r="M72" s="9">
        <f t="shared" si="2"/>
        <v>49703224.5</v>
      </c>
      <c r="N72" s="9">
        <f t="shared" si="3"/>
        <v>149258783.2</v>
      </c>
      <c r="O72" s="9">
        <f t="shared" si="4"/>
        <v>46223998.78</v>
      </c>
      <c r="P72" s="9">
        <f t="shared" si="5"/>
        <v>30030000</v>
      </c>
      <c r="Q72" s="9">
        <f t="shared" si="6"/>
        <v>70000000</v>
      </c>
      <c r="R72" s="9">
        <f t="shared" si="7"/>
        <v>17058146.65</v>
      </c>
      <c r="S72" s="9">
        <f t="shared" si="8"/>
        <v>1865921401</v>
      </c>
      <c r="T72" s="9">
        <f t="shared" si="9"/>
        <v>43494671.36</v>
      </c>
      <c r="U72" s="9">
        <f t="shared" si="10"/>
        <v>266346929.8</v>
      </c>
      <c r="V72" s="9"/>
      <c r="W72" s="9"/>
      <c r="X72" s="9"/>
      <c r="Y72" s="9"/>
      <c r="Z72" s="9"/>
      <c r="AA72" s="9"/>
      <c r="AB72" s="9"/>
      <c r="AC72" s="9"/>
    </row>
    <row r="73" ht="15.75" customHeight="1">
      <c r="A73" s="8" t="s">
        <v>21</v>
      </c>
      <c r="B73" s="8" t="s">
        <v>22</v>
      </c>
      <c r="C73" s="8" t="s">
        <v>23</v>
      </c>
      <c r="D73" s="8" t="s">
        <v>106</v>
      </c>
      <c r="E73" s="8" t="str">
        <f t="shared" si="1"/>
        <v>18</v>
      </c>
      <c r="F73" s="8" t="s">
        <v>42</v>
      </c>
      <c r="G73" s="8" t="s">
        <v>29</v>
      </c>
      <c r="H73" s="8">
        <v>42.8</v>
      </c>
      <c r="I73" s="8">
        <v>46.3</v>
      </c>
      <c r="J73" s="9">
        <v>4.7495488E7</v>
      </c>
      <c r="K73" s="9">
        <v>2.032806896E9</v>
      </c>
      <c r="L73" s="9">
        <v>2.2733498E9</v>
      </c>
      <c r="M73" s="9">
        <f t="shared" si="2"/>
        <v>47495488.22</v>
      </c>
      <c r="N73" s="9">
        <f t="shared" si="3"/>
        <v>142296482.7</v>
      </c>
      <c r="O73" s="9">
        <f t="shared" si="4"/>
        <v>44170804.05</v>
      </c>
      <c r="P73" s="9">
        <f t="shared" si="5"/>
        <v>29960000</v>
      </c>
      <c r="Q73" s="9">
        <f t="shared" si="6"/>
        <v>70000000</v>
      </c>
      <c r="R73" s="9">
        <f t="shared" si="7"/>
        <v>16262455.17</v>
      </c>
      <c r="S73" s="9">
        <f t="shared" si="8"/>
        <v>1774287958</v>
      </c>
      <c r="T73" s="9">
        <f t="shared" si="9"/>
        <v>41455326.12</v>
      </c>
      <c r="U73" s="9">
        <f t="shared" si="10"/>
        <v>258518937.9</v>
      </c>
      <c r="V73" s="9"/>
      <c r="W73" s="9"/>
      <c r="X73" s="9"/>
      <c r="Y73" s="9"/>
      <c r="Z73" s="9"/>
      <c r="AA73" s="9"/>
      <c r="AB73" s="9"/>
      <c r="AC73" s="9"/>
    </row>
    <row r="74" ht="15.75" customHeight="1">
      <c r="A74" s="8" t="s">
        <v>21</v>
      </c>
      <c r="B74" s="8" t="s">
        <v>22</v>
      </c>
      <c r="C74" s="8" t="s">
        <v>23</v>
      </c>
      <c r="D74" s="8" t="s">
        <v>107</v>
      </c>
      <c r="E74" s="8" t="str">
        <f t="shared" si="1"/>
        <v>18</v>
      </c>
      <c r="F74" s="8" t="s">
        <v>73</v>
      </c>
      <c r="G74" s="8" t="s">
        <v>29</v>
      </c>
      <c r="H74" s="8">
        <v>54.6</v>
      </c>
      <c r="I74" s="8">
        <v>59.1</v>
      </c>
      <c r="J74" s="9">
        <v>4.6148748E7</v>
      </c>
      <c r="K74" s="9">
        <v>2.519721628E9</v>
      </c>
      <c r="L74" s="9">
        <v>2.817758591E9</v>
      </c>
      <c r="M74" s="9">
        <f t="shared" si="2"/>
        <v>46148747.77</v>
      </c>
      <c r="N74" s="9">
        <f t="shared" si="3"/>
        <v>176380514</v>
      </c>
      <c r="O74" s="9">
        <f t="shared" si="4"/>
        <v>42918335.42</v>
      </c>
      <c r="P74" s="9">
        <f t="shared" si="5"/>
        <v>38220000</v>
      </c>
      <c r="Q74" s="9">
        <f t="shared" si="6"/>
        <v>120000000</v>
      </c>
      <c r="R74" s="9">
        <f t="shared" si="7"/>
        <v>20157773.02</v>
      </c>
      <c r="S74" s="9">
        <f t="shared" si="8"/>
        <v>2164963341</v>
      </c>
      <c r="T74" s="9">
        <f t="shared" si="9"/>
        <v>39651343.24</v>
      </c>
      <c r="U74" s="9">
        <f t="shared" si="10"/>
        <v>354758287</v>
      </c>
      <c r="V74" s="9"/>
      <c r="W74" s="9"/>
      <c r="X74" s="9"/>
      <c r="Y74" s="9"/>
      <c r="Z74" s="9"/>
      <c r="AA74" s="9"/>
      <c r="AB74" s="9"/>
      <c r="AC74" s="9"/>
    </row>
    <row r="75" ht="15.75" customHeight="1">
      <c r="A75" s="8" t="s">
        <v>21</v>
      </c>
      <c r="B75" s="8" t="s">
        <v>22</v>
      </c>
      <c r="C75" s="8" t="s">
        <v>23</v>
      </c>
      <c r="D75" s="8" t="s">
        <v>108</v>
      </c>
      <c r="E75" s="8" t="str">
        <f t="shared" si="1"/>
        <v>18</v>
      </c>
      <c r="F75" s="8" t="s">
        <v>75</v>
      </c>
      <c r="G75" s="8" t="s">
        <v>32</v>
      </c>
      <c r="H75" s="8">
        <v>63.3</v>
      </c>
      <c r="I75" s="8">
        <v>69.2</v>
      </c>
      <c r="J75" s="9">
        <v>5.0597695E7</v>
      </c>
      <c r="K75" s="9">
        <v>3.202834118E9</v>
      </c>
      <c r="L75" s="9">
        <v>3.582154693E9</v>
      </c>
      <c r="M75" s="9">
        <f t="shared" si="2"/>
        <v>50597695.39</v>
      </c>
      <c r="N75" s="9">
        <f t="shared" si="3"/>
        <v>224198388.3</v>
      </c>
      <c r="O75" s="9">
        <f t="shared" si="4"/>
        <v>47055856.71</v>
      </c>
      <c r="P75" s="9">
        <f t="shared" si="5"/>
        <v>44310000</v>
      </c>
      <c r="Q75" s="9">
        <f t="shared" si="6"/>
        <v>120000000</v>
      </c>
      <c r="R75" s="9">
        <f t="shared" si="7"/>
        <v>25622672.94</v>
      </c>
      <c r="S75" s="9">
        <f t="shared" si="8"/>
        <v>2788703057</v>
      </c>
      <c r="T75" s="9">
        <f t="shared" si="9"/>
        <v>44055340.55</v>
      </c>
      <c r="U75" s="9">
        <f t="shared" si="10"/>
        <v>414131061.2</v>
      </c>
      <c r="V75" s="9"/>
      <c r="W75" s="9"/>
      <c r="X75" s="9"/>
      <c r="Y75" s="9"/>
      <c r="Z75" s="9"/>
      <c r="AA75" s="9"/>
      <c r="AB75" s="9"/>
      <c r="AC75" s="9"/>
    </row>
    <row r="76" ht="15.75" customHeight="1">
      <c r="A76" s="8" t="s">
        <v>21</v>
      </c>
      <c r="B76" s="8" t="s">
        <v>22</v>
      </c>
      <c r="C76" s="8" t="s">
        <v>23</v>
      </c>
      <c r="D76" s="8" t="s">
        <v>109</v>
      </c>
      <c r="E76" s="8" t="str">
        <f t="shared" si="1"/>
        <v>19</v>
      </c>
      <c r="F76" s="8" t="s">
        <v>25</v>
      </c>
      <c r="G76" s="8" t="s">
        <v>29</v>
      </c>
      <c r="H76" s="8">
        <v>27.9</v>
      </c>
      <c r="I76" s="8">
        <v>30.6</v>
      </c>
      <c r="J76" s="9">
        <v>4.8486686E7</v>
      </c>
      <c r="K76" s="9">
        <v>1.352778531E9</v>
      </c>
      <c r="L76" s="9">
        <v>1.51289956E9</v>
      </c>
      <c r="M76" s="9">
        <f t="shared" si="2"/>
        <v>48486685.7</v>
      </c>
      <c r="N76" s="9">
        <f t="shared" si="3"/>
        <v>94694497.17</v>
      </c>
      <c r="O76" s="9">
        <f t="shared" si="4"/>
        <v>45092617.7</v>
      </c>
      <c r="P76" s="9">
        <f t="shared" si="5"/>
        <v>19530000</v>
      </c>
      <c r="Q76" s="9">
        <f t="shared" si="6"/>
        <v>70000000</v>
      </c>
      <c r="R76" s="9">
        <f t="shared" si="7"/>
        <v>10822228.25</v>
      </c>
      <c r="S76" s="9">
        <f t="shared" si="8"/>
        <v>1157731806</v>
      </c>
      <c r="T76" s="9">
        <f t="shared" si="9"/>
        <v>41495763.64</v>
      </c>
      <c r="U76" s="9">
        <f t="shared" si="10"/>
        <v>195046725.4</v>
      </c>
      <c r="V76" s="9"/>
      <c r="W76" s="9"/>
      <c r="X76" s="9"/>
      <c r="Y76" s="9"/>
      <c r="Z76" s="9"/>
      <c r="AA76" s="9"/>
      <c r="AB76" s="9"/>
      <c r="AC76" s="9"/>
    </row>
    <row r="77" ht="15.75" customHeight="1">
      <c r="A77" s="8" t="s">
        <v>21</v>
      </c>
      <c r="B77" s="8" t="s">
        <v>22</v>
      </c>
      <c r="C77" s="8" t="s">
        <v>23</v>
      </c>
      <c r="D77" s="8" t="s">
        <v>110</v>
      </c>
      <c r="E77" s="8" t="str">
        <f t="shared" si="1"/>
        <v>19</v>
      </c>
      <c r="F77" s="8" t="s">
        <v>28</v>
      </c>
      <c r="G77" s="8" t="s">
        <v>29</v>
      </c>
      <c r="H77" s="8">
        <v>34.3</v>
      </c>
      <c r="I77" s="8">
        <v>37.5</v>
      </c>
      <c r="J77" s="9">
        <v>4.891603E7</v>
      </c>
      <c r="K77" s="9">
        <v>1.677819812E9</v>
      </c>
      <c r="L77" s="9">
        <v>1.876438292E9</v>
      </c>
      <c r="M77" s="9">
        <f t="shared" si="2"/>
        <v>48916029.5</v>
      </c>
      <c r="N77" s="9">
        <f t="shared" si="3"/>
        <v>117447386.8</v>
      </c>
      <c r="O77" s="9">
        <f t="shared" si="4"/>
        <v>45491907.44</v>
      </c>
      <c r="P77" s="9">
        <f t="shared" si="5"/>
        <v>24010000</v>
      </c>
      <c r="Q77" s="9">
        <f t="shared" si="6"/>
        <v>70000000</v>
      </c>
      <c r="R77" s="9">
        <f t="shared" si="7"/>
        <v>13422558.5</v>
      </c>
      <c r="S77" s="9">
        <f t="shared" si="8"/>
        <v>1452939867</v>
      </c>
      <c r="T77" s="9">
        <f t="shared" si="9"/>
        <v>42359762.88</v>
      </c>
      <c r="U77" s="9">
        <f t="shared" si="10"/>
        <v>224879945.3</v>
      </c>
      <c r="V77" s="9"/>
      <c r="W77" s="9"/>
      <c r="X77" s="9"/>
      <c r="Y77" s="9"/>
      <c r="Z77" s="9"/>
      <c r="AA77" s="9"/>
      <c r="AB77" s="9"/>
      <c r="AC77" s="9"/>
    </row>
    <row r="78" ht="15.75" customHeight="1">
      <c r="A78" s="8" t="s">
        <v>21</v>
      </c>
      <c r="B78" s="8" t="s">
        <v>22</v>
      </c>
      <c r="C78" s="8" t="s">
        <v>23</v>
      </c>
      <c r="D78" s="8" t="s">
        <v>111</v>
      </c>
      <c r="E78" s="8" t="str">
        <f t="shared" si="1"/>
        <v>19</v>
      </c>
      <c r="F78" s="8" t="s">
        <v>31</v>
      </c>
      <c r="G78" s="8" t="s">
        <v>32</v>
      </c>
      <c r="H78" s="8">
        <v>82.4</v>
      </c>
      <c r="I78" s="8">
        <v>90.6</v>
      </c>
      <c r="J78" s="9">
        <v>5.011021E7</v>
      </c>
      <c r="K78" s="9">
        <v>4.129081294E9</v>
      </c>
      <c r="L78" s="9">
        <v>4.618036951E9</v>
      </c>
      <c r="M78" s="9">
        <f t="shared" si="2"/>
        <v>50110209.88</v>
      </c>
      <c r="N78" s="9">
        <f t="shared" si="3"/>
        <v>289035690.6</v>
      </c>
      <c r="O78" s="9">
        <f t="shared" si="4"/>
        <v>46602495.19</v>
      </c>
      <c r="P78" s="9">
        <f t="shared" si="5"/>
        <v>57680000</v>
      </c>
      <c r="Q78" s="9">
        <f t="shared" si="6"/>
        <v>120000000</v>
      </c>
      <c r="R78" s="9">
        <f t="shared" si="7"/>
        <v>33032650.35</v>
      </c>
      <c r="S78" s="9">
        <f t="shared" si="8"/>
        <v>3629332953</v>
      </c>
      <c r="T78" s="9">
        <f t="shared" si="9"/>
        <v>44045302.83</v>
      </c>
      <c r="U78" s="9">
        <f t="shared" si="10"/>
        <v>499748340.9</v>
      </c>
      <c r="V78" s="9"/>
      <c r="W78" s="9"/>
      <c r="X78" s="9"/>
      <c r="Y78" s="9"/>
      <c r="Z78" s="9"/>
      <c r="AA78" s="9"/>
      <c r="AB78" s="9"/>
      <c r="AC78" s="9"/>
    </row>
    <row r="79" ht="15.75" customHeight="1">
      <c r="A79" s="8" t="s">
        <v>21</v>
      </c>
      <c r="B79" s="8" t="s">
        <v>22</v>
      </c>
      <c r="C79" s="8" t="s">
        <v>23</v>
      </c>
      <c r="D79" s="8" t="s">
        <v>112</v>
      </c>
      <c r="E79" s="8" t="str">
        <f t="shared" si="1"/>
        <v>19</v>
      </c>
      <c r="F79" s="8" t="s">
        <v>31</v>
      </c>
      <c r="G79" s="8" t="s">
        <v>39</v>
      </c>
      <c r="H79" s="8">
        <v>75.5</v>
      </c>
      <c r="I79" s="8">
        <v>81.7</v>
      </c>
      <c r="J79" s="9">
        <v>5.0580078E7</v>
      </c>
      <c r="K79" s="9">
        <v>3.81879588E9</v>
      </c>
      <c r="L79" s="9">
        <v>4.271064439E9</v>
      </c>
      <c r="M79" s="9">
        <f t="shared" si="2"/>
        <v>50580077.88</v>
      </c>
      <c r="N79" s="9">
        <f t="shared" si="3"/>
        <v>267315711.6</v>
      </c>
      <c r="O79" s="9">
        <f t="shared" si="4"/>
        <v>47039472.43</v>
      </c>
      <c r="P79" s="9">
        <f t="shared" si="5"/>
        <v>52850000</v>
      </c>
      <c r="Q79" s="9">
        <f t="shared" si="6"/>
        <v>120000000</v>
      </c>
      <c r="R79" s="9">
        <f t="shared" si="7"/>
        <v>30550367.04</v>
      </c>
      <c r="S79" s="9">
        <f t="shared" si="8"/>
        <v>3348079801</v>
      </c>
      <c r="T79" s="9">
        <f t="shared" si="9"/>
        <v>44345427.83</v>
      </c>
      <c r="U79" s="9">
        <f t="shared" si="10"/>
        <v>470716078.6</v>
      </c>
      <c r="V79" s="9"/>
      <c r="W79" s="9"/>
      <c r="X79" s="9"/>
      <c r="Y79" s="9"/>
      <c r="Z79" s="9"/>
      <c r="AA79" s="9"/>
      <c r="AB79" s="9"/>
      <c r="AC79" s="9"/>
    </row>
    <row r="80" ht="15.75" customHeight="1">
      <c r="A80" s="8" t="s">
        <v>21</v>
      </c>
      <c r="B80" s="8" t="s">
        <v>22</v>
      </c>
      <c r="C80" s="8" t="s">
        <v>23</v>
      </c>
      <c r="D80" s="8" t="s">
        <v>113</v>
      </c>
      <c r="E80" s="8" t="str">
        <f t="shared" si="1"/>
        <v>19</v>
      </c>
      <c r="F80" s="8" t="s">
        <v>31</v>
      </c>
      <c r="G80" s="8" t="s">
        <v>34</v>
      </c>
      <c r="H80" s="8">
        <v>78.3</v>
      </c>
      <c r="I80" s="8">
        <v>87.7</v>
      </c>
      <c r="J80" s="9">
        <v>5.2271085E7</v>
      </c>
      <c r="K80" s="9">
        <v>4.092825985E9</v>
      </c>
      <c r="L80" s="9">
        <v>4.577756124E9</v>
      </c>
      <c r="M80" s="9">
        <f t="shared" si="2"/>
        <v>52271085.38</v>
      </c>
      <c r="N80" s="9">
        <f t="shared" si="3"/>
        <v>286497819</v>
      </c>
      <c r="O80" s="9">
        <f t="shared" si="4"/>
        <v>48612109.4</v>
      </c>
      <c r="P80" s="9">
        <f t="shared" si="5"/>
        <v>54810000</v>
      </c>
      <c r="Q80" s="9">
        <f t="shared" si="6"/>
        <v>120000000</v>
      </c>
      <c r="R80" s="9">
        <f t="shared" si="7"/>
        <v>32742607.88</v>
      </c>
      <c r="S80" s="9">
        <f t="shared" si="8"/>
        <v>3598775558</v>
      </c>
      <c r="T80" s="9">
        <f t="shared" si="9"/>
        <v>45961373.67</v>
      </c>
      <c r="U80" s="9">
        <f t="shared" si="10"/>
        <v>494050426.8</v>
      </c>
      <c r="V80" s="9"/>
      <c r="W80" s="9"/>
      <c r="X80" s="9"/>
      <c r="Y80" s="9"/>
      <c r="Z80" s="9"/>
      <c r="AA80" s="9"/>
      <c r="AB80" s="9"/>
      <c r="AC80" s="9"/>
    </row>
    <row r="81" ht="15.75" customHeight="1">
      <c r="A81" s="8" t="s">
        <v>21</v>
      </c>
      <c r="B81" s="8" t="s">
        <v>22</v>
      </c>
      <c r="C81" s="8" t="s">
        <v>23</v>
      </c>
      <c r="D81" s="8" t="s">
        <v>114</v>
      </c>
      <c r="E81" s="8" t="str">
        <f t="shared" si="1"/>
        <v>19</v>
      </c>
      <c r="F81" s="8" t="s">
        <v>25</v>
      </c>
      <c r="G81" s="8" t="s">
        <v>26</v>
      </c>
      <c r="H81" s="8">
        <v>31.6</v>
      </c>
      <c r="I81" s="8">
        <v>34.8</v>
      </c>
      <c r="J81" s="9">
        <v>4.9891685E7</v>
      </c>
      <c r="K81" s="9">
        <v>1.576577236E9</v>
      </c>
      <c r="L81" s="9">
        <v>1.763260709E9</v>
      </c>
      <c r="M81" s="9">
        <f t="shared" si="2"/>
        <v>49891684.68</v>
      </c>
      <c r="N81" s="9">
        <f t="shared" si="3"/>
        <v>110360406.5</v>
      </c>
      <c r="O81" s="9">
        <f t="shared" si="4"/>
        <v>46399266.76</v>
      </c>
      <c r="P81" s="9">
        <f t="shared" si="5"/>
        <v>22120000</v>
      </c>
      <c r="Q81" s="9">
        <f t="shared" si="6"/>
        <v>70000000</v>
      </c>
      <c r="R81" s="9">
        <f t="shared" si="7"/>
        <v>12612617.89</v>
      </c>
      <c r="S81" s="9">
        <f t="shared" si="8"/>
        <v>1361484212</v>
      </c>
      <c r="T81" s="9">
        <f t="shared" si="9"/>
        <v>43084943.4</v>
      </c>
      <c r="U81" s="9">
        <f t="shared" si="10"/>
        <v>215093024.4</v>
      </c>
      <c r="V81" s="9"/>
      <c r="W81" s="9"/>
      <c r="X81" s="9"/>
      <c r="Y81" s="9"/>
      <c r="Z81" s="9"/>
      <c r="AA81" s="9"/>
      <c r="AB81" s="9"/>
      <c r="AC81" s="9"/>
    </row>
    <row r="82" ht="15.75" customHeight="1">
      <c r="A82" s="8" t="s">
        <v>21</v>
      </c>
      <c r="B82" s="8" t="s">
        <v>22</v>
      </c>
      <c r="C82" s="8" t="s">
        <v>23</v>
      </c>
      <c r="D82" s="8" t="s">
        <v>115</v>
      </c>
      <c r="E82" s="8" t="str">
        <f t="shared" si="1"/>
        <v>19</v>
      </c>
      <c r="F82" s="8" t="s">
        <v>42</v>
      </c>
      <c r="G82" s="8" t="s">
        <v>26</v>
      </c>
      <c r="H82" s="8">
        <v>42.9</v>
      </c>
      <c r="I82" s="8">
        <v>46.5</v>
      </c>
      <c r="J82" s="9">
        <v>4.9499502E7</v>
      </c>
      <c r="K82" s="9">
        <v>2.123528622E9</v>
      </c>
      <c r="L82" s="9">
        <v>2.374950202E9</v>
      </c>
      <c r="M82" s="9">
        <f t="shared" si="2"/>
        <v>49499501.68</v>
      </c>
      <c r="N82" s="9">
        <f t="shared" si="3"/>
        <v>148647003.5</v>
      </c>
      <c r="O82" s="9">
        <f t="shared" si="4"/>
        <v>46034536.56</v>
      </c>
      <c r="P82" s="9">
        <f t="shared" si="5"/>
        <v>30030000</v>
      </c>
      <c r="Q82" s="9">
        <f t="shared" si="6"/>
        <v>70000000</v>
      </c>
      <c r="R82" s="9">
        <f t="shared" si="7"/>
        <v>16988228.98</v>
      </c>
      <c r="S82" s="9">
        <f t="shared" si="8"/>
        <v>1857863389</v>
      </c>
      <c r="T82" s="9">
        <f t="shared" si="9"/>
        <v>43306838.92</v>
      </c>
      <c r="U82" s="9">
        <f t="shared" si="10"/>
        <v>265665232.5</v>
      </c>
      <c r="V82" s="9"/>
      <c r="W82" s="9"/>
      <c r="X82" s="9"/>
      <c r="Y82" s="9"/>
      <c r="Z82" s="9"/>
      <c r="AA82" s="9"/>
      <c r="AB82" s="9"/>
      <c r="AC82" s="9"/>
    </row>
    <row r="83" ht="15.75" customHeight="1">
      <c r="A83" s="8" t="s">
        <v>21</v>
      </c>
      <c r="B83" s="8" t="s">
        <v>22</v>
      </c>
      <c r="C83" s="8" t="s">
        <v>23</v>
      </c>
      <c r="D83" s="8" t="s">
        <v>116</v>
      </c>
      <c r="E83" s="8" t="str">
        <f t="shared" si="1"/>
        <v>19</v>
      </c>
      <c r="F83" s="8" t="s">
        <v>42</v>
      </c>
      <c r="G83" s="8" t="s">
        <v>29</v>
      </c>
      <c r="H83" s="8">
        <v>42.8</v>
      </c>
      <c r="I83" s="8">
        <v>46.3</v>
      </c>
      <c r="J83" s="9">
        <v>4.7292169E7</v>
      </c>
      <c r="K83" s="9">
        <v>2.024104829E9</v>
      </c>
      <c r="L83" s="9">
        <v>2.263603484E9</v>
      </c>
      <c r="M83" s="9">
        <f t="shared" si="2"/>
        <v>47292168.9</v>
      </c>
      <c r="N83" s="9">
        <f t="shared" si="3"/>
        <v>141687338</v>
      </c>
      <c r="O83" s="9">
        <f t="shared" si="4"/>
        <v>43981717.08</v>
      </c>
      <c r="P83" s="9">
        <f t="shared" si="5"/>
        <v>29960000</v>
      </c>
      <c r="Q83" s="9">
        <f t="shared" si="6"/>
        <v>70000000</v>
      </c>
      <c r="R83" s="9">
        <f t="shared" si="7"/>
        <v>16192838.63</v>
      </c>
      <c r="S83" s="9">
        <f t="shared" si="8"/>
        <v>1766264652</v>
      </c>
      <c r="T83" s="9">
        <f t="shared" si="9"/>
        <v>41267865.71</v>
      </c>
      <c r="U83" s="9">
        <f t="shared" si="10"/>
        <v>257840176.7</v>
      </c>
      <c r="V83" s="9"/>
      <c r="W83" s="9"/>
      <c r="X83" s="9"/>
      <c r="Y83" s="9"/>
      <c r="Z83" s="9"/>
      <c r="AA83" s="9"/>
      <c r="AB83" s="9"/>
      <c r="AC83" s="9"/>
    </row>
    <row r="84" ht="15.75" customHeight="1">
      <c r="A84" s="8" t="s">
        <v>21</v>
      </c>
      <c r="B84" s="8" t="s">
        <v>22</v>
      </c>
      <c r="C84" s="8" t="s">
        <v>23</v>
      </c>
      <c r="D84" s="8" t="s">
        <v>117</v>
      </c>
      <c r="E84" s="8" t="str">
        <f t="shared" si="1"/>
        <v>19</v>
      </c>
      <c r="F84" s="8" t="s">
        <v>73</v>
      </c>
      <c r="G84" s="8" t="s">
        <v>29</v>
      </c>
      <c r="H84" s="8">
        <v>54.6</v>
      </c>
      <c r="I84" s="8">
        <v>59.1</v>
      </c>
      <c r="J84" s="9">
        <v>4.5945311E7</v>
      </c>
      <c r="K84" s="9">
        <v>2.508613961E9</v>
      </c>
      <c r="L84" s="9">
        <v>2.805318003E9</v>
      </c>
      <c r="M84" s="9">
        <f t="shared" si="2"/>
        <v>45945310.64</v>
      </c>
      <c r="N84" s="9">
        <f t="shared" si="3"/>
        <v>175602977.3</v>
      </c>
      <c r="O84" s="9">
        <f t="shared" si="4"/>
        <v>42729138.9</v>
      </c>
      <c r="P84" s="9">
        <f t="shared" si="5"/>
        <v>38220000</v>
      </c>
      <c r="Q84" s="9">
        <f t="shared" si="6"/>
        <v>120000000</v>
      </c>
      <c r="R84" s="9">
        <f t="shared" si="7"/>
        <v>20068911.69</v>
      </c>
      <c r="S84" s="9">
        <f t="shared" si="8"/>
        <v>2154722072</v>
      </c>
      <c r="T84" s="9">
        <f t="shared" si="9"/>
        <v>39463774.21</v>
      </c>
      <c r="U84" s="9">
        <f t="shared" si="10"/>
        <v>353891889</v>
      </c>
      <c r="V84" s="9"/>
      <c r="W84" s="9"/>
      <c r="X84" s="9"/>
      <c r="Y84" s="9"/>
      <c r="Z84" s="9"/>
      <c r="AA84" s="9"/>
      <c r="AB84" s="9"/>
      <c r="AC84" s="9"/>
    </row>
    <row r="85" ht="15.75" customHeight="1">
      <c r="A85" s="8" t="s">
        <v>21</v>
      </c>
      <c r="B85" s="8" t="s">
        <v>22</v>
      </c>
      <c r="C85" s="8" t="s">
        <v>23</v>
      </c>
      <c r="D85" s="8" t="s">
        <v>118</v>
      </c>
      <c r="E85" s="8" t="str">
        <f t="shared" si="1"/>
        <v>19</v>
      </c>
      <c r="F85" s="8" t="s">
        <v>73</v>
      </c>
      <c r="G85" s="8" t="s">
        <v>29</v>
      </c>
      <c r="H85" s="8">
        <v>54.6</v>
      </c>
      <c r="I85" s="8">
        <v>59.1</v>
      </c>
      <c r="J85" s="9">
        <v>4.5823248E7</v>
      </c>
      <c r="K85" s="9">
        <v>2.501949352E9</v>
      </c>
      <c r="L85" s="9">
        <v>2.797853642E9</v>
      </c>
      <c r="M85" s="9">
        <f t="shared" si="2"/>
        <v>45823248.21</v>
      </c>
      <c r="N85" s="9">
        <f t="shared" si="3"/>
        <v>175136454.6</v>
      </c>
      <c r="O85" s="9">
        <f t="shared" si="4"/>
        <v>42615620.83</v>
      </c>
      <c r="P85" s="9">
        <f t="shared" si="5"/>
        <v>38220000</v>
      </c>
      <c r="Q85" s="9">
        <f t="shared" si="6"/>
        <v>120000000</v>
      </c>
      <c r="R85" s="9">
        <f t="shared" si="7"/>
        <v>20015594.82</v>
      </c>
      <c r="S85" s="9">
        <f t="shared" si="8"/>
        <v>2148577303</v>
      </c>
      <c r="T85" s="9">
        <f t="shared" si="9"/>
        <v>39351232.65</v>
      </c>
      <c r="U85" s="9">
        <f t="shared" si="10"/>
        <v>353372049.5</v>
      </c>
      <c r="V85" s="9"/>
      <c r="W85" s="9"/>
      <c r="X85" s="9"/>
      <c r="Y85" s="9"/>
      <c r="Z85" s="9"/>
      <c r="AA85" s="9"/>
      <c r="AB85" s="9"/>
      <c r="AC85" s="9"/>
    </row>
    <row r="86" ht="15.75" customHeight="1">
      <c r="A86" s="8" t="s">
        <v>21</v>
      </c>
      <c r="B86" s="8" t="s">
        <v>22</v>
      </c>
      <c r="C86" s="8" t="s">
        <v>23</v>
      </c>
      <c r="D86" s="8" t="s">
        <v>119</v>
      </c>
      <c r="E86" s="8" t="str">
        <f t="shared" si="1"/>
        <v>19</v>
      </c>
      <c r="F86" s="8" t="s">
        <v>75</v>
      </c>
      <c r="G86" s="8" t="s">
        <v>32</v>
      </c>
      <c r="H86" s="8">
        <v>63.3</v>
      </c>
      <c r="I86" s="8">
        <v>69.2</v>
      </c>
      <c r="J86" s="9">
        <v>5.0392232E7</v>
      </c>
      <c r="K86" s="9">
        <v>3.189828289E9</v>
      </c>
      <c r="L86" s="9">
        <v>3.567588165E9</v>
      </c>
      <c r="M86" s="9">
        <f t="shared" si="2"/>
        <v>50392232.05</v>
      </c>
      <c r="N86" s="9">
        <f t="shared" si="3"/>
        <v>223287980.2</v>
      </c>
      <c r="O86" s="9">
        <f t="shared" si="4"/>
        <v>46864775.81</v>
      </c>
      <c r="P86" s="9">
        <f t="shared" si="5"/>
        <v>44310000</v>
      </c>
      <c r="Q86" s="9">
        <f t="shared" si="6"/>
        <v>120000000</v>
      </c>
      <c r="R86" s="9">
        <f t="shared" si="7"/>
        <v>25518626.31</v>
      </c>
      <c r="S86" s="9">
        <f t="shared" si="8"/>
        <v>2776711682</v>
      </c>
      <c r="T86" s="9">
        <f t="shared" si="9"/>
        <v>43865903.36</v>
      </c>
      <c r="U86" s="9">
        <f t="shared" si="10"/>
        <v>413116606.5</v>
      </c>
      <c r="V86" s="9"/>
      <c r="W86" s="9"/>
      <c r="X86" s="9"/>
      <c r="Y86" s="9"/>
      <c r="Z86" s="9"/>
      <c r="AA86" s="9"/>
      <c r="AB86" s="9"/>
      <c r="AC86" s="9"/>
    </row>
    <row r="87" ht="15.75" customHeight="1">
      <c r="A87" s="8" t="s">
        <v>21</v>
      </c>
      <c r="B87" s="8" t="s">
        <v>22</v>
      </c>
      <c r="C87" s="8" t="s">
        <v>23</v>
      </c>
      <c r="D87" s="8" t="s">
        <v>120</v>
      </c>
      <c r="E87" s="8" t="str">
        <f t="shared" si="1"/>
        <v>20</v>
      </c>
      <c r="F87" s="8" t="s">
        <v>25</v>
      </c>
      <c r="G87" s="8" t="s">
        <v>26</v>
      </c>
      <c r="H87" s="8">
        <v>31.6</v>
      </c>
      <c r="I87" s="8">
        <v>34.8</v>
      </c>
      <c r="J87" s="9">
        <v>4.9726098E7</v>
      </c>
      <c r="K87" s="9">
        <v>1.571344708E9</v>
      </c>
      <c r="L87" s="9">
        <v>1.757400279E9</v>
      </c>
      <c r="M87" s="9">
        <f t="shared" si="2"/>
        <v>49726098.35</v>
      </c>
      <c r="N87" s="9">
        <f t="shared" si="3"/>
        <v>109994129.6</v>
      </c>
      <c r="O87" s="9">
        <f t="shared" si="4"/>
        <v>46245271.47</v>
      </c>
      <c r="P87" s="9">
        <f t="shared" si="5"/>
        <v>22120000</v>
      </c>
      <c r="Q87" s="9">
        <f t="shared" si="6"/>
        <v>70000000</v>
      </c>
      <c r="R87" s="9">
        <f t="shared" si="7"/>
        <v>12570757.66</v>
      </c>
      <c r="S87" s="9">
        <f t="shared" si="8"/>
        <v>1356659821</v>
      </c>
      <c r="T87" s="9">
        <f t="shared" si="9"/>
        <v>42932272.81</v>
      </c>
      <c r="U87" s="9">
        <f t="shared" si="10"/>
        <v>214684887.2</v>
      </c>
      <c r="V87" s="9"/>
      <c r="W87" s="9"/>
      <c r="X87" s="9"/>
      <c r="Y87" s="9"/>
      <c r="Z87" s="9"/>
      <c r="AA87" s="9"/>
      <c r="AB87" s="9"/>
      <c r="AC87" s="9"/>
    </row>
    <row r="88" ht="15.75" customHeight="1">
      <c r="A88" s="8" t="s">
        <v>21</v>
      </c>
      <c r="B88" s="8" t="s">
        <v>22</v>
      </c>
      <c r="C88" s="8" t="s">
        <v>23</v>
      </c>
      <c r="D88" s="8" t="s">
        <v>121</v>
      </c>
      <c r="E88" s="8" t="str">
        <f t="shared" si="1"/>
        <v>21</v>
      </c>
      <c r="F88" s="8" t="s">
        <v>25</v>
      </c>
      <c r="G88" s="8" t="s">
        <v>29</v>
      </c>
      <c r="H88" s="8">
        <v>27.9</v>
      </c>
      <c r="I88" s="8">
        <v>30.6</v>
      </c>
      <c r="J88" s="9">
        <v>4.8198093E7</v>
      </c>
      <c r="K88" s="9">
        <v>1.3447268E9</v>
      </c>
      <c r="L88" s="9">
        <v>1.503881622E9</v>
      </c>
      <c r="M88" s="9">
        <f t="shared" si="2"/>
        <v>48198093.19</v>
      </c>
      <c r="N88" s="9">
        <f t="shared" si="3"/>
        <v>94130876</v>
      </c>
      <c r="O88" s="9">
        <f t="shared" si="4"/>
        <v>44824226.67</v>
      </c>
      <c r="P88" s="9">
        <f t="shared" si="5"/>
        <v>19530000</v>
      </c>
      <c r="Q88" s="9">
        <f t="shared" si="6"/>
        <v>70000000</v>
      </c>
      <c r="R88" s="9">
        <f t="shared" si="7"/>
        <v>10757814.4</v>
      </c>
      <c r="S88" s="9">
        <f t="shared" si="8"/>
        <v>1150308110</v>
      </c>
      <c r="T88" s="9">
        <f t="shared" si="9"/>
        <v>41229681.35</v>
      </c>
      <c r="U88" s="9">
        <f t="shared" si="10"/>
        <v>194418690.4</v>
      </c>
      <c r="V88" s="9"/>
      <c r="W88" s="9"/>
      <c r="X88" s="9"/>
      <c r="Y88" s="9"/>
      <c r="Z88" s="9"/>
      <c r="AA88" s="9"/>
      <c r="AB88" s="9"/>
      <c r="AC88" s="9"/>
    </row>
    <row r="89" ht="15.75" customHeight="1">
      <c r="A89" s="8" t="s">
        <v>21</v>
      </c>
      <c r="B89" s="8" t="s">
        <v>22</v>
      </c>
      <c r="C89" s="8" t="s">
        <v>23</v>
      </c>
      <c r="D89" s="8" t="s">
        <v>122</v>
      </c>
      <c r="E89" s="8" t="str">
        <f t="shared" si="1"/>
        <v>21</v>
      </c>
      <c r="F89" s="8" t="s">
        <v>73</v>
      </c>
      <c r="G89" s="8" t="s">
        <v>29</v>
      </c>
      <c r="H89" s="8">
        <v>54.6</v>
      </c>
      <c r="I89" s="8">
        <v>59.1</v>
      </c>
      <c r="J89" s="9">
        <v>4.5863935E7</v>
      </c>
      <c r="K89" s="9">
        <v>2.504170873E9</v>
      </c>
      <c r="L89" s="9">
        <v>2.800341745E9</v>
      </c>
      <c r="M89" s="9">
        <f t="shared" si="2"/>
        <v>45863935.4</v>
      </c>
      <c r="N89" s="9">
        <f t="shared" si="3"/>
        <v>175291961.1</v>
      </c>
      <c r="O89" s="9">
        <f t="shared" si="4"/>
        <v>42653459.92</v>
      </c>
      <c r="P89" s="9">
        <f t="shared" si="5"/>
        <v>38220000</v>
      </c>
      <c r="Q89" s="9">
        <f t="shared" si="6"/>
        <v>120000000</v>
      </c>
      <c r="R89" s="9">
        <f t="shared" si="7"/>
        <v>20033366.98</v>
      </c>
      <c r="S89" s="9">
        <f t="shared" si="8"/>
        <v>2150625545</v>
      </c>
      <c r="T89" s="9">
        <f t="shared" si="9"/>
        <v>39388746.24</v>
      </c>
      <c r="U89" s="9">
        <f t="shared" si="10"/>
        <v>353545328.1</v>
      </c>
      <c r="V89" s="9"/>
      <c r="W89" s="9"/>
      <c r="X89" s="9"/>
      <c r="Y89" s="9"/>
      <c r="Z89" s="9"/>
      <c r="AA89" s="9"/>
      <c r="AB89" s="9"/>
      <c r="AC89" s="9"/>
    </row>
    <row r="90" ht="15.75" customHeight="1">
      <c r="A90" s="8" t="s">
        <v>21</v>
      </c>
      <c r="B90" s="8" t="s">
        <v>22</v>
      </c>
      <c r="C90" s="8" t="s">
        <v>23</v>
      </c>
      <c r="D90" s="8" t="s">
        <v>123</v>
      </c>
      <c r="E90" s="8" t="str">
        <f t="shared" si="1"/>
        <v>21</v>
      </c>
      <c r="F90" s="8" t="s">
        <v>28</v>
      </c>
      <c r="G90" s="8" t="s">
        <v>29</v>
      </c>
      <c r="H90" s="8">
        <v>34.3</v>
      </c>
      <c r="I90" s="8">
        <v>37.5</v>
      </c>
      <c r="J90" s="9">
        <v>4.8628358E7</v>
      </c>
      <c r="K90" s="9">
        <v>1.66795267E9</v>
      </c>
      <c r="L90" s="9">
        <v>1.865387093E9</v>
      </c>
      <c r="M90" s="9">
        <f t="shared" si="2"/>
        <v>48628357.73</v>
      </c>
      <c r="N90" s="9">
        <f t="shared" si="3"/>
        <v>116756686.9</v>
      </c>
      <c r="O90" s="9">
        <f t="shared" si="4"/>
        <v>45224372.69</v>
      </c>
      <c r="P90" s="9">
        <f t="shared" si="5"/>
        <v>24010000</v>
      </c>
      <c r="Q90" s="9">
        <f t="shared" si="6"/>
        <v>70000000</v>
      </c>
      <c r="R90" s="9">
        <f t="shared" si="7"/>
        <v>13343621.36</v>
      </c>
      <c r="S90" s="9">
        <f t="shared" si="8"/>
        <v>1443842362</v>
      </c>
      <c r="T90" s="9">
        <f t="shared" si="9"/>
        <v>42094529.5</v>
      </c>
      <c r="U90" s="9">
        <f t="shared" si="10"/>
        <v>224110308.3</v>
      </c>
      <c r="V90" s="9"/>
      <c r="W90" s="9"/>
      <c r="X90" s="9"/>
      <c r="Y90" s="9"/>
      <c r="Z90" s="9"/>
      <c r="AA90" s="9"/>
      <c r="AB90" s="9"/>
      <c r="AC90" s="9"/>
    </row>
    <row r="91" ht="15.75" customHeight="1">
      <c r="A91" s="8" t="s">
        <v>21</v>
      </c>
      <c r="B91" s="8" t="s">
        <v>22</v>
      </c>
      <c r="C91" s="8" t="s">
        <v>23</v>
      </c>
      <c r="D91" s="8" t="s">
        <v>124</v>
      </c>
      <c r="E91" s="8" t="str">
        <f t="shared" si="1"/>
        <v>21</v>
      </c>
      <c r="F91" s="8" t="s">
        <v>31</v>
      </c>
      <c r="G91" s="8" t="s">
        <v>32</v>
      </c>
      <c r="H91" s="8">
        <v>82.4</v>
      </c>
      <c r="I91" s="8">
        <v>90.6</v>
      </c>
      <c r="J91" s="9">
        <v>4.9614246E7</v>
      </c>
      <c r="K91" s="9">
        <v>4.088213898E9</v>
      </c>
      <c r="L91" s="9">
        <v>4.572265468E9</v>
      </c>
      <c r="M91" s="9">
        <f t="shared" si="2"/>
        <v>49614246.33</v>
      </c>
      <c r="N91" s="9">
        <f t="shared" si="3"/>
        <v>286174972.9</v>
      </c>
      <c r="O91" s="9">
        <f t="shared" si="4"/>
        <v>46141249.09</v>
      </c>
      <c r="P91" s="9">
        <f t="shared" si="5"/>
        <v>57680000</v>
      </c>
      <c r="Q91" s="9">
        <f t="shared" si="6"/>
        <v>120000000</v>
      </c>
      <c r="R91" s="9">
        <f t="shared" si="7"/>
        <v>32705711.18</v>
      </c>
      <c r="S91" s="9">
        <f t="shared" si="8"/>
        <v>3591653214</v>
      </c>
      <c r="T91" s="9">
        <f t="shared" si="9"/>
        <v>43588024.44</v>
      </c>
      <c r="U91" s="9">
        <f t="shared" si="10"/>
        <v>496560684</v>
      </c>
      <c r="V91" s="9"/>
      <c r="W91" s="9"/>
      <c r="X91" s="9"/>
      <c r="Y91" s="9"/>
      <c r="Z91" s="9"/>
      <c r="AA91" s="9"/>
      <c r="AB91" s="9"/>
      <c r="AC91" s="9"/>
    </row>
    <row r="92" ht="15.75" customHeight="1">
      <c r="A92" s="8" t="s">
        <v>21</v>
      </c>
      <c r="B92" s="8" t="s">
        <v>22</v>
      </c>
      <c r="C92" s="8" t="s">
        <v>23</v>
      </c>
      <c r="D92" s="8" t="s">
        <v>125</v>
      </c>
      <c r="E92" s="8" t="str">
        <f t="shared" si="1"/>
        <v>21</v>
      </c>
      <c r="F92" s="8" t="s">
        <v>25</v>
      </c>
      <c r="G92" s="8" t="s">
        <v>26</v>
      </c>
      <c r="H92" s="8">
        <v>30.5</v>
      </c>
      <c r="I92" s="8">
        <v>34.0</v>
      </c>
      <c r="J92" s="9">
        <v>4.89303E7</v>
      </c>
      <c r="K92" s="9">
        <v>1.492374145E9</v>
      </c>
      <c r="L92" s="9">
        <v>1.669040475E9</v>
      </c>
      <c r="M92" s="9">
        <f t="shared" si="2"/>
        <v>48930299.84</v>
      </c>
      <c r="N92" s="9">
        <f t="shared" si="3"/>
        <v>104466190.2</v>
      </c>
      <c r="O92" s="9">
        <f t="shared" si="4"/>
        <v>45505178.85</v>
      </c>
      <c r="P92" s="9">
        <f t="shared" si="5"/>
        <v>21350000</v>
      </c>
      <c r="Q92" s="9">
        <f t="shared" si="6"/>
        <v>70000000</v>
      </c>
      <c r="R92" s="9">
        <f t="shared" si="7"/>
        <v>11938993.16</v>
      </c>
      <c r="S92" s="9">
        <f t="shared" si="8"/>
        <v>1284618962</v>
      </c>
      <c r="T92" s="9">
        <f t="shared" si="9"/>
        <v>42118654.48</v>
      </c>
      <c r="U92" s="9">
        <f t="shared" si="10"/>
        <v>207755183.3</v>
      </c>
      <c r="V92" s="9"/>
      <c r="W92" s="9"/>
      <c r="X92" s="9"/>
      <c r="Y92" s="9"/>
      <c r="Z92" s="9"/>
      <c r="AA92" s="9"/>
      <c r="AB92" s="9"/>
      <c r="AC92" s="9"/>
    </row>
    <row r="93" ht="15.75" customHeight="1">
      <c r="A93" s="8" t="s">
        <v>21</v>
      </c>
      <c r="B93" s="8" t="s">
        <v>22</v>
      </c>
      <c r="C93" s="8" t="s">
        <v>23</v>
      </c>
      <c r="D93" s="8" t="s">
        <v>126</v>
      </c>
      <c r="E93" s="8" t="str">
        <f t="shared" si="1"/>
        <v>21</v>
      </c>
      <c r="F93" s="8" t="s">
        <v>31</v>
      </c>
      <c r="G93" s="8" t="s">
        <v>34</v>
      </c>
      <c r="H93" s="8">
        <v>78.3</v>
      </c>
      <c r="I93" s="8">
        <v>87.7</v>
      </c>
      <c r="J93" s="9">
        <v>5.1344835E7</v>
      </c>
      <c r="K93" s="9">
        <v>4.020300555E9</v>
      </c>
      <c r="L93" s="9">
        <v>4.496527643E9</v>
      </c>
      <c r="M93" s="9">
        <f t="shared" si="2"/>
        <v>51344834.67</v>
      </c>
      <c r="N93" s="9">
        <f t="shared" si="3"/>
        <v>281421038.9</v>
      </c>
      <c r="O93" s="9">
        <f t="shared" si="4"/>
        <v>47750696.25</v>
      </c>
      <c r="P93" s="9">
        <f t="shared" si="5"/>
        <v>54810000</v>
      </c>
      <c r="Q93" s="9">
        <f t="shared" si="6"/>
        <v>120000000</v>
      </c>
      <c r="R93" s="9">
        <f t="shared" si="7"/>
        <v>32162404.44</v>
      </c>
      <c r="S93" s="9">
        <f t="shared" si="8"/>
        <v>3531907112</v>
      </c>
      <c r="T93" s="9">
        <f t="shared" si="9"/>
        <v>45107370.52</v>
      </c>
      <c r="U93" s="9">
        <f t="shared" si="10"/>
        <v>488393443.3</v>
      </c>
      <c r="V93" s="9"/>
      <c r="W93" s="9"/>
      <c r="X93" s="9"/>
      <c r="Y93" s="9"/>
      <c r="Z93" s="9"/>
      <c r="AA93" s="9"/>
      <c r="AB93" s="9"/>
      <c r="AC93" s="9"/>
    </row>
    <row r="94" ht="15.75" customHeight="1">
      <c r="A94" s="8" t="s">
        <v>21</v>
      </c>
      <c r="B94" s="8" t="s">
        <v>22</v>
      </c>
      <c r="C94" s="8" t="s">
        <v>23</v>
      </c>
      <c r="D94" s="8" t="s">
        <v>127</v>
      </c>
      <c r="E94" s="8" t="str">
        <f t="shared" si="1"/>
        <v>21</v>
      </c>
      <c r="F94" s="8" t="s">
        <v>25</v>
      </c>
      <c r="G94" s="8" t="s">
        <v>26</v>
      </c>
      <c r="H94" s="8">
        <v>31.6</v>
      </c>
      <c r="I94" s="8">
        <v>34.8</v>
      </c>
      <c r="J94" s="9">
        <v>4.8980971E7</v>
      </c>
      <c r="K94" s="9">
        <v>1.54779867E9</v>
      </c>
      <c r="L94" s="9">
        <v>1.731028716E9</v>
      </c>
      <c r="M94" s="9">
        <f t="shared" si="2"/>
        <v>48980970.57</v>
      </c>
      <c r="N94" s="9">
        <f t="shared" si="3"/>
        <v>108345906.9</v>
      </c>
      <c r="O94" s="9">
        <f t="shared" si="4"/>
        <v>45552302.63</v>
      </c>
      <c r="P94" s="9">
        <f t="shared" si="5"/>
        <v>22120000</v>
      </c>
      <c r="Q94" s="9">
        <f t="shared" si="6"/>
        <v>70000000</v>
      </c>
      <c r="R94" s="9">
        <f t="shared" si="7"/>
        <v>12382389.36</v>
      </c>
      <c r="S94" s="9">
        <f t="shared" si="8"/>
        <v>1334950374</v>
      </c>
      <c r="T94" s="9">
        <f t="shared" si="9"/>
        <v>42245264.99</v>
      </c>
      <c r="U94" s="9">
        <f t="shared" si="10"/>
        <v>212848296.3</v>
      </c>
      <c r="V94" s="9"/>
      <c r="W94" s="9"/>
      <c r="X94" s="9"/>
      <c r="Y94" s="9"/>
      <c r="Z94" s="9"/>
      <c r="AA94" s="9"/>
      <c r="AB94" s="9"/>
      <c r="AC94" s="9"/>
    </row>
    <row r="95" ht="15.75" customHeight="1">
      <c r="A95" s="8" t="s">
        <v>21</v>
      </c>
      <c r="B95" s="8" t="s">
        <v>22</v>
      </c>
      <c r="C95" s="8" t="s">
        <v>23</v>
      </c>
      <c r="D95" s="8" t="s">
        <v>128</v>
      </c>
      <c r="E95" s="8" t="str">
        <f t="shared" si="1"/>
        <v>21</v>
      </c>
      <c r="F95" s="8" t="s">
        <v>42</v>
      </c>
      <c r="G95" s="8" t="s">
        <v>26</v>
      </c>
      <c r="H95" s="8">
        <v>42.9</v>
      </c>
      <c r="I95" s="8">
        <v>46.5</v>
      </c>
      <c r="J95" s="9">
        <v>4.8603135E7</v>
      </c>
      <c r="K95" s="9">
        <v>2.08507448E9</v>
      </c>
      <c r="L95" s="9">
        <v>2.331881563E9</v>
      </c>
      <c r="M95" s="9">
        <f t="shared" si="2"/>
        <v>48603134.73</v>
      </c>
      <c r="N95" s="9">
        <f t="shared" si="3"/>
        <v>145955213.6</v>
      </c>
      <c r="O95" s="9">
        <f t="shared" si="4"/>
        <v>45200915.3</v>
      </c>
      <c r="P95" s="9">
        <f t="shared" si="5"/>
        <v>30030000</v>
      </c>
      <c r="Q95" s="9">
        <f t="shared" si="6"/>
        <v>70000000</v>
      </c>
      <c r="R95" s="9">
        <f t="shared" si="7"/>
        <v>16680595.84</v>
      </c>
      <c r="S95" s="9">
        <f t="shared" si="8"/>
        <v>1822408671</v>
      </c>
      <c r="T95" s="9">
        <f t="shared" si="9"/>
        <v>42480388.59</v>
      </c>
      <c r="U95" s="9">
        <f t="shared" si="10"/>
        <v>262665809.4</v>
      </c>
      <c r="V95" s="9"/>
      <c r="W95" s="9"/>
      <c r="X95" s="9"/>
      <c r="Y95" s="9"/>
      <c r="Z95" s="9"/>
      <c r="AA95" s="9"/>
      <c r="AB95" s="9"/>
      <c r="AC95" s="9"/>
    </row>
    <row r="96" ht="15.75" customHeight="1">
      <c r="A96" s="8" t="s">
        <v>21</v>
      </c>
      <c r="B96" s="8" t="s">
        <v>22</v>
      </c>
      <c r="C96" s="8" t="s">
        <v>23</v>
      </c>
      <c r="D96" s="8" t="s">
        <v>129</v>
      </c>
      <c r="E96" s="8" t="str">
        <f t="shared" si="1"/>
        <v>21</v>
      </c>
      <c r="F96" s="8" t="s">
        <v>31</v>
      </c>
      <c r="G96" s="8" t="s">
        <v>34</v>
      </c>
      <c r="H96" s="8">
        <v>79.2</v>
      </c>
      <c r="I96" s="8">
        <v>87.7</v>
      </c>
      <c r="J96" s="9">
        <v>4.9745501E7</v>
      </c>
      <c r="K96" s="9">
        <v>3.939843642E9</v>
      </c>
      <c r="L96" s="9">
        <v>4.406344532E9</v>
      </c>
      <c r="M96" s="9">
        <f t="shared" si="2"/>
        <v>49745500.53</v>
      </c>
      <c r="N96" s="9">
        <f t="shared" si="3"/>
        <v>275789054.9</v>
      </c>
      <c r="O96" s="9">
        <f t="shared" si="4"/>
        <v>46263315.49</v>
      </c>
      <c r="P96" s="9">
        <f t="shared" si="5"/>
        <v>55440000</v>
      </c>
      <c r="Q96" s="9">
        <f t="shared" si="6"/>
        <v>120000000</v>
      </c>
      <c r="R96" s="9">
        <f t="shared" si="7"/>
        <v>31518749.14</v>
      </c>
      <c r="S96" s="9">
        <f t="shared" si="8"/>
        <v>3457095838</v>
      </c>
      <c r="T96" s="9">
        <f t="shared" si="9"/>
        <v>43650199.97</v>
      </c>
      <c r="U96" s="9">
        <f t="shared" si="10"/>
        <v>482747804.1</v>
      </c>
      <c r="V96" s="9"/>
      <c r="W96" s="9"/>
      <c r="X96" s="9"/>
      <c r="Y96" s="9"/>
      <c r="Z96" s="9"/>
      <c r="AA96" s="9"/>
      <c r="AB96" s="9"/>
      <c r="AC96" s="9"/>
    </row>
    <row r="97" ht="15.75" customHeight="1">
      <c r="A97" s="8" t="s">
        <v>21</v>
      </c>
      <c r="B97" s="8" t="s">
        <v>22</v>
      </c>
      <c r="C97" s="8" t="s">
        <v>23</v>
      </c>
      <c r="D97" s="8" t="s">
        <v>130</v>
      </c>
      <c r="E97" s="8" t="str">
        <f t="shared" si="1"/>
        <v>21</v>
      </c>
      <c r="F97" s="8" t="s">
        <v>75</v>
      </c>
      <c r="G97" s="8" t="s">
        <v>131</v>
      </c>
      <c r="H97" s="8">
        <v>63.4</v>
      </c>
      <c r="I97" s="8">
        <v>69.3</v>
      </c>
      <c r="J97" s="9">
        <v>4.9563856E7</v>
      </c>
      <c r="K97" s="9">
        <v>3.142348451E9</v>
      </c>
      <c r="L97" s="9">
        <v>3.514402816E9</v>
      </c>
      <c r="M97" s="9">
        <f t="shared" si="2"/>
        <v>49563855.69</v>
      </c>
      <c r="N97" s="9">
        <f t="shared" si="3"/>
        <v>219964391.6</v>
      </c>
      <c r="O97" s="9">
        <f t="shared" si="4"/>
        <v>46094385.8</v>
      </c>
      <c r="P97" s="9">
        <f t="shared" si="5"/>
        <v>44380000</v>
      </c>
      <c r="Q97" s="9">
        <f t="shared" si="6"/>
        <v>120000000</v>
      </c>
      <c r="R97" s="9">
        <f t="shared" si="7"/>
        <v>25138787.61</v>
      </c>
      <c r="S97" s="9">
        <f t="shared" si="8"/>
        <v>2732865272</v>
      </c>
      <c r="T97" s="9">
        <f t="shared" si="9"/>
        <v>43105130.47</v>
      </c>
      <c r="U97" s="9">
        <f t="shared" si="10"/>
        <v>409483179.2</v>
      </c>
      <c r="V97" s="9"/>
      <c r="W97" s="9"/>
      <c r="X97" s="9"/>
      <c r="Y97" s="9"/>
      <c r="Z97" s="9"/>
      <c r="AA97" s="9"/>
      <c r="AB97" s="9"/>
      <c r="AC97" s="9"/>
    </row>
    <row r="98" ht="15.75" customHeight="1">
      <c r="A98" s="8" t="s">
        <v>21</v>
      </c>
      <c r="B98" s="8" t="s">
        <v>22</v>
      </c>
      <c r="C98" s="8" t="s">
        <v>23</v>
      </c>
      <c r="D98" s="8" t="s">
        <v>132</v>
      </c>
      <c r="E98" s="8" t="str">
        <f t="shared" si="1"/>
        <v>21</v>
      </c>
      <c r="F98" s="8" t="s">
        <v>42</v>
      </c>
      <c r="G98" s="8" t="s">
        <v>29</v>
      </c>
      <c r="H98" s="8">
        <v>42.8</v>
      </c>
      <c r="I98" s="8">
        <v>46.3</v>
      </c>
      <c r="J98" s="9">
        <v>4.7007523E7</v>
      </c>
      <c r="K98" s="9">
        <v>2.011921965E9</v>
      </c>
      <c r="L98" s="9">
        <v>2.249958676E9</v>
      </c>
      <c r="M98" s="9">
        <f t="shared" si="2"/>
        <v>47007522.55</v>
      </c>
      <c r="N98" s="9">
        <f t="shared" si="3"/>
        <v>140834537.6</v>
      </c>
      <c r="O98" s="9">
        <f t="shared" si="4"/>
        <v>43716995.97</v>
      </c>
      <c r="P98" s="9">
        <f t="shared" si="5"/>
        <v>29960000</v>
      </c>
      <c r="Q98" s="9">
        <f t="shared" si="6"/>
        <v>70000000</v>
      </c>
      <c r="R98" s="9">
        <f t="shared" si="7"/>
        <v>16095375.72</v>
      </c>
      <c r="S98" s="9">
        <f t="shared" si="8"/>
        <v>1755032052</v>
      </c>
      <c r="T98" s="9">
        <f t="shared" si="9"/>
        <v>41005421.77</v>
      </c>
      <c r="U98" s="9">
        <f t="shared" si="10"/>
        <v>256889913.3</v>
      </c>
      <c r="V98" s="9"/>
      <c r="W98" s="9"/>
      <c r="X98" s="9"/>
      <c r="Y98" s="9"/>
      <c r="Z98" s="9"/>
      <c r="AA98" s="9"/>
      <c r="AB98" s="9"/>
      <c r="AC98" s="9"/>
    </row>
    <row r="99" ht="15.75" customHeight="1">
      <c r="A99" s="8" t="s">
        <v>21</v>
      </c>
      <c r="B99" s="8" t="s">
        <v>22</v>
      </c>
      <c r="C99" s="8" t="s">
        <v>23</v>
      </c>
      <c r="D99" s="8" t="s">
        <v>133</v>
      </c>
      <c r="E99" s="8" t="str">
        <f t="shared" si="1"/>
        <v>21</v>
      </c>
      <c r="F99" s="8" t="s">
        <v>73</v>
      </c>
      <c r="G99" s="8" t="s">
        <v>29</v>
      </c>
      <c r="H99" s="8">
        <v>54.6</v>
      </c>
      <c r="I99" s="8">
        <v>59.1</v>
      </c>
      <c r="J99" s="9">
        <v>4.5660499E7</v>
      </c>
      <c r="K99" s="9">
        <v>2.493063272E9</v>
      </c>
      <c r="L99" s="9">
        <v>2.787901232E9</v>
      </c>
      <c r="M99" s="9">
        <f t="shared" si="2"/>
        <v>45660499.49</v>
      </c>
      <c r="N99" s="9">
        <f t="shared" si="3"/>
        <v>174514429</v>
      </c>
      <c r="O99" s="9">
        <f t="shared" si="4"/>
        <v>42464264.52</v>
      </c>
      <c r="P99" s="9">
        <f t="shared" si="5"/>
        <v>38220000</v>
      </c>
      <c r="Q99" s="9">
        <f t="shared" si="6"/>
        <v>120000000</v>
      </c>
      <c r="R99" s="9">
        <f t="shared" si="7"/>
        <v>19944506.18</v>
      </c>
      <c r="S99" s="9">
        <f t="shared" si="8"/>
        <v>2140384337</v>
      </c>
      <c r="T99" s="9">
        <f t="shared" si="9"/>
        <v>39201178.33</v>
      </c>
      <c r="U99" s="9">
        <f t="shared" si="10"/>
        <v>352678935.2</v>
      </c>
      <c r="V99" s="9"/>
      <c r="W99" s="9"/>
      <c r="X99" s="9"/>
      <c r="Y99" s="9"/>
      <c r="Z99" s="9"/>
      <c r="AA99" s="9"/>
      <c r="AB99" s="9"/>
      <c r="AC99" s="9"/>
    </row>
    <row r="100" ht="15.75" customHeight="1">
      <c r="A100" s="8" t="s">
        <v>21</v>
      </c>
      <c r="B100" s="8" t="s">
        <v>22</v>
      </c>
      <c r="C100" s="8" t="s">
        <v>23</v>
      </c>
      <c r="D100" s="8" t="s">
        <v>134</v>
      </c>
      <c r="E100" s="8" t="str">
        <f t="shared" si="1"/>
        <v>21</v>
      </c>
      <c r="F100" s="8" t="s">
        <v>73</v>
      </c>
      <c r="G100" s="8" t="s">
        <v>29</v>
      </c>
      <c r="H100" s="8">
        <v>54.6</v>
      </c>
      <c r="I100" s="8">
        <v>59.1</v>
      </c>
      <c r="J100" s="9">
        <v>4.5538436E7</v>
      </c>
      <c r="K100" s="9">
        <v>2.486398595E9</v>
      </c>
      <c r="L100" s="9">
        <v>2.780436793E9</v>
      </c>
      <c r="M100" s="9">
        <f t="shared" si="2"/>
        <v>45538435.81</v>
      </c>
      <c r="N100" s="9">
        <f t="shared" si="3"/>
        <v>174047901.7</v>
      </c>
      <c r="O100" s="9">
        <f t="shared" si="4"/>
        <v>42350745.3</v>
      </c>
      <c r="P100" s="9">
        <f t="shared" si="5"/>
        <v>38220000</v>
      </c>
      <c r="Q100" s="9">
        <f t="shared" si="6"/>
        <v>120000000</v>
      </c>
      <c r="R100" s="9">
        <f t="shared" si="7"/>
        <v>19891188.76</v>
      </c>
      <c r="S100" s="9">
        <f t="shared" si="8"/>
        <v>2134239505</v>
      </c>
      <c r="T100" s="9">
        <f t="shared" si="9"/>
        <v>39088635.62</v>
      </c>
      <c r="U100" s="9">
        <f t="shared" si="10"/>
        <v>352159090.4</v>
      </c>
      <c r="V100" s="9"/>
      <c r="W100" s="9"/>
      <c r="X100" s="9"/>
      <c r="Y100" s="9"/>
      <c r="Z100" s="9"/>
      <c r="AA100" s="9"/>
      <c r="AB100" s="9"/>
      <c r="AC100" s="9"/>
    </row>
    <row r="101" ht="15.75" customHeight="1">
      <c r="A101" s="8" t="s">
        <v>21</v>
      </c>
      <c r="B101" s="8" t="s">
        <v>22</v>
      </c>
      <c r="C101" s="8" t="s">
        <v>23</v>
      </c>
      <c r="D101" s="8" t="s">
        <v>135</v>
      </c>
      <c r="E101" s="8" t="str">
        <f t="shared" si="1"/>
        <v>21</v>
      </c>
      <c r="F101" s="8" t="s">
        <v>75</v>
      </c>
      <c r="G101" s="8" t="s">
        <v>32</v>
      </c>
      <c r="H101" s="8">
        <v>63.3</v>
      </c>
      <c r="I101" s="8">
        <v>69.2</v>
      </c>
      <c r="J101" s="9">
        <v>5.010458E7</v>
      </c>
      <c r="K101" s="9">
        <v>3.17161991E9</v>
      </c>
      <c r="L101" s="9">
        <v>3.54719478E9</v>
      </c>
      <c r="M101" s="9">
        <f t="shared" si="2"/>
        <v>50104579.94</v>
      </c>
      <c r="N101" s="9">
        <f t="shared" si="3"/>
        <v>222013393.7</v>
      </c>
      <c r="O101" s="9">
        <f t="shared" si="4"/>
        <v>46597259.34</v>
      </c>
      <c r="P101" s="9">
        <f t="shared" si="5"/>
        <v>44310000</v>
      </c>
      <c r="Q101" s="9">
        <f t="shared" si="6"/>
        <v>120000000</v>
      </c>
      <c r="R101" s="9">
        <f t="shared" si="7"/>
        <v>25372959.28</v>
      </c>
      <c r="S101" s="9">
        <f t="shared" si="8"/>
        <v>2759923557</v>
      </c>
      <c r="T101" s="9">
        <f t="shared" si="9"/>
        <v>43600688.1</v>
      </c>
      <c r="U101" s="9">
        <f t="shared" si="10"/>
        <v>411696353</v>
      </c>
      <c r="V101" s="9"/>
      <c r="W101" s="9"/>
      <c r="X101" s="9"/>
      <c r="Y101" s="9"/>
      <c r="Z101" s="9"/>
      <c r="AA101" s="9"/>
      <c r="AB101" s="9"/>
      <c r="AC101" s="9"/>
    </row>
    <row r="102" ht="15.75" customHeight="1">
      <c r="A102" s="8" t="s">
        <v>21</v>
      </c>
      <c r="B102" s="8" t="s">
        <v>22</v>
      </c>
      <c r="C102" s="8" t="s">
        <v>23</v>
      </c>
      <c r="D102" s="8" t="s">
        <v>136</v>
      </c>
      <c r="E102" s="8" t="str">
        <f t="shared" si="1"/>
        <v>22</v>
      </c>
      <c r="F102" s="8" t="s">
        <v>25</v>
      </c>
      <c r="G102" s="8" t="s">
        <v>29</v>
      </c>
      <c r="H102" s="8">
        <v>27.9</v>
      </c>
      <c r="I102" s="8">
        <v>30.6</v>
      </c>
      <c r="J102" s="9">
        <v>4.8074412E7</v>
      </c>
      <c r="K102" s="9">
        <v>1.341276094E9</v>
      </c>
      <c r="L102" s="9">
        <v>1.500016831E9</v>
      </c>
      <c r="M102" s="9">
        <f t="shared" si="2"/>
        <v>48074411.97</v>
      </c>
      <c r="N102" s="9">
        <f t="shared" si="3"/>
        <v>93889326.58</v>
      </c>
      <c r="O102" s="9">
        <f t="shared" si="4"/>
        <v>44709203.13</v>
      </c>
      <c r="P102" s="9">
        <f t="shared" si="5"/>
        <v>19530000</v>
      </c>
      <c r="Q102" s="9">
        <f t="shared" si="6"/>
        <v>70000000</v>
      </c>
      <c r="R102" s="9">
        <f t="shared" si="7"/>
        <v>10730208.75</v>
      </c>
      <c r="S102" s="9">
        <f t="shared" si="8"/>
        <v>1147126559</v>
      </c>
      <c r="T102" s="9">
        <f t="shared" si="9"/>
        <v>41115647.26</v>
      </c>
      <c r="U102" s="9">
        <f t="shared" si="10"/>
        <v>194149535.3</v>
      </c>
      <c r="V102" s="9"/>
      <c r="W102" s="9"/>
      <c r="X102" s="9"/>
      <c r="Y102" s="9"/>
      <c r="Z102" s="9"/>
      <c r="AA102" s="9"/>
      <c r="AB102" s="9"/>
      <c r="AC102" s="9"/>
    </row>
    <row r="103" ht="15.75" customHeight="1">
      <c r="A103" s="8" t="s">
        <v>21</v>
      </c>
      <c r="B103" s="8" t="s">
        <v>22</v>
      </c>
      <c r="C103" s="8" t="s">
        <v>23</v>
      </c>
      <c r="D103" s="8" t="s">
        <v>137</v>
      </c>
      <c r="E103" s="8" t="str">
        <f t="shared" si="1"/>
        <v>22</v>
      </c>
      <c r="F103" s="8" t="s">
        <v>28</v>
      </c>
      <c r="G103" s="8" t="s">
        <v>29</v>
      </c>
      <c r="H103" s="8">
        <v>34.3</v>
      </c>
      <c r="I103" s="8">
        <v>37.5</v>
      </c>
      <c r="J103" s="9">
        <v>4.8505067E7</v>
      </c>
      <c r="K103" s="9">
        <v>1.663723804E9</v>
      </c>
      <c r="L103" s="9">
        <v>1.860650763E9</v>
      </c>
      <c r="M103" s="9">
        <f t="shared" si="2"/>
        <v>48505067.17</v>
      </c>
      <c r="N103" s="9">
        <f t="shared" si="3"/>
        <v>116460666.3</v>
      </c>
      <c r="O103" s="9">
        <f t="shared" si="4"/>
        <v>45109712.47</v>
      </c>
      <c r="P103" s="9">
        <f t="shared" si="5"/>
        <v>24010000</v>
      </c>
      <c r="Q103" s="9">
        <f t="shared" si="6"/>
        <v>70000000</v>
      </c>
      <c r="R103" s="9">
        <f t="shared" si="7"/>
        <v>13309790.43</v>
      </c>
      <c r="S103" s="9">
        <f t="shared" si="8"/>
        <v>1439943347</v>
      </c>
      <c r="T103" s="9">
        <f t="shared" si="9"/>
        <v>41980855.61</v>
      </c>
      <c r="U103" s="9">
        <f t="shared" si="10"/>
        <v>223780456.7</v>
      </c>
      <c r="V103" s="9"/>
      <c r="W103" s="9"/>
      <c r="X103" s="9"/>
      <c r="Y103" s="9"/>
      <c r="Z103" s="9"/>
      <c r="AA103" s="9"/>
      <c r="AB103" s="9"/>
      <c r="AC103" s="9"/>
    </row>
    <row r="104" ht="15.75" customHeight="1">
      <c r="A104" s="8" t="s">
        <v>21</v>
      </c>
      <c r="B104" s="8" t="s">
        <v>22</v>
      </c>
      <c r="C104" s="8" t="s">
        <v>23</v>
      </c>
      <c r="D104" s="8" t="s">
        <v>138</v>
      </c>
      <c r="E104" s="8" t="str">
        <f t="shared" si="1"/>
        <v>22</v>
      </c>
      <c r="F104" s="8" t="s">
        <v>31</v>
      </c>
      <c r="G104" s="8" t="s">
        <v>32</v>
      </c>
      <c r="H104" s="8">
        <v>82.4</v>
      </c>
      <c r="I104" s="8">
        <v>90.6</v>
      </c>
      <c r="J104" s="9">
        <v>4.9490256E7</v>
      </c>
      <c r="K104" s="9">
        <v>4.077997108E9</v>
      </c>
      <c r="L104" s="9">
        <v>4.560822664E9</v>
      </c>
      <c r="M104" s="9">
        <f t="shared" si="2"/>
        <v>49490256.17</v>
      </c>
      <c r="N104" s="9">
        <f t="shared" si="3"/>
        <v>285459797.6</v>
      </c>
      <c r="O104" s="9">
        <f t="shared" si="4"/>
        <v>46025938.23</v>
      </c>
      <c r="P104" s="9">
        <f t="shared" si="5"/>
        <v>57680000</v>
      </c>
      <c r="Q104" s="9">
        <f t="shared" si="6"/>
        <v>120000000</v>
      </c>
      <c r="R104" s="9">
        <f t="shared" si="7"/>
        <v>32623976.86</v>
      </c>
      <c r="S104" s="9">
        <f t="shared" si="8"/>
        <v>3582233334</v>
      </c>
      <c r="T104" s="9">
        <f t="shared" si="9"/>
        <v>43473705.5</v>
      </c>
      <c r="U104" s="9">
        <f t="shared" si="10"/>
        <v>495763774.4</v>
      </c>
      <c r="V104" s="9"/>
      <c r="W104" s="9"/>
      <c r="X104" s="9"/>
      <c r="Y104" s="9"/>
      <c r="Z104" s="9"/>
      <c r="AA104" s="9"/>
      <c r="AB104" s="9"/>
      <c r="AC104" s="9"/>
    </row>
    <row r="105" ht="15.75" customHeight="1">
      <c r="A105" s="8" t="s">
        <v>21</v>
      </c>
      <c r="B105" s="8" t="s">
        <v>22</v>
      </c>
      <c r="C105" s="8" t="s">
        <v>23</v>
      </c>
      <c r="D105" s="8" t="s">
        <v>139</v>
      </c>
      <c r="E105" s="8" t="str">
        <f t="shared" si="1"/>
        <v>22</v>
      </c>
      <c r="F105" s="8" t="s">
        <v>31</v>
      </c>
      <c r="G105" s="8" t="s">
        <v>39</v>
      </c>
      <c r="H105" s="8">
        <v>75.5</v>
      </c>
      <c r="I105" s="8">
        <v>81.7</v>
      </c>
      <c r="J105" s="9">
        <v>5.0173315E7</v>
      </c>
      <c r="K105" s="9">
        <v>3.788085269E9</v>
      </c>
      <c r="L105" s="9">
        <v>4.236668556E9</v>
      </c>
      <c r="M105" s="9">
        <f t="shared" si="2"/>
        <v>50173314.82</v>
      </c>
      <c r="N105" s="9">
        <f t="shared" si="3"/>
        <v>265165968.8</v>
      </c>
      <c r="O105" s="9">
        <f t="shared" si="4"/>
        <v>46661182.78</v>
      </c>
      <c r="P105" s="9">
        <f t="shared" si="5"/>
        <v>52850000</v>
      </c>
      <c r="Q105" s="9">
        <f t="shared" si="6"/>
        <v>120000000</v>
      </c>
      <c r="R105" s="9">
        <f t="shared" si="7"/>
        <v>30304682.15</v>
      </c>
      <c r="S105" s="9">
        <f t="shared" si="8"/>
        <v>3319764618</v>
      </c>
      <c r="T105" s="9">
        <f t="shared" si="9"/>
        <v>43970392.29</v>
      </c>
      <c r="U105" s="9">
        <f t="shared" si="10"/>
        <v>468320651</v>
      </c>
      <c r="V105" s="9"/>
      <c r="W105" s="9"/>
      <c r="X105" s="9"/>
      <c r="Y105" s="9"/>
      <c r="Z105" s="9"/>
      <c r="AA105" s="9"/>
      <c r="AB105" s="9"/>
      <c r="AC105" s="9"/>
    </row>
    <row r="106" ht="15.75" customHeight="1">
      <c r="A106" s="8" t="s">
        <v>21</v>
      </c>
      <c r="B106" s="8" t="s">
        <v>22</v>
      </c>
      <c r="C106" s="8" t="s">
        <v>23</v>
      </c>
      <c r="D106" s="8" t="s">
        <v>140</v>
      </c>
      <c r="E106" s="8" t="str">
        <f t="shared" si="1"/>
        <v>22</v>
      </c>
      <c r="F106" s="8" t="s">
        <v>25</v>
      </c>
      <c r="G106" s="8" t="s">
        <v>26</v>
      </c>
      <c r="H106" s="8">
        <v>30.5</v>
      </c>
      <c r="I106" s="8">
        <v>34.0</v>
      </c>
      <c r="J106" s="9">
        <v>4.8804592E7</v>
      </c>
      <c r="K106" s="9">
        <v>1.488540058E9</v>
      </c>
      <c r="L106" s="9">
        <v>1.664746298E9</v>
      </c>
      <c r="M106" s="9">
        <f t="shared" si="2"/>
        <v>48804592.07</v>
      </c>
      <c r="N106" s="9">
        <f t="shared" si="3"/>
        <v>104197804.1</v>
      </c>
      <c r="O106" s="9">
        <f t="shared" si="4"/>
        <v>45388270.62</v>
      </c>
      <c r="P106" s="9">
        <f t="shared" si="5"/>
        <v>21350000</v>
      </c>
      <c r="Q106" s="9">
        <f t="shared" si="6"/>
        <v>70000000</v>
      </c>
      <c r="R106" s="9">
        <f t="shared" si="7"/>
        <v>11908320.46</v>
      </c>
      <c r="S106" s="9">
        <f t="shared" si="8"/>
        <v>1281083933</v>
      </c>
      <c r="T106" s="9">
        <f t="shared" si="9"/>
        <v>42002751.92</v>
      </c>
      <c r="U106" s="9">
        <f t="shared" si="10"/>
        <v>207456124.5</v>
      </c>
      <c r="V106" s="9"/>
      <c r="W106" s="9"/>
      <c r="X106" s="9"/>
      <c r="Y106" s="9"/>
      <c r="Z106" s="9"/>
      <c r="AA106" s="9"/>
      <c r="AB106" s="9"/>
      <c r="AC106" s="9"/>
    </row>
    <row r="107" ht="15.75" customHeight="1">
      <c r="A107" s="8" t="s">
        <v>21</v>
      </c>
      <c r="B107" s="8" t="s">
        <v>22</v>
      </c>
      <c r="C107" s="8" t="s">
        <v>23</v>
      </c>
      <c r="D107" s="8" t="s">
        <v>141</v>
      </c>
      <c r="E107" s="8" t="str">
        <f t="shared" si="1"/>
        <v>22</v>
      </c>
      <c r="F107" s="8" t="s">
        <v>31</v>
      </c>
      <c r="G107" s="8" t="s">
        <v>34</v>
      </c>
      <c r="H107" s="8">
        <v>78.3</v>
      </c>
      <c r="I107" s="8">
        <v>87.7</v>
      </c>
      <c r="J107" s="9">
        <v>5.121853E7</v>
      </c>
      <c r="K107" s="9">
        <v>4.010410927E9</v>
      </c>
      <c r="L107" s="9">
        <v>4.485451259E9</v>
      </c>
      <c r="M107" s="9">
        <f t="shared" si="2"/>
        <v>51218530.36</v>
      </c>
      <c r="N107" s="9">
        <f t="shared" si="3"/>
        <v>280728764.9</v>
      </c>
      <c r="O107" s="9">
        <f t="shared" si="4"/>
        <v>47633233.23</v>
      </c>
      <c r="P107" s="9">
        <f t="shared" si="5"/>
        <v>54810000</v>
      </c>
      <c r="Q107" s="9">
        <f t="shared" si="6"/>
        <v>120000000</v>
      </c>
      <c r="R107" s="9">
        <f t="shared" si="7"/>
        <v>32083287.42</v>
      </c>
      <c r="S107" s="9">
        <f t="shared" si="8"/>
        <v>3522788875</v>
      </c>
      <c r="T107" s="9">
        <f t="shared" si="9"/>
        <v>44990917.94</v>
      </c>
      <c r="U107" s="9">
        <f t="shared" si="10"/>
        <v>487622052.3</v>
      </c>
      <c r="V107" s="9"/>
      <c r="W107" s="9"/>
      <c r="X107" s="9"/>
      <c r="Y107" s="9"/>
      <c r="Z107" s="9"/>
      <c r="AA107" s="9"/>
      <c r="AB107" s="9"/>
      <c r="AC107" s="9"/>
    </row>
    <row r="108" ht="15.75" customHeight="1">
      <c r="A108" s="8" t="s">
        <v>21</v>
      </c>
      <c r="B108" s="8" t="s">
        <v>22</v>
      </c>
      <c r="C108" s="8" t="s">
        <v>23</v>
      </c>
      <c r="D108" s="8" t="s">
        <v>142</v>
      </c>
      <c r="E108" s="8" t="str">
        <f t="shared" si="1"/>
        <v>22</v>
      </c>
      <c r="F108" s="8" t="s">
        <v>25</v>
      </c>
      <c r="G108" s="8" t="s">
        <v>26</v>
      </c>
      <c r="H108" s="8">
        <v>31.6</v>
      </c>
      <c r="I108" s="8">
        <v>34.8</v>
      </c>
      <c r="J108" s="9">
        <v>4.8856782E7</v>
      </c>
      <c r="K108" s="9">
        <v>1.543874296E9</v>
      </c>
      <c r="L108" s="9">
        <v>1.726633416E9</v>
      </c>
      <c r="M108" s="9">
        <f t="shared" si="2"/>
        <v>48856781.52</v>
      </c>
      <c r="N108" s="9">
        <f t="shared" si="3"/>
        <v>108071200.7</v>
      </c>
      <c r="O108" s="9">
        <f t="shared" si="4"/>
        <v>45436806.81</v>
      </c>
      <c r="P108" s="9">
        <f t="shared" si="5"/>
        <v>22120000</v>
      </c>
      <c r="Q108" s="9">
        <f t="shared" si="6"/>
        <v>70000000</v>
      </c>
      <c r="R108" s="9">
        <f t="shared" si="7"/>
        <v>12350994.37</v>
      </c>
      <c r="S108" s="9">
        <f t="shared" si="8"/>
        <v>1331332101</v>
      </c>
      <c r="T108" s="9">
        <f t="shared" si="9"/>
        <v>42130762.69</v>
      </c>
      <c r="U108" s="9">
        <f t="shared" si="10"/>
        <v>212542195.1</v>
      </c>
      <c r="V108" s="9"/>
      <c r="W108" s="9"/>
      <c r="X108" s="9"/>
      <c r="Y108" s="9"/>
      <c r="Z108" s="9"/>
      <c r="AA108" s="9"/>
      <c r="AB108" s="9"/>
      <c r="AC108" s="9"/>
    </row>
    <row r="109" ht="15.75" customHeight="1">
      <c r="A109" s="8" t="s">
        <v>21</v>
      </c>
      <c r="B109" s="8" t="s">
        <v>22</v>
      </c>
      <c r="C109" s="8" t="s">
        <v>23</v>
      </c>
      <c r="D109" s="8" t="s">
        <v>143</v>
      </c>
      <c r="E109" s="8" t="str">
        <f t="shared" si="1"/>
        <v>22</v>
      </c>
      <c r="F109" s="8" t="s">
        <v>42</v>
      </c>
      <c r="G109" s="8" t="s">
        <v>26</v>
      </c>
      <c r="H109" s="8">
        <v>42.9</v>
      </c>
      <c r="I109" s="8">
        <v>46.5</v>
      </c>
      <c r="J109" s="9">
        <v>4.8480902E7</v>
      </c>
      <c r="K109" s="9">
        <v>2.079830708E9</v>
      </c>
      <c r="L109" s="9">
        <v>2.326008538E9</v>
      </c>
      <c r="M109" s="9">
        <f t="shared" si="2"/>
        <v>48480902.28</v>
      </c>
      <c r="N109" s="9">
        <f t="shared" si="3"/>
        <v>145588149.6</v>
      </c>
      <c r="O109" s="9">
        <f t="shared" si="4"/>
        <v>45087239.12</v>
      </c>
      <c r="P109" s="9">
        <f t="shared" si="5"/>
        <v>30030000</v>
      </c>
      <c r="Q109" s="9">
        <f t="shared" si="6"/>
        <v>70000000</v>
      </c>
      <c r="R109" s="9">
        <f t="shared" si="7"/>
        <v>16638645.66</v>
      </c>
      <c r="S109" s="9">
        <f t="shared" si="8"/>
        <v>1817573913</v>
      </c>
      <c r="T109" s="9">
        <f t="shared" si="9"/>
        <v>42367690.27</v>
      </c>
      <c r="U109" s="9">
        <f t="shared" si="10"/>
        <v>262256795.2</v>
      </c>
      <c r="V109" s="9"/>
      <c r="W109" s="9"/>
      <c r="X109" s="9"/>
      <c r="Y109" s="9"/>
      <c r="Z109" s="9"/>
      <c r="AA109" s="9"/>
      <c r="AB109" s="9"/>
      <c r="AC109" s="9"/>
    </row>
    <row r="110" ht="15.75" customHeight="1">
      <c r="A110" s="8" t="s">
        <v>21</v>
      </c>
      <c r="B110" s="8" t="s">
        <v>22</v>
      </c>
      <c r="C110" s="8" t="s">
        <v>23</v>
      </c>
      <c r="D110" s="8" t="s">
        <v>144</v>
      </c>
      <c r="E110" s="8" t="str">
        <f t="shared" si="1"/>
        <v>22</v>
      </c>
      <c r="F110" s="8" t="s">
        <v>31</v>
      </c>
      <c r="G110" s="8" t="s">
        <v>34</v>
      </c>
      <c r="H110" s="8">
        <v>79.2</v>
      </c>
      <c r="I110" s="8">
        <v>87.7</v>
      </c>
      <c r="J110" s="9">
        <v>4.9620629E7</v>
      </c>
      <c r="K110" s="9">
        <v>3.929953778E9</v>
      </c>
      <c r="L110" s="9">
        <v>4.395267885E9</v>
      </c>
      <c r="M110" s="9">
        <f t="shared" si="2"/>
        <v>49620628.51</v>
      </c>
      <c r="N110" s="9">
        <f t="shared" si="3"/>
        <v>275096764.5</v>
      </c>
      <c r="O110" s="9">
        <f t="shared" si="4"/>
        <v>46147184.51</v>
      </c>
      <c r="P110" s="9">
        <f t="shared" si="5"/>
        <v>55440000</v>
      </c>
      <c r="Q110" s="9">
        <f t="shared" si="6"/>
        <v>120000000</v>
      </c>
      <c r="R110" s="9">
        <f t="shared" si="7"/>
        <v>31439630.22</v>
      </c>
      <c r="S110" s="9">
        <f t="shared" si="8"/>
        <v>3447977383</v>
      </c>
      <c r="T110" s="9">
        <f t="shared" si="9"/>
        <v>43535067.97</v>
      </c>
      <c r="U110" s="9">
        <f t="shared" si="10"/>
        <v>481976394.7</v>
      </c>
      <c r="V110" s="9"/>
      <c r="W110" s="9"/>
      <c r="X110" s="9"/>
      <c r="Y110" s="9"/>
      <c r="Z110" s="9"/>
      <c r="AA110" s="9"/>
      <c r="AB110" s="9"/>
      <c r="AC110" s="9"/>
    </row>
    <row r="111" ht="15.75" customHeight="1">
      <c r="A111" s="8" t="s">
        <v>21</v>
      </c>
      <c r="B111" s="8" t="s">
        <v>22</v>
      </c>
      <c r="C111" s="8" t="s">
        <v>23</v>
      </c>
      <c r="D111" s="8" t="s">
        <v>145</v>
      </c>
      <c r="E111" s="8" t="str">
        <f t="shared" si="1"/>
        <v>22</v>
      </c>
      <c r="F111" s="8" t="s">
        <v>75</v>
      </c>
      <c r="G111" s="8" t="s">
        <v>131</v>
      </c>
      <c r="H111" s="8">
        <v>63.4</v>
      </c>
      <c r="I111" s="8">
        <v>69.3</v>
      </c>
      <c r="J111" s="9">
        <v>4.9440591E7</v>
      </c>
      <c r="K111" s="9">
        <v>3.134533494E9</v>
      </c>
      <c r="L111" s="9">
        <v>3.505650064E9</v>
      </c>
      <c r="M111" s="9">
        <f t="shared" si="2"/>
        <v>49440591.39</v>
      </c>
      <c r="N111" s="9">
        <f t="shared" si="3"/>
        <v>219417344.6</v>
      </c>
      <c r="O111" s="9">
        <f t="shared" si="4"/>
        <v>45979749.99</v>
      </c>
      <c r="P111" s="9">
        <f t="shared" si="5"/>
        <v>44380000</v>
      </c>
      <c r="Q111" s="9">
        <f t="shared" si="6"/>
        <v>120000000</v>
      </c>
      <c r="R111" s="9">
        <f t="shared" si="7"/>
        <v>25076267.95</v>
      </c>
      <c r="S111" s="9">
        <f t="shared" si="8"/>
        <v>2725659881</v>
      </c>
      <c r="T111" s="9">
        <f t="shared" si="9"/>
        <v>42991480.78</v>
      </c>
      <c r="U111" s="9">
        <f t="shared" si="10"/>
        <v>408873612.5</v>
      </c>
      <c r="V111" s="9"/>
      <c r="W111" s="9"/>
      <c r="X111" s="9"/>
      <c r="Y111" s="9"/>
      <c r="Z111" s="9"/>
      <c r="AA111" s="9"/>
      <c r="AB111" s="9"/>
      <c r="AC111" s="9"/>
    </row>
    <row r="112" ht="15.75" customHeight="1">
      <c r="A112" s="8" t="s">
        <v>21</v>
      </c>
      <c r="B112" s="8" t="s">
        <v>22</v>
      </c>
      <c r="C112" s="8" t="s">
        <v>23</v>
      </c>
      <c r="D112" s="8" t="s">
        <v>146</v>
      </c>
      <c r="E112" s="8" t="str">
        <f t="shared" si="1"/>
        <v>22</v>
      </c>
      <c r="F112" s="8" t="s">
        <v>42</v>
      </c>
      <c r="G112" s="8" t="s">
        <v>29</v>
      </c>
      <c r="H112" s="8">
        <v>42.8</v>
      </c>
      <c r="I112" s="8">
        <v>46.3</v>
      </c>
      <c r="J112" s="9">
        <v>4.6885534E7</v>
      </c>
      <c r="K112" s="9">
        <v>2.006700863E9</v>
      </c>
      <c r="L112" s="9">
        <v>2.244111042E9</v>
      </c>
      <c r="M112" s="9">
        <f t="shared" si="2"/>
        <v>46885534.18</v>
      </c>
      <c r="N112" s="9">
        <f t="shared" si="3"/>
        <v>140469060.4</v>
      </c>
      <c r="O112" s="9">
        <f t="shared" si="4"/>
        <v>43603546.79</v>
      </c>
      <c r="P112" s="9">
        <f t="shared" si="5"/>
        <v>29960000</v>
      </c>
      <c r="Q112" s="9">
        <f t="shared" si="6"/>
        <v>70000000</v>
      </c>
      <c r="R112" s="9">
        <f t="shared" si="7"/>
        <v>16053606.9</v>
      </c>
      <c r="S112" s="9">
        <f t="shared" si="8"/>
        <v>1750218196</v>
      </c>
      <c r="T112" s="9">
        <f t="shared" si="9"/>
        <v>40892948.5</v>
      </c>
      <c r="U112" s="9">
        <f t="shared" si="10"/>
        <v>256482667.3</v>
      </c>
      <c r="V112" s="9"/>
      <c r="W112" s="9"/>
      <c r="X112" s="9"/>
      <c r="Y112" s="9"/>
      <c r="Z112" s="9"/>
      <c r="AA112" s="9"/>
      <c r="AB112" s="9"/>
      <c r="AC112" s="9"/>
    </row>
    <row r="113" ht="15.75" customHeight="1">
      <c r="A113" s="8" t="s">
        <v>21</v>
      </c>
      <c r="B113" s="8" t="s">
        <v>22</v>
      </c>
      <c r="C113" s="8" t="s">
        <v>23</v>
      </c>
      <c r="D113" s="8" t="s">
        <v>147</v>
      </c>
      <c r="E113" s="8" t="str">
        <f t="shared" si="1"/>
        <v>22</v>
      </c>
      <c r="F113" s="8" t="s">
        <v>73</v>
      </c>
      <c r="G113" s="8" t="s">
        <v>29</v>
      </c>
      <c r="H113" s="8">
        <v>54.6</v>
      </c>
      <c r="I113" s="8">
        <v>59.1</v>
      </c>
      <c r="J113" s="9">
        <v>4.5538436E7</v>
      </c>
      <c r="K113" s="9">
        <v>2.486398595E9</v>
      </c>
      <c r="L113" s="9">
        <v>2.780436793E9</v>
      </c>
      <c r="M113" s="9">
        <f t="shared" si="2"/>
        <v>45538435.81</v>
      </c>
      <c r="N113" s="9">
        <f t="shared" si="3"/>
        <v>174047901.7</v>
      </c>
      <c r="O113" s="9">
        <f t="shared" si="4"/>
        <v>42350745.3</v>
      </c>
      <c r="P113" s="9">
        <f t="shared" si="5"/>
        <v>38220000</v>
      </c>
      <c r="Q113" s="9">
        <f t="shared" si="6"/>
        <v>120000000</v>
      </c>
      <c r="R113" s="9">
        <f t="shared" si="7"/>
        <v>19891188.76</v>
      </c>
      <c r="S113" s="9">
        <f t="shared" si="8"/>
        <v>2134239505</v>
      </c>
      <c r="T113" s="9">
        <f t="shared" si="9"/>
        <v>39088635.62</v>
      </c>
      <c r="U113" s="9">
        <f t="shared" si="10"/>
        <v>352159090.4</v>
      </c>
      <c r="V113" s="9"/>
      <c r="W113" s="9"/>
      <c r="X113" s="9"/>
      <c r="Y113" s="9"/>
      <c r="Z113" s="9"/>
      <c r="AA113" s="9"/>
      <c r="AB113" s="9"/>
      <c r="AC113" s="9"/>
    </row>
    <row r="114" ht="15.75" customHeight="1">
      <c r="A114" s="8" t="s">
        <v>21</v>
      </c>
      <c r="B114" s="8" t="s">
        <v>22</v>
      </c>
      <c r="C114" s="8" t="s">
        <v>23</v>
      </c>
      <c r="D114" s="8" t="s">
        <v>148</v>
      </c>
      <c r="E114" s="8" t="str">
        <f t="shared" si="1"/>
        <v>22</v>
      </c>
      <c r="F114" s="8" t="s">
        <v>73</v>
      </c>
      <c r="G114" s="8" t="s">
        <v>29</v>
      </c>
      <c r="H114" s="8">
        <v>54.6</v>
      </c>
      <c r="I114" s="8">
        <v>59.1</v>
      </c>
      <c r="J114" s="9">
        <v>4.5416374E7</v>
      </c>
      <c r="K114" s="9">
        <v>2.479734045E9</v>
      </c>
      <c r="L114" s="9">
        <v>2.772972498E9</v>
      </c>
      <c r="M114" s="9">
        <f t="shared" si="2"/>
        <v>45416374.45</v>
      </c>
      <c r="N114" s="9">
        <f t="shared" si="3"/>
        <v>173581383.2</v>
      </c>
      <c r="O114" s="9">
        <f t="shared" si="4"/>
        <v>42237228.24</v>
      </c>
      <c r="P114" s="9">
        <f t="shared" si="5"/>
        <v>38220000</v>
      </c>
      <c r="Q114" s="9">
        <f t="shared" si="6"/>
        <v>120000000</v>
      </c>
      <c r="R114" s="9">
        <f t="shared" si="7"/>
        <v>19837872.36</v>
      </c>
      <c r="S114" s="9">
        <f t="shared" si="8"/>
        <v>2128094789</v>
      </c>
      <c r="T114" s="9">
        <f t="shared" si="9"/>
        <v>38976095.05</v>
      </c>
      <c r="U114" s="9">
        <f t="shared" si="10"/>
        <v>351639255.5</v>
      </c>
      <c r="V114" s="9"/>
      <c r="W114" s="9"/>
      <c r="X114" s="9"/>
      <c r="Y114" s="9"/>
      <c r="Z114" s="9"/>
      <c r="AA114" s="9"/>
      <c r="AB114" s="9"/>
      <c r="AC114" s="9"/>
    </row>
    <row r="115" ht="15.75" customHeight="1">
      <c r="A115" s="8" t="s">
        <v>21</v>
      </c>
      <c r="B115" s="8" t="s">
        <v>22</v>
      </c>
      <c r="C115" s="8" t="s">
        <v>23</v>
      </c>
      <c r="D115" s="8" t="s">
        <v>149</v>
      </c>
      <c r="E115" s="8" t="str">
        <f t="shared" si="1"/>
        <v>22</v>
      </c>
      <c r="F115" s="8" t="s">
        <v>75</v>
      </c>
      <c r="G115" s="8" t="s">
        <v>32</v>
      </c>
      <c r="H115" s="8">
        <v>63.3</v>
      </c>
      <c r="I115" s="8">
        <v>69.2</v>
      </c>
      <c r="J115" s="9">
        <v>4.99813E7</v>
      </c>
      <c r="K115" s="9">
        <v>3.163816281E9</v>
      </c>
      <c r="L115" s="9">
        <v>3.538454715E9</v>
      </c>
      <c r="M115" s="9">
        <f t="shared" si="2"/>
        <v>49981299.86</v>
      </c>
      <c r="N115" s="9">
        <f t="shared" si="3"/>
        <v>221467139.7</v>
      </c>
      <c r="O115" s="9">
        <f t="shared" si="4"/>
        <v>46482608.87</v>
      </c>
      <c r="P115" s="9">
        <f t="shared" si="5"/>
        <v>44310000</v>
      </c>
      <c r="Q115" s="9">
        <f t="shared" si="6"/>
        <v>120000000</v>
      </c>
      <c r="R115" s="9">
        <f t="shared" si="7"/>
        <v>25310530.25</v>
      </c>
      <c r="S115" s="9">
        <f t="shared" si="8"/>
        <v>2752728611</v>
      </c>
      <c r="T115" s="9">
        <f t="shared" si="9"/>
        <v>43487023.87</v>
      </c>
      <c r="U115" s="9">
        <f t="shared" si="10"/>
        <v>411087669.9</v>
      </c>
      <c r="V115" s="9"/>
      <c r="W115" s="9"/>
      <c r="X115" s="9"/>
      <c r="Y115" s="9"/>
      <c r="Z115" s="9"/>
      <c r="AA115" s="9"/>
      <c r="AB115" s="9"/>
      <c r="AC115" s="9"/>
    </row>
    <row r="116" ht="15.75" customHeight="1">
      <c r="A116" s="8" t="s">
        <v>21</v>
      </c>
      <c r="B116" s="8" t="s">
        <v>22</v>
      </c>
      <c r="C116" s="8" t="s">
        <v>23</v>
      </c>
      <c r="D116" s="8" t="s">
        <v>150</v>
      </c>
      <c r="E116" s="8" t="str">
        <f t="shared" si="1"/>
        <v>23</v>
      </c>
      <c r="F116" s="8" t="s">
        <v>25</v>
      </c>
      <c r="G116" s="8" t="s">
        <v>29</v>
      </c>
      <c r="H116" s="8">
        <v>27.9</v>
      </c>
      <c r="I116" s="8">
        <v>30.6</v>
      </c>
      <c r="J116" s="9">
        <v>4.7950729E7</v>
      </c>
      <c r="K116" s="9">
        <v>1.337825328E9</v>
      </c>
      <c r="L116" s="9">
        <v>1.496151973E9</v>
      </c>
      <c r="M116" s="9">
        <f t="shared" si="2"/>
        <v>47950728.6</v>
      </c>
      <c r="N116" s="9">
        <f t="shared" si="3"/>
        <v>93647772.96</v>
      </c>
      <c r="O116" s="9">
        <f t="shared" si="4"/>
        <v>44594177.6</v>
      </c>
      <c r="P116" s="9">
        <f t="shared" si="5"/>
        <v>19530000</v>
      </c>
      <c r="Q116" s="9">
        <f t="shared" si="6"/>
        <v>70000000</v>
      </c>
      <c r="R116" s="9">
        <f t="shared" si="7"/>
        <v>10702602.62</v>
      </c>
      <c r="S116" s="9">
        <f t="shared" si="8"/>
        <v>1143944952</v>
      </c>
      <c r="T116" s="9">
        <f t="shared" si="9"/>
        <v>41001611.2</v>
      </c>
      <c r="U116" s="9">
        <f t="shared" si="10"/>
        <v>193880375.6</v>
      </c>
      <c r="V116" s="9"/>
      <c r="W116" s="9"/>
      <c r="X116" s="9"/>
      <c r="Y116" s="9"/>
      <c r="Z116" s="9"/>
      <c r="AA116" s="9"/>
      <c r="AB116" s="9"/>
      <c r="AC116" s="9"/>
    </row>
    <row r="117" ht="15.75" customHeight="1">
      <c r="A117" s="8" t="s">
        <v>21</v>
      </c>
      <c r="B117" s="8" t="s">
        <v>22</v>
      </c>
      <c r="C117" s="8" t="s">
        <v>23</v>
      </c>
      <c r="D117" s="8" t="s">
        <v>151</v>
      </c>
      <c r="E117" s="8" t="str">
        <f t="shared" si="1"/>
        <v>23</v>
      </c>
      <c r="F117" s="8" t="s">
        <v>28</v>
      </c>
      <c r="G117" s="8" t="s">
        <v>29</v>
      </c>
      <c r="H117" s="8">
        <v>34.3</v>
      </c>
      <c r="I117" s="8">
        <v>37.5</v>
      </c>
      <c r="J117" s="9">
        <v>4.838178E7</v>
      </c>
      <c r="K117" s="9">
        <v>1.659495064E9</v>
      </c>
      <c r="L117" s="9">
        <v>1.855914575E9</v>
      </c>
      <c r="M117" s="9">
        <f t="shared" si="2"/>
        <v>48381780.29</v>
      </c>
      <c r="N117" s="9">
        <f t="shared" si="3"/>
        <v>116164654.5</v>
      </c>
      <c r="O117" s="9">
        <f t="shared" si="4"/>
        <v>44995055.67</v>
      </c>
      <c r="P117" s="9">
        <f t="shared" si="5"/>
        <v>24010000</v>
      </c>
      <c r="Q117" s="9">
        <f t="shared" si="6"/>
        <v>70000000</v>
      </c>
      <c r="R117" s="9">
        <f t="shared" si="7"/>
        <v>13275960.51</v>
      </c>
      <c r="S117" s="9">
        <f t="shared" si="8"/>
        <v>1436044449</v>
      </c>
      <c r="T117" s="9">
        <f t="shared" si="9"/>
        <v>41867185.1</v>
      </c>
      <c r="U117" s="9">
        <f t="shared" si="10"/>
        <v>223450615</v>
      </c>
      <c r="V117" s="9"/>
      <c r="W117" s="9"/>
      <c r="X117" s="9"/>
      <c r="Y117" s="9"/>
      <c r="Z117" s="9"/>
      <c r="AA117" s="9"/>
      <c r="AB117" s="9"/>
      <c r="AC117" s="9"/>
    </row>
    <row r="118" ht="15.75" customHeight="1">
      <c r="A118" s="8" t="s">
        <v>21</v>
      </c>
      <c r="B118" s="8" t="s">
        <v>22</v>
      </c>
      <c r="C118" s="8" t="s">
        <v>23</v>
      </c>
      <c r="D118" s="8" t="s">
        <v>152</v>
      </c>
      <c r="E118" s="8" t="str">
        <f t="shared" si="1"/>
        <v>23</v>
      </c>
      <c r="F118" s="8" t="s">
        <v>31</v>
      </c>
      <c r="G118" s="8" t="s">
        <v>32</v>
      </c>
      <c r="H118" s="8">
        <v>82.4</v>
      </c>
      <c r="I118" s="8">
        <v>90.6</v>
      </c>
      <c r="J118" s="9">
        <v>4.9366265E7</v>
      </c>
      <c r="K118" s="9">
        <v>4.067780211E9</v>
      </c>
      <c r="L118" s="9">
        <v>4.549379738E9</v>
      </c>
      <c r="M118" s="9">
        <f t="shared" si="2"/>
        <v>49366264.7</v>
      </c>
      <c r="N118" s="9">
        <f t="shared" si="3"/>
        <v>284744614.8</v>
      </c>
      <c r="O118" s="9">
        <f t="shared" si="4"/>
        <v>45910626.17</v>
      </c>
      <c r="P118" s="9">
        <f t="shared" si="5"/>
        <v>57680000</v>
      </c>
      <c r="Q118" s="9">
        <f t="shared" si="6"/>
        <v>120000000</v>
      </c>
      <c r="R118" s="9">
        <f t="shared" si="7"/>
        <v>32542241.69</v>
      </c>
      <c r="S118" s="9">
        <f t="shared" si="8"/>
        <v>3572813355</v>
      </c>
      <c r="T118" s="9">
        <f t="shared" si="9"/>
        <v>43359385.37</v>
      </c>
      <c r="U118" s="9">
        <f t="shared" si="10"/>
        <v>494966856.5</v>
      </c>
      <c r="V118" s="9"/>
      <c r="W118" s="9"/>
      <c r="X118" s="9"/>
      <c r="Y118" s="9"/>
      <c r="Z118" s="9"/>
      <c r="AA118" s="9"/>
      <c r="AB118" s="9"/>
      <c r="AC118" s="9"/>
    </row>
    <row r="119" ht="15.75" customHeight="1">
      <c r="A119" s="8" t="s">
        <v>21</v>
      </c>
      <c r="B119" s="8" t="s">
        <v>22</v>
      </c>
      <c r="C119" s="8" t="s">
        <v>23</v>
      </c>
      <c r="D119" s="8" t="s">
        <v>153</v>
      </c>
      <c r="E119" s="8" t="str">
        <f t="shared" si="1"/>
        <v>23</v>
      </c>
      <c r="F119" s="8" t="s">
        <v>31</v>
      </c>
      <c r="G119" s="8" t="s">
        <v>39</v>
      </c>
      <c r="H119" s="8">
        <v>75.5</v>
      </c>
      <c r="I119" s="8">
        <v>81.7</v>
      </c>
      <c r="J119" s="9">
        <v>5.0051289E7</v>
      </c>
      <c r="K119" s="9">
        <v>3.778872329E9</v>
      </c>
      <c r="L119" s="9">
        <v>4.226350062E9</v>
      </c>
      <c r="M119" s="9">
        <f t="shared" si="2"/>
        <v>50051289.13</v>
      </c>
      <c r="N119" s="9">
        <f t="shared" si="3"/>
        <v>264521063</v>
      </c>
      <c r="O119" s="9">
        <f t="shared" si="4"/>
        <v>46547698.89</v>
      </c>
      <c r="P119" s="9">
        <f t="shared" si="5"/>
        <v>52850000</v>
      </c>
      <c r="Q119" s="9">
        <f t="shared" si="6"/>
        <v>120000000</v>
      </c>
      <c r="R119" s="9">
        <f t="shared" si="7"/>
        <v>30230978.63</v>
      </c>
      <c r="S119" s="9">
        <f t="shared" si="8"/>
        <v>3311270287</v>
      </c>
      <c r="T119" s="9">
        <f t="shared" si="9"/>
        <v>43857884.6</v>
      </c>
      <c r="U119" s="9">
        <f t="shared" si="10"/>
        <v>467602041.7</v>
      </c>
      <c r="V119" s="9"/>
      <c r="W119" s="9"/>
      <c r="X119" s="9"/>
      <c r="Y119" s="9"/>
      <c r="Z119" s="9"/>
      <c r="AA119" s="9"/>
      <c r="AB119" s="9"/>
      <c r="AC119" s="9"/>
    </row>
    <row r="120" ht="15.75" customHeight="1">
      <c r="A120" s="8" t="s">
        <v>21</v>
      </c>
      <c r="B120" s="8" t="s">
        <v>22</v>
      </c>
      <c r="C120" s="8" t="s">
        <v>23</v>
      </c>
      <c r="D120" s="8" t="s">
        <v>154</v>
      </c>
      <c r="E120" s="8" t="str">
        <f t="shared" si="1"/>
        <v>23</v>
      </c>
      <c r="F120" s="8" t="s">
        <v>25</v>
      </c>
      <c r="G120" s="8" t="s">
        <v>26</v>
      </c>
      <c r="H120" s="8">
        <v>30.5</v>
      </c>
      <c r="I120" s="8">
        <v>34.0</v>
      </c>
      <c r="J120" s="9">
        <v>4.8678881E7</v>
      </c>
      <c r="K120" s="9">
        <v>1.48470587E9</v>
      </c>
      <c r="L120" s="9">
        <v>1.660452006E9</v>
      </c>
      <c r="M120" s="9">
        <f t="shared" si="2"/>
        <v>48678880.98</v>
      </c>
      <c r="N120" s="9">
        <f t="shared" si="3"/>
        <v>103929410.9</v>
      </c>
      <c r="O120" s="9">
        <f t="shared" si="4"/>
        <v>45271359.31</v>
      </c>
      <c r="P120" s="9">
        <f t="shared" si="5"/>
        <v>21350000</v>
      </c>
      <c r="Q120" s="9">
        <f t="shared" si="6"/>
        <v>70000000</v>
      </c>
      <c r="R120" s="9">
        <f t="shared" si="7"/>
        <v>11877646.96</v>
      </c>
      <c r="S120" s="9">
        <f t="shared" si="8"/>
        <v>1277548812</v>
      </c>
      <c r="T120" s="9">
        <f t="shared" si="9"/>
        <v>41886846.3</v>
      </c>
      <c r="U120" s="9">
        <f t="shared" si="10"/>
        <v>207157057.9</v>
      </c>
      <c r="V120" s="9"/>
      <c r="W120" s="9"/>
      <c r="X120" s="9"/>
      <c r="Y120" s="9"/>
      <c r="Z120" s="9"/>
      <c r="AA120" s="9"/>
      <c r="AB120" s="9"/>
      <c r="AC120" s="9"/>
    </row>
    <row r="121" ht="15.75" customHeight="1">
      <c r="A121" s="8" t="s">
        <v>21</v>
      </c>
      <c r="B121" s="8" t="s">
        <v>22</v>
      </c>
      <c r="C121" s="8" t="s">
        <v>23</v>
      </c>
      <c r="D121" s="8" t="s">
        <v>155</v>
      </c>
      <c r="E121" s="8" t="str">
        <f t="shared" si="1"/>
        <v>23</v>
      </c>
      <c r="F121" s="8" t="s">
        <v>31</v>
      </c>
      <c r="G121" s="8" t="s">
        <v>34</v>
      </c>
      <c r="H121" s="8">
        <v>78.3</v>
      </c>
      <c r="I121" s="8">
        <v>87.7</v>
      </c>
      <c r="J121" s="9">
        <v>5.1092223E7</v>
      </c>
      <c r="K121" s="9">
        <v>4.000521042E9</v>
      </c>
      <c r="L121" s="9">
        <v>4.474374589E9</v>
      </c>
      <c r="M121" s="9">
        <f t="shared" si="2"/>
        <v>51092222.76</v>
      </c>
      <c r="N121" s="9">
        <f t="shared" si="3"/>
        <v>280036472.9</v>
      </c>
      <c r="O121" s="9">
        <f t="shared" si="4"/>
        <v>47515767.17</v>
      </c>
      <c r="P121" s="9">
        <f t="shared" si="5"/>
        <v>54810000</v>
      </c>
      <c r="Q121" s="9">
        <f t="shared" si="6"/>
        <v>120000000</v>
      </c>
      <c r="R121" s="9">
        <f t="shared" si="7"/>
        <v>32004168.34</v>
      </c>
      <c r="S121" s="9">
        <f t="shared" si="8"/>
        <v>3513670401</v>
      </c>
      <c r="T121" s="9">
        <f t="shared" si="9"/>
        <v>44874462.33</v>
      </c>
      <c r="U121" s="9">
        <f t="shared" si="10"/>
        <v>486850641.3</v>
      </c>
      <c r="V121" s="9"/>
      <c r="W121" s="9"/>
      <c r="X121" s="9"/>
      <c r="Y121" s="9"/>
      <c r="Z121" s="9"/>
      <c r="AA121" s="9"/>
      <c r="AB121" s="9"/>
      <c r="AC121" s="9"/>
    </row>
    <row r="122" ht="15.75" customHeight="1">
      <c r="A122" s="8" t="s">
        <v>21</v>
      </c>
      <c r="B122" s="8" t="s">
        <v>22</v>
      </c>
      <c r="C122" s="8" t="s">
        <v>23</v>
      </c>
      <c r="D122" s="8" t="s">
        <v>156</v>
      </c>
      <c r="E122" s="8" t="str">
        <f t="shared" si="1"/>
        <v>23</v>
      </c>
      <c r="F122" s="8" t="s">
        <v>25</v>
      </c>
      <c r="G122" s="8" t="s">
        <v>26</v>
      </c>
      <c r="H122" s="8">
        <v>31.6</v>
      </c>
      <c r="I122" s="8">
        <v>34.8</v>
      </c>
      <c r="J122" s="9">
        <v>4.8732596E7</v>
      </c>
      <c r="K122" s="9">
        <v>1.539950039E9</v>
      </c>
      <c r="L122" s="9">
        <v>1.722238249E9</v>
      </c>
      <c r="M122" s="9">
        <f t="shared" si="2"/>
        <v>48732596.17</v>
      </c>
      <c r="N122" s="9">
        <f t="shared" si="3"/>
        <v>107796502.7</v>
      </c>
      <c r="O122" s="9">
        <f t="shared" si="4"/>
        <v>45321314.44</v>
      </c>
      <c r="P122" s="9">
        <f t="shared" si="5"/>
        <v>22120000</v>
      </c>
      <c r="Q122" s="9">
        <f t="shared" si="6"/>
        <v>70000000</v>
      </c>
      <c r="R122" s="9">
        <f t="shared" si="7"/>
        <v>12319600.31</v>
      </c>
      <c r="S122" s="9">
        <f t="shared" si="8"/>
        <v>1327713936</v>
      </c>
      <c r="T122" s="9">
        <f t="shared" si="9"/>
        <v>42016263.8</v>
      </c>
      <c r="U122" s="9">
        <f t="shared" si="10"/>
        <v>212236103</v>
      </c>
      <c r="V122" s="9"/>
      <c r="W122" s="9"/>
      <c r="X122" s="9"/>
      <c r="Y122" s="9"/>
      <c r="Z122" s="9"/>
      <c r="AA122" s="9"/>
      <c r="AB122" s="9"/>
      <c r="AC122" s="9"/>
    </row>
    <row r="123" ht="15.75" customHeight="1">
      <c r="A123" s="8" t="s">
        <v>21</v>
      </c>
      <c r="B123" s="8" t="s">
        <v>22</v>
      </c>
      <c r="C123" s="8" t="s">
        <v>23</v>
      </c>
      <c r="D123" s="8" t="s">
        <v>157</v>
      </c>
      <c r="E123" s="8" t="str">
        <f t="shared" si="1"/>
        <v>23</v>
      </c>
      <c r="F123" s="8" t="s">
        <v>42</v>
      </c>
      <c r="G123" s="8" t="s">
        <v>26</v>
      </c>
      <c r="H123" s="8">
        <v>42.9</v>
      </c>
      <c r="I123" s="8">
        <v>46.5</v>
      </c>
      <c r="J123" s="9">
        <v>4.8358674E7</v>
      </c>
      <c r="K123" s="9">
        <v>2.074587135E9</v>
      </c>
      <c r="L123" s="9">
        <v>2.320135737E9</v>
      </c>
      <c r="M123" s="9">
        <f t="shared" si="2"/>
        <v>48358674.48</v>
      </c>
      <c r="N123" s="9">
        <f t="shared" si="3"/>
        <v>145221099.5</v>
      </c>
      <c r="O123" s="9">
        <f t="shared" si="4"/>
        <v>44973567.26</v>
      </c>
      <c r="P123" s="9">
        <f t="shared" si="5"/>
        <v>30030000</v>
      </c>
      <c r="Q123" s="9">
        <f t="shared" si="6"/>
        <v>70000000</v>
      </c>
      <c r="R123" s="9">
        <f t="shared" si="7"/>
        <v>16596697.08</v>
      </c>
      <c r="S123" s="9">
        <f t="shared" si="8"/>
        <v>1812739338</v>
      </c>
      <c r="T123" s="9">
        <f t="shared" si="9"/>
        <v>42254996.23</v>
      </c>
      <c r="U123" s="9">
        <f t="shared" si="10"/>
        <v>261847796.5</v>
      </c>
      <c r="V123" s="9"/>
      <c r="W123" s="9"/>
      <c r="X123" s="9"/>
      <c r="Y123" s="9"/>
      <c r="Z123" s="9"/>
      <c r="AA123" s="9"/>
      <c r="AB123" s="9"/>
      <c r="AC123" s="9"/>
    </row>
    <row r="124" ht="15.75" customHeight="1">
      <c r="A124" s="8" t="s">
        <v>21</v>
      </c>
      <c r="B124" s="8" t="s">
        <v>22</v>
      </c>
      <c r="C124" s="8" t="s">
        <v>23</v>
      </c>
      <c r="D124" s="8" t="s">
        <v>158</v>
      </c>
      <c r="E124" s="8" t="str">
        <f t="shared" si="1"/>
        <v>23</v>
      </c>
      <c r="F124" s="8" t="s">
        <v>31</v>
      </c>
      <c r="G124" s="8" t="s">
        <v>34</v>
      </c>
      <c r="H124" s="8">
        <v>79.2</v>
      </c>
      <c r="I124" s="8">
        <v>87.7</v>
      </c>
      <c r="J124" s="9">
        <v>4.9495757E7</v>
      </c>
      <c r="K124" s="9">
        <v>3.920063987E9</v>
      </c>
      <c r="L124" s="9">
        <v>4.384191319E9</v>
      </c>
      <c r="M124" s="9">
        <f t="shared" si="2"/>
        <v>49495757.41</v>
      </c>
      <c r="N124" s="9">
        <f t="shared" si="3"/>
        <v>274404479.1</v>
      </c>
      <c r="O124" s="9">
        <f t="shared" si="4"/>
        <v>46031054.39</v>
      </c>
      <c r="P124" s="9">
        <f t="shared" si="5"/>
        <v>55440000</v>
      </c>
      <c r="Q124" s="9">
        <f t="shared" si="6"/>
        <v>120000000</v>
      </c>
      <c r="R124" s="9">
        <f t="shared" si="7"/>
        <v>31360511.9</v>
      </c>
      <c r="S124" s="9">
        <f t="shared" si="8"/>
        <v>3438858996</v>
      </c>
      <c r="T124" s="9">
        <f t="shared" si="9"/>
        <v>43419936.82</v>
      </c>
      <c r="U124" s="9">
        <f t="shared" si="10"/>
        <v>481204991</v>
      </c>
      <c r="V124" s="9"/>
      <c r="W124" s="9"/>
      <c r="X124" s="9"/>
      <c r="Y124" s="9"/>
      <c r="Z124" s="9"/>
      <c r="AA124" s="9"/>
      <c r="AB124" s="9"/>
      <c r="AC124" s="9"/>
    </row>
    <row r="125" ht="15.75" customHeight="1">
      <c r="A125" s="8" t="s">
        <v>21</v>
      </c>
      <c r="B125" s="8" t="s">
        <v>22</v>
      </c>
      <c r="C125" s="8" t="s">
        <v>23</v>
      </c>
      <c r="D125" s="8" t="s">
        <v>159</v>
      </c>
      <c r="E125" s="8" t="str">
        <f t="shared" si="1"/>
        <v>23</v>
      </c>
      <c r="F125" s="8" t="s">
        <v>75</v>
      </c>
      <c r="G125" s="8" t="s">
        <v>131</v>
      </c>
      <c r="H125" s="8">
        <v>63.4</v>
      </c>
      <c r="I125" s="8">
        <v>69.3</v>
      </c>
      <c r="J125" s="9">
        <v>4.9317336E7</v>
      </c>
      <c r="K125" s="9">
        <v>3.126719074E9</v>
      </c>
      <c r="L125" s="9">
        <v>3.496897914E9</v>
      </c>
      <c r="M125" s="9">
        <f t="shared" si="2"/>
        <v>49317335.55</v>
      </c>
      <c r="N125" s="9">
        <f t="shared" si="3"/>
        <v>218870335.2</v>
      </c>
      <c r="O125" s="9">
        <f t="shared" si="4"/>
        <v>45865122.06</v>
      </c>
      <c r="P125" s="9">
        <f t="shared" si="5"/>
        <v>44380000</v>
      </c>
      <c r="Q125" s="9">
        <f t="shared" si="6"/>
        <v>120000000</v>
      </c>
      <c r="R125" s="9">
        <f t="shared" si="7"/>
        <v>25013752.59</v>
      </c>
      <c r="S125" s="9">
        <f t="shared" si="8"/>
        <v>2718454986</v>
      </c>
      <c r="T125" s="9">
        <f t="shared" si="9"/>
        <v>42877838.9</v>
      </c>
      <c r="U125" s="9">
        <f t="shared" si="10"/>
        <v>408264087.8</v>
      </c>
      <c r="V125" s="9"/>
      <c r="W125" s="9"/>
      <c r="X125" s="9"/>
      <c r="Y125" s="9"/>
      <c r="Z125" s="9"/>
      <c r="AA125" s="9"/>
      <c r="AB125" s="9"/>
      <c r="AC125" s="9"/>
    </row>
    <row r="126" ht="15.75" customHeight="1">
      <c r="A126" s="8" t="s">
        <v>21</v>
      </c>
      <c r="B126" s="8" t="s">
        <v>22</v>
      </c>
      <c r="C126" s="8" t="s">
        <v>23</v>
      </c>
      <c r="D126" s="8" t="s">
        <v>160</v>
      </c>
      <c r="E126" s="8" t="str">
        <f t="shared" si="1"/>
        <v>23</v>
      </c>
      <c r="F126" s="8" t="s">
        <v>42</v>
      </c>
      <c r="G126" s="8" t="s">
        <v>29</v>
      </c>
      <c r="H126" s="8">
        <v>42.8</v>
      </c>
      <c r="I126" s="8">
        <v>46.3</v>
      </c>
      <c r="J126" s="9">
        <v>4.6763546E7</v>
      </c>
      <c r="K126" s="9">
        <v>2.001479749E9</v>
      </c>
      <c r="L126" s="9">
        <v>2.238263394E9</v>
      </c>
      <c r="M126" s="9">
        <f t="shared" si="2"/>
        <v>46763545.54</v>
      </c>
      <c r="N126" s="9">
        <f t="shared" si="3"/>
        <v>140103582.4</v>
      </c>
      <c r="O126" s="9">
        <f t="shared" si="4"/>
        <v>43490097.35</v>
      </c>
      <c r="P126" s="9">
        <f t="shared" si="5"/>
        <v>29960000</v>
      </c>
      <c r="Q126" s="9">
        <f t="shared" si="6"/>
        <v>70000000</v>
      </c>
      <c r="R126" s="9">
        <f t="shared" si="7"/>
        <v>16011837.99</v>
      </c>
      <c r="S126" s="9">
        <f t="shared" si="8"/>
        <v>1745404329</v>
      </c>
      <c r="T126" s="9">
        <f t="shared" si="9"/>
        <v>40780474.97</v>
      </c>
      <c r="U126" s="9">
        <f t="shared" si="10"/>
        <v>256075420.4</v>
      </c>
      <c r="V126" s="9"/>
      <c r="W126" s="9"/>
      <c r="X126" s="9"/>
      <c r="Y126" s="9"/>
      <c r="Z126" s="9"/>
      <c r="AA126" s="9"/>
      <c r="AB126" s="9"/>
      <c r="AC126" s="9"/>
    </row>
    <row r="127" ht="15.75" customHeight="1">
      <c r="A127" s="8" t="s">
        <v>21</v>
      </c>
      <c r="B127" s="8" t="s">
        <v>22</v>
      </c>
      <c r="C127" s="8" t="s">
        <v>23</v>
      </c>
      <c r="D127" s="8" t="s">
        <v>161</v>
      </c>
      <c r="E127" s="8" t="str">
        <f t="shared" si="1"/>
        <v>23</v>
      </c>
      <c r="F127" s="8" t="s">
        <v>73</v>
      </c>
      <c r="G127" s="8" t="s">
        <v>29</v>
      </c>
      <c r="H127" s="8">
        <v>54.6</v>
      </c>
      <c r="I127" s="8">
        <v>59.1</v>
      </c>
      <c r="J127" s="9">
        <v>4.5416374E7</v>
      </c>
      <c r="K127" s="9">
        <v>2.479734045E9</v>
      </c>
      <c r="L127" s="9">
        <v>2.772972498E9</v>
      </c>
      <c r="M127" s="9">
        <f t="shared" si="2"/>
        <v>45416374.45</v>
      </c>
      <c r="N127" s="9">
        <f t="shared" si="3"/>
        <v>173581383.2</v>
      </c>
      <c r="O127" s="9">
        <f t="shared" si="4"/>
        <v>42237228.24</v>
      </c>
      <c r="P127" s="9">
        <f t="shared" si="5"/>
        <v>38220000</v>
      </c>
      <c r="Q127" s="9">
        <f t="shared" si="6"/>
        <v>120000000</v>
      </c>
      <c r="R127" s="9">
        <f t="shared" si="7"/>
        <v>19837872.36</v>
      </c>
      <c r="S127" s="9">
        <f t="shared" si="8"/>
        <v>2128094789</v>
      </c>
      <c r="T127" s="9">
        <f t="shared" si="9"/>
        <v>38976095.05</v>
      </c>
      <c r="U127" s="9">
        <f t="shared" si="10"/>
        <v>351639255.5</v>
      </c>
      <c r="V127" s="9"/>
      <c r="W127" s="9"/>
      <c r="X127" s="9"/>
      <c r="Y127" s="9"/>
      <c r="Z127" s="9"/>
      <c r="AA127" s="9"/>
      <c r="AB127" s="9"/>
      <c r="AC127" s="9"/>
    </row>
    <row r="128" ht="15.75" customHeight="1">
      <c r="A128" s="8" t="s">
        <v>21</v>
      </c>
      <c r="B128" s="8" t="s">
        <v>22</v>
      </c>
      <c r="C128" s="8" t="s">
        <v>23</v>
      </c>
      <c r="D128" s="8" t="s">
        <v>162</v>
      </c>
      <c r="E128" s="8" t="str">
        <f t="shared" si="1"/>
        <v>23</v>
      </c>
      <c r="F128" s="8" t="s">
        <v>73</v>
      </c>
      <c r="G128" s="8" t="s">
        <v>29</v>
      </c>
      <c r="H128" s="8">
        <v>54.6</v>
      </c>
      <c r="I128" s="8">
        <v>59.1</v>
      </c>
      <c r="J128" s="9">
        <v>4.5294309E7</v>
      </c>
      <c r="K128" s="9">
        <v>2.473069298E9</v>
      </c>
      <c r="L128" s="9">
        <v>2.765507981E9</v>
      </c>
      <c r="M128" s="9">
        <f t="shared" si="2"/>
        <v>45294309.49</v>
      </c>
      <c r="N128" s="9">
        <f t="shared" si="3"/>
        <v>173114850.9</v>
      </c>
      <c r="O128" s="9">
        <f t="shared" si="4"/>
        <v>42123707.82</v>
      </c>
      <c r="P128" s="9">
        <f t="shared" si="5"/>
        <v>38220000</v>
      </c>
      <c r="Q128" s="9">
        <f t="shared" si="6"/>
        <v>120000000</v>
      </c>
      <c r="R128" s="9">
        <f t="shared" si="7"/>
        <v>19784554.38</v>
      </c>
      <c r="S128" s="9">
        <f t="shared" si="8"/>
        <v>2121949893</v>
      </c>
      <c r="T128" s="9">
        <f t="shared" si="9"/>
        <v>38863551.15</v>
      </c>
      <c r="U128" s="9">
        <f t="shared" si="10"/>
        <v>351119405.2</v>
      </c>
      <c r="V128" s="9"/>
      <c r="W128" s="9"/>
      <c r="X128" s="9"/>
      <c r="Y128" s="9"/>
      <c r="Z128" s="9"/>
      <c r="AA128" s="9"/>
      <c r="AB128" s="9"/>
      <c r="AC128" s="9"/>
    </row>
    <row r="129" ht="15.75" customHeight="1">
      <c r="A129" s="8" t="s">
        <v>21</v>
      </c>
      <c r="B129" s="8" t="s">
        <v>22</v>
      </c>
      <c r="C129" s="8" t="s">
        <v>23</v>
      </c>
      <c r="D129" s="8" t="s">
        <v>163</v>
      </c>
      <c r="E129" s="8" t="str">
        <f t="shared" si="1"/>
        <v>23</v>
      </c>
      <c r="F129" s="8" t="s">
        <v>75</v>
      </c>
      <c r="G129" s="8" t="s">
        <v>32</v>
      </c>
      <c r="H129" s="8">
        <v>63.3</v>
      </c>
      <c r="I129" s="8">
        <v>69.2</v>
      </c>
      <c r="J129" s="9">
        <v>4.9858019E7</v>
      </c>
      <c r="K129" s="9">
        <v>3.156012626E9</v>
      </c>
      <c r="L129" s="9">
        <v>3.529714621E9</v>
      </c>
      <c r="M129" s="9">
        <f t="shared" si="2"/>
        <v>49858019.37</v>
      </c>
      <c r="N129" s="9">
        <f t="shared" si="3"/>
        <v>220920883.8</v>
      </c>
      <c r="O129" s="9">
        <f t="shared" si="4"/>
        <v>46367958.01</v>
      </c>
      <c r="P129" s="9">
        <f t="shared" si="5"/>
        <v>44310000</v>
      </c>
      <c r="Q129" s="9">
        <f t="shared" si="6"/>
        <v>120000000</v>
      </c>
      <c r="R129" s="9">
        <f t="shared" si="7"/>
        <v>25248101.01</v>
      </c>
      <c r="S129" s="9">
        <f t="shared" si="8"/>
        <v>2745533641</v>
      </c>
      <c r="T129" s="9">
        <f t="shared" si="9"/>
        <v>43373359.26</v>
      </c>
      <c r="U129" s="9">
        <f t="shared" si="10"/>
        <v>410478984.8</v>
      </c>
      <c r="V129" s="9"/>
      <c r="W129" s="9"/>
      <c r="X129" s="9"/>
      <c r="Y129" s="9"/>
      <c r="Z129" s="9"/>
      <c r="AA129" s="9"/>
      <c r="AB129" s="9"/>
      <c r="AC129" s="9"/>
    </row>
    <row r="130" ht="15.75" customHeight="1">
      <c r="A130" s="8" t="s">
        <v>21</v>
      </c>
      <c r="B130" s="8" t="s">
        <v>22</v>
      </c>
      <c r="C130" s="8" t="s">
        <v>23</v>
      </c>
      <c r="D130" s="8" t="s">
        <v>164</v>
      </c>
      <c r="E130" s="8" t="str">
        <f t="shared" si="1"/>
        <v>24</v>
      </c>
      <c r="F130" s="8" t="s">
        <v>28</v>
      </c>
      <c r="G130" s="8" t="s">
        <v>29</v>
      </c>
      <c r="H130" s="8">
        <v>34.3</v>
      </c>
      <c r="I130" s="8">
        <v>37.5</v>
      </c>
      <c r="J130" s="9">
        <v>4.8011912E7</v>
      </c>
      <c r="K130" s="9">
        <v>1.646808587E9</v>
      </c>
      <c r="L130" s="9">
        <v>1.84170572E9</v>
      </c>
      <c r="M130" s="9">
        <f t="shared" si="2"/>
        <v>48011912.16</v>
      </c>
      <c r="N130" s="9">
        <f t="shared" si="3"/>
        <v>115276601.1</v>
      </c>
      <c r="O130" s="9">
        <f t="shared" si="4"/>
        <v>44651078.31</v>
      </c>
      <c r="P130" s="9">
        <f t="shared" si="5"/>
        <v>24010000</v>
      </c>
      <c r="Q130" s="9">
        <f t="shared" si="6"/>
        <v>70000000</v>
      </c>
      <c r="R130" s="9">
        <f t="shared" si="7"/>
        <v>13174468.7</v>
      </c>
      <c r="S130" s="9">
        <f t="shared" si="8"/>
        <v>1424347517</v>
      </c>
      <c r="T130" s="9">
        <f t="shared" si="9"/>
        <v>41526166.68</v>
      </c>
      <c r="U130" s="9">
        <f t="shared" si="10"/>
        <v>222461069.8</v>
      </c>
      <c r="V130" s="9"/>
      <c r="W130" s="9"/>
      <c r="X130" s="9"/>
      <c r="Y130" s="9"/>
      <c r="Z130" s="9"/>
      <c r="AA130" s="9"/>
      <c r="AB130" s="9"/>
      <c r="AC130" s="9"/>
    </row>
    <row r="131" ht="15.75" customHeight="1">
      <c r="A131" s="8" t="s">
        <v>21</v>
      </c>
      <c r="B131" s="8" t="s">
        <v>22</v>
      </c>
      <c r="C131" s="8" t="s">
        <v>23</v>
      </c>
      <c r="D131" s="8" t="s">
        <v>165</v>
      </c>
      <c r="E131" s="8" t="str">
        <f t="shared" si="1"/>
        <v>24</v>
      </c>
      <c r="F131" s="8" t="s">
        <v>31</v>
      </c>
      <c r="G131" s="8" t="s">
        <v>39</v>
      </c>
      <c r="H131" s="8">
        <v>75.5</v>
      </c>
      <c r="I131" s="8">
        <v>81.7</v>
      </c>
      <c r="J131" s="9">
        <v>4.9685202E7</v>
      </c>
      <c r="K131" s="9">
        <v>3.751232772E9</v>
      </c>
      <c r="L131" s="9">
        <v>4.195393758E9</v>
      </c>
      <c r="M131" s="9">
        <f t="shared" si="2"/>
        <v>49685202.28</v>
      </c>
      <c r="N131" s="9">
        <f t="shared" si="3"/>
        <v>262586294</v>
      </c>
      <c r="O131" s="9">
        <f t="shared" si="4"/>
        <v>46207238.12</v>
      </c>
      <c r="P131" s="9">
        <f t="shared" si="5"/>
        <v>52850000</v>
      </c>
      <c r="Q131" s="9">
        <f t="shared" si="6"/>
        <v>120000000</v>
      </c>
      <c r="R131" s="9">
        <f t="shared" si="7"/>
        <v>30009862.18</v>
      </c>
      <c r="S131" s="9">
        <f t="shared" si="8"/>
        <v>3285786616</v>
      </c>
      <c r="T131" s="9">
        <f t="shared" si="9"/>
        <v>43520352.53</v>
      </c>
      <c r="U131" s="9">
        <f t="shared" si="10"/>
        <v>465446156.2</v>
      </c>
      <c r="V131" s="9"/>
      <c r="W131" s="9"/>
      <c r="X131" s="9"/>
      <c r="Y131" s="9"/>
      <c r="Z131" s="9"/>
      <c r="AA131" s="9"/>
      <c r="AB131" s="9"/>
      <c r="AC131" s="9"/>
    </row>
    <row r="132" ht="15.75" customHeight="1">
      <c r="A132" s="8" t="s">
        <v>21</v>
      </c>
      <c r="B132" s="8" t="s">
        <v>22</v>
      </c>
      <c r="C132" s="8" t="s">
        <v>23</v>
      </c>
      <c r="D132" s="8" t="s">
        <v>166</v>
      </c>
      <c r="E132" s="8" t="str">
        <f t="shared" si="1"/>
        <v>24</v>
      </c>
      <c r="F132" s="8" t="s">
        <v>31</v>
      </c>
      <c r="G132" s="8" t="s">
        <v>34</v>
      </c>
      <c r="H132" s="8">
        <v>78.3</v>
      </c>
      <c r="I132" s="8">
        <v>87.7</v>
      </c>
      <c r="J132" s="9">
        <v>5.0713304E7</v>
      </c>
      <c r="K132" s="9">
        <v>3.970851723E9</v>
      </c>
      <c r="L132" s="9">
        <v>4.441144951E9</v>
      </c>
      <c r="M132" s="9">
        <f t="shared" si="2"/>
        <v>50713304.25</v>
      </c>
      <c r="N132" s="9">
        <f t="shared" si="3"/>
        <v>277959620.6</v>
      </c>
      <c r="O132" s="9">
        <f t="shared" si="4"/>
        <v>47163372.96</v>
      </c>
      <c r="P132" s="9">
        <f t="shared" si="5"/>
        <v>54810000</v>
      </c>
      <c r="Q132" s="9">
        <f t="shared" si="6"/>
        <v>120000000</v>
      </c>
      <c r="R132" s="9">
        <f t="shared" si="7"/>
        <v>31766813.78</v>
      </c>
      <c r="S132" s="9">
        <f t="shared" si="8"/>
        <v>3486315289</v>
      </c>
      <c r="T132" s="9">
        <f t="shared" si="9"/>
        <v>44525099.47</v>
      </c>
      <c r="U132" s="9">
        <f t="shared" si="10"/>
        <v>484536434.4</v>
      </c>
      <c r="V132" s="9"/>
      <c r="W132" s="9"/>
      <c r="X132" s="9"/>
      <c r="Y132" s="9"/>
      <c r="Z132" s="9"/>
      <c r="AA132" s="9"/>
      <c r="AB132" s="9"/>
      <c r="AC132" s="9"/>
    </row>
    <row r="133" ht="15.75" customHeight="1">
      <c r="A133" s="8" t="s">
        <v>21</v>
      </c>
      <c r="B133" s="8" t="s">
        <v>22</v>
      </c>
      <c r="C133" s="8" t="s">
        <v>23</v>
      </c>
      <c r="D133" s="8" t="s">
        <v>167</v>
      </c>
      <c r="E133" s="8" t="str">
        <f t="shared" si="1"/>
        <v>24</v>
      </c>
      <c r="F133" s="8" t="s">
        <v>73</v>
      </c>
      <c r="G133" s="8" t="s">
        <v>29</v>
      </c>
      <c r="H133" s="8">
        <v>54.6</v>
      </c>
      <c r="I133" s="8">
        <v>59.1</v>
      </c>
      <c r="J133" s="9">
        <v>4.4928127E7</v>
      </c>
      <c r="K133" s="9">
        <v>2.453075754E9</v>
      </c>
      <c r="L133" s="9">
        <v>2.743115212E9</v>
      </c>
      <c r="M133" s="9">
        <f t="shared" si="2"/>
        <v>44928127.36</v>
      </c>
      <c r="N133" s="9">
        <f t="shared" si="3"/>
        <v>171715302.8</v>
      </c>
      <c r="O133" s="9">
        <f t="shared" si="4"/>
        <v>41783158.45</v>
      </c>
      <c r="P133" s="9">
        <f t="shared" si="5"/>
        <v>38220000</v>
      </c>
      <c r="Q133" s="9">
        <f t="shared" si="6"/>
        <v>120000000</v>
      </c>
      <c r="R133" s="9">
        <f t="shared" si="7"/>
        <v>19624606.03</v>
      </c>
      <c r="S133" s="9">
        <f t="shared" si="8"/>
        <v>2103515845</v>
      </c>
      <c r="T133" s="9">
        <f t="shared" si="9"/>
        <v>38525931.23</v>
      </c>
      <c r="U133" s="9">
        <f t="shared" si="10"/>
        <v>349559908.8</v>
      </c>
      <c r="V133" s="9"/>
      <c r="W133" s="9"/>
      <c r="X133" s="9"/>
      <c r="Y133" s="9"/>
      <c r="Z133" s="9"/>
      <c r="AA133" s="9"/>
      <c r="AB133" s="9"/>
      <c r="AC133" s="9"/>
    </row>
    <row r="134" ht="15.75" customHeight="1">
      <c r="A134" s="8" t="s">
        <v>21</v>
      </c>
      <c r="B134" s="8" t="s">
        <v>22</v>
      </c>
      <c r="C134" s="8" t="s">
        <v>23</v>
      </c>
      <c r="D134" s="8" t="s">
        <v>168</v>
      </c>
      <c r="E134" s="8" t="str">
        <f t="shared" si="1"/>
        <v>25</v>
      </c>
      <c r="F134" s="8" t="s">
        <v>31</v>
      </c>
      <c r="G134" s="8" t="s">
        <v>32</v>
      </c>
      <c r="H134" s="8">
        <v>82.4</v>
      </c>
      <c r="I134" s="8">
        <v>90.6</v>
      </c>
      <c r="J134" s="9">
        <v>4.9035623E7</v>
      </c>
      <c r="K134" s="9">
        <v>4.040535324E9</v>
      </c>
      <c r="L134" s="9">
        <v>4.518865465E9</v>
      </c>
      <c r="M134" s="9">
        <f t="shared" si="2"/>
        <v>49035622.86</v>
      </c>
      <c r="N134" s="9">
        <f t="shared" si="3"/>
        <v>282837472.7</v>
      </c>
      <c r="O134" s="9">
        <f t="shared" si="4"/>
        <v>45603129.26</v>
      </c>
      <c r="P134" s="9">
        <f t="shared" si="5"/>
        <v>57680000</v>
      </c>
      <c r="Q134" s="9">
        <f t="shared" si="6"/>
        <v>120000000</v>
      </c>
      <c r="R134" s="9">
        <f t="shared" si="7"/>
        <v>32324282.59</v>
      </c>
      <c r="S134" s="9">
        <f t="shared" si="8"/>
        <v>3547693569</v>
      </c>
      <c r="T134" s="9">
        <f t="shared" si="9"/>
        <v>43054533.6</v>
      </c>
      <c r="U134" s="9">
        <f t="shared" si="10"/>
        <v>492841755.3</v>
      </c>
      <c r="V134" s="9"/>
      <c r="W134" s="9"/>
      <c r="X134" s="9"/>
      <c r="Y134" s="9"/>
      <c r="Z134" s="9"/>
      <c r="AA134" s="9"/>
      <c r="AB134" s="9"/>
      <c r="AC134" s="9"/>
    </row>
    <row r="135" ht="15.75" customHeight="1">
      <c r="A135" s="8" t="s">
        <v>21</v>
      </c>
      <c r="B135" s="8" t="s">
        <v>22</v>
      </c>
      <c r="C135" s="8" t="s">
        <v>23</v>
      </c>
      <c r="D135" s="8" t="s">
        <v>169</v>
      </c>
      <c r="E135" s="8" t="str">
        <f t="shared" si="1"/>
        <v>25</v>
      </c>
      <c r="F135" s="8" t="s">
        <v>31</v>
      </c>
      <c r="G135" s="8" t="s">
        <v>39</v>
      </c>
      <c r="H135" s="8">
        <v>75.5</v>
      </c>
      <c r="I135" s="8">
        <v>81.7</v>
      </c>
      <c r="J135" s="9">
        <v>4.9725878E7</v>
      </c>
      <c r="K135" s="9">
        <v>3.754303812E9</v>
      </c>
      <c r="L135" s="9">
        <v>4.198833324E9</v>
      </c>
      <c r="M135" s="9">
        <f t="shared" si="2"/>
        <v>49725878.3</v>
      </c>
      <c r="N135" s="9">
        <f t="shared" si="3"/>
        <v>262801266.8</v>
      </c>
      <c r="O135" s="9">
        <f t="shared" si="4"/>
        <v>46245066.82</v>
      </c>
      <c r="P135" s="9">
        <f t="shared" si="5"/>
        <v>52850000</v>
      </c>
      <c r="Q135" s="9">
        <f t="shared" si="6"/>
        <v>120000000</v>
      </c>
      <c r="R135" s="9">
        <f t="shared" si="7"/>
        <v>30034430.5</v>
      </c>
      <c r="S135" s="9">
        <f t="shared" si="8"/>
        <v>3288618115</v>
      </c>
      <c r="T135" s="9">
        <f t="shared" si="9"/>
        <v>43557855.82</v>
      </c>
      <c r="U135" s="9">
        <f t="shared" si="10"/>
        <v>465685697.3</v>
      </c>
      <c r="V135" s="9"/>
      <c r="W135" s="9"/>
      <c r="X135" s="9"/>
      <c r="Y135" s="9"/>
      <c r="Z135" s="9"/>
      <c r="AA135" s="9"/>
      <c r="AB135" s="9"/>
      <c r="AC135" s="9"/>
    </row>
    <row r="136" ht="15.75" customHeight="1">
      <c r="A136" s="8" t="s">
        <v>21</v>
      </c>
      <c r="B136" s="8" t="s">
        <v>22</v>
      </c>
      <c r="C136" s="8" t="s">
        <v>23</v>
      </c>
      <c r="D136" s="8" t="s">
        <v>170</v>
      </c>
      <c r="E136" s="8" t="str">
        <f t="shared" si="1"/>
        <v>25</v>
      </c>
      <c r="F136" s="8" t="s">
        <v>25</v>
      </c>
      <c r="G136" s="8" t="s">
        <v>26</v>
      </c>
      <c r="H136" s="8">
        <v>30.5</v>
      </c>
      <c r="I136" s="8">
        <v>34.0</v>
      </c>
      <c r="J136" s="9">
        <v>4.8343658E7</v>
      </c>
      <c r="K136" s="9">
        <v>1.474481569E9</v>
      </c>
      <c r="L136" s="9">
        <v>1.649000789E9</v>
      </c>
      <c r="M136" s="9">
        <f t="shared" si="2"/>
        <v>48343658</v>
      </c>
      <c r="N136" s="9">
        <f t="shared" si="3"/>
        <v>103213709.8</v>
      </c>
      <c r="O136" s="9">
        <f t="shared" si="4"/>
        <v>44959601.94</v>
      </c>
      <c r="P136" s="9">
        <f t="shared" si="5"/>
        <v>21350000</v>
      </c>
      <c r="Q136" s="9">
        <f t="shared" si="6"/>
        <v>70000000</v>
      </c>
      <c r="R136" s="9">
        <f t="shared" si="7"/>
        <v>11795852.55</v>
      </c>
      <c r="S136" s="9">
        <f t="shared" si="8"/>
        <v>1268122007</v>
      </c>
      <c r="T136" s="9">
        <f t="shared" si="9"/>
        <v>41577770.71</v>
      </c>
      <c r="U136" s="9">
        <f t="shared" si="10"/>
        <v>206359562.4</v>
      </c>
      <c r="V136" s="9"/>
      <c r="W136" s="9"/>
      <c r="X136" s="9"/>
      <c r="Y136" s="9"/>
      <c r="Z136" s="9"/>
      <c r="AA136" s="9"/>
      <c r="AB136" s="9"/>
      <c r="AC136" s="9"/>
    </row>
    <row r="137" ht="15.75" customHeight="1">
      <c r="A137" s="8" t="s">
        <v>21</v>
      </c>
      <c r="B137" s="8" t="s">
        <v>22</v>
      </c>
      <c r="C137" s="8" t="s">
        <v>23</v>
      </c>
      <c r="D137" s="8" t="s">
        <v>171</v>
      </c>
      <c r="E137" s="8" t="str">
        <f t="shared" si="1"/>
        <v>25</v>
      </c>
      <c r="F137" s="8" t="s">
        <v>31</v>
      </c>
      <c r="G137" s="8" t="s">
        <v>34</v>
      </c>
      <c r="H137" s="8">
        <v>78.3</v>
      </c>
      <c r="I137" s="8">
        <v>87.7</v>
      </c>
      <c r="J137" s="9">
        <v>5.0755407E7</v>
      </c>
      <c r="K137" s="9">
        <v>3.974148379E9</v>
      </c>
      <c r="L137" s="9">
        <v>4.444837206E9</v>
      </c>
      <c r="M137" s="9">
        <f t="shared" si="2"/>
        <v>50755407.14</v>
      </c>
      <c r="N137" s="9">
        <f t="shared" si="3"/>
        <v>278190386.5</v>
      </c>
      <c r="O137" s="9">
        <f t="shared" si="4"/>
        <v>47202528.64</v>
      </c>
      <c r="P137" s="9">
        <f t="shared" si="5"/>
        <v>54810000</v>
      </c>
      <c r="Q137" s="9">
        <f t="shared" si="6"/>
        <v>120000000</v>
      </c>
      <c r="R137" s="9">
        <f t="shared" si="7"/>
        <v>31793187.03</v>
      </c>
      <c r="S137" s="9">
        <f t="shared" si="8"/>
        <v>3489354805</v>
      </c>
      <c r="T137" s="9">
        <f t="shared" si="9"/>
        <v>44563918.33</v>
      </c>
      <c r="U137" s="9">
        <f t="shared" si="10"/>
        <v>484793573.6</v>
      </c>
      <c r="V137" s="9"/>
      <c r="W137" s="9"/>
      <c r="X137" s="9"/>
      <c r="Y137" s="9"/>
      <c r="Z137" s="9"/>
      <c r="AA137" s="9"/>
      <c r="AB137" s="9"/>
      <c r="AC137" s="9"/>
    </row>
    <row r="138" ht="15.75" customHeight="1">
      <c r="A138" s="8" t="s">
        <v>21</v>
      </c>
      <c r="B138" s="8" t="s">
        <v>22</v>
      </c>
      <c r="C138" s="8" t="s">
        <v>23</v>
      </c>
      <c r="D138" s="8" t="s">
        <v>172</v>
      </c>
      <c r="E138" s="8" t="str">
        <f t="shared" si="1"/>
        <v>25</v>
      </c>
      <c r="F138" s="8" t="s">
        <v>42</v>
      </c>
      <c r="G138" s="8" t="s">
        <v>26</v>
      </c>
      <c r="H138" s="8">
        <v>42.9</v>
      </c>
      <c r="I138" s="8">
        <v>46.5</v>
      </c>
      <c r="J138" s="9">
        <v>4.8032722E7</v>
      </c>
      <c r="K138" s="9">
        <v>2.060603769E9</v>
      </c>
      <c r="L138" s="9">
        <v>2.304474367E9</v>
      </c>
      <c r="M138" s="9">
        <f t="shared" si="2"/>
        <v>48032721.89</v>
      </c>
      <c r="N138" s="9">
        <f t="shared" si="3"/>
        <v>144242263.8</v>
      </c>
      <c r="O138" s="9">
        <f t="shared" si="4"/>
        <v>44670431.36</v>
      </c>
      <c r="P138" s="9">
        <f t="shared" si="5"/>
        <v>30030000</v>
      </c>
      <c r="Q138" s="9">
        <f t="shared" si="6"/>
        <v>70000000</v>
      </c>
      <c r="R138" s="9">
        <f t="shared" si="7"/>
        <v>16484830.15</v>
      </c>
      <c r="S138" s="9">
        <f t="shared" si="8"/>
        <v>1799846675</v>
      </c>
      <c r="T138" s="9">
        <f t="shared" si="9"/>
        <v>41954467.95</v>
      </c>
      <c r="U138" s="9">
        <f t="shared" si="10"/>
        <v>260757094</v>
      </c>
      <c r="V138" s="9"/>
      <c r="W138" s="9"/>
      <c r="X138" s="9"/>
      <c r="Y138" s="9"/>
      <c r="Z138" s="9"/>
      <c r="AA138" s="9"/>
      <c r="AB138" s="9"/>
      <c r="AC138" s="9"/>
    </row>
    <row r="139" ht="15.75" customHeight="1">
      <c r="A139" s="8" t="s">
        <v>21</v>
      </c>
      <c r="B139" s="8" t="s">
        <v>22</v>
      </c>
      <c r="C139" s="8" t="s">
        <v>23</v>
      </c>
      <c r="D139" s="8" t="s">
        <v>173</v>
      </c>
      <c r="E139" s="8" t="str">
        <f t="shared" si="1"/>
        <v>25</v>
      </c>
      <c r="F139" s="8" t="s">
        <v>42</v>
      </c>
      <c r="G139" s="8" t="s">
        <v>29</v>
      </c>
      <c r="H139" s="8">
        <v>42.8</v>
      </c>
      <c r="I139" s="8">
        <v>46.3</v>
      </c>
      <c r="J139" s="9">
        <v>4.6438236E7</v>
      </c>
      <c r="K139" s="9">
        <v>1.98755648E9</v>
      </c>
      <c r="L139" s="9">
        <v>2.222669333E9</v>
      </c>
      <c r="M139" s="9">
        <f t="shared" si="2"/>
        <v>46438235.51</v>
      </c>
      <c r="N139" s="9">
        <f t="shared" si="3"/>
        <v>139128953.6</v>
      </c>
      <c r="O139" s="9">
        <f t="shared" si="4"/>
        <v>43187559.03</v>
      </c>
      <c r="P139" s="9">
        <f t="shared" si="5"/>
        <v>29960000</v>
      </c>
      <c r="Q139" s="9">
        <f t="shared" si="6"/>
        <v>70000000</v>
      </c>
      <c r="R139" s="9">
        <f t="shared" si="7"/>
        <v>15900451.84</v>
      </c>
      <c r="S139" s="9">
        <f t="shared" si="8"/>
        <v>1732567075</v>
      </c>
      <c r="T139" s="9">
        <f t="shared" si="9"/>
        <v>40480539.13</v>
      </c>
      <c r="U139" s="9">
        <f t="shared" si="10"/>
        <v>254989405.4</v>
      </c>
      <c r="V139" s="9"/>
      <c r="W139" s="9"/>
      <c r="X139" s="9"/>
      <c r="Y139" s="9"/>
      <c r="Z139" s="9"/>
      <c r="AA139" s="9"/>
      <c r="AB139" s="9"/>
      <c r="AC139" s="9"/>
    </row>
    <row r="140" ht="15.75" customHeight="1">
      <c r="A140" s="8" t="s">
        <v>21</v>
      </c>
      <c r="B140" s="8" t="s">
        <v>22</v>
      </c>
      <c r="C140" s="8" t="s">
        <v>23</v>
      </c>
      <c r="D140" s="8" t="s">
        <v>174</v>
      </c>
      <c r="E140" s="8" t="str">
        <f t="shared" si="1"/>
        <v>25</v>
      </c>
      <c r="F140" s="8" t="s">
        <v>73</v>
      </c>
      <c r="G140" s="8" t="s">
        <v>29</v>
      </c>
      <c r="H140" s="8">
        <v>54.6</v>
      </c>
      <c r="I140" s="8">
        <v>59.1</v>
      </c>
      <c r="J140" s="9">
        <v>4.4968811E7</v>
      </c>
      <c r="K140" s="9">
        <v>2.455297069E9</v>
      </c>
      <c r="L140" s="9">
        <v>2.745603085E9</v>
      </c>
      <c r="M140" s="9">
        <f t="shared" si="2"/>
        <v>44968810.79</v>
      </c>
      <c r="N140" s="9">
        <f t="shared" si="3"/>
        <v>171870794.8</v>
      </c>
      <c r="O140" s="9">
        <f t="shared" si="4"/>
        <v>41820994.03</v>
      </c>
      <c r="P140" s="9">
        <f t="shared" si="5"/>
        <v>38220000</v>
      </c>
      <c r="Q140" s="9">
        <f t="shared" si="6"/>
        <v>120000000</v>
      </c>
      <c r="R140" s="9">
        <f t="shared" si="7"/>
        <v>19642376.55</v>
      </c>
      <c r="S140" s="9">
        <f t="shared" si="8"/>
        <v>2105563898</v>
      </c>
      <c r="T140" s="9">
        <f t="shared" si="9"/>
        <v>38563441.35</v>
      </c>
      <c r="U140" s="9">
        <f t="shared" si="10"/>
        <v>349733171.4</v>
      </c>
      <c r="V140" s="9"/>
      <c r="W140" s="9"/>
      <c r="X140" s="9"/>
      <c r="Y140" s="9"/>
      <c r="Z140" s="9"/>
      <c r="AA140" s="9"/>
      <c r="AB140" s="9"/>
      <c r="AC140" s="9"/>
    </row>
    <row r="141" ht="15.75" customHeight="1">
      <c r="A141" s="8" t="s">
        <v>21</v>
      </c>
      <c r="B141" s="8" t="s">
        <v>22</v>
      </c>
      <c r="C141" s="8" t="s">
        <v>23</v>
      </c>
      <c r="D141" s="8" t="s">
        <v>175</v>
      </c>
      <c r="E141" s="8" t="str">
        <f t="shared" si="1"/>
        <v>26</v>
      </c>
      <c r="F141" s="8" t="s">
        <v>25</v>
      </c>
      <c r="G141" s="8" t="s">
        <v>29</v>
      </c>
      <c r="H141" s="8">
        <v>27.9</v>
      </c>
      <c r="I141" s="8">
        <v>30.6</v>
      </c>
      <c r="J141" s="9">
        <v>4.7785823E7</v>
      </c>
      <c r="K141" s="9">
        <v>1.333224464E9</v>
      </c>
      <c r="L141" s="9">
        <v>1.490999005E9</v>
      </c>
      <c r="M141" s="9">
        <f t="shared" si="2"/>
        <v>47785823.08</v>
      </c>
      <c r="N141" s="9">
        <f t="shared" si="3"/>
        <v>93325712.48</v>
      </c>
      <c r="O141" s="9">
        <f t="shared" si="4"/>
        <v>44440815.47</v>
      </c>
      <c r="P141" s="9">
        <f t="shared" si="5"/>
        <v>19530000</v>
      </c>
      <c r="Q141" s="9">
        <f t="shared" si="6"/>
        <v>70000000</v>
      </c>
      <c r="R141" s="9">
        <f t="shared" si="7"/>
        <v>10665795.71</v>
      </c>
      <c r="S141" s="9">
        <f t="shared" si="8"/>
        <v>1139702956</v>
      </c>
      <c r="T141" s="9">
        <f t="shared" si="9"/>
        <v>40849568.31</v>
      </c>
      <c r="U141" s="9">
        <f t="shared" si="10"/>
        <v>193521508.2</v>
      </c>
      <c r="V141" s="9"/>
      <c r="W141" s="9"/>
      <c r="X141" s="9"/>
      <c r="Y141" s="9"/>
      <c r="Z141" s="9"/>
      <c r="AA141" s="9"/>
      <c r="AB141" s="9"/>
      <c r="AC141" s="9"/>
    </row>
    <row r="142" ht="15.75" customHeight="1">
      <c r="A142" s="8" t="s">
        <v>21</v>
      </c>
      <c r="B142" s="8" t="s">
        <v>22</v>
      </c>
      <c r="C142" s="8" t="s">
        <v>23</v>
      </c>
      <c r="D142" s="8" t="s">
        <v>176</v>
      </c>
      <c r="E142" s="8" t="str">
        <f t="shared" si="1"/>
        <v>26</v>
      </c>
      <c r="F142" s="8" t="s">
        <v>28</v>
      </c>
      <c r="G142" s="8" t="s">
        <v>29</v>
      </c>
      <c r="H142" s="8">
        <v>34.3</v>
      </c>
      <c r="I142" s="8">
        <v>37.5</v>
      </c>
      <c r="J142" s="9">
        <v>4.8217391E7</v>
      </c>
      <c r="K142" s="9">
        <v>1.653856499E9</v>
      </c>
      <c r="L142" s="9">
        <v>1.849599381E9</v>
      </c>
      <c r="M142" s="9">
        <f t="shared" si="2"/>
        <v>48217390.64</v>
      </c>
      <c r="N142" s="9">
        <f t="shared" si="3"/>
        <v>115769954.9</v>
      </c>
      <c r="O142" s="9">
        <f t="shared" si="4"/>
        <v>44842173.3</v>
      </c>
      <c r="P142" s="9">
        <f t="shared" si="5"/>
        <v>24010000</v>
      </c>
      <c r="Q142" s="9">
        <f t="shared" si="6"/>
        <v>70000000</v>
      </c>
      <c r="R142" s="9">
        <f t="shared" si="7"/>
        <v>13230851.99</v>
      </c>
      <c r="S142" s="9">
        <f t="shared" si="8"/>
        <v>1430845692</v>
      </c>
      <c r="T142" s="9">
        <f t="shared" si="9"/>
        <v>41715617.84</v>
      </c>
      <c r="U142" s="9">
        <f t="shared" si="10"/>
        <v>223010806.9</v>
      </c>
      <c r="V142" s="9"/>
      <c r="W142" s="9"/>
      <c r="X142" s="9"/>
      <c r="Y142" s="9"/>
      <c r="Z142" s="9"/>
      <c r="AA142" s="9"/>
      <c r="AB142" s="9"/>
      <c r="AC142" s="9"/>
    </row>
    <row r="143" ht="15.75" customHeight="1">
      <c r="A143" s="8" t="s">
        <v>21</v>
      </c>
      <c r="B143" s="8" t="s">
        <v>22</v>
      </c>
      <c r="C143" s="8" t="s">
        <v>23</v>
      </c>
      <c r="D143" s="8" t="s">
        <v>177</v>
      </c>
      <c r="E143" s="8" t="str">
        <f t="shared" si="1"/>
        <v>26</v>
      </c>
      <c r="F143" s="8" t="s">
        <v>31</v>
      </c>
      <c r="G143" s="8" t="s">
        <v>34</v>
      </c>
      <c r="H143" s="8">
        <v>78.3</v>
      </c>
      <c r="I143" s="8">
        <v>87.7</v>
      </c>
      <c r="J143" s="9">
        <v>5.0923814E7</v>
      </c>
      <c r="K143" s="9">
        <v>3.987334599E9</v>
      </c>
      <c r="L143" s="9">
        <v>4.459605772E9</v>
      </c>
      <c r="M143" s="9">
        <f t="shared" si="2"/>
        <v>50923813.52</v>
      </c>
      <c r="N143" s="9">
        <f t="shared" si="3"/>
        <v>279113421.9</v>
      </c>
      <c r="O143" s="9">
        <f t="shared" si="4"/>
        <v>47359146.58</v>
      </c>
      <c r="P143" s="9">
        <f t="shared" si="5"/>
        <v>54810000</v>
      </c>
      <c r="Q143" s="9">
        <f t="shared" si="6"/>
        <v>120000000</v>
      </c>
      <c r="R143" s="9">
        <f t="shared" si="7"/>
        <v>31898676.79</v>
      </c>
      <c r="S143" s="9">
        <f t="shared" si="8"/>
        <v>3501512500</v>
      </c>
      <c r="T143" s="9">
        <f t="shared" si="9"/>
        <v>44719189.02</v>
      </c>
      <c r="U143" s="9">
        <f t="shared" si="10"/>
        <v>485822098.7</v>
      </c>
      <c r="V143" s="9"/>
      <c r="W143" s="9"/>
      <c r="X143" s="9"/>
      <c r="Y143" s="9"/>
      <c r="Z143" s="9"/>
      <c r="AA143" s="9"/>
      <c r="AB143" s="9"/>
      <c r="AC143" s="9"/>
    </row>
    <row r="144" ht="15.75" customHeight="1">
      <c r="A144" s="8" t="s">
        <v>21</v>
      </c>
      <c r="B144" s="8" t="s">
        <v>22</v>
      </c>
      <c r="C144" s="8" t="s">
        <v>23</v>
      </c>
      <c r="D144" s="8" t="s">
        <v>178</v>
      </c>
      <c r="E144" s="8" t="str">
        <f t="shared" si="1"/>
        <v>26</v>
      </c>
      <c r="F144" s="8" t="s">
        <v>25</v>
      </c>
      <c r="G144" s="8" t="s">
        <v>26</v>
      </c>
      <c r="H144" s="8">
        <v>31.6</v>
      </c>
      <c r="I144" s="8">
        <v>34.8</v>
      </c>
      <c r="J144" s="9">
        <v>4.8567011E7</v>
      </c>
      <c r="K144" s="9">
        <v>1.534717552E9</v>
      </c>
      <c r="L144" s="9">
        <v>1.716377864E9</v>
      </c>
      <c r="M144" s="9">
        <f t="shared" si="2"/>
        <v>48567011.14</v>
      </c>
      <c r="N144" s="9">
        <f t="shared" si="3"/>
        <v>107430228.6</v>
      </c>
      <c r="O144" s="9">
        <f t="shared" si="4"/>
        <v>45167320.36</v>
      </c>
      <c r="P144" s="9">
        <f t="shared" si="5"/>
        <v>22120000</v>
      </c>
      <c r="Q144" s="9">
        <f t="shared" si="6"/>
        <v>70000000</v>
      </c>
      <c r="R144" s="9">
        <f t="shared" si="7"/>
        <v>12277740.42</v>
      </c>
      <c r="S144" s="9">
        <f t="shared" si="8"/>
        <v>1322889583</v>
      </c>
      <c r="T144" s="9">
        <f t="shared" si="9"/>
        <v>41863594.4</v>
      </c>
      <c r="U144" s="9">
        <f t="shared" si="10"/>
        <v>211827969.1</v>
      </c>
      <c r="V144" s="9"/>
      <c r="W144" s="9"/>
      <c r="X144" s="9"/>
      <c r="Y144" s="9"/>
      <c r="Z144" s="9"/>
      <c r="AA144" s="9"/>
      <c r="AB144" s="9"/>
      <c r="AC144" s="9"/>
    </row>
    <row r="145" ht="15.75" customHeight="1">
      <c r="A145" s="8" t="s">
        <v>21</v>
      </c>
      <c r="B145" s="8" t="s">
        <v>22</v>
      </c>
      <c r="C145" s="8" t="s">
        <v>23</v>
      </c>
      <c r="D145" s="8" t="s">
        <v>179</v>
      </c>
      <c r="E145" s="8" t="str">
        <f t="shared" si="1"/>
        <v>26</v>
      </c>
      <c r="F145" s="8" t="s">
        <v>73</v>
      </c>
      <c r="G145" s="8" t="s">
        <v>29</v>
      </c>
      <c r="H145" s="8">
        <v>54.6</v>
      </c>
      <c r="I145" s="8">
        <v>59.1</v>
      </c>
      <c r="J145" s="9">
        <v>4.5131561E7</v>
      </c>
      <c r="K145" s="9">
        <v>2.464183258E9</v>
      </c>
      <c r="L145" s="9">
        <v>2.755555616E9</v>
      </c>
      <c r="M145" s="9">
        <f t="shared" si="2"/>
        <v>45131561.5</v>
      </c>
      <c r="N145" s="9">
        <f t="shared" si="3"/>
        <v>172492828.1</v>
      </c>
      <c r="O145" s="9">
        <f t="shared" si="4"/>
        <v>41972352.2</v>
      </c>
      <c r="P145" s="9">
        <f t="shared" si="5"/>
        <v>38220000</v>
      </c>
      <c r="Q145" s="9">
        <f t="shared" si="6"/>
        <v>120000000</v>
      </c>
      <c r="R145" s="9">
        <f t="shared" si="7"/>
        <v>19713466.06</v>
      </c>
      <c r="S145" s="9">
        <f t="shared" si="8"/>
        <v>2113756964</v>
      </c>
      <c r="T145" s="9">
        <f t="shared" si="9"/>
        <v>38713497.51</v>
      </c>
      <c r="U145" s="9">
        <f t="shared" si="10"/>
        <v>350426294.1</v>
      </c>
      <c r="V145" s="9"/>
      <c r="W145" s="9"/>
      <c r="X145" s="9"/>
      <c r="Y145" s="9"/>
      <c r="Z145" s="9"/>
      <c r="AA145" s="9"/>
      <c r="AB145" s="9"/>
      <c r="AC145" s="9"/>
    </row>
    <row r="146" ht="15.75" customHeight="1">
      <c r="A146" s="8" t="s">
        <v>21</v>
      </c>
      <c r="B146" s="8" t="s">
        <v>22</v>
      </c>
      <c r="C146" s="8" t="s">
        <v>23</v>
      </c>
      <c r="D146" s="8" t="s">
        <v>180</v>
      </c>
      <c r="E146" s="8" t="str">
        <f t="shared" si="1"/>
        <v>27</v>
      </c>
      <c r="F146" s="8" t="s">
        <v>25</v>
      </c>
      <c r="G146" s="8" t="s">
        <v>29</v>
      </c>
      <c r="H146" s="8">
        <v>27.9</v>
      </c>
      <c r="I146" s="8">
        <v>30.6</v>
      </c>
      <c r="J146" s="9">
        <v>4.7456008E7</v>
      </c>
      <c r="K146" s="9">
        <v>1.324022612E9</v>
      </c>
      <c r="L146" s="9">
        <v>1.480692931E9</v>
      </c>
      <c r="M146" s="9">
        <f t="shared" si="2"/>
        <v>47456007.6</v>
      </c>
      <c r="N146" s="9">
        <f t="shared" si="3"/>
        <v>92681582.84</v>
      </c>
      <c r="O146" s="9">
        <f t="shared" si="4"/>
        <v>44134087.07</v>
      </c>
      <c r="P146" s="9">
        <f t="shared" si="5"/>
        <v>19530000</v>
      </c>
      <c r="Q146" s="9">
        <f t="shared" si="6"/>
        <v>70000000</v>
      </c>
      <c r="R146" s="9">
        <f t="shared" si="7"/>
        <v>10592180.9</v>
      </c>
      <c r="S146" s="9">
        <f t="shared" si="8"/>
        <v>1131218848</v>
      </c>
      <c r="T146" s="9">
        <f t="shared" si="9"/>
        <v>40545478.43</v>
      </c>
      <c r="U146" s="9">
        <f t="shared" si="10"/>
        <v>192803763.7</v>
      </c>
      <c r="V146" s="9"/>
      <c r="W146" s="9"/>
      <c r="X146" s="9"/>
      <c r="Y146" s="9"/>
      <c r="Z146" s="9"/>
      <c r="AA146" s="9"/>
      <c r="AB146" s="9"/>
      <c r="AC146" s="9"/>
    </row>
    <row r="147" ht="15.75" customHeight="1">
      <c r="A147" s="8" t="s">
        <v>21</v>
      </c>
      <c r="B147" s="8" t="s">
        <v>22</v>
      </c>
      <c r="C147" s="8" t="s">
        <v>23</v>
      </c>
      <c r="D147" s="8" t="s">
        <v>181</v>
      </c>
      <c r="E147" s="8" t="str">
        <f t="shared" si="1"/>
        <v>27</v>
      </c>
      <c r="F147" s="8" t="s">
        <v>73</v>
      </c>
      <c r="G147" s="8" t="s">
        <v>29</v>
      </c>
      <c r="H147" s="8">
        <v>54.6</v>
      </c>
      <c r="I147" s="8">
        <v>59.1</v>
      </c>
      <c r="J147" s="9">
        <v>4.5131561E7</v>
      </c>
      <c r="K147" s="9">
        <v>2.464183258E9</v>
      </c>
      <c r="L147" s="9">
        <v>2.755555616E9</v>
      </c>
      <c r="M147" s="9">
        <f t="shared" si="2"/>
        <v>45131561.5</v>
      </c>
      <c r="N147" s="9">
        <f t="shared" si="3"/>
        <v>172492828.1</v>
      </c>
      <c r="O147" s="9">
        <f t="shared" si="4"/>
        <v>41972352.2</v>
      </c>
      <c r="P147" s="9">
        <f t="shared" si="5"/>
        <v>38220000</v>
      </c>
      <c r="Q147" s="9">
        <f t="shared" si="6"/>
        <v>120000000</v>
      </c>
      <c r="R147" s="9">
        <f t="shared" si="7"/>
        <v>19713466.06</v>
      </c>
      <c r="S147" s="9">
        <f t="shared" si="8"/>
        <v>2113756964</v>
      </c>
      <c r="T147" s="9">
        <f t="shared" si="9"/>
        <v>38713497.51</v>
      </c>
      <c r="U147" s="9">
        <f t="shared" si="10"/>
        <v>350426294.1</v>
      </c>
      <c r="V147" s="9"/>
      <c r="W147" s="9"/>
      <c r="X147" s="9"/>
      <c r="Y147" s="9"/>
      <c r="Z147" s="9"/>
      <c r="AA147" s="9"/>
      <c r="AB147" s="9"/>
      <c r="AC147" s="9"/>
    </row>
    <row r="148" ht="15.75" customHeight="1">
      <c r="A148" s="8" t="s">
        <v>21</v>
      </c>
      <c r="B148" s="8" t="s">
        <v>22</v>
      </c>
      <c r="C148" s="8" t="s">
        <v>23</v>
      </c>
      <c r="D148" s="8" t="s">
        <v>182</v>
      </c>
      <c r="E148" s="8" t="str">
        <f t="shared" si="1"/>
        <v>27</v>
      </c>
      <c r="F148" s="8" t="s">
        <v>28</v>
      </c>
      <c r="G148" s="8" t="s">
        <v>29</v>
      </c>
      <c r="H148" s="8">
        <v>34.3</v>
      </c>
      <c r="I148" s="8">
        <v>37.5</v>
      </c>
      <c r="J148" s="9">
        <v>4.7888618E7</v>
      </c>
      <c r="K148" s="9">
        <v>1.642579586E9</v>
      </c>
      <c r="L148" s="9">
        <v>1.836969239E9</v>
      </c>
      <c r="M148" s="9">
        <f t="shared" si="2"/>
        <v>47888617.67</v>
      </c>
      <c r="N148" s="9">
        <f t="shared" si="3"/>
        <v>114980571</v>
      </c>
      <c r="O148" s="9">
        <f t="shared" si="4"/>
        <v>44536414.43</v>
      </c>
      <c r="P148" s="9">
        <f t="shared" si="5"/>
        <v>24010000</v>
      </c>
      <c r="Q148" s="9">
        <f t="shared" si="6"/>
        <v>70000000</v>
      </c>
      <c r="R148" s="9">
        <f t="shared" si="7"/>
        <v>13140636.69</v>
      </c>
      <c r="S148" s="9">
        <f t="shared" si="8"/>
        <v>1420448378</v>
      </c>
      <c r="T148" s="9">
        <f t="shared" si="9"/>
        <v>41412489.16</v>
      </c>
      <c r="U148" s="9">
        <f t="shared" si="10"/>
        <v>222131207.7</v>
      </c>
      <c r="V148" s="9"/>
      <c r="W148" s="9"/>
      <c r="X148" s="9"/>
      <c r="Y148" s="9"/>
      <c r="Z148" s="9"/>
      <c r="AA148" s="9"/>
      <c r="AB148" s="9"/>
      <c r="AC148" s="9"/>
    </row>
    <row r="149" ht="15.75" customHeight="1">
      <c r="A149" s="8" t="s">
        <v>21</v>
      </c>
      <c r="B149" s="8" t="s">
        <v>22</v>
      </c>
      <c r="C149" s="8" t="s">
        <v>23</v>
      </c>
      <c r="D149" s="8" t="s">
        <v>183</v>
      </c>
      <c r="E149" s="8" t="str">
        <f t="shared" si="1"/>
        <v>27</v>
      </c>
      <c r="F149" s="8" t="s">
        <v>31</v>
      </c>
      <c r="G149" s="8" t="s">
        <v>32</v>
      </c>
      <c r="H149" s="8">
        <v>82.4</v>
      </c>
      <c r="I149" s="8">
        <v>90.6</v>
      </c>
      <c r="J149" s="9">
        <v>4.8663651E7</v>
      </c>
      <c r="K149" s="9">
        <v>4.009884883E9</v>
      </c>
      <c r="L149" s="9">
        <v>4.484536971E9</v>
      </c>
      <c r="M149" s="9">
        <f t="shared" si="2"/>
        <v>48663651.49</v>
      </c>
      <c r="N149" s="9">
        <f t="shared" si="3"/>
        <v>280691941.8</v>
      </c>
      <c r="O149" s="9">
        <f t="shared" si="4"/>
        <v>45257195.89</v>
      </c>
      <c r="P149" s="9">
        <f t="shared" si="5"/>
        <v>57680000</v>
      </c>
      <c r="Q149" s="9">
        <f t="shared" si="6"/>
        <v>120000000</v>
      </c>
      <c r="R149" s="9">
        <f t="shared" si="7"/>
        <v>32079079.06</v>
      </c>
      <c r="S149" s="9">
        <f t="shared" si="8"/>
        <v>3519433862</v>
      </c>
      <c r="T149" s="9">
        <f t="shared" si="9"/>
        <v>42711576</v>
      </c>
      <c r="U149" s="9">
        <f t="shared" si="10"/>
        <v>490451020.9</v>
      </c>
      <c r="V149" s="9"/>
      <c r="W149" s="9"/>
      <c r="X149" s="9"/>
      <c r="Y149" s="9"/>
      <c r="Z149" s="9"/>
      <c r="AA149" s="9"/>
      <c r="AB149" s="9"/>
      <c r="AC149" s="9"/>
    </row>
    <row r="150" ht="15.75" customHeight="1">
      <c r="A150" s="8" t="s">
        <v>21</v>
      </c>
      <c r="B150" s="8" t="s">
        <v>22</v>
      </c>
      <c r="C150" s="8" t="s">
        <v>23</v>
      </c>
      <c r="D150" s="8" t="s">
        <v>184</v>
      </c>
      <c r="E150" s="8" t="str">
        <f t="shared" si="1"/>
        <v>27</v>
      </c>
      <c r="F150" s="8" t="s">
        <v>31</v>
      </c>
      <c r="G150" s="8" t="s">
        <v>39</v>
      </c>
      <c r="H150" s="8">
        <v>75.5</v>
      </c>
      <c r="I150" s="8">
        <v>81.7</v>
      </c>
      <c r="J150" s="9">
        <v>4.9359792E7</v>
      </c>
      <c r="K150" s="9">
        <v>3.726664284E9</v>
      </c>
      <c r="L150" s="9">
        <v>4.167877052E9</v>
      </c>
      <c r="M150" s="9">
        <f t="shared" si="2"/>
        <v>49359791.84</v>
      </c>
      <c r="N150" s="9">
        <f t="shared" si="3"/>
        <v>260866499.9</v>
      </c>
      <c r="O150" s="9">
        <f t="shared" si="4"/>
        <v>45904606.41</v>
      </c>
      <c r="P150" s="9">
        <f t="shared" si="5"/>
        <v>52850000</v>
      </c>
      <c r="Q150" s="9">
        <f t="shared" si="6"/>
        <v>120000000</v>
      </c>
      <c r="R150" s="9">
        <f t="shared" si="7"/>
        <v>29813314.27</v>
      </c>
      <c r="S150" s="9">
        <f t="shared" si="8"/>
        <v>3263134470</v>
      </c>
      <c r="T150" s="9">
        <f t="shared" si="9"/>
        <v>43220324.1</v>
      </c>
      <c r="U150" s="9">
        <f t="shared" si="10"/>
        <v>463529814.2</v>
      </c>
      <c r="V150" s="9"/>
      <c r="W150" s="9"/>
      <c r="X150" s="9"/>
      <c r="Y150" s="9"/>
      <c r="Z150" s="9"/>
      <c r="AA150" s="9"/>
      <c r="AB150" s="9"/>
      <c r="AC150" s="9"/>
    </row>
    <row r="151" ht="15.75" customHeight="1">
      <c r="A151" s="8" t="s">
        <v>21</v>
      </c>
      <c r="B151" s="8" t="s">
        <v>22</v>
      </c>
      <c r="C151" s="8" t="s">
        <v>23</v>
      </c>
      <c r="D151" s="8" t="s">
        <v>185</v>
      </c>
      <c r="E151" s="8" t="str">
        <f t="shared" si="1"/>
        <v>27</v>
      </c>
      <c r="F151" s="8" t="s">
        <v>25</v>
      </c>
      <c r="G151" s="8" t="s">
        <v>26</v>
      </c>
      <c r="H151" s="8">
        <v>31.6</v>
      </c>
      <c r="I151" s="8">
        <v>34.8</v>
      </c>
      <c r="J151" s="9">
        <v>4.823584E7</v>
      </c>
      <c r="K151" s="9">
        <v>1.524252556E9</v>
      </c>
      <c r="L151" s="9">
        <v>1.704657068E9</v>
      </c>
      <c r="M151" s="9">
        <f t="shared" si="2"/>
        <v>48235840.38</v>
      </c>
      <c r="N151" s="9">
        <f t="shared" si="3"/>
        <v>106697678.9</v>
      </c>
      <c r="O151" s="9">
        <f t="shared" si="4"/>
        <v>44859331.55</v>
      </c>
      <c r="P151" s="9">
        <f t="shared" si="5"/>
        <v>22120000</v>
      </c>
      <c r="Q151" s="9">
        <f t="shared" si="6"/>
        <v>70000000</v>
      </c>
      <c r="R151" s="9">
        <f t="shared" si="7"/>
        <v>12194020.45</v>
      </c>
      <c r="S151" s="9">
        <f t="shared" si="8"/>
        <v>1313240857</v>
      </c>
      <c r="T151" s="9">
        <f t="shared" si="9"/>
        <v>41558254.96</v>
      </c>
      <c r="U151" s="9">
        <f t="shared" si="10"/>
        <v>211011699.4</v>
      </c>
      <c r="V151" s="9"/>
      <c r="W151" s="9"/>
      <c r="X151" s="9"/>
      <c r="Y151" s="9"/>
      <c r="Z151" s="9"/>
      <c r="AA151" s="9"/>
      <c r="AB151" s="9"/>
      <c r="AC151" s="9"/>
    </row>
    <row r="152" ht="15.75" customHeight="1">
      <c r="A152" s="8" t="s">
        <v>21</v>
      </c>
      <c r="B152" s="8" t="s">
        <v>22</v>
      </c>
      <c r="C152" s="8" t="s">
        <v>23</v>
      </c>
      <c r="D152" s="8" t="s">
        <v>186</v>
      </c>
      <c r="E152" s="8" t="str">
        <f t="shared" si="1"/>
        <v>27</v>
      </c>
      <c r="F152" s="8" t="s">
        <v>42</v>
      </c>
      <c r="G152" s="8" t="s">
        <v>26</v>
      </c>
      <c r="H152" s="8">
        <v>42.9</v>
      </c>
      <c r="I152" s="8">
        <v>46.5</v>
      </c>
      <c r="J152" s="9">
        <v>4.7869748E7</v>
      </c>
      <c r="K152" s="9">
        <v>2.053612204E9</v>
      </c>
      <c r="L152" s="9">
        <v>2.296643814E9</v>
      </c>
      <c r="M152" s="9">
        <f t="shared" si="2"/>
        <v>47869748.34</v>
      </c>
      <c r="N152" s="9">
        <f t="shared" si="3"/>
        <v>143752854.3</v>
      </c>
      <c r="O152" s="9">
        <f t="shared" si="4"/>
        <v>44518865.96</v>
      </c>
      <c r="P152" s="9">
        <f t="shared" si="5"/>
        <v>30030000</v>
      </c>
      <c r="Q152" s="9">
        <f t="shared" si="6"/>
        <v>70000000</v>
      </c>
      <c r="R152" s="9">
        <f t="shared" si="7"/>
        <v>16428897.63</v>
      </c>
      <c r="S152" s="9">
        <f t="shared" si="8"/>
        <v>1793400452</v>
      </c>
      <c r="T152" s="9">
        <f t="shared" si="9"/>
        <v>41804206.34</v>
      </c>
      <c r="U152" s="9">
        <f t="shared" si="10"/>
        <v>260211751.9</v>
      </c>
      <c r="V152" s="9"/>
      <c r="W152" s="9"/>
      <c r="X152" s="9"/>
      <c r="Y152" s="9"/>
      <c r="Z152" s="9"/>
      <c r="AA152" s="9"/>
      <c r="AB152" s="9"/>
      <c r="AC152" s="9"/>
    </row>
    <row r="153" ht="15.75" customHeight="1">
      <c r="A153" s="8" t="s">
        <v>21</v>
      </c>
      <c r="B153" s="8" t="s">
        <v>22</v>
      </c>
      <c r="C153" s="8" t="s">
        <v>23</v>
      </c>
      <c r="D153" s="8" t="s">
        <v>187</v>
      </c>
      <c r="E153" s="8" t="str">
        <f t="shared" si="1"/>
        <v>27</v>
      </c>
      <c r="F153" s="8" t="s">
        <v>42</v>
      </c>
      <c r="G153" s="8" t="s">
        <v>29</v>
      </c>
      <c r="H153" s="8">
        <v>42.8</v>
      </c>
      <c r="I153" s="8">
        <v>46.3</v>
      </c>
      <c r="J153" s="9">
        <v>4.6275582E7</v>
      </c>
      <c r="K153" s="9">
        <v>1.980594925E9</v>
      </c>
      <c r="L153" s="9">
        <v>2.214872391E9</v>
      </c>
      <c r="M153" s="9">
        <f t="shared" si="2"/>
        <v>46275582.36</v>
      </c>
      <c r="N153" s="9">
        <f t="shared" si="3"/>
        <v>138641644.8</v>
      </c>
      <c r="O153" s="9">
        <f t="shared" si="4"/>
        <v>43036291.59</v>
      </c>
      <c r="P153" s="9">
        <f t="shared" si="5"/>
        <v>29960000</v>
      </c>
      <c r="Q153" s="9">
        <f t="shared" si="6"/>
        <v>70000000</v>
      </c>
      <c r="R153" s="9">
        <f t="shared" si="7"/>
        <v>15844759.4</v>
      </c>
      <c r="S153" s="9">
        <f t="shared" si="8"/>
        <v>1726148521</v>
      </c>
      <c r="T153" s="9">
        <f t="shared" si="9"/>
        <v>40330572.92</v>
      </c>
      <c r="U153" s="9">
        <f t="shared" si="10"/>
        <v>254446404.2</v>
      </c>
      <c r="V153" s="9"/>
      <c r="W153" s="9"/>
      <c r="X153" s="9"/>
      <c r="Y153" s="9"/>
      <c r="Z153" s="9"/>
      <c r="AA153" s="9"/>
      <c r="AB153" s="9"/>
      <c r="AC153" s="9"/>
    </row>
    <row r="154" ht="15.75" customHeight="1">
      <c r="A154" s="8" t="s">
        <v>21</v>
      </c>
      <c r="B154" s="8" t="s">
        <v>22</v>
      </c>
      <c r="C154" s="8" t="s">
        <v>23</v>
      </c>
      <c r="D154" s="8" t="s">
        <v>188</v>
      </c>
      <c r="E154" s="8" t="str">
        <f t="shared" si="1"/>
        <v>28</v>
      </c>
      <c r="F154" s="8" t="s">
        <v>25</v>
      </c>
      <c r="G154" s="8" t="s">
        <v>29</v>
      </c>
      <c r="H154" s="8">
        <v>27.9</v>
      </c>
      <c r="I154" s="8">
        <v>30.6</v>
      </c>
      <c r="J154" s="9">
        <v>4.7373548E7</v>
      </c>
      <c r="K154" s="9">
        <v>1.321721984E9</v>
      </c>
      <c r="L154" s="9">
        <v>1.478116228E9</v>
      </c>
      <c r="M154" s="9">
        <f t="shared" si="2"/>
        <v>47373547.81</v>
      </c>
      <c r="N154" s="9">
        <f t="shared" si="3"/>
        <v>92520538.88</v>
      </c>
      <c r="O154" s="9">
        <f t="shared" si="4"/>
        <v>44057399.47</v>
      </c>
      <c r="P154" s="9">
        <f t="shared" si="5"/>
        <v>19530000</v>
      </c>
      <c r="Q154" s="9">
        <f t="shared" si="6"/>
        <v>70000000</v>
      </c>
      <c r="R154" s="9">
        <f t="shared" si="7"/>
        <v>10573775.87</v>
      </c>
      <c r="S154" s="9">
        <f t="shared" si="8"/>
        <v>1129097669</v>
      </c>
      <c r="T154" s="9">
        <f t="shared" si="9"/>
        <v>40469450.51</v>
      </c>
      <c r="U154" s="9">
        <f t="shared" si="10"/>
        <v>192624314.8</v>
      </c>
      <c r="V154" s="9"/>
      <c r="W154" s="9"/>
      <c r="X154" s="9"/>
      <c r="Y154" s="9"/>
      <c r="Z154" s="9"/>
      <c r="AA154" s="9"/>
      <c r="AB154" s="9"/>
      <c r="AC154" s="9"/>
    </row>
    <row r="155" ht="15.75" customHeight="1">
      <c r="A155" s="8" t="s">
        <v>21</v>
      </c>
      <c r="B155" s="8" t="s">
        <v>22</v>
      </c>
      <c r="C155" s="8" t="s">
        <v>23</v>
      </c>
      <c r="D155" s="8" t="s">
        <v>189</v>
      </c>
      <c r="E155" s="8" t="str">
        <f t="shared" si="1"/>
        <v>28</v>
      </c>
      <c r="F155" s="8" t="s">
        <v>31</v>
      </c>
      <c r="G155" s="8" t="s">
        <v>32</v>
      </c>
      <c r="H155" s="8">
        <v>82.4</v>
      </c>
      <c r="I155" s="8">
        <v>90.6</v>
      </c>
      <c r="J155" s="9">
        <v>4.8580987E7</v>
      </c>
      <c r="K155" s="9">
        <v>4.003073366E9</v>
      </c>
      <c r="L155" s="9">
        <v>4.476908073E9</v>
      </c>
      <c r="M155" s="9">
        <f t="shared" si="2"/>
        <v>48580987.45</v>
      </c>
      <c r="N155" s="9">
        <f t="shared" si="3"/>
        <v>280215135.6</v>
      </c>
      <c r="O155" s="9">
        <f t="shared" si="4"/>
        <v>45180318.33</v>
      </c>
      <c r="P155" s="9">
        <f t="shared" si="5"/>
        <v>57680000</v>
      </c>
      <c r="Q155" s="9">
        <f t="shared" si="6"/>
        <v>120000000</v>
      </c>
      <c r="R155" s="9">
        <f t="shared" si="7"/>
        <v>32024586.93</v>
      </c>
      <c r="S155" s="9">
        <f t="shared" si="8"/>
        <v>3513153643</v>
      </c>
      <c r="T155" s="9">
        <f t="shared" si="9"/>
        <v>42635359.75</v>
      </c>
      <c r="U155" s="9">
        <f t="shared" si="10"/>
        <v>489919722.5</v>
      </c>
      <c r="V155" s="9"/>
      <c r="W155" s="9"/>
      <c r="X155" s="9"/>
      <c r="Y155" s="9"/>
      <c r="Z155" s="9"/>
      <c r="AA155" s="9"/>
      <c r="AB155" s="9"/>
      <c r="AC155" s="9"/>
    </row>
    <row r="156" ht="15.75" customHeight="1">
      <c r="A156" s="8" t="s">
        <v>21</v>
      </c>
      <c r="B156" s="8" t="s">
        <v>22</v>
      </c>
      <c r="C156" s="8" t="s">
        <v>23</v>
      </c>
      <c r="D156" s="8" t="s">
        <v>190</v>
      </c>
      <c r="E156" s="8" t="str">
        <f t="shared" si="1"/>
        <v>28</v>
      </c>
      <c r="F156" s="8" t="s">
        <v>31</v>
      </c>
      <c r="G156" s="8" t="s">
        <v>39</v>
      </c>
      <c r="H156" s="8">
        <v>75.5</v>
      </c>
      <c r="I156" s="8">
        <v>81.7</v>
      </c>
      <c r="J156" s="9">
        <v>4.9278438E7</v>
      </c>
      <c r="K156" s="9">
        <v>3.720522074E9</v>
      </c>
      <c r="L156" s="9">
        <v>4.160997776E9</v>
      </c>
      <c r="M156" s="9">
        <f t="shared" si="2"/>
        <v>49278438.07</v>
      </c>
      <c r="N156" s="9">
        <f t="shared" si="3"/>
        <v>260436545.2</v>
      </c>
      <c r="O156" s="9">
        <f t="shared" si="4"/>
        <v>45828947.4</v>
      </c>
      <c r="P156" s="9">
        <f t="shared" si="5"/>
        <v>52850000</v>
      </c>
      <c r="Q156" s="9">
        <f t="shared" si="6"/>
        <v>120000000</v>
      </c>
      <c r="R156" s="9">
        <f t="shared" si="7"/>
        <v>29764176.59</v>
      </c>
      <c r="S156" s="9">
        <f t="shared" si="8"/>
        <v>3257471352</v>
      </c>
      <c r="T156" s="9">
        <f t="shared" si="9"/>
        <v>43145315.92</v>
      </c>
      <c r="U156" s="9">
        <f t="shared" si="10"/>
        <v>463050721.8</v>
      </c>
      <c r="V156" s="9"/>
      <c r="W156" s="9"/>
      <c r="X156" s="9"/>
      <c r="Y156" s="9"/>
      <c r="Z156" s="9"/>
      <c r="AA156" s="9"/>
      <c r="AB156" s="9"/>
      <c r="AC156" s="9"/>
    </row>
    <row r="157" ht="15.75" customHeight="1">
      <c r="A157" s="8" t="s">
        <v>21</v>
      </c>
      <c r="B157" s="8" t="s">
        <v>22</v>
      </c>
      <c r="C157" s="8" t="s">
        <v>23</v>
      </c>
      <c r="D157" s="8" t="s">
        <v>191</v>
      </c>
      <c r="E157" s="8" t="str">
        <f t="shared" si="1"/>
        <v>28</v>
      </c>
      <c r="F157" s="8" t="s">
        <v>25</v>
      </c>
      <c r="G157" s="8" t="s">
        <v>26</v>
      </c>
      <c r="H157" s="8">
        <v>30.5</v>
      </c>
      <c r="I157" s="8">
        <v>34.0</v>
      </c>
      <c r="J157" s="9">
        <v>4.7463691E7</v>
      </c>
      <c r="K157" s="9">
        <v>1.447642587E9</v>
      </c>
      <c r="L157" s="9">
        <v>1.61894113E9</v>
      </c>
      <c r="M157" s="9">
        <f t="shared" si="2"/>
        <v>47463691.38</v>
      </c>
      <c r="N157" s="9">
        <f t="shared" si="3"/>
        <v>101334981.1</v>
      </c>
      <c r="O157" s="9">
        <f t="shared" si="4"/>
        <v>44141232.98</v>
      </c>
      <c r="P157" s="9">
        <f t="shared" si="5"/>
        <v>21350000</v>
      </c>
      <c r="Q157" s="9">
        <f t="shared" si="6"/>
        <v>70000000</v>
      </c>
      <c r="R157" s="9">
        <f t="shared" si="7"/>
        <v>11581140.7</v>
      </c>
      <c r="S157" s="9">
        <f t="shared" si="8"/>
        <v>1243376465</v>
      </c>
      <c r="T157" s="9">
        <f t="shared" si="9"/>
        <v>40766441.48</v>
      </c>
      <c r="U157" s="9">
        <f t="shared" si="10"/>
        <v>204266121.8</v>
      </c>
      <c r="V157" s="9"/>
      <c r="W157" s="9"/>
      <c r="X157" s="9"/>
      <c r="Y157" s="9"/>
      <c r="Z157" s="9"/>
      <c r="AA157" s="9"/>
      <c r="AB157" s="9"/>
      <c r="AC157" s="9"/>
    </row>
    <row r="158" ht="15.75" customHeight="1">
      <c r="A158" s="8" t="s">
        <v>21</v>
      </c>
      <c r="B158" s="8" t="s">
        <v>22</v>
      </c>
      <c r="C158" s="8" t="s">
        <v>23</v>
      </c>
      <c r="D158" s="8" t="s">
        <v>192</v>
      </c>
      <c r="E158" s="8" t="str">
        <f t="shared" si="1"/>
        <v>28</v>
      </c>
      <c r="F158" s="8" t="s">
        <v>31</v>
      </c>
      <c r="G158" s="8" t="s">
        <v>34</v>
      </c>
      <c r="H158" s="8">
        <v>78.3</v>
      </c>
      <c r="I158" s="8">
        <v>87.7</v>
      </c>
      <c r="J158" s="9">
        <v>5.0502794E7</v>
      </c>
      <c r="K158" s="9">
        <v>3.954368777E9</v>
      </c>
      <c r="L158" s="9">
        <v>4.422684052E9</v>
      </c>
      <c r="M158" s="9">
        <f t="shared" si="2"/>
        <v>50502794.09</v>
      </c>
      <c r="N158" s="9">
        <f t="shared" si="3"/>
        <v>276805814.4</v>
      </c>
      <c r="O158" s="9">
        <f t="shared" si="4"/>
        <v>46967598.5</v>
      </c>
      <c r="P158" s="9">
        <f t="shared" si="5"/>
        <v>54810000</v>
      </c>
      <c r="Q158" s="9">
        <f t="shared" si="6"/>
        <v>120000000</v>
      </c>
      <c r="R158" s="9">
        <f t="shared" si="7"/>
        <v>31634950.22</v>
      </c>
      <c r="S158" s="9">
        <f t="shared" si="8"/>
        <v>3471118012</v>
      </c>
      <c r="T158" s="9">
        <f t="shared" si="9"/>
        <v>44331009.1</v>
      </c>
      <c r="U158" s="9">
        <f t="shared" si="10"/>
        <v>483250764.6</v>
      </c>
      <c r="V158" s="9"/>
      <c r="W158" s="9"/>
      <c r="X158" s="9"/>
      <c r="Y158" s="9"/>
      <c r="Z158" s="9"/>
      <c r="AA158" s="9"/>
      <c r="AB158" s="9"/>
      <c r="AC158" s="9"/>
    </row>
    <row r="159" ht="15.75" customHeight="1">
      <c r="A159" s="8" t="s">
        <v>21</v>
      </c>
      <c r="B159" s="8" t="s">
        <v>22</v>
      </c>
      <c r="C159" s="8" t="s">
        <v>23</v>
      </c>
      <c r="D159" s="8" t="s">
        <v>193</v>
      </c>
      <c r="E159" s="8" t="str">
        <f t="shared" si="1"/>
        <v>28</v>
      </c>
      <c r="F159" s="8" t="s">
        <v>25</v>
      </c>
      <c r="G159" s="8" t="s">
        <v>26</v>
      </c>
      <c r="H159" s="8">
        <v>31.6</v>
      </c>
      <c r="I159" s="8">
        <v>34.8</v>
      </c>
      <c r="J159" s="9">
        <v>4.815305E7</v>
      </c>
      <c r="K159" s="9">
        <v>1.521636391E9</v>
      </c>
      <c r="L159" s="9">
        <v>1.701726964E9</v>
      </c>
      <c r="M159" s="9">
        <f t="shared" si="2"/>
        <v>48153050.35</v>
      </c>
      <c r="N159" s="9">
        <f t="shared" si="3"/>
        <v>106514547.4</v>
      </c>
      <c r="O159" s="9">
        <f t="shared" si="4"/>
        <v>44782336.82</v>
      </c>
      <c r="P159" s="9">
        <f t="shared" si="5"/>
        <v>22120000</v>
      </c>
      <c r="Q159" s="9">
        <f t="shared" si="6"/>
        <v>70000000</v>
      </c>
      <c r="R159" s="9">
        <f t="shared" si="7"/>
        <v>12173091.13</v>
      </c>
      <c r="S159" s="9">
        <f t="shared" si="8"/>
        <v>1310828753</v>
      </c>
      <c r="T159" s="9">
        <f t="shared" si="9"/>
        <v>41481922.55</v>
      </c>
      <c r="U159" s="9">
        <f t="shared" si="10"/>
        <v>210807638.5</v>
      </c>
      <c r="V159" s="9"/>
      <c r="W159" s="9"/>
      <c r="X159" s="9"/>
      <c r="Y159" s="9"/>
      <c r="Z159" s="9"/>
      <c r="AA159" s="9"/>
      <c r="AB159" s="9"/>
      <c r="AC159" s="9"/>
    </row>
    <row r="160" ht="15.75" customHeight="1">
      <c r="A160" s="8" t="s">
        <v>21</v>
      </c>
      <c r="B160" s="8" t="s">
        <v>22</v>
      </c>
      <c r="C160" s="8" t="s">
        <v>23</v>
      </c>
      <c r="D160" s="8" t="s">
        <v>194</v>
      </c>
      <c r="E160" s="8" t="str">
        <f t="shared" si="1"/>
        <v>28</v>
      </c>
      <c r="F160" s="8" t="s">
        <v>42</v>
      </c>
      <c r="G160" s="8" t="s">
        <v>26</v>
      </c>
      <c r="H160" s="8">
        <v>42.9</v>
      </c>
      <c r="I160" s="8">
        <v>46.5</v>
      </c>
      <c r="J160" s="9">
        <v>4.778826E7</v>
      </c>
      <c r="K160" s="9">
        <v>2.050116365E9</v>
      </c>
      <c r="L160" s="9">
        <v>2.292728475E9</v>
      </c>
      <c r="M160" s="9">
        <f t="shared" si="2"/>
        <v>47788260.26</v>
      </c>
      <c r="N160" s="9">
        <f t="shared" si="3"/>
        <v>143508145.6</v>
      </c>
      <c r="O160" s="9">
        <f t="shared" si="4"/>
        <v>44443082.04</v>
      </c>
      <c r="P160" s="9">
        <f t="shared" si="5"/>
        <v>30030000</v>
      </c>
      <c r="Q160" s="9">
        <f t="shared" si="6"/>
        <v>70000000</v>
      </c>
      <c r="R160" s="9">
        <f t="shared" si="7"/>
        <v>16400930.92</v>
      </c>
      <c r="S160" s="9">
        <f t="shared" si="8"/>
        <v>1790177289</v>
      </c>
      <c r="T160" s="9">
        <f t="shared" si="9"/>
        <v>41729074.32</v>
      </c>
      <c r="U160" s="9">
        <f t="shared" si="10"/>
        <v>259939076.5</v>
      </c>
      <c r="V160" s="9"/>
      <c r="W160" s="9"/>
      <c r="X160" s="9"/>
      <c r="Y160" s="9"/>
      <c r="Z160" s="9"/>
      <c r="AA160" s="9"/>
      <c r="AB160" s="9"/>
      <c r="AC160" s="9"/>
    </row>
    <row r="161" ht="15.75" customHeight="1">
      <c r="A161" s="8" t="s">
        <v>21</v>
      </c>
      <c r="B161" s="8" t="s">
        <v>22</v>
      </c>
      <c r="C161" s="8" t="s">
        <v>23</v>
      </c>
      <c r="D161" s="8" t="s">
        <v>195</v>
      </c>
      <c r="E161" s="8" t="str">
        <f t="shared" si="1"/>
        <v>28</v>
      </c>
      <c r="F161" s="8" t="s">
        <v>42</v>
      </c>
      <c r="G161" s="8" t="s">
        <v>29</v>
      </c>
      <c r="H161" s="8">
        <v>42.8</v>
      </c>
      <c r="I161" s="8">
        <v>46.3</v>
      </c>
      <c r="J161" s="9">
        <v>4.6194257E7</v>
      </c>
      <c r="K161" s="9">
        <v>1.977114214E9</v>
      </c>
      <c r="L161" s="9">
        <v>2.210973996E9</v>
      </c>
      <c r="M161" s="9">
        <f t="shared" si="2"/>
        <v>46194257.34</v>
      </c>
      <c r="N161" s="9">
        <f t="shared" si="3"/>
        <v>138397995</v>
      </c>
      <c r="O161" s="9">
        <f t="shared" si="4"/>
        <v>42960659.32</v>
      </c>
      <c r="P161" s="9">
        <f t="shared" si="5"/>
        <v>29960000</v>
      </c>
      <c r="Q161" s="9">
        <f t="shared" si="6"/>
        <v>70000000</v>
      </c>
      <c r="R161" s="9">
        <f t="shared" si="7"/>
        <v>15816913.71</v>
      </c>
      <c r="S161" s="9">
        <f t="shared" si="8"/>
        <v>1722939305</v>
      </c>
      <c r="T161" s="9">
        <f t="shared" si="9"/>
        <v>40255591.25</v>
      </c>
      <c r="U161" s="9">
        <f t="shared" si="10"/>
        <v>254174908.7</v>
      </c>
      <c r="V161" s="9"/>
      <c r="W161" s="9"/>
      <c r="X161" s="9"/>
      <c r="Y161" s="9"/>
      <c r="Z161" s="9"/>
      <c r="AA161" s="9"/>
      <c r="AB161" s="9"/>
      <c r="AC161" s="9"/>
    </row>
    <row r="162" ht="15.75" customHeight="1">
      <c r="A162" s="8" t="s">
        <v>21</v>
      </c>
      <c r="B162" s="8" t="s">
        <v>22</v>
      </c>
      <c r="C162" s="8" t="s">
        <v>23</v>
      </c>
      <c r="D162" s="8" t="s">
        <v>196</v>
      </c>
      <c r="E162" s="8" t="str">
        <f t="shared" si="1"/>
        <v>29</v>
      </c>
      <c r="F162" s="8" t="s">
        <v>25</v>
      </c>
      <c r="G162" s="8" t="s">
        <v>29</v>
      </c>
      <c r="H162" s="8">
        <v>27.9</v>
      </c>
      <c r="I162" s="8">
        <v>30.6</v>
      </c>
      <c r="J162" s="9">
        <v>4.7043732E7</v>
      </c>
      <c r="K162" s="9">
        <v>1.312520125E9</v>
      </c>
      <c r="L162" s="9">
        <v>1.467810145E9</v>
      </c>
      <c r="M162" s="9">
        <f t="shared" si="2"/>
        <v>47043732.08</v>
      </c>
      <c r="N162" s="9">
        <f t="shared" si="3"/>
        <v>91876408.75</v>
      </c>
      <c r="O162" s="9">
        <f t="shared" si="4"/>
        <v>43750670.83</v>
      </c>
      <c r="P162" s="9">
        <f t="shared" si="5"/>
        <v>19530000</v>
      </c>
      <c r="Q162" s="9">
        <f t="shared" si="6"/>
        <v>70000000</v>
      </c>
      <c r="R162" s="9">
        <f t="shared" si="7"/>
        <v>10500161</v>
      </c>
      <c r="S162" s="9">
        <f t="shared" si="8"/>
        <v>1120613555</v>
      </c>
      <c r="T162" s="9">
        <f t="shared" si="9"/>
        <v>40165360.4</v>
      </c>
      <c r="U162" s="9">
        <f t="shared" si="10"/>
        <v>191906569.8</v>
      </c>
      <c r="V162" s="9"/>
      <c r="W162" s="9"/>
      <c r="X162" s="9"/>
      <c r="Y162" s="9"/>
      <c r="Z162" s="9"/>
      <c r="AA162" s="9"/>
      <c r="AB162" s="9"/>
      <c r="AC162" s="9"/>
    </row>
    <row r="163" ht="15.75" customHeight="1">
      <c r="A163" s="8" t="s">
        <v>21</v>
      </c>
      <c r="B163" s="8" t="s">
        <v>22</v>
      </c>
      <c r="C163" s="8" t="s">
        <v>23</v>
      </c>
      <c r="D163" s="8" t="s">
        <v>197</v>
      </c>
      <c r="E163" s="8" t="str">
        <f t="shared" si="1"/>
        <v>29</v>
      </c>
      <c r="F163" s="8" t="s">
        <v>28</v>
      </c>
      <c r="G163" s="8" t="s">
        <v>29</v>
      </c>
      <c r="H163" s="8">
        <v>34.3</v>
      </c>
      <c r="I163" s="8">
        <v>37.5</v>
      </c>
      <c r="J163" s="9">
        <v>4.7477656E7</v>
      </c>
      <c r="K163" s="9">
        <v>1.628483595E9</v>
      </c>
      <c r="L163" s="9">
        <v>1.821181729E9</v>
      </c>
      <c r="M163" s="9">
        <f t="shared" si="2"/>
        <v>47477655.83</v>
      </c>
      <c r="N163" s="9">
        <f t="shared" si="3"/>
        <v>113993851.7</v>
      </c>
      <c r="O163" s="9">
        <f t="shared" si="4"/>
        <v>44154219.92</v>
      </c>
      <c r="P163" s="9">
        <f t="shared" si="5"/>
        <v>24010000</v>
      </c>
      <c r="Q163" s="9">
        <f t="shared" si="6"/>
        <v>70000000</v>
      </c>
      <c r="R163" s="9">
        <f t="shared" si="7"/>
        <v>13027868.76</v>
      </c>
      <c r="S163" s="9">
        <f t="shared" si="8"/>
        <v>1407451875</v>
      </c>
      <c r="T163" s="9">
        <f t="shared" si="9"/>
        <v>41033582.35</v>
      </c>
      <c r="U163" s="9">
        <f t="shared" si="10"/>
        <v>221031720.4</v>
      </c>
      <c r="V163" s="9"/>
      <c r="W163" s="9"/>
      <c r="X163" s="9"/>
      <c r="Y163" s="9"/>
      <c r="Z163" s="9"/>
      <c r="AA163" s="9"/>
      <c r="AB163" s="9"/>
      <c r="AC163" s="9"/>
    </row>
    <row r="164" ht="15.75" customHeight="1">
      <c r="A164" s="8" t="s">
        <v>21</v>
      </c>
      <c r="B164" s="8" t="s">
        <v>22</v>
      </c>
      <c r="C164" s="8" t="s">
        <v>23</v>
      </c>
      <c r="D164" s="8" t="s">
        <v>198</v>
      </c>
      <c r="E164" s="8" t="str">
        <f t="shared" si="1"/>
        <v>29</v>
      </c>
      <c r="F164" s="8" t="s">
        <v>31</v>
      </c>
      <c r="G164" s="8" t="s">
        <v>39</v>
      </c>
      <c r="H164" s="8">
        <v>75.5</v>
      </c>
      <c r="I164" s="8">
        <v>81.7</v>
      </c>
      <c r="J164" s="9">
        <v>4.8953028E7</v>
      </c>
      <c r="K164" s="9">
        <v>3.695953636E9</v>
      </c>
      <c r="L164" s="9">
        <v>4.133481126E9</v>
      </c>
      <c r="M164" s="9">
        <f t="shared" si="2"/>
        <v>48953028.29</v>
      </c>
      <c r="N164" s="9">
        <f t="shared" si="3"/>
        <v>258716754.5</v>
      </c>
      <c r="O164" s="9">
        <f t="shared" si="4"/>
        <v>45526316.31</v>
      </c>
      <c r="P164" s="9">
        <f t="shared" si="5"/>
        <v>52850000</v>
      </c>
      <c r="Q164" s="9">
        <f t="shared" si="6"/>
        <v>120000000</v>
      </c>
      <c r="R164" s="9">
        <f t="shared" si="7"/>
        <v>29567629.09</v>
      </c>
      <c r="S164" s="9">
        <f t="shared" si="8"/>
        <v>3234819252</v>
      </c>
      <c r="T164" s="9">
        <f t="shared" si="9"/>
        <v>42845288.11</v>
      </c>
      <c r="U164" s="9">
        <f t="shared" si="10"/>
        <v>461134383.6</v>
      </c>
      <c r="V164" s="9"/>
      <c r="W164" s="9"/>
      <c r="X164" s="9"/>
      <c r="Y164" s="9"/>
      <c r="Z164" s="9"/>
      <c r="AA164" s="9"/>
      <c r="AB164" s="9"/>
      <c r="AC164" s="9"/>
    </row>
    <row r="165" ht="15.75" customHeight="1">
      <c r="A165" s="8" t="s">
        <v>21</v>
      </c>
      <c r="B165" s="8" t="s">
        <v>22</v>
      </c>
      <c r="C165" s="8" t="s">
        <v>23</v>
      </c>
      <c r="D165" s="8" t="s">
        <v>199</v>
      </c>
      <c r="E165" s="8" t="str">
        <f t="shared" si="1"/>
        <v>29</v>
      </c>
      <c r="F165" s="8" t="s">
        <v>31</v>
      </c>
      <c r="G165" s="8" t="s">
        <v>34</v>
      </c>
      <c r="H165" s="8">
        <v>78.3</v>
      </c>
      <c r="I165" s="8">
        <v>87.7</v>
      </c>
      <c r="J165" s="9">
        <v>5.0165978E7</v>
      </c>
      <c r="K165" s="9">
        <v>3.927996074E9</v>
      </c>
      <c r="L165" s="9">
        <v>4.393146625E9</v>
      </c>
      <c r="M165" s="9">
        <f t="shared" si="2"/>
        <v>50165977.96</v>
      </c>
      <c r="N165" s="9">
        <f t="shared" si="3"/>
        <v>274959725.2</v>
      </c>
      <c r="O165" s="9">
        <f t="shared" si="4"/>
        <v>46654359.5</v>
      </c>
      <c r="P165" s="9">
        <f t="shared" si="5"/>
        <v>54810000</v>
      </c>
      <c r="Q165" s="9">
        <f t="shared" si="6"/>
        <v>120000000</v>
      </c>
      <c r="R165" s="9">
        <f t="shared" si="7"/>
        <v>31423968.59</v>
      </c>
      <c r="S165" s="9">
        <f t="shared" si="8"/>
        <v>3446802380</v>
      </c>
      <c r="T165" s="9">
        <f t="shared" si="9"/>
        <v>44020464.63</v>
      </c>
      <c r="U165" s="9">
        <f t="shared" si="10"/>
        <v>481193693.8</v>
      </c>
      <c r="V165" s="9"/>
      <c r="W165" s="9"/>
      <c r="X165" s="9"/>
      <c r="Y165" s="9"/>
      <c r="Z165" s="9"/>
      <c r="AA165" s="9"/>
      <c r="AB165" s="9"/>
      <c r="AC165" s="9"/>
    </row>
    <row r="166" ht="15.75" customHeight="1">
      <c r="A166" s="8" t="s">
        <v>21</v>
      </c>
      <c r="B166" s="8" t="s">
        <v>22</v>
      </c>
      <c r="C166" s="8" t="s">
        <v>23</v>
      </c>
      <c r="D166" s="8" t="s">
        <v>200</v>
      </c>
      <c r="E166" s="8" t="str">
        <f t="shared" si="1"/>
        <v>29</v>
      </c>
      <c r="F166" s="8" t="s">
        <v>25</v>
      </c>
      <c r="G166" s="8" t="s">
        <v>26</v>
      </c>
      <c r="H166" s="8">
        <v>31.6</v>
      </c>
      <c r="I166" s="8">
        <v>34.8</v>
      </c>
      <c r="J166" s="9">
        <v>4.7821881E7</v>
      </c>
      <c r="K166" s="9">
        <v>1.511171428E9</v>
      </c>
      <c r="L166" s="9">
        <v>1.690006205E9</v>
      </c>
      <c r="M166" s="9">
        <f t="shared" si="2"/>
        <v>47821880.63</v>
      </c>
      <c r="N166" s="9">
        <f t="shared" si="3"/>
        <v>105782000</v>
      </c>
      <c r="O166" s="9">
        <f t="shared" si="4"/>
        <v>44474348.99</v>
      </c>
      <c r="P166" s="9">
        <f t="shared" si="5"/>
        <v>22120000</v>
      </c>
      <c r="Q166" s="9">
        <f t="shared" si="6"/>
        <v>70000000</v>
      </c>
      <c r="R166" s="9">
        <f t="shared" si="7"/>
        <v>12089371.42</v>
      </c>
      <c r="S166" s="9">
        <f t="shared" si="8"/>
        <v>1301180057</v>
      </c>
      <c r="T166" s="9">
        <f t="shared" si="9"/>
        <v>41176584.07</v>
      </c>
      <c r="U166" s="9">
        <f t="shared" si="10"/>
        <v>209991371.4</v>
      </c>
      <c r="V166" s="9"/>
      <c r="W166" s="9"/>
      <c r="X166" s="9"/>
      <c r="Y166" s="9"/>
      <c r="Z166" s="9"/>
      <c r="AA166" s="9"/>
      <c r="AB166" s="9"/>
      <c r="AC166" s="9"/>
    </row>
    <row r="167" ht="15.75" customHeight="1">
      <c r="A167" s="8" t="s">
        <v>21</v>
      </c>
      <c r="B167" s="8" t="s">
        <v>22</v>
      </c>
      <c r="C167" s="8" t="s">
        <v>23</v>
      </c>
      <c r="D167" s="8" t="s">
        <v>201</v>
      </c>
      <c r="E167" s="8" t="str">
        <f t="shared" si="1"/>
        <v>29</v>
      </c>
      <c r="F167" s="8" t="s">
        <v>42</v>
      </c>
      <c r="G167" s="8" t="s">
        <v>29</v>
      </c>
      <c r="H167" s="8">
        <v>42.8</v>
      </c>
      <c r="I167" s="8">
        <v>46.3</v>
      </c>
      <c r="J167" s="9">
        <v>4.5868951E7</v>
      </c>
      <c r="K167" s="9">
        <v>1.963191089E9</v>
      </c>
      <c r="L167" s="9">
        <v>2.195380095E9</v>
      </c>
      <c r="M167" s="9">
        <f t="shared" si="2"/>
        <v>45868950.68</v>
      </c>
      <c r="N167" s="9">
        <f t="shared" si="3"/>
        <v>137423376.2</v>
      </c>
      <c r="O167" s="9">
        <f t="shared" si="4"/>
        <v>42658124.13</v>
      </c>
      <c r="P167" s="9">
        <f t="shared" si="5"/>
        <v>29960000</v>
      </c>
      <c r="Q167" s="9">
        <f t="shared" si="6"/>
        <v>70000000</v>
      </c>
      <c r="R167" s="9">
        <f t="shared" si="7"/>
        <v>15705528.71</v>
      </c>
      <c r="S167" s="9">
        <f t="shared" si="8"/>
        <v>1710102184</v>
      </c>
      <c r="T167" s="9">
        <f t="shared" si="9"/>
        <v>39955658.51</v>
      </c>
      <c r="U167" s="9">
        <f t="shared" si="10"/>
        <v>253088904.9</v>
      </c>
      <c r="V167" s="9"/>
      <c r="W167" s="9"/>
      <c r="X167" s="9"/>
      <c r="Y167" s="9"/>
      <c r="Z167" s="9"/>
      <c r="AA167" s="9"/>
      <c r="AB167" s="9"/>
      <c r="AC167" s="9"/>
    </row>
    <row r="168" ht="15.75" customHeight="1">
      <c r="A168" s="8" t="s">
        <v>21</v>
      </c>
      <c r="B168" s="8" t="s">
        <v>22</v>
      </c>
      <c r="C168" s="8" t="s">
        <v>23</v>
      </c>
      <c r="D168" s="8" t="s">
        <v>202</v>
      </c>
      <c r="E168" s="8" t="str">
        <f t="shared" si="1"/>
        <v>29</v>
      </c>
      <c r="F168" s="8" t="s">
        <v>73</v>
      </c>
      <c r="G168" s="8" t="s">
        <v>29</v>
      </c>
      <c r="H168" s="8">
        <v>54.6</v>
      </c>
      <c r="I168" s="8">
        <v>59.1</v>
      </c>
      <c r="J168" s="9">
        <v>4.4399183E7</v>
      </c>
      <c r="K168" s="9">
        <v>2.424195377E9</v>
      </c>
      <c r="L168" s="9">
        <v>2.71076919E9</v>
      </c>
      <c r="M168" s="9">
        <f t="shared" si="2"/>
        <v>44399182.73</v>
      </c>
      <c r="N168" s="9">
        <f t="shared" si="3"/>
        <v>169693676.4</v>
      </c>
      <c r="O168" s="9">
        <f t="shared" si="4"/>
        <v>41291239.94</v>
      </c>
      <c r="P168" s="9">
        <f t="shared" si="5"/>
        <v>38220000</v>
      </c>
      <c r="Q168" s="9">
        <f t="shared" si="6"/>
        <v>120000000</v>
      </c>
      <c r="R168" s="9">
        <f t="shared" si="7"/>
        <v>19393563.02</v>
      </c>
      <c r="S168" s="9">
        <f t="shared" si="8"/>
        <v>2076888138</v>
      </c>
      <c r="T168" s="9">
        <f t="shared" si="9"/>
        <v>38038244.28</v>
      </c>
      <c r="U168" s="9">
        <f t="shared" si="10"/>
        <v>347307239.4</v>
      </c>
      <c r="V168" s="9"/>
      <c r="W168" s="9"/>
      <c r="X168" s="9"/>
      <c r="Y168" s="9"/>
      <c r="Z168" s="9"/>
      <c r="AA168" s="9"/>
      <c r="AB168" s="9"/>
      <c r="AC168" s="9"/>
    </row>
    <row r="169" ht="15.75" customHeight="1">
      <c r="A169" s="8" t="s">
        <v>21</v>
      </c>
      <c r="B169" s="8" t="s">
        <v>22</v>
      </c>
      <c r="C169" s="8" t="s">
        <v>23</v>
      </c>
      <c r="D169" s="8" t="s">
        <v>203</v>
      </c>
      <c r="E169" s="8" t="str">
        <f t="shared" si="1"/>
        <v>30</v>
      </c>
      <c r="F169" s="8" t="s">
        <v>25</v>
      </c>
      <c r="G169" s="8" t="s">
        <v>29</v>
      </c>
      <c r="H169" s="8">
        <v>27.9</v>
      </c>
      <c r="I169" s="8">
        <v>30.6</v>
      </c>
      <c r="J169" s="9">
        <v>4.6796368E7</v>
      </c>
      <c r="K169" s="9">
        <v>1.305618669E9</v>
      </c>
      <c r="L169" s="9">
        <v>1.460080515E9</v>
      </c>
      <c r="M169" s="9">
        <f t="shared" si="2"/>
        <v>46796368.06</v>
      </c>
      <c r="N169" s="9">
        <f t="shared" si="3"/>
        <v>91393306.83</v>
      </c>
      <c r="O169" s="9">
        <f t="shared" si="4"/>
        <v>43520622.3</v>
      </c>
      <c r="P169" s="9">
        <f t="shared" si="5"/>
        <v>19530000</v>
      </c>
      <c r="Q169" s="9">
        <f t="shared" si="6"/>
        <v>70000000</v>
      </c>
      <c r="R169" s="9">
        <f t="shared" si="7"/>
        <v>10444949.35</v>
      </c>
      <c r="S169" s="9">
        <f t="shared" si="8"/>
        <v>1114250413</v>
      </c>
      <c r="T169" s="9">
        <f t="shared" si="9"/>
        <v>39937290.78</v>
      </c>
      <c r="U169" s="9">
        <f t="shared" si="10"/>
        <v>191368256.2</v>
      </c>
      <c r="V169" s="9"/>
      <c r="W169" s="9"/>
      <c r="X169" s="9"/>
      <c r="Y169" s="9"/>
      <c r="Z169" s="9"/>
      <c r="AA169" s="9"/>
      <c r="AB169" s="9"/>
      <c r="AC169" s="9"/>
    </row>
    <row r="170" ht="15.75" customHeight="1">
      <c r="A170" s="8" t="s">
        <v>21</v>
      </c>
      <c r="B170" s="8" t="s">
        <v>22</v>
      </c>
      <c r="C170" s="8" t="s">
        <v>23</v>
      </c>
      <c r="D170" s="8" t="s">
        <v>204</v>
      </c>
      <c r="E170" s="8" t="str">
        <f t="shared" si="1"/>
        <v>30</v>
      </c>
      <c r="F170" s="8" t="s">
        <v>31</v>
      </c>
      <c r="G170" s="8" t="s">
        <v>32</v>
      </c>
      <c r="H170" s="8">
        <v>82.4</v>
      </c>
      <c r="I170" s="8">
        <v>90.6</v>
      </c>
      <c r="J170" s="9">
        <v>4.8002371E7</v>
      </c>
      <c r="K170" s="9">
        <v>3.95539533E9</v>
      </c>
      <c r="L170" s="9">
        <v>4.423508672E9</v>
      </c>
      <c r="M170" s="9">
        <f t="shared" si="2"/>
        <v>48002370.51</v>
      </c>
      <c r="N170" s="9">
        <f t="shared" si="3"/>
        <v>276877673.1</v>
      </c>
      <c r="O170" s="9">
        <f t="shared" si="4"/>
        <v>44642204.57</v>
      </c>
      <c r="P170" s="9">
        <f t="shared" si="5"/>
        <v>57680000</v>
      </c>
      <c r="Q170" s="9">
        <f t="shared" si="6"/>
        <v>120000000</v>
      </c>
      <c r="R170" s="9">
        <f t="shared" si="7"/>
        <v>31643162.64</v>
      </c>
      <c r="S170" s="9">
        <f t="shared" si="8"/>
        <v>3469194494</v>
      </c>
      <c r="T170" s="9">
        <f t="shared" si="9"/>
        <v>42101874.93</v>
      </c>
      <c r="U170" s="9">
        <f t="shared" si="10"/>
        <v>486200835.7</v>
      </c>
      <c r="V170" s="9"/>
      <c r="W170" s="9"/>
      <c r="X170" s="9"/>
      <c r="Y170" s="9"/>
      <c r="Z170" s="9"/>
      <c r="AA170" s="9"/>
      <c r="AB170" s="9"/>
      <c r="AC170" s="9"/>
    </row>
    <row r="171" ht="15.75" customHeight="1">
      <c r="A171" s="8" t="s">
        <v>21</v>
      </c>
      <c r="B171" s="8" t="s">
        <v>22</v>
      </c>
      <c r="C171" s="8" t="s">
        <v>23</v>
      </c>
      <c r="D171" s="8" t="s">
        <v>205</v>
      </c>
      <c r="E171" s="8" t="str">
        <f t="shared" si="1"/>
        <v>30</v>
      </c>
      <c r="F171" s="8" t="s">
        <v>31</v>
      </c>
      <c r="G171" s="8" t="s">
        <v>39</v>
      </c>
      <c r="H171" s="8">
        <v>75.5</v>
      </c>
      <c r="I171" s="8">
        <v>81.7</v>
      </c>
      <c r="J171" s="9">
        <v>4.8708968E7</v>
      </c>
      <c r="K171" s="9">
        <v>3.677527065E9</v>
      </c>
      <c r="L171" s="9">
        <v>4.112843367E9</v>
      </c>
      <c r="M171" s="9">
        <f t="shared" si="2"/>
        <v>48708967.75</v>
      </c>
      <c r="N171" s="9">
        <f t="shared" si="3"/>
        <v>257426894.6</v>
      </c>
      <c r="O171" s="9">
        <f t="shared" si="4"/>
        <v>45299340.01</v>
      </c>
      <c r="P171" s="9">
        <f t="shared" si="5"/>
        <v>52850000</v>
      </c>
      <c r="Q171" s="9">
        <f t="shared" si="6"/>
        <v>120000000</v>
      </c>
      <c r="R171" s="9">
        <f t="shared" si="7"/>
        <v>29420216.52</v>
      </c>
      <c r="S171" s="9">
        <f t="shared" si="8"/>
        <v>3217829954</v>
      </c>
      <c r="T171" s="9">
        <f t="shared" si="9"/>
        <v>42620264.29</v>
      </c>
      <c r="U171" s="9">
        <f t="shared" si="10"/>
        <v>459697111.1</v>
      </c>
      <c r="V171" s="9"/>
      <c r="W171" s="9"/>
      <c r="X171" s="9"/>
      <c r="Y171" s="9"/>
      <c r="Z171" s="9"/>
      <c r="AA171" s="9"/>
      <c r="AB171" s="9"/>
      <c r="AC171" s="9"/>
    </row>
    <row r="172" ht="15.75" customHeight="1">
      <c r="A172" s="8" t="s">
        <v>21</v>
      </c>
      <c r="B172" s="8" t="s">
        <v>22</v>
      </c>
      <c r="C172" s="8" t="s">
        <v>23</v>
      </c>
      <c r="D172" s="8" t="s">
        <v>206</v>
      </c>
      <c r="E172" s="8" t="str">
        <f t="shared" si="1"/>
        <v>30</v>
      </c>
      <c r="F172" s="8" t="s">
        <v>25</v>
      </c>
      <c r="G172" s="8" t="s">
        <v>26</v>
      </c>
      <c r="H172" s="8">
        <v>30.5</v>
      </c>
      <c r="I172" s="8">
        <v>34.0</v>
      </c>
      <c r="J172" s="9">
        <v>4.6877048E7</v>
      </c>
      <c r="K172" s="9">
        <v>1.42974995E9</v>
      </c>
      <c r="L172" s="9">
        <v>1.598901376E9</v>
      </c>
      <c r="M172" s="9">
        <f t="shared" si="2"/>
        <v>46877047.54</v>
      </c>
      <c r="N172" s="9">
        <f t="shared" si="3"/>
        <v>100082496.5</v>
      </c>
      <c r="O172" s="9">
        <f t="shared" si="4"/>
        <v>43595654.21</v>
      </c>
      <c r="P172" s="9">
        <f t="shared" si="5"/>
        <v>21350000</v>
      </c>
      <c r="Q172" s="9">
        <f t="shared" si="6"/>
        <v>70000000</v>
      </c>
      <c r="R172" s="9">
        <f t="shared" si="7"/>
        <v>11437999.6</v>
      </c>
      <c r="S172" s="9">
        <f t="shared" si="8"/>
        <v>1226879454</v>
      </c>
      <c r="T172" s="9">
        <f t="shared" si="9"/>
        <v>40225555.87</v>
      </c>
      <c r="U172" s="9">
        <f t="shared" si="10"/>
        <v>202870496.1</v>
      </c>
      <c r="V172" s="9"/>
      <c r="W172" s="9"/>
      <c r="X172" s="9"/>
      <c r="Y172" s="9"/>
      <c r="Z172" s="9"/>
      <c r="AA172" s="9"/>
      <c r="AB172" s="9"/>
      <c r="AC172" s="9"/>
    </row>
    <row r="173" ht="15.75" customHeight="1">
      <c r="A173" s="8" t="s">
        <v>21</v>
      </c>
      <c r="B173" s="8" t="s">
        <v>22</v>
      </c>
      <c r="C173" s="8" t="s">
        <v>23</v>
      </c>
      <c r="D173" s="8" t="s">
        <v>207</v>
      </c>
      <c r="E173" s="8" t="str">
        <f t="shared" si="1"/>
        <v>30</v>
      </c>
      <c r="F173" s="8" t="s">
        <v>31</v>
      </c>
      <c r="G173" s="8" t="s">
        <v>34</v>
      </c>
      <c r="H173" s="8">
        <v>78.3</v>
      </c>
      <c r="I173" s="8">
        <v>87.7</v>
      </c>
      <c r="J173" s="9">
        <v>4.9913366E7</v>
      </c>
      <c r="K173" s="9">
        <v>3.908216519E9</v>
      </c>
      <c r="L173" s="9">
        <v>4.370993523E9</v>
      </c>
      <c r="M173" s="9">
        <f t="shared" si="2"/>
        <v>49913365.5</v>
      </c>
      <c r="N173" s="9">
        <f t="shared" si="3"/>
        <v>273575156.3</v>
      </c>
      <c r="O173" s="9">
        <f t="shared" si="4"/>
        <v>46419429.92</v>
      </c>
      <c r="P173" s="9">
        <f t="shared" si="5"/>
        <v>54810000</v>
      </c>
      <c r="Q173" s="9">
        <f t="shared" si="6"/>
        <v>120000000</v>
      </c>
      <c r="R173" s="9">
        <f t="shared" si="7"/>
        <v>31265732.15</v>
      </c>
      <c r="S173" s="9">
        <f t="shared" si="8"/>
        <v>3428565631</v>
      </c>
      <c r="T173" s="9">
        <f t="shared" si="9"/>
        <v>43787555.95</v>
      </c>
      <c r="U173" s="9">
        <f t="shared" si="10"/>
        <v>479650888.5</v>
      </c>
      <c r="V173" s="9"/>
      <c r="W173" s="9"/>
      <c r="X173" s="9"/>
      <c r="Y173" s="9"/>
      <c r="Z173" s="9"/>
      <c r="AA173" s="9"/>
      <c r="AB173" s="9"/>
      <c r="AC173" s="9"/>
    </row>
    <row r="174" ht="15.75" customHeight="1">
      <c r="A174" s="8" t="s">
        <v>21</v>
      </c>
      <c r="B174" s="8" t="s">
        <v>22</v>
      </c>
      <c r="C174" s="8" t="s">
        <v>23</v>
      </c>
      <c r="D174" s="8" t="s">
        <v>208</v>
      </c>
      <c r="E174" s="8" t="str">
        <f t="shared" si="1"/>
        <v>30</v>
      </c>
      <c r="F174" s="8" t="s">
        <v>25</v>
      </c>
      <c r="G174" s="8" t="s">
        <v>26</v>
      </c>
      <c r="H174" s="8">
        <v>31.6</v>
      </c>
      <c r="I174" s="8">
        <v>34.8</v>
      </c>
      <c r="J174" s="9">
        <v>4.7573507E7</v>
      </c>
      <c r="K174" s="9">
        <v>1.503322833E9</v>
      </c>
      <c r="L174" s="9">
        <v>1.681215779E9</v>
      </c>
      <c r="M174" s="9">
        <f t="shared" si="2"/>
        <v>47573507.37</v>
      </c>
      <c r="N174" s="9">
        <f t="shared" si="3"/>
        <v>105232598.3</v>
      </c>
      <c r="O174" s="9">
        <f t="shared" si="4"/>
        <v>44243361.86</v>
      </c>
      <c r="P174" s="9">
        <f t="shared" si="5"/>
        <v>22120000</v>
      </c>
      <c r="Q174" s="9">
        <f t="shared" si="6"/>
        <v>70000000</v>
      </c>
      <c r="R174" s="9">
        <f t="shared" si="7"/>
        <v>12026582.66</v>
      </c>
      <c r="S174" s="9">
        <f t="shared" si="8"/>
        <v>1293943652</v>
      </c>
      <c r="T174" s="9">
        <f t="shared" si="9"/>
        <v>40947583.92</v>
      </c>
      <c r="U174" s="9">
        <f t="shared" si="10"/>
        <v>209379181</v>
      </c>
      <c r="V174" s="9"/>
      <c r="W174" s="9"/>
      <c r="X174" s="9"/>
      <c r="Y174" s="9"/>
      <c r="Z174" s="9"/>
      <c r="AA174" s="9"/>
      <c r="AB174" s="9"/>
      <c r="AC174" s="9"/>
    </row>
    <row r="175" ht="15.75" customHeight="1">
      <c r="A175" s="8" t="s">
        <v>21</v>
      </c>
      <c r="B175" s="8" t="s">
        <v>22</v>
      </c>
      <c r="C175" s="8" t="s">
        <v>23</v>
      </c>
      <c r="D175" s="8" t="s">
        <v>209</v>
      </c>
      <c r="E175" s="8" t="str">
        <f t="shared" si="1"/>
        <v>30</v>
      </c>
      <c r="F175" s="8" t="s">
        <v>42</v>
      </c>
      <c r="G175" s="8" t="s">
        <v>26</v>
      </c>
      <c r="H175" s="8">
        <v>42.9</v>
      </c>
      <c r="I175" s="8">
        <v>46.5</v>
      </c>
      <c r="J175" s="9">
        <v>4.7217844E7</v>
      </c>
      <c r="K175" s="9">
        <v>2.025645508E9</v>
      </c>
      <c r="L175" s="9">
        <v>2.265321115E9</v>
      </c>
      <c r="M175" s="9">
        <f t="shared" si="2"/>
        <v>47217844.01</v>
      </c>
      <c r="N175" s="9">
        <f t="shared" si="3"/>
        <v>141795185.6</v>
      </c>
      <c r="O175" s="9">
        <f t="shared" si="4"/>
        <v>43912594.93</v>
      </c>
      <c r="P175" s="9">
        <f t="shared" si="5"/>
        <v>30030000</v>
      </c>
      <c r="Q175" s="9">
        <f t="shared" si="6"/>
        <v>70000000</v>
      </c>
      <c r="R175" s="9">
        <f t="shared" si="7"/>
        <v>16205164.06</v>
      </c>
      <c r="S175" s="9">
        <f t="shared" si="8"/>
        <v>1767615158</v>
      </c>
      <c r="T175" s="9">
        <f t="shared" si="9"/>
        <v>41203150.54</v>
      </c>
      <c r="U175" s="9">
        <f t="shared" si="10"/>
        <v>258030349.6</v>
      </c>
      <c r="V175" s="9"/>
      <c r="W175" s="9"/>
      <c r="X175" s="9"/>
      <c r="Y175" s="9"/>
      <c r="Z175" s="9"/>
      <c r="AA175" s="9"/>
      <c r="AB175" s="9"/>
      <c r="AC175" s="9"/>
    </row>
    <row r="176" ht="15.75" customHeight="1">
      <c r="A176" s="8" t="s">
        <v>21</v>
      </c>
      <c r="B176" s="8" t="s">
        <v>22</v>
      </c>
      <c r="C176" s="8" t="s">
        <v>23</v>
      </c>
      <c r="D176" s="8" t="s">
        <v>210</v>
      </c>
      <c r="E176" s="8" t="str">
        <f t="shared" si="1"/>
        <v>30</v>
      </c>
      <c r="F176" s="8" t="s">
        <v>31</v>
      </c>
      <c r="G176" s="8" t="s">
        <v>34</v>
      </c>
      <c r="H176" s="8">
        <v>79.2</v>
      </c>
      <c r="I176" s="8">
        <v>87.7</v>
      </c>
      <c r="J176" s="9">
        <v>4.8330296E7</v>
      </c>
      <c r="K176" s="9">
        <v>3.82775941E9</v>
      </c>
      <c r="L176" s="9">
        <v>4.280810193E9</v>
      </c>
      <c r="M176" s="9">
        <f t="shared" si="2"/>
        <v>48330295.58</v>
      </c>
      <c r="N176" s="9">
        <f t="shared" si="3"/>
        <v>267943158.7</v>
      </c>
      <c r="O176" s="9">
        <f t="shared" si="4"/>
        <v>44947174.89</v>
      </c>
      <c r="P176" s="9">
        <f t="shared" si="5"/>
        <v>55440000</v>
      </c>
      <c r="Q176" s="9">
        <f t="shared" si="6"/>
        <v>120000000</v>
      </c>
      <c r="R176" s="9">
        <f t="shared" si="7"/>
        <v>30622075.28</v>
      </c>
      <c r="S176" s="9">
        <f t="shared" si="8"/>
        <v>3353754176</v>
      </c>
      <c r="T176" s="9">
        <f t="shared" si="9"/>
        <v>42345381.01</v>
      </c>
      <c r="U176" s="9">
        <f t="shared" si="10"/>
        <v>474005234</v>
      </c>
      <c r="V176" s="9"/>
      <c r="W176" s="9"/>
      <c r="X176" s="9"/>
      <c r="Y176" s="9"/>
      <c r="Z176" s="9"/>
      <c r="AA176" s="9"/>
      <c r="AB176" s="9"/>
      <c r="AC176" s="9"/>
    </row>
    <row r="177" ht="15.75" customHeight="1">
      <c r="A177" s="8" t="s">
        <v>21</v>
      </c>
      <c r="B177" s="8" t="s">
        <v>22</v>
      </c>
      <c r="C177" s="8" t="s">
        <v>23</v>
      </c>
      <c r="D177" s="8" t="s">
        <v>211</v>
      </c>
      <c r="E177" s="8" t="str">
        <f t="shared" si="1"/>
        <v>30</v>
      </c>
      <c r="F177" s="8" t="s">
        <v>75</v>
      </c>
      <c r="G177" s="8" t="s">
        <v>32</v>
      </c>
      <c r="H177" s="8">
        <v>63.3</v>
      </c>
      <c r="I177" s="8">
        <v>69.2</v>
      </c>
      <c r="J177" s="9">
        <v>4.870741E7</v>
      </c>
      <c r="K177" s="9">
        <v>3.08317908E9</v>
      </c>
      <c r="L177" s="9">
        <v>3.44814105E9</v>
      </c>
      <c r="M177" s="9">
        <f t="shared" si="2"/>
        <v>48707410.43</v>
      </c>
      <c r="N177" s="9">
        <f t="shared" si="3"/>
        <v>215822535.6</v>
      </c>
      <c r="O177" s="9">
        <f t="shared" si="4"/>
        <v>45297891.7</v>
      </c>
      <c r="P177" s="9">
        <f t="shared" si="5"/>
        <v>44310000</v>
      </c>
      <c r="Q177" s="9">
        <f t="shared" si="6"/>
        <v>120000000</v>
      </c>
      <c r="R177" s="9">
        <f t="shared" si="7"/>
        <v>24665432.64</v>
      </c>
      <c r="S177" s="9">
        <f t="shared" si="8"/>
        <v>2678381112</v>
      </c>
      <c r="T177" s="9">
        <f t="shared" si="9"/>
        <v>42312497.82</v>
      </c>
      <c r="U177" s="9">
        <f t="shared" si="10"/>
        <v>404797968.2</v>
      </c>
      <c r="V177" s="9"/>
      <c r="W177" s="9"/>
      <c r="X177" s="9"/>
      <c r="Y177" s="9"/>
      <c r="Z177" s="9"/>
      <c r="AA177" s="9"/>
      <c r="AB177" s="9"/>
      <c r="AC177" s="9"/>
    </row>
    <row r="178" ht="15.75" customHeight="1">
      <c r="A178" s="8" t="s">
        <v>21</v>
      </c>
      <c r="B178" s="8" t="s">
        <v>22</v>
      </c>
      <c r="C178" s="8" t="s">
        <v>23</v>
      </c>
      <c r="D178" s="8" t="s">
        <v>212</v>
      </c>
      <c r="E178" s="8" t="str">
        <f t="shared" si="1"/>
        <v>31</v>
      </c>
      <c r="F178" s="8" t="s">
        <v>25</v>
      </c>
      <c r="G178" s="8" t="s">
        <v>29</v>
      </c>
      <c r="H178" s="8">
        <v>27.9</v>
      </c>
      <c r="I178" s="8">
        <v>30.6</v>
      </c>
      <c r="J178" s="9">
        <v>4.6507779E7</v>
      </c>
      <c r="K178" s="9">
        <v>1.297567046E9</v>
      </c>
      <c r="L178" s="9">
        <v>1.451062697E9</v>
      </c>
      <c r="M178" s="9">
        <f t="shared" si="2"/>
        <v>46507779.43</v>
      </c>
      <c r="N178" s="9">
        <f t="shared" si="3"/>
        <v>90829693.22</v>
      </c>
      <c r="O178" s="9">
        <f t="shared" si="4"/>
        <v>43252234.87</v>
      </c>
      <c r="P178" s="9">
        <f t="shared" si="5"/>
        <v>19530000</v>
      </c>
      <c r="Q178" s="9">
        <f t="shared" si="6"/>
        <v>70000000</v>
      </c>
      <c r="R178" s="9">
        <f t="shared" si="7"/>
        <v>10380536.37</v>
      </c>
      <c r="S178" s="9">
        <f t="shared" si="8"/>
        <v>1106826816</v>
      </c>
      <c r="T178" s="9">
        <f t="shared" si="9"/>
        <v>39671212.06</v>
      </c>
      <c r="U178" s="9">
        <f t="shared" si="10"/>
        <v>190740229.6</v>
      </c>
      <c r="V178" s="9"/>
      <c r="W178" s="9"/>
      <c r="X178" s="9"/>
      <c r="Y178" s="9"/>
      <c r="Z178" s="9"/>
      <c r="AA178" s="9"/>
      <c r="AB178" s="9"/>
      <c r="AC178" s="9"/>
    </row>
    <row r="179" ht="15.75" customHeight="1">
      <c r="A179" s="8" t="s">
        <v>21</v>
      </c>
      <c r="B179" s="8" t="s">
        <v>22</v>
      </c>
      <c r="C179" s="8" t="s">
        <v>23</v>
      </c>
      <c r="D179" s="8" t="s">
        <v>213</v>
      </c>
      <c r="E179" s="8" t="str">
        <f t="shared" si="1"/>
        <v>31</v>
      </c>
      <c r="F179" s="8" t="s">
        <v>28</v>
      </c>
      <c r="G179" s="8" t="s">
        <v>29</v>
      </c>
      <c r="H179" s="8">
        <v>34.3</v>
      </c>
      <c r="I179" s="8">
        <v>37.5</v>
      </c>
      <c r="J179" s="9">
        <v>4.6943404E7</v>
      </c>
      <c r="K179" s="9">
        <v>1.610158774E9</v>
      </c>
      <c r="L179" s="9">
        <v>1.80065793E9</v>
      </c>
      <c r="M179" s="9">
        <f t="shared" si="2"/>
        <v>46943404.49</v>
      </c>
      <c r="N179" s="9">
        <f t="shared" si="3"/>
        <v>112711114.2</v>
      </c>
      <c r="O179" s="9">
        <f t="shared" si="4"/>
        <v>43657366.18</v>
      </c>
      <c r="P179" s="9">
        <f t="shared" si="5"/>
        <v>24010000</v>
      </c>
      <c r="Q179" s="9">
        <f t="shared" si="6"/>
        <v>70000000</v>
      </c>
      <c r="R179" s="9">
        <f t="shared" si="7"/>
        <v>12881270.19</v>
      </c>
      <c r="S179" s="9">
        <f t="shared" si="8"/>
        <v>1390556390</v>
      </c>
      <c r="T179" s="9">
        <f t="shared" si="9"/>
        <v>40541002.61</v>
      </c>
      <c r="U179" s="9">
        <f t="shared" si="10"/>
        <v>219602384.4</v>
      </c>
      <c r="V179" s="9"/>
      <c r="W179" s="9"/>
      <c r="X179" s="9"/>
      <c r="Y179" s="9"/>
      <c r="Z179" s="9"/>
      <c r="AA179" s="9"/>
      <c r="AB179" s="9"/>
      <c r="AC179" s="9"/>
    </row>
    <row r="180" ht="15.75" customHeight="1">
      <c r="A180" s="8" t="s">
        <v>21</v>
      </c>
      <c r="B180" s="8" t="s">
        <v>22</v>
      </c>
      <c r="C180" s="8" t="s">
        <v>23</v>
      </c>
      <c r="D180" s="8" t="s">
        <v>214</v>
      </c>
      <c r="E180" s="8" t="str">
        <f t="shared" si="1"/>
        <v>31</v>
      </c>
      <c r="F180" s="8" t="s">
        <v>31</v>
      </c>
      <c r="G180" s="8" t="s">
        <v>32</v>
      </c>
      <c r="H180" s="8">
        <v>82.4</v>
      </c>
      <c r="I180" s="8">
        <v>90.6</v>
      </c>
      <c r="J180" s="9">
        <v>4.7506401E7</v>
      </c>
      <c r="K180" s="9">
        <v>3.914527482E9</v>
      </c>
      <c r="L180" s="9">
        <v>4.377736683E9</v>
      </c>
      <c r="M180" s="9">
        <f t="shared" si="2"/>
        <v>47506401.48</v>
      </c>
      <c r="N180" s="9">
        <f t="shared" si="3"/>
        <v>274016923.7</v>
      </c>
      <c r="O180" s="9">
        <f t="shared" si="4"/>
        <v>44180953.38</v>
      </c>
      <c r="P180" s="9">
        <f t="shared" si="5"/>
        <v>57680000</v>
      </c>
      <c r="Q180" s="9">
        <f t="shared" si="6"/>
        <v>120000000</v>
      </c>
      <c r="R180" s="9">
        <f t="shared" si="7"/>
        <v>31316219.86</v>
      </c>
      <c r="S180" s="9">
        <f t="shared" si="8"/>
        <v>3431514338</v>
      </c>
      <c r="T180" s="9">
        <f t="shared" si="9"/>
        <v>41644591.49</v>
      </c>
      <c r="U180" s="9">
        <f t="shared" si="10"/>
        <v>483013143.6</v>
      </c>
      <c r="V180" s="9"/>
      <c r="W180" s="9"/>
      <c r="X180" s="9"/>
      <c r="Y180" s="9"/>
      <c r="Z180" s="9"/>
      <c r="AA180" s="9"/>
      <c r="AB180" s="9"/>
      <c r="AC180" s="9"/>
    </row>
    <row r="181" ht="15.75" customHeight="1">
      <c r="A181" s="8" t="s">
        <v>21</v>
      </c>
      <c r="B181" s="8" t="s">
        <v>22</v>
      </c>
      <c r="C181" s="8" t="s">
        <v>23</v>
      </c>
      <c r="D181" s="8" t="s">
        <v>215</v>
      </c>
      <c r="E181" s="8" t="str">
        <f t="shared" si="1"/>
        <v>31</v>
      </c>
      <c r="F181" s="8" t="s">
        <v>31</v>
      </c>
      <c r="G181" s="8" t="s">
        <v>39</v>
      </c>
      <c r="H181" s="8">
        <v>75.5</v>
      </c>
      <c r="I181" s="8">
        <v>81.7</v>
      </c>
      <c r="J181" s="9">
        <v>4.8220852E7</v>
      </c>
      <c r="K181" s="9">
        <v>3.64067434E9</v>
      </c>
      <c r="L181" s="9">
        <v>4.071568315E9</v>
      </c>
      <c r="M181" s="9">
        <f t="shared" si="2"/>
        <v>48220852.19</v>
      </c>
      <c r="N181" s="9">
        <f t="shared" si="3"/>
        <v>254847203.8</v>
      </c>
      <c r="O181" s="9">
        <f t="shared" si="4"/>
        <v>44845392.53</v>
      </c>
      <c r="P181" s="9">
        <f t="shared" si="5"/>
        <v>52850000</v>
      </c>
      <c r="Q181" s="9">
        <f t="shared" si="6"/>
        <v>120000000</v>
      </c>
      <c r="R181" s="9">
        <f t="shared" si="7"/>
        <v>29125394.72</v>
      </c>
      <c r="S181" s="9">
        <f t="shared" si="8"/>
        <v>3183851741</v>
      </c>
      <c r="T181" s="9">
        <f t="shared" si="9"/>
        <v>42170221.74</v>
      </c>
      <c r="U181" s="9">
        <f t="shared" si="10"/>
        <v>456822598.5</v>
      </c>
      <c r="V181" s="9"/>
      <c r="W181" s="9"/>
      <c r="X181" s="9"/>
      <c r="Y181" s="9"/>
      <c r="Z181" s="9"/>
      <c r="AA181" s="9"/>
      <c r="AB181" s="9"/>
      <c r="AC181" s="9"/>
    </row>
    <row r="182" ht="15.75" customHeight="1">
      <c r="A182" s="8" t="s">
        <v>21</v>
      </c>
      <c r="B182" s="8" t="s">
        <v>22</v>
      </c>
      <c r="C182" s="8" t="s">
        <v>23</v>
      </c>
      <c r="D182" s="8" t="s">
        <v>216</v>
      </c>
      <c r="E182" s="8" t="str">
        <f t="shared" si="1"/>
        <v>31</v>
      </c>
      <c r="F182" s="8" t="s">
        <v>31</v>
      </c>
      <c r="G182" s="8" t="s">
        <v>34</v>
      </c>
      <c r="H182" s="8">
        <v>78.3</v>
      </c>
      <c r="I182" s="8">
        <v>87.7</v>
      </c>
      <c r="J182" s="9">
        <v>4.9197623E7</v>
      </c>
      <c r="K182" s="9">
        <v>3.852173848E9</v>
      </c>
      <c r="L182" s="9">
        <v>4.308225731E9</v>
      </c>
      <c r="M182" s="9">
        <f t="shared" si="2"/>
        <v>49197622.58</v>
      </c>
      <c r="N182" s="9">
        <f t="shared" si="3"/>
        <v>269652169.4</v>
      </c>
      <c r="O182" s="9">
        <f t="shared" si="4"/>
        <v>45753789</v>
      </c>
      <c r="P182" s="9">
        <f t="shared" si="5"/>
        <v>54810000</v>
      </c>
      <c r="Q182" s="9">
        <f t="shared" si="6"/>
        <v>120000000</v>
      </c>
      <c r="R182" s="9">
        <f t="shared" si="7"/>
        <v>30817390.78</v>
      </c>
      <c r="S182" s="9">
        <f t="shared" si="8"/>
        <v>3376894288</v>
      </c>
      <c r="T182" s="9">
        <f t="shared" si="9"/>
        <v>43127640.97</v>
      </c>
      <c r="U182" s="9">
        <f t="shared" si="10"/>
        <v>475279560.1</v>
      </c>
      <c r="V182" s="9"/>
      <c r="W182" s="9"/>
      <c r="X182" s="9"/>
      <c r="Y182" s="9"/>
      <c r="Z182" s="9"/>
      <c r="AA182" s="9"/>
      <c r="AB182" s="9"/>
      <c r="AC182" s="9"/>
    </row>
    <row r="183" ht="15.75" customHeight="1">
      <c r="A183" s="8" t="s">
        <v>21</v>
      </c>
      <c r="B183" s="8" t="s">
        <v>22</v>
      </c>
      <c r="C183" s="8" t="s">
        <v>23</v>
      </c>
      <c r="D183" s="8" t="s">
        <v>217</v>
      </c>
      <c r="E183" s="8" t="str">
        <f t="shared" si="1"/>
        <v>31</v>
      </c>
      <c r="F183" s="8" t="s">
        <v>25</v>
      </c>
      <c r="G183" s="8" t="s">
        <v>26</v>
      </c>
      <c r="H183" s="8">
        <v>31.6</v>
      </c>
      <c r="I183" s="8">
        <v>34.8</v>
      </c>
      <c r="J183" s="9">
        <v>4.6869771E7</v>
      </c>
      <c r="K183" s="9">
        <v>1.481084749E9</v>
      </c>
      <c r="L183" s="9">
        <v>1.656309124E9</v>
      </c>
      <c r="M183" s="9">
        <f t="shared" si="2"/>
        <v>46869770.54</v>
      </c>
      <c r="N183" s="9">
        <f t="shared" si="3"/>
        <v>103675932.4</v>
      </c>
      <c r="O183" s="9">
        <f t="shared" si="4"/>
        <v>43588886.6</v>
      </c>
      <c r="P183" s="9">
        <f t="shared" si="5"/>
        <v>22120000</v>
      </c>
      <c r="Q183" s="9">
        <f t="shared" si="6"/>
        <v>70000000</v>
      </c>
      <c r="R183" s="9">
        <f t="shared" si="7"/>
        <v>11848677.99</v>
      </c>
      <c r="S183" s="9">
        <f t="shared" si="8"/>
        <v>1273440139</v>
      </c>
      <c r="T183" s="9">
        <f t="shared" si="9"/>
        <v>40298738.56</v>
      </c>
      <c r="U183" s="9">
        <f t="shared" si="10"/>
        <v>207644610.4</v>
      </c>
      <c r="V183" s="9"/>
      <c r="W183" s="9"/>
      <c r="X183" s="9"/>
      <c r="Y183" s="9"/>
      <c r="Z183" s="9"/>
      <c r="AA183" s="9"/>
      <c r="AB183" s="9"/>
      <c r="AC183" s="9"/>
    </row>
    <row r="184" ht="15.75" customHeight="1">
      <c r="A184" s="8" t="s">
        <v>21</v>
      </c>
      <c r="B184" s="8" t="s">
        <v>22</v>
      </c>
      <c r="C184" s="8" t="s">
        <v>23</v>
      </c>
      <c r="D184" s="8" t="s">
        <v>218</v>
      </c>
      <c r="E184" s="8" t="str">
        <f t="shared" si="1"/>
        <v>31</v>
      </c>
      <c r="F184" s="8" t="s">
        <v>42</v>
      </c>
      <c r="G184" s="8" t="s">
        <v>26</v>
      </c>
      <c r="H184" s="8">
        <v>42.9</v>
      </c>
      <c r="I184" s="8">
        <v>46.5</v>
      </c>
      <c r="J184" s="9">
        <v>4.6525199E7</v>
      </c>
      <c r="K184" s="9">
        <v>1.99593104E9</v>
      </c>
      <c r="L184" s="9">
        <v>2.23204091E9</v>
      </c>
      <c r="M184" s="9">
        <f t="shared" si="2"/>
        <v>46525199.07</v>
      </c>
      <c r="N184" s="9">
        <f t="shared" si="3"/>
        <v>139715172.8</v>
      </c>
      <c r="O184" s="9">
        <f t="shared" si="4"/>
        <v>43268435.13</v>
      </c>
      <c r="P184" s="9">
        <f t="shared" si="5"/>
        <v>30030000</v>
      </c>
      <c r="Q184" s="9">
        <f t="shared" si="6"/>
        <v>70000000</v>
      </c>
      <c r="R184" s="9">
        <f t="shared" si="7"/>
        <v>15967448.32</v>
      </c>
      <c r="S184" s="9">
        <f t="shared" si="8"/>
        <v>1740218419</v>
      </c>
      <c r="T184" s="9">
        <f t="shared" si="9"/>
        <v>40564531.91</v>
      </c>
      <c r="U184" s="9">
        <f t="shared" si="10"/>
        <v>255712621.1</v>
      </c>
      <c r="V184" s="9"/>
      <c r="W184" s="9"/>
      <c r="X184" s="9"/>
      <c r="Y184" s="9"/>
      <c r="Z184" s="9"/>
      <c r="AA184" s="9"/>
      <c r="AB184" s="9"/>
      <c r="AC184" s="9"/>
    </row>
    <row r="185" ht="15.75" customHeight="1">
      <c r="A185" s="8" t="s">
        <v>21</v>
      </c>
      <c r="B185" s="8" t="s">
        <v>22</v>
      </c>
      <c r="C185" s="8" t="s">
        <v>23</v>
      </c>
      <c r="D185" s="8" t="s">
        <v>219</v>
      </c>
      <c r="E185" s="8" t="str">
        <f t="shared" si="1"/>
        <v>31</v>
      </c>
      <c r="F185" s="8" t="s">
        <v>42</v>
      </c>
      <c r="G185" s="8" t="s">
        <v>29</v>
      </c>
      <c r="H185" s="8">
        <v>42.8</v>
      </c>
      <c r="I185" s="8">
        <v>46.3</v>
      </c>
      <c r="J185" s="9">
        <v>4.5340321E7</v>
      </c>
      <c r="K185" s="9">
        <v>1.940565725E9</v>
      </c>
      <c r="L185" s="9">
        <v>2.170039688E9</v>
      </c>
      <c r="M185" s="9">
        <f t="shared" si="2"/>
        <v>45340320.68</v>
      </c>
      <c r="N185" s="9">
        <f t="shared" si="3"/>
        <v>135839600.8</v>
      </c>
      <c r="O185" s="9">
        <f t="shared" si="4"/>
        <v>42166498.23</v>
      </c>
      <c r="P185" s="9">
        <f t="shared" si="5"/>
        <v>29960000</v>
      </c>
      <c r="Q185" s="9">
        <f t="shared" si="6"/>
        <v>70000000</v>
      </c>
      <c r="R185" s="9">
        <f t="shared" si="7"/>
        <v>15524525.8</v>
      </c>
      <c r="S185" s="9">
        <f t="shared" si="8"/>
        <v>1689241598</v>
      </c>
      <c r="T185" s="9">
        <f t="shared" si="9"/>
        <v>39468261.65</v>
      </c>
      <c r="U185" s="9">
        <f t="shared" si="10"/>
        <v>251324126.6</v>
      </c>
      <c r="V185" s="9"/>
      <c r="W185" s="9"/>
      <c r="X185" s="9"/>
      <c r="Y185" s="9"/>
      <c r="Z185" s="9"/>
      <c r="AA185" s="9"/>
      <c r="AB185" s="9"/>
      <c r="AC185" s="9"/>
    </row>
    <row r="186" ht="15.75" customHeight="1">
      <c r="A186" s="8" t="s">
        <v>21</v>
      </c>
      <c r="B186" s="8" t="s">
        <v>22</v>
      </c>
      <c r="C186" s="8" t="s">
        <v>23</v>
      </c>
      <c r="D186" s="8" t="s">
        <v>220</v>
      </c>
      <c r="E186" s="8" t="str">
        <f t="shared" si="1"/>
        <v>31</v>
      </c>
      <c r="F186" s="8" t="s">
        <v>73</v>
      </c>
      <c r="G186" s="8" t="s">
        <v>29</v>
      </c>
      <c r="H186" s="8">
        <v>54.6</v>
      </c>
      <c r="I186" s="8">
        <v>59.1</v>
      </c>
      <c r="J186" s="9">
        <v>4.3870246E7</v>
      </c>
      <c r="K186" s="9">
        <v>2.395315412E9</v>
      </c>
      <c r="L186" s="9">
        <v>2.678423629E9</v>
      </c>
      <c r="M186" s="9">
        <f t="shared" si="2"/>
        <v>43870245.64</v>
      </c>
      <c r="N186" s="9">
        <f t="shared" si="3"/>
        <v>167672078.8</v>
      </c>
      <c r="O186" s="9">
        <f t="shared" si="4"/>
        <v>40799328.45</v>
      </c>
      <c r="P186" s="9">
        <f t="shared" si="5"/>
        <v>38220000</v>
      </c>
      <c r="Q186" s="9">
        <f t="shared" si="6"/>
        <v>120000000</v>
      </c>
      <c r="R186" s="9">
        <f t="shared" si="7"/>
        <v>19162523.3</v>
      </c>
      <c r="S186" s="9">
        <f t="shared" si="8"/>
        <v>2050260810</v>
      </c>
      <c r="T186" s="9">
        <f t="shared" si="9"/>
        <v>37550564.28</v>
      </c>
      <c r="U186" s="9">
        <f t="shared" si="10"/>
        <v>345054602.1</v>
      </c>
      <c r="V186" s="9"/>
      <c r="W186" s="9"/>
      <c r="X186" s="9"/>
      <c r="Y186" s="9"/>
      <c r="Z186" s="9"/>
      <c r="AA186" s="9"/>
      <c r="AB186" s="9"/>
      <c r="AC186" s="9"/>
    </row>
    <row r="187" ht="15.75" customHeight="1">
      <c r="A187" s="8" t="s">
        <v>21</v>
      </c>
      <c r="B187" s="8" t="s">
        <v>22</v>
      </c>
      <c r="C187" s="8" t="s">
        <v>23</v>
      </c>
      <c r="D187" s="8" t="s">
        <v>221</v>
      </c>
      <c r="E187" s="8" t="str">
        <f t="shared" si="1"/>
        <v>31</v>
      </c>
      <c r="F187" s="8" t="s">
        <v>75</v>
      </c>
      <c r="G187" s="8" t="s">
        <v>32</v>
      </c>
      <c r="H187" s="8">
        <v>63.3</v>
      </c>
      <c r="I187" s="8">
        <v>69.2</v>
      </c>
      <c r="J187" s="9">
        <v>4.8419759E7</v>
      </c>
      <c r="K187" s="9">
        <v>3.064970758E9</v>
      </c>
      <c r="L187" s="9">
        <v>3.42774773E9</v>
      </c>
      <c r="M187" s="9">
        <f t="shared" si="2"/>
        <v>48419759.21</v>
      </c>
      <c r="N187" s="9">
        <f t="shared" si="3"/>
        <v>214547953.1</v>
      </c>
      <c r="O187" s="9">
        <f t="shared" si="4"/>
        <v>45030376.07</v>
      </c>
      <c r="P187" s="9">
        <f t="shared" si="5"/>
        <v>44310000</v>
      </c>
      <c r="Q187" s="9">
        <f t="shared" si="6"/>
        <v>120000000</v>
      </c>
      <c r="R187" s="9">
        <f t="shared" si="7"/>
        <v>24519766.06</v>
      </c>
      <c r="S187" s="9">
        <f t="shared" si="8"/>
        <v>2661593039</v>
      </c>
      <c r="T187" s="9">
        <f t="shared" si="9"/>
        <v>42047283.39</v>
      </c>
      <c r="U187" s="9">
        <f t="shared" si="10"/>
        <v>403377719.1</v>
      </c>
      <c r="V187" s="9"/>
      <c r="W187" s="9"/>
      <c r="X187" s="9"/>
      <c r="Y187" s="9"/>
      <c r="Z187" s="9"/>
      <c r="AA187" s="9"/>
      <c r="AB187" s="9"/>
      <c r="AC187" s="9"/>
    </row>
    <row r="188" ht="15.75" customHeight="1">
      <c r="A188" s="8" t="s">
        <v>21</v>
      </c>
      <c r="B188" s="8" t="s">
        <v>22</v>
      </c>
      <c r="C188" s="8" t="s">
        <v>23</v>
      </c>
      <c r="D188" s="8" t="s">
        <v>222</v>
      </c>
      <c r="E188" s="8" t="str">
        <f t="shared" si="1"/>
        <v>32</v>
      </c>
      <c r="F188" s="8" t="s">
        <v>25</v>
      </c>
      <c r="G188" s="8" t="s">
        <v>29</v>
      </c>
      <c r="H188" s="8">
        <v>27.9</v>
      </c>
      <c r="I188" s="8">
        <v>30.6</v>
      </c>
      <c r="J188" s="9">
        <v>4.6177963E7</v>
      </c>
      <c r="K188" s="9">
        <v>1.288365161E9</v>
      </c>
      <c r="L188" s="9">
        <v>1.440756585E9</v>
      </c>
      <c r="M188" s="9">
        <f t="shared" si="2"/>
        <v>46177962.76</v>
      </c>
      <c r="N188" s="9">
        <f t="shared" si="3"/>
        <v>90185561.27</v>
      </c>
      <c r="O188" s="9">
        <f t="shared" si="4"/>
        <v>42945505.37</v>
      </c>
      <c r="P188" s="9">
        <f t="shared" si="5"/>
        <v>19530000</v>
      </c>
      <c r="Q188" s="9">
        <f t="shared" si="6"/>
        <v>70000000</v>
      </c>
      <c r="R188" s="9">
        <f t="shared" si="7"/>
        <v>10306921.29</v>
      </c>
      <c r="S188" s="9">
        <f t="shared" si="8"/>
        <v>1098342678</v>
      </c>
      <c r="T188" s="9">
        <f t="shared" si="9"/>
        <v>39367121.09</v>
      </c>
      <c r="U188" s="9">
        <f t="shared" si="10"/>
        <v>190022482.6</v>
      </c>
      <c r="V188" s="9"/>
      <c r="W188" s="9"/>
      <c r="X188" s="9"/>
      <c r="Y188" s="9"/>
      <c r="Z188" s="9"/>
      <c r="AA188" s="9"/>
      <c r="AB188" s="9"/>
      <c r="AC188" s="9"/>
    </row>
    <row r="189" ht="15.75" customHeight="1">
      <c r="A189" s="8" t="s">
        <v>21</v>
      </c>
      <c r="B189" s="8" t="s">
        <v>22</v>
      </c>
      <c r="C189" s="8" t="s">
        <v>23</v>
      </c>
      <c r="D189" s="8" t="s">
        <v>223</v>
      </c>
      <c r="E189" s="8" t="str">
        <f t="shared" si="1"/>
        <v>32</v>
      </c>
      <c r="F189" s="8" t="s">
        <v>28</v>
      </c>
      <c r="G189" s="8" t="s">
        <v>29</v>
      </c>
      <c r="H189" s="8">
        <v>34.3</v>
      </c>
      <c r="I189" s="8">
        <v>37.5</v>
      </c>
      <c r="J189" s="9">
        <v>4.6614632E7</v>
      </c>
      <c r="K189" s="9">
        <v>1.598881862E9</v>
      </c>
      <c r="L189" s="9">
        <v>1.788027788E9</v>
      </c>
      <c r="M189" s="9">
        <f t="shared" si="2"/>
        <v>46614631.55</v>
      </c>
      <c r="N189" s="9">
        <f t="shared" si="3"/>
        <v>111921730.3</v>
      </c>
      <c r="O189" s="9">
        <f t="shared" si="4"/>
        <v>43351607.34</v>
      </c>
      <c r="P189" s="9">
        <f t="shared" si="5"/>
        <v>24010000</v>
      </c>
      <c r="Q189" s="9">
        <f t="shared" si="6"/>
        <v>70000000</v>
      </c>
      <c r="R189" s="9">
        <f t="shared" si="7"/>
        <v>12791054.9</v>
      </c>
      <c r="S189" s="9">
        <f t="shared" si="8"/>
        <v>1380159077</v>
      </c>
      <c r="T189" s="9">
        <f t="shared" si="9"/>
        <v>40237873.96</v>
      </c>
      <c r="U189" s="9">
        <f t="shared" si="10"/>
        <v>218722785.2</v>
      </c>
      <c r="V189" s="9"/>
      <c r="W189" s="9"/>
      <c r="X189" s="9"/>
      <c r="Y189" s="9"/>
      <c r="Z189" s="9"/>
      <c r="AA189" s="9"/>
      <c r="AB189" s="9"/>
      <c r="AC189" s="9"/>
    </row>
    <row r="190" ht="15.75" customHeight="1">
      <c r="A190" s="8" t="s">
        <v>21</v>
      </c>
      <c r="B190" s="8" t="s">
        <v>22</v>
      </c>
      <c r="C190" s="8" t="s">
        <v>23</v>
      </c>
      <c r="D190" s="8" t="s">
        <v>224</v>
      </c>
      <c r="E190" s="8" t="str">
        <f t="shared" si="1"/>
        <v>32</v>
      </c>
      <c r="F190" s="8" t="s">
        <v>31</v>
      </c>
      <c r="G190" s="8" t="s">
        <v>39</v>
      </c>
      <c r="H190" s="8">
        <v>75.5</v>
      </c>
      <c r="I190" s="8">
        <v>81.7</v>
      </c>
      <c r="J190" s="9">
        <v>4.7895437E7</v>
      </c>
      <c r="K190" s="9">
        <v>3.616105511E9</v>
      </c>
      <c r="L190" s="9">
        <v>4.044051226E9</v>
      </c>
      <c r="M190" s="9">
        <f t="shared" si="2"/>
        <v>47895437.23</v>
      </c>
      <c r="N190" s="9">
        <f t="shared" si="3"/>
        <v>253127385.8</v>
      </c>
      <c r="O190" s="9">
        <f t="shared" si="4"/>
        <v>44542756.63</v>
      </c>
      <c r="P190" s="9">
        <f t="shared" si="5"/>
        <v>52850000</v>
      </c>
      <c r="Q190" s="9">
        <f t="shared" si="6"/>
        <v>120000000</v>
      </c>
      <c r="R190" s="9">
        <f t="shared" si="7"/>
        <v>28928844.09</v>
      </c>
      <c r="S190" s="9">
        <f t="shared" si="8"/>
        <v>3161199281</v>
      </c>
      <c r="T190" s="9">
        <f t="shared" si="9"/>
        <v>41870189.15</v>
      </c>
      <c r="U190" s="9">
        <f t="shared" si="10"/>
        <v>454906229.9</v>
      </c>
      <c r="V190" s="9"/>
      <c r="W190" s="9"/>
      <c r="X190" s="9"/>
      <c r="Y190" s="9"/>
      <c r="Z190" s="9"/>
      <c r="AA190" s="9"/>
      <c r="AB190" s="9"/>
      <c r="AC190" s="9"/>
    </row>
    <row r="191" ht="15.75" customHeight="1">
      <c r="A191" s="8" t="s">
        <v>21</v>
      </c>
      <c r="B191" s="8" t="s">
        <v>22</v>
      </c>
      <c r="C191" s="8" t="s">
        <v>23</v>
      </c>
      <c r="D191" s="8" t="s">
        <v>225</v>
      </c>
      <c r="E191" s="8" t="str">
        <f t="shared" si="1"/>
        <v>32</v>
      </c>
      <c r="F191" s="8" t="s">
        <v>25</v>
      </c>
      <c r="G191" s="8" t="s">
        <v>26</v>
      </c>
      <c r="H191" s="8">
        <v>30.5</v>
      </c>
      <c r="I191" s="8">
        <v>34.0</v>
      </c>
      <c r="J191" s="9">
        <v>4.5829469E7</v>
      </c>
      <c r="K191" s="9">
        <v>1.397798809E9</v>
      </c>
      <c r="L191" s="9">
        <v>1.563116098E9</v>
      </c>
      <c r="M191" s="9">
        <f t="shared" si="2"/>
        <v>45829469.15</v>
      </c>
      <c r="N191" s="9">
        <f t="shared" si="3"/>
        <v>97845916.63</v>
      </c>
      <c r="O191" s="9">
        <f t="shared" si="4"/>
        <v>42621406.31</v>
      </c>
      <c r="P191" s="9">
        <f t="shared" si="5"/>
        <v>21350000</v>
      </c>
      <c r="Q191" s="9">
        <f t="shared" si="6"/>
        <v>70000000</v>
      </c>
      <c r="R191" s="9">
        <f t="shared" si="7"/>
        <v>11182390.47</v>
      </c>
      <c r="S191" s="9">
        <f t="shared" si="8"/>
        <v>1197420502</v>
      </c>
      <c r="T191" s="9">
        <f t="shared" si="9"/>
        <v>39259688.59</v>
      </c>
      <c r="U191" s="9">
        <f t="shared" si="10"/>
        <v>200378307.1</v>
      </c>
      <c r="V191" s="9"/>
      <c r="W191" s="9"/>
      <c r="X191" s="9"/>
      <c r="Y191" s="9"/>
      <c r="Z191" s="9"/>
      <c r="AA191" s="9"/>
      <c r="AB191" s="9"/>
      <c r="AC191" s="9"/>
    </row>
    <row r="192" ht="15.75" customHeight="1">
      <c r="A192" s="8" t="s">
        <v>21</v>
      </c>
      <c r="B192" s="8" t="s">
        <v>22</v>
      </c>
      <c r="C192" s="8" t="s">
        <v>23</v>
      </c>
      <c r="D192" s="8" t="s">
        <v>226</v>
      </c>
      <c r="E192" s="8" t="str">
        <f t="shared" si="1"/>
        <v>32</v>
      </c>
      <c r="F192" s="8" t="s">
        <v>31</v>
      </c>
      <c r="G192" s="8" t="s">
        <v>34</v>
      </c>
      <c r="H192" s="8">
        <v>78.3</v>
      </c>
      <c r="I192" s="8">
        <v>87.7</v>
      </c>
      <c r="J192" s="9">
        <v>4.8860808E7</v>
      </c>
      <c r="K192" s="9">
        <v>3.825801269E9</v>
      </c>
      <c r="L192" s="9">
        <v>4.278688443E9</v>
      </c>
      <c r="M192" s="9">
        <f t="shared" si="2"/>
        <v>48860808.03</v>
      </c>
      <c r="N192" s="9">
        <f t="shared" si="3"/>
        <v>267806088.8</v>
      </c>
      <c r="O192" s="9">
        <f t="shared" si="4"/>
        <v>45440551.47</v>
      </c>
      <c r="P192" s="9">
        <f t="shared" si="5"/>
        <v>54810000</v>
      </c>
      <c r="Q192" s="9">
        <f t="shared" si="6"/>
        <v>120000000</v>
      </c>
      <c r="R192" s="9">
        <f t="shared" si="7"/>
        <v>30606410.15</v>
      </c>
      <c r="S192" s="9">
        <f t="shared" si="8"/>
        <v>3352578770</v>
      </c>
      <c r="T192" s="9">
        <f t="shared" si="9"/>
        <v>42817097.96</v>
      </c>
      <c r="U192" s="9">
        <f t="shared" si="10"/>
        <v>473222499</v>
      </c>
      <c r="V192" s="9"/>
      <c r="W192" s="9"/>
      <c r="X192" s="9"/>
      <c r="Y192" s="9"/>
      <c r="Z192" s="9"/>
      <c r="AA192" s="9"/>
      <c r="AB192" s="9"/>
      <c r="AC192" s="9"/>
    </row>
    <row r="193" ht="15.75" customHeight="1">
      <c r="A193" s="8" t="s">
        <v>21</v>
      </c>
      <c r="B193" s="8" t="s">
        <v>22</v>
      </c>
      <c r="C193" s="8" t="s">
        <v>23</v>
      </c>
      <c r="D193" s="8" t="s">
        <v>227</v>
      </c>
      <c r="E193" s="8" t="str">
        <f t="shared" si="1"/>
        <v>32</v>
      </c>
      <c r="F193" s="8" t="s">
        <v>25</v>
      </c>
      <c r="G193" s="8" t="s">
        <v>26</v>
      </c>
      <c r="H193" s="8">
        <v>31.6</v>
      </c>
      <c r="I193" s="8">
        <v>34.8</v>
      </c>
      <c r="J193" s="9">
        <v>4.6538605E7</v>
      </c>
      <c r="K193" s="9">
        <v>1.470619925E9</v>
      </c>
      <c r="L193" s="9">
        <v>1.644588522E9</v>
      </c>
      <c r="M193" s="9">
        <f t="shared" si="2"/>
        <v>46538605.22</v>
      </c>
      <c r="N193" s="9">
        <f t="shared" si="3"/>
        <v>102943394.8</v>
      </c>
      <c r="O193" s="9">
        <f t="shared" si="4"/>
        <v>43280902.86</v>
      </c>
      <c r="P193" s="9">
        <f t="shared" si="5"/>
        <v>22120000</v>
      </c>
      <c r="Q193" s="9">
        <f t="shared" si="6"/>
        <v>70000000</v>
      </c>
      <c r="R193" s="9">
        <f t="shared" si="7"/>
        <v>11764959.4</v>
      </c>
      <c r="S193" s="9">
        <f t="shared" si="8"/>
        <v>1263791571</v>
      </c>
      <c r="T193" s="9">
        <f t="shared" si="9"/>
        <v>39993404.14</v>
      </c>
      <c r="U193" s="9">
        <f t="shared" si="10"/>
        <v>206828354.2</v>
      </c>
      <c r="V193" s="9"/>
      <c r="W193" s="9"/>
      <c r="X193" s="9"/>
      <c r="Y193" s="9"/>
      <c r="Z193" s="9"/>
      <c r="AA193" s="9"/>
      <c r="AB193" s="9"/>
      <c r="AC193" s="9"/>
    </row>
    <row r="194" ht="15.75" customHeight="1">
      <c r="A194" s="8" t="s">
        <v>21</v>
      </c>
      <c r="B194" s="8" t="s">
        <v>22</v>
      </c>
      <c r="C194" s="8" t="s">
        <v>23</v>
      </c>
      <c r="D194" s="8" t="s">
        <v>228</v>
      </c>
      <c r="E194" s="8" t="str">
        <f t="shared" si="1"/>
        <v>32</v>
      </c>
      <c r="F194" s="8" t="s">
        <v>42</v>
      </c>
      <c r="G194" s="8" t="s">
        <v>26</v>
      </c>
      <c r="H194" s="8">
        <v>42.9</v>
      </c>
      <c r="I194" s="8">
        <v>46.5</v>
      </c>
      <c r="J194" s="9">
        <v>4.619925E7</v>
      </c>
      <c r="K194" s="9">
        <v>1.981947807E9</v>
      </c>
      <c r="L194" s="9">
        <v>2.21637969E9</v>
      </c>
      <c r="M194" s="9">
        <f t="shared" si="2"/>
        <v>46199249.58</v>
      </c>
      <c r="N194" s="9">
        <f t="shared" si="3"/>
        <v>138736346.5</v>
      </c>
      <c r="O194" s="9">
        <f t="shared" si="4"/>
        <v>42965302.11</v>
      </c>
      <c r="P194" s="9">
        <f t="shared" si="5"/>
        <v>30030000</v>
      </c>
      <c r="Q194" s="9">
        <f t="shared" si="6"/>
        <v>70000000</v>
      </c>
      <c r="R194" s="9">
        <f t="shared" si="7"/>
        <v>15855582.46</v>
      </c>
      <c r="S194" s="9">
        <f t="shared" si="8"/>
        <v>1727325878</v>
      </c>
      <c r="T194" s="9">
        <f t="shared" si="9"/>
        <v>40264006.48</v>
      </c>
      <c r="U194" s="9">
        <f t="shared" si="10"/>
        <v>254621928.9</v>
      </c>
      <c r="V194" s="9"/>
      <c r="W194" s="9"/>
      <c r="X194" s="9"/>
      <c r="Y194" s="9"/>
      <c r="Z194" s="9"/>
      <c r="AA194" s="9"/>
      <c r="AB194" s="9"/>
      <c r="AC194" s="9"/>
    </row>
    <row r="195" ht="15.75" customHeight="1">
      <c r="A195" s="8" t="s">
        <v>21</v>
      </c>
      <c r="B195" s="8" t="s">
        <v>22</v>
      </c>
      <c r="C195" s="8" t="s">
        <v>23</v>
      </c>
      <c r="D195" s="8" t="s">
        <v>229</v>
      </c>
      <c r="E195" s="8" t="str">
        <f t="shared" si="1"/>
        <v>32</v>
      </c>
      <c r="F195" s="8" t="s">
        <v>42</v>
      </c>
      <c r="G195" s="8" t="s">
        <v>29</v>
      </c>
      <c r="H195" s="8">
        <v>42.8</v>
      </c>
      <c r="I195" s="8">
        <v>46.3</v>
      </c>
      <c r="J195" s="9">
        <v>4.5015015E7</v>
      </c>
      <c r="K195" s="9">
        <v>1.926642627E9</v>
      </c>
      <c r="L195" s="9">
        <v>2.154445818E9</v>
      </c>
      <c r="M195" s="9">
        <f t="shared" si="2"/>
        <v>45015014.65</v>
      </c>
      <c r="N195" s="9">
        <f t="shared" si="3"/>
        <v>134864983.9</v>
      </c>
      <c r="O195" s="9">
        <f t="shared" si="4"/>
        <v>41863963.62</v>
      </c>
      <c r="P195" s="9">
        <f t="shared" si="5"/>
        <v>29960000</v>
      </c>
      <c r="Q195" s="9">
        <f t="shared" si="6"/>
        <v>70000000</v>
      </c>
      <c r="R195" s="9">
        <f t="shared" si="7"/>
        <v>15413141.02</v>
      </c>
      <c r="S195" s="9">
        <f t="shared" si="8"/>
        <v>1676404502</v>
      </c>
      <c r="T195" s="9">
        <f t="shared" si="9"/>
        <v>39168329.49</v>
      </c>
      <c r="U195" s="9">
        <f t="shared" si="10"/>
        <v>250238124.9</v>
      </c>
      <c r="V195" s="9"/>
      <c r="W195" s="9"/>
      <c r="X195" s="9"/>
      <c r="Y195" s="9"/>
      <c r="Z195" s="9"/>
      <c r="AA195" s="9"/>
      <c r="AB195" s="9"/>
      <c r="AC195" s="9"/>
    </row>
    <row r="196" ht="15.75" customHeight="1">
      <c r="A196" s="8" t="s">
        <v>21</v>
      </c>
      <c r="B196" s="8" t="s">
        <v>22</v>
      </c>
      <c r="C196" s="8" t="s">
        <v>23</v>
      </c>
      <c r="D196" s="8" t="s">
        <v>230</v>
      </c>
      <c r="E196" s="8" t="str">
        <f t="shared" si="1"/>
        <v>33</v>
      </c>
      <c r="F196" s="8" t="s">
        <v>25</v>
      </c>
      <c r="G196" s="8" t="s">
        <v>29</v>
      </c>
      <c r="H196" s="8">
        <v>27.9</v>
      </c>
      <c r="I196" s="8">
        <v>30.6</v>
      </c>
      <c r="J196" s="9">
        <v>4.5806914E7</v>
      </c>
      <c r="K196" s="9">
        <v>1.278012887E9</v>
      </c>
      <c r="L196" s="9">
        <v>1.429162039E9</v>
      </c>
      <c r="M196" s="9">
        <f t="shared" si="2"/>
        <v>45806913.51</v>
      </c>
      <c r="N196" s="9">
        <f t="shared" si="3"/>
        <v>89460902.09</v>
      </c>
      <c r="O196" s="9">
        <f t="shared" si="4"/>
        <v>42600429.57</v>
      </c>
      <c r="P196" s="9">
        <f t="shared" si="5"/>
        <v>19530000</v>
      </c>
      <c r="Q196" s="9">
        <f t="shared" si="6"/>
        <v>70000000</v>
      </c>
      <c r="R196" s="9">
        <f t="shared" si="7"/>
        <v>10224103.1</v>
      </c>
      <c r="S196" s="9">
        <f t="shared" si="8"/>
        <v>1088797882</v>
      </c>
      <c r="T196" s="9">
        <f t="shared" si="9"/>
        <v>39025013.69</v>
      </c>
      <c r="U196" s="9">
        <f t="shared" si="10"/>
        <v>189215005.2</v>
      </c>
      <c r="V196" s="9"/>
      <c r="W196" s="9"/>
      <c r="X196" s="9"/>
      <c r="Y196" s="9"/>
      <c r="Z196" s="9"/>
      <c r="AA196" s="9"/>
      <c r="AB196" s="9"/>
      <c r="AC196" s="9"/>
    </row>
    <row r="197" ht="15.75" customHeight="1">
      <c r="A197" s="8" t="s">
        <v>21</v>
      </c>
      <c r="B197" s="8" t="s">
        <v>22</v>
      </c>
      <c r="C197" s="8" t="s">
        <v>23</v>
      </c>
      <c r="D197" s="8" t="s">
        <v>231</v>
      </c>
      <c r="E197" s="8" t="str">
        <f t="shared" si="1"/>
        <v>33</v>
      </c>
      <c r="F197" s="8" t="s">
        <v>31</v>
      </c>
      <c r="G197" s="8" t="s">
        <v>32</v>
      </c>
      <c r="H197" s="8">
        <v>82.4</v>
      </c>
      <c r="I197" s="8">
        <v>90.6</v>
      </c>
      <c r="J197" s="9">
        <v>4.6803791E7</v>
      </c>
      <c r="K197" s="9">
        <v>3.856632376E9</v>
      </c>
      <c r="L197" s="9">
        <v>4.312894163E9</v>
      </c>
      <c r="M197" s="9">
        <f t="shared" si="2"/>
        <v>46803790.97</v>
      </c>
      <c r="N197" s="9">
        <f t="shared" si="3"/>
        <v>269964266.3</v>
      </c>
      <c r="O197" s="9">
        <f t="shared" si="4"/>
        <v>43527525.6</v>
      </c>
      <c r="P197" s="9">
        <f t="shared" si="5"/>
        <v>57680000</v>
      </c>
      <c r="Q197" s="9">
        <f t="shared" si="6"/>
        <v>120000000</v>
      </c>
      <c r="R197" s="9">
        <f t="shared" si="7"/>
        <v>30853059.01</v>
      </c>
      <c r="S197" s="9">
        <f t="shared" si="8"/>
        <v>3378135051</v>
      </c>
      <c r="T197" s="9">
        <f t="shared" si="9"/>
        <v>40996784.6</v>
      </c>
      <c r="U197" s="9">
        <f t="shared" si="10"/>
        <v>478497325.3</v>
      </c>
      <c r="V197" s="9"/>
      <c r="W197" s="9"/>
      <c r="X197" s="9"/>
      <c r="Y197" s="9"/>
      <c r="Z197" s="9"/>
      <c r="AA197" s="9"/>
      <c r="AB197" s="9"/>
      <c r="AC197" s="9"/>
    </row>
    <row r="198" ht="15.75" customHeight="1">
      <c r="A198" s="8" t="s">
        <v>21</v>
      </c>
      <c r="B198" s="8" t="s">
        <v>22</v>
      </c>
      <c r="C198" s="8" t="s">
        <v>23</v>
      </c>
      <c r="D198" s="8" t="s">
        <v>232</v>
      </c>
      <c r="E198" s="8" t="str">
        <f t="shared" si="1"/>
        <v>33</v>
      </c>
      <c r="F198" s="8" t="s">
        <v>31</v>
      </c>
      <c r="G198" s="8" t="s">
        <v>39</v>
      </c>
      <c r="H198" s="8">
        <v>75.5</v>
      </c>
      <c r="I198" s="8">
        <v>81.7</v>
      </c>
      <c r="J198" s="9">
        <v>4.7529351E7</v>
      </c>
      <c r="K198" s="9">
        <v>3.58846601E9</v>
      </c>
      <c r="L198" s="9">
        <v>4.013094985E9</v>
      </c>
      <c r="M198" s="9">
        <f t="shared" si="2"/>
        <v>47529351.13</v>
      </c>
      <c r="N198" s="9">
        <f t="shared" si="3"/>
        <v>251192620.7</v>
      </c>
      <c r="O198" s="9">
        <f t="shared" si="4"/>
        <v>44202296.55</v>
      </c>
      <c r="P198" s="9">
        <f t="shared" si="5"/>
        <v>52850000</v>
      </c>
      <c r="Q198" s="9">
        <f t="shared" si="6"/>
        <v>120000000</v>
      </c>
      <c r="R198" s="9">
        <f t="shared" si="7"/>
        <v>28707728.08</v>
      </c>
      <c r="S198" s="9">
        <f t="shared" si="8"/>
        <v>3135715661</v>
      </c>
      <c r="T198" s="9">
        <f t="shared" si="9"/>
        <v>41532657.76</v>
      </c>
      <c r="U198" s="9">
        <f t="shared" si="10"/>
        <v>452750348.8</v>
      </c>
      <c r="V198" s="9"/>
      <c r="W198" s="9"/>
      <c r="X198" s="9"/>
      <c r="Y198" s="9"/>
      <c r="Z198" s="9"/>
      <c r="AA198" s="9"/>
      <c r="AB198" s="9"/>
      <c r="AC198" s="9"/>
    </row>
    <row r="199" ht="15.75" customHeight="1">
      <c r="A199" s="8" t="s">
        <v>21</v>
      </c>
      <c r="B199" s="8" t="s">
        <v>22</v>
      </c>
      <c r="C199" s="8" t="s">
        <v>23</v>
      </c>
      <c r="D199" s="8" t="s">
        <v>233</v>
      </c>
      <c r="E199" s="8" t="str">
        <f t="shared" si="1"/>
        <v>33</v>
      </c>
      <c r="F199" s="8" t="s">
        <v>25</v>
      </c>
      <c r="G199" s="8" t="s">
        <v>26</v>
      </c>
      <c r="H199" s="8">
        <v>30.5</v>
      </c>
      <c r="I199" s="8">
        <v>34.0</v>
      </c>
      <c r="J199" s="9">
        <v>4.5452349E7</v>
      </c>
      <c r="K199" s="9">
        <v>1.386296639E9</v>
      </c>
      <c r="L199" s="9">
        <v>1.550233668E9</v>
      </c>
      <c r="M199" s="9">
        <f t="shared" si="2"/>
        <v>45452348.82</v>
      </c>
      <c r="N199" s="9">
        <f t="shared" si="3"/>
        <v>97040764.73</v>
      </c>
      <c r="O199" s="9">
        <f t="shared" si="4"/>
        <v>42270684.4</v>
      </c>
      <c r="P199" s="9">
        <f t="shared" si="5"/>
        <v>21350000</v>
      </c>
      <c r="Q199" s="9">
        <f t="shared" si="6"/>
        <v>70000000</v>
      </c>
      <c r="R199" s="9">
        <f t="shared" si="7"/>
        <v>11090373.11</v>
      </c>
      <c r="S199" s="9">
        <f t="shared" si="8"/>
        <v>1186815501</v>
      </c>
      <c r="T199" s="9">
        <f t="shared" si="9"/>
        <v>38911983.64</v>
      </c>
      <c r="U199" s="9">
        <f t="shared" si="10"/>
        <v>199481137.8</v>
      </c>
      <c r="V199" s="9"/>
      <c r="W199" s="9"/>
      <c r="X199" s="9"/>
      <c r="Y199" s="9"/>
      <c r="Z199" s="9"/>
      <c r="AA199" s="9"/>
      <c r="AB199" s="9"/>
      <c r="AC199" s="9"/>
    </row>
    <row r="200" ht="15.75" customHeight="1">
      <c r="A200" s="8" t="s">
        <v>21</v>
      </c>
      <c r="B200" s="8" t="s">
        <v>22</v>
      </c>
      <c r="C200" s="8" t="s">
        <v>23</v>
      </c>
      <c r="D200" s="8" t="s">
        <v>234</v>
      </c>
      <c r="E200" s="8" t="str">
        <f t="shared" si="1"/>
        <v>33</v>
      </c>
      <c r="F200" s="8" t="s">
        <v>25</v>
      </c>
      <c r="G200" s="8" t="s">
        <v>26</v>
      </c>
      <c r="H200" s="8">
        <v>31.6</v>
      </c>
      <c r="I200" s="8">
        <v>34.8</v>
      </c>
      <c r="J200" s="9">
        <v>4.6166039E7</v>
      </c>
      <c r="K200" s="9">
        <v>1.458846832E9</v>
      </c>
      <c r="L200" s="9">
        <v>1.631402657E9</v>
      </c>
      <c r="M200" s="9">
        <f t="shared" si="2"/>
        <v>46166038.99</v>
      </c>
      <c r="N200" s="9">
        <f t="shared" si="3"/>
        <v>102119278.2</v>
      </c>
      <c r="O200" s="9">
        <f t="shared" si="4"/>
        <v>42934416.26</v>
      </c>
      <c r="P200" s="9">
        <f t="shared" si="5"/>
        <v>22120000</v>
      </c>
      <c r="Q200" s="9">
        <f t="shared" si="6"/>
        <v>70000000</v>
      </c>
      <c r="R200" s="9">
        <f t="shared" si="7"/>
        <v>11670774.66</v>
      </c>
      <c r="S200" s="9">
        <f t="shared" si="8"/>
        <v>1252936779</v>
      </c>
      <c r="T200" s="9">
        <f t="shared" si="9"/>
        <v>39649898.07</v>
      </c>
      <c r="U200" s="9">
        <f t="shared" si="10"/>
        <v>205910052.9</v>
      </c>
      <c r="V200" s="9"/>
      <c r="W200" s="9"/>
      <c r="X200" s="9"/>
      <c r="Y200" s="9"/>
      <c r="Z200" s="9"/>
      <c r="AA200" s="9"/>
      <c r="AB200" s="9"/>
      <c r="AC200" s="9"/>
    </row>
    <row r="201" ht="15.75" customHeight="1">
      <c r="A201" s="8" t="s">
        <v>21</v>
      </c>
      <c r="B201" s="8" t="s">
        <v>22</v>
      </c>
      <c r="C201" s="8" t="s">
        <v>23</v>
      </c>
      <c r="D201" s="8" t="s">
        <v>235</v>
      </c>
      <c r="E201" s="8" t="str">
        <f t="shared" si="1"/>
        <v>33</v>
      </c>
      <c r="F201" s="8" t="s">
        <v>42</v>
      </c>
      <c r="G201" s="8" t="s">
        <v>26</v>
      </c>
      <c r="H201" s="8">
        <v>42.9</v>
      </c>
      <c r="I201" s="8">
        <v>46.5</v>
      </c>
      <c r="J201" s="9">
        <v>4.583255E7</v>
      </c>
      <c r="K201" s="9">
        <v>1.966216382E9</v>
      </c>
      <c r="L201" s="9">
        <v>2.198760494E9</v>
      </c>
      <c r="M201" s="9">
        <f t="shared" si="2"/>
        <v>45832549.7</v>
      </c>
      <c r="N201" s="9">
        <f t="shared" si="3"/>
        <v>137635146.7</v>
      </c>
      <c r="O201" s="9">
        <f t="shared" si="4"/>
        <v>42624271.22</v>
      </c>
      <c r="P201" s="9">
        <f t="shared" si="5"/>
        <v>30030000</v>
      </c>
      <c r="Q201" s="9">
        <f t="shared" si="6"/>
        <v>70000000</v>
      </c>
      <c r="R201" s="9">
        <f t="shared" si="7"/>
        <v>15729731.06</v>
      </c>
      <c r="S201" s="9">
        <f t="shared" si="8"/>
        <v>1712821504</v>
      </c>
      <c r="T201" s="9">
        <f t="shared" si="9"/>
        <v>39925909.19</v>
      </c>
      <c r="U201" s="9">
        <f t="shared" si="10"/>
        <v>253394877.8</v>
      </c>
      <c r="V201" s="9"/>
      <c r="W201" s="9"/>
      <c r="X201" s="9"/>
      <c r="Y201" s="9"/>
      <c r="Z201" s="9"/>
      <c r="AA201" s="9"/>
      <c r="AB201" s="9"/>
      <c r="AC201" s="9"/>
    </row>
    <row r="202" ht="15.75" customHeight="1">
      <c r="A202" s="8" t="s">
        <v>21</v>
      </c>
      <c r="B202" s="8" t="s">
        <v>22</v>
      </c>
      <c r="C202" s="8" t="s">
        <v>23</v>
      </c>
      <c r="D202" s="8" t="s">
        <v>236</v>
      </c>
      <c r="E202" s="8" t="str">
        <f t="shared" si="1"/>
        <v>33</v>
      </c>
      <c r="F202" s="8" t="s">
        <v>31</v>
      </c>
      <c r="G202" s="8" t="s">
        <v>34</v>
      </c>
      <c r="H202" s="8">
        <v>79.2</v>
      </c>
      <c r="I202" s="8">
        <v>87.7</v>
      </c>
      <c r="J202" s="9">
        <v>4.6915086E7</v>
      </c>
      <c r="K202" s="9">
        <v>3.715674818E9</v>
      </c>
      <c r="L202" s="9">
        <v>4.15527545E9</v>
      </c>
      <c r="M202" s="9">
        <f t="shared" si="2"/>
        <v>46915086.09</v>
      </c>
      <c r="N202" s="9">
        <f t="shared" si="3"/>
        <v>260097237.3</v>
      </c>
      <c r="O202" s="9">
        <f t="shared" si="4"/>
        <v>43631030.06</v>
      </c>
      <c r="P202" s="9">
        <f t="shared" si="5"/>
        <v>55440000</v>
      </c>
      <c r="Q202" s="9">
        <f t="shared" si="6"/>
        <v>120000000</v>
      </c>
      <c r="R202" s="9">
        <f t="shared" si="7"/>
        <v>29725398.54</v>
      </c>
      <c r="S202" s="9">
        <f t="shared" si="8"/>
        <v>3250412182</v>
      </c>
      <c r="T202" s="9">
        <f t="shared" si="9"/>
        <v>41040557.86</v>
      </c>
      <c r="U202" s="9">
        <f t="shared" si="10"/>
        <v>465262635.8</v>
      </c>
      <c r="V202" s="9"/>
      <c r="W202" s="9"/>
      <c r="X202" s="9"/>
      <c r="Y202" s="9"/>
      <c r="Z202" s="9"/>
      <c r="AA202" s="9"/>
      <c r="AB202" s="9"/>
      <c r="AC202" s="9"/>
    </row>
    <row r="203" ht="15.75" customHeight="1">
      <c r="A203" s="8" t="s">
        <v>21</v>
      </c>
      <c r="B203" s="8" t="s">
        <v>22</v>
      </c>
      <c r="C203" s="8" t="s">
        <v>23</v>
      </c>
      <c r="D203" s="8" t="s">
        <v>237</v>
      </c>
      <c r="E203" s="8" t="str">
        <f t="shared" si="1"/>
        <v>33</v>
      </c>
      <c r="F203" s="8" t="s">
        <v>42</v>
      </c>
      <c r="G203" s="8" t="s">
        <v>29</v>
      </c>
      <c r="H203" s="8">
        <v>42.8</v>
      </c>
      <c r="I203" s="8">
        <v>46.3</v>
      </c>
      <c r="J203" s="9">
        <v>4.4649046E7</v>
      </c>
      <c r="K203" s="9">
        <v>1.910979159E9</v>
      </c>
      <c r="L203" s="9">
        <v>2.136902733E9</v>
      </c>
      <c r="M203" s="9">
        <f t="shared" si="2"/>
        <v>44649045.77</v>
      </c>
      <c r="N203" s="9">
        <f t="shared" si="3"/>
        <v>133768541.1</v>
      </c>
      <c r="O203" s="9">
        <f t="shared" si="4"/>
        <v>41523612.57</v>
      </c>
      <c r="P203" s="9">
        <f t="shared" si="5"/>
        <v>29960000</v>
      </c>
      <c r="Q203" s="9">
        <f t="shared" si="6"/>
        <v>70000000</v>
      </c>
      <c r="R203" s="9">
        <f t="shared" si="7"/>
        <v>15287833.27</v>
      </c>
      <c r="S203" s="9">
        <f t="shared" si="8"/>
        <v>1661962785</v>
      </c>
      <c r="T203" s="9">
        <f t="shared" si="9"/>
        <v>38830906.18</v>
      </c>
      <c r="U203" s="9">
        <f t="shared" si="10"/>
        <v>249016374.4</v>
      </c>
      <c r="V203" s="9"/>
      <c r="W203" s="9"/>
      <c r="X203" s="9"/>
      <c r="Y203" s="9"/>
      <c r="Z203" s="9"/>
      <c r="AA203" s="9"/>
      <c r="AB203" s="9"/>
      <c r="AC203" s="9"/>
    </row>
    <row r="204" ht="15.75" customHeight="1">
      <c r="A204" s="8" t="s">
        <v>21</v>
      </c>
      <c r="B204" s="8" t="s">
        <v>22</v>
      </c>
      <c r="C204" s="8" t="s">
        <v>23</v>
      </c>
      <c r="D204" s="8" t="s">
        <v>238</v>
      </c>
      <c r="E204" s="8" t="str">
        <f t="shared" si="1"/>
        <v>34</v>
      </c>
      <c r="F204" s="8" t="s">
        <v>25</v>
      </c>
      <c r="G204" s="8" t="s">
        <v>29</v>
      </c>
      <c r="H204" s="8">
        <v>27.9</v>
      </c>
      <c r="I204" s="8">
        <v>30.6</v>
      </c>
      <c r="J204" s="9">
        <v>4.5435872E7</v>
      </c>
      <c r="K204" s="9">
        <v>1.267660841E9</v>
      </c>
      <c r="L204" s="9">
        <v>1.417567748E9</v>
      </c>
      <c r="M204" s="9">
        <f t="shared" si="2"/>
        <v>45435872.44</v>
      </c>
      <c r="N204" s="9">
        <f t="shared" si="3"/>
        <v>88736258.87</v>
      </c>
      <c r="O204" s="9">
        <f t="shared" si="4"/>
        <v>42255361.37</v>
      </c>
      <c r="P204" s="9">
        <f t="shared" si="5"/>
        <v>19530000</v>
      </c>
      <c r="Q204" s="9">
        <f t="shared" si="6"/>
        <v>70000000</v>
      </c>
      <c r="R204" s="9">
        <f t="shared" si="7"/>
        <v>10141286.73</v>
      </c>
      <c r="S204" s="9">
        <f t="shared" si="8"/>
        <v>1079253295</v>
      </c>
      <c r="T204" s="9">
        <f t="shared" si="9"/>
        <v>38682913.81</v>
      </c>
      <c r="U204" s="9">
        <f t="shared" si="10"/>
        <v>188407545.6</v>
      </c>
      <c r="V204" s="9"/>
      <c r="W204" s="9"/>
      <c r="X204" s="9"/>
      <c r="Y204" s="9"/>
      <c r="Z204" s="9"/>
      <c r="AA204" s="9"/>
      <c r="AB204" s="9"/>
      <c r="AC204" s="9"/>
    </row>
    <row r="205" ht="15.75" customHeight="1">
      <c r="A205" s="8" t="s">
        <v>21</v>
      </c>
      <c r="B205" s="8" t="s">
        <v>22</v>
      </c>
      <c r="C205" s="8" t="s">
        <v>23</v>
      </c>
      <c r="D205" s="8" t="s">
        <v>239</v>
      </c>
      <c r="E205" s="8" t="str">
        <f t="shared" si="1"/>
        <v>34</v>
      </c>
      <c r="F205" s="8" t="s">
        <v>28</v>
      </c>
      <c r="G205" s="8" t="s">
        <v>29</v>
      </c>
      <c r="H205" s="8">
        <v>34.3</v>
      </c>
      <c r="I205" s="8">
        <v>37.5</v>
      </c>
      <c r="J205" s="9">
        <v>4.5874897E7</v>
      </c>
      <c r="K205" s="9">
        <v>1.573508976E9</v>
      </c>
      <c r="L205" s="9">
        <v>1.759610155E9</v>
      </c>
      <c r="M205" s="9">
        <f t="shared" si="2"/>
        <v>45874897.26</v>
      </c>
      <c r="N205" s="9">
        <f t="shared" si="3"/>
        <v>110145628.3</v>
      </c>
      <c r="O205" s="9">
        <f t="shared" si="4"/>
        <v>42663654.45</v>
      </c>
      <c r="P205" s="9">
        <f t="shared" si="5"/>
        <v>24010000</v>
      </c>
      <c r="Q205" s="9">
        <f t="shared" si="6"/>
        <v>70000000</v>
      </c>
      <c r="R205" s="9">
        <f t="shared" si="7"/>
        <v>12588071.81</v>
      </c>
      <c r="S205" s="9">
        <f t="shared" si="8"/>
        <v>1356765276</v>
      </c>
      <c r="T205" s="9">
        <f t="shared" si="9"/>
        <v>39555838.95</v>
      </c>
      <c r="U205" s="9">
        <f t="shared" si="10"/>
        <v>216743700.1</v>
      </c>
      <c r="V205" s="9"/>
      <c r="W205" s="9"/>
      <c r="X205" s="9"/>
      <c r="Y205" s="9"/>
      <c r="Z205" s="9"/>
      <c r="AA205" s="9"/>
      <c r="AB205" s="9"/>
      <c r="AC205" s="9"/>
    </row>
    <row r="206" ht="15.75" customHeight="1">
      <c r="A206" s="8" t="s">
        <v>21</v>
      </c>
      <c r="B206" s="8" t="s">
        <v>22</v>
      </c>
      <c r="C206" s="8" t="s">
        <v>23</v>
      </c>
      <c r="D206" s="8" t="s">
        <v>240</v>
      </c>
      <c r="E206" s="8" t="str">
        <f t="shared" si="1"/>
        <v>34</v>
      </c>
      <c r="F206" s="8" t="s">
        <v>31</v>
      </c>
      <c r="G206" s="8" t="s">
        <v>32</v>
      </c>
      <c r="H206" s="8">
        <v>82.4</v>
      </c>
      <c r="I206" s="8">
        <v>90.6</v>
      </c>
      <c r="J206" s="9">
        <v>4.6431819E7</v>
      </c>
      <c r="K206" s="9">
        <v>3.825981898E9</v>
      </c>
      <c r="L206" s="9">
        <v>4.278565628E9</v>
      </c>
      <c r="M206" s="9">
        <f t="shared" si="2"/>
        <v>46431819.15</v>
      </c>
      <c r="N206" s="9">
        <f t="shared" si="3"/>
        <v>267818732.9</v>
      </c>
      <c r="O206" s="9">
        <f t="shared" si="4"/>
        <v>43181591.81</v>
      </c>
      <c r="P206" s="9">
        <f t="shared" si="5"/>
        <v>57680000</v>
      </c>
      <c r="Q206" s="9">
        <f t="shared" si="6"/>
        <v>120000000</v>
      </c>
      <c r="R206" s="9">
        <f t="shared" si="7"/>
        <v>30607855.18</v>
      </c>
      <c r="S206" s="9">
        <f t="shared" si="8"/>
        <v>3349875310</v>
      </c>
      <c r="T206" s="9">
        <f t="shared" si="9"/>
        <v>40653826.58</v>
      </c>
      <c r="U206" s="9">
        <f t="shared" si="10"/>
        <v>476106588</v>
      </c>
      <c r="V206" s="9"/>
      <c r="W206" s="9"/>
      <c r="X206" s="9"/>
      <c r="Y206" s="9"/>
      <c r="Z206" s="9"/>
      <c r="AA206" s="9"/>
      <c r="AB206" s="9"/>
      <c r="AC206" s="9"/>
    </row>
    <row r="207" ht="15.75" customHeight="1">
      <c r="A207" s="8" t="s">
        <v>21</v>
      </c>
      <c r="B207" s="8" t="s">
        <v>22</v>
      </c>
      <c r="C207" s="8" t="s">
        <v>23</v>
      </c>
      <c r="D207" s="8" t="s">
        <v>241</v>
      </c>
      <c r="E207" s="8" t="str">
        <f t="shared" si="1"/>
        <v>34</v>
      </c>
      <c r="F207" s="8" t="s">
        <v>25</v>
      </c>
      <c r="G207" s="8" t="s">
        <v>26</v>
      </c>
      <c r="H207" s="8">
        <v>30.5</v>
      </c>
      <c r="I207" s="8">
        <v>34.0</v>
      </c>
      <c r="J207" s="9">
        <v>4.507522E7</v>
      </c>
      <c r="K207" s="9">
        <v>1.374794203E9</v>
      </c>
      <c r="L207" s="9">
        <v>1.537350939E9</v>
      </c>
      <c r="M207" s="9">
        <f t="shared" si="2"/>
        <v>45075219.77</v>
      </c>
      <c r="N207" s="9">
        <f t="shared" si="3"/>
        <v>96235594.21</v>
      </c>
      <c r="O207" s="9">
        <f t="shared" si="4"/>
        <v>41919954.39</v>
      </c>
      <c r="P207" s="9">
        <f t="shared" si="5"/>
        <v>21350000</v>
      </c>
      <c r="Q207" s="9">
        <f t="shared" si="6"/>
        <v>70000000</v>
      </c>
      <c r="R207" s="9">
        <f t="shared" si="7"/>
        <v>10998353.62</v>
      </c>
      <c r="S207" s="9">
        <f t="shared" si="8"/>
        <v>1176210255</v>
      </c>
      <c r="T207" s="9">
        <f t="shared" si="9"/>
        <v>38564270.66</v>
      </c>
      <c r="U207" s="9">
        <f t="shared" si="10"/>
        <v>198583947.8</v>
      </c>
      <c r="V207" s="9"/>
      <c r="W207" s="9"/>
      <c r="X207" s="9"/>
      <c r="Y207" s="9"/>
      <c r="Z207" s="9"/>
      <c r="AA207" s="9"/>
      <c r="AB207" s="9"/>
      <c r="AC207" s="9"/>
    </row>
    <row r="208" ht="15.75" customHeight="1">
      <c r="A208" s="8" t="s">
        <v>21</v>
      </c>
      <c r="B208" s="8" t="s">
        <v>22</v>
      </c>
      <c r="C208" s="8" t="s">
        <v>23</v>
      </c>
      <c r="D208" s="8" t="s">
        <v>242</v>
      </c>
      <c r="E208" s="8" t="str">
        <f t="shared" si="1"/>
        <v>34</v>
      </c>
      <c r="F208" s="8" t="s">
        <v>31</v>
      </c>
      <c r="G208" s="8" t="s">
        <v>34</v>
      </c>
      <c r="H208" s="8">
        <v>78.3</v>
      </c>
      <c r="I208" s="8">
        <v>87.7</v>
      </c>
      <c r="J208" s="9">
        <v>4.8102968E7</v>
      </c>
      <c r="K208" s="9">
        <v>3.766462417E9</v>
      </c>
      <c r="L208" s="9">
        <v>4.212228929E9</v>
      </c>
      <c r="M208" s="9">
        <f t="shared" si="2"/>
        <v>48102968.29</v>
      </c>
      <c r="N208" s="9">
        <f t="shared" si="3"/>
        <v>263652369.2</v>
      </c>
      <c r="O208" s="9">
        <f t="shared" si="4"/>
        <v>44735760.51</v>
      </c>
      <c r="P208" s="9">
        <f t="shared" si="5"/>
        <v>54810000</v>
      </c>
      <c r="Q208" s="9">
        <f t="shared" si="6"/>
        <v>120000000</v>
      </c>
      <c r="R208" s="9">
        <f t="shared" si="7"/>
        <v>30131699.34</v>
      </c>
      <c r="S208" s="9">
        <f t="shared" si="8"/>
        <v>3297868348</v>
      </c>
      <c r="T208" s="9">
        <f t="shared" si="9"/>
        <v>42118369.71</v>
      </c>
      <c r="U208" s="9">
        <f t="shared" si="10"/>
        <v>468594068.5</v>
      </c>
      <c r="V208" s="9"/>
      <c r="W208" s="9"/>
      <c r="X208" s="9"/>
      <c r="Y208" s="9"/>
      <c r="Z208" s="9"/>
      <c r="AA208" s="9"/>
      <c r="AB208" s="9"/>
      <c r="AC208" s="9"/>
    </row>
    <row r="209" ht="15.75" customHeight="1">
      <c r="A209" s="8" t="s">
        <v>21</v>
      </c>
      <c r="B209" s="8" t="s">
        <v>22</v>
      </c>
      <c r="C209" s="8" t="s">
        <v>23</v>
      </c>
      <c r="D209" s="8" t="s">
        <v>243</v>
      </c>
      <c r="E209" s="8" t="str">
        <f t="shared" si="1"/>
        <v>34</v>
      </c>
      <c r="F209" s="8" t="s">
        <v>25</v>
      </c>
      <c r="G209" s="8" t="s">
        <v>26</v>
      </c>
      <c r="H209" s="8">
        <v>31.6</v>
      </c>
      <c r="I209" s="8">
        <v>34.8</v>
      </c>
      <c r="J209" s="9">
        <v>4.5793477E7</v>
      </c>
      <c r="K209" s="9">
        <v>1.447073867E9</v>
      </c>
      <c r="L209" s="9">
        <v>1.618216936E9</v>
      </c>
      <c r="M209" s="9">
        <f t="shared" si="2"/>
        <v>45793476.8</v>
      </c>
      <c r="N209" s="9">
        <f t="shared" si="3"/>
        <v>101295170.7</v>
      </c>
      <c r="O209" s="9">
        <f t="shared" si="4"/>
        <v>42587933.43</v>
      </c>
      <c r="P209" s="9">
        <f t="shared" si="5"/>
        <v>22120000</v>
      </c>
      <c r="Q209" s="9">
        <f t="shared" si="6"/>
        <v>70000000</v>
      </c>
      <c r="R209" s="9">
        <f t="shared" si="7"/>
        <v>11576590.94</v>
      </c>
      <c r="S209" s="9">
        <f t="shared" si="8"/>
        <v>1242082105</v>
      </c>
      <c r="T209" s="9">
        <f t="shared" si="9"/>
        <v>39306395.74</v>
      </c>
      <c r="U209" s="9">
        <f t="shared" si="10"/>
        <v>204991761.6</v>
      </c>
      <c r="V209" s="9"/>
      <c r="W209" s="9"/>
      <c r="X209" s="9"/>
      <c r="Y209" s="9"/>
      <c r="Z209" s="9"/>
      <c r="AA209" s="9"/>
      <c r="AB209" s="9"/>
      <c r="AC209" s="9"/>
    </row>
    <row r="210" ht="15.75" customHeight="1">
      <c r="A210" s="8" t="s">
        <v>21</v>
      </c>
      <c r="B210" s="8" t="s">
        <v>22</v>
      </c>
      <c r="C210" s="8" t="s">
        <v>23</v>
      </c>
      <c r="D210" s="8" t="s">
        <v>244</v>
      </c>
      <c r="E210" s="8" t="str">
        <f t="shared" si="1"/>
        <v>34</v>
      </c>
      <c r="F210" s="8" t="s">
        <v>42</v>
      </c>
      <c r="G210" s="8" t="s">
        <v>26</v>
      </c>
      <c r="H210" s="8">
        <v>42.9</v>
      </c>
      <c r="I210" s="8">
        <v>46.5</v>
      </c>
      <c r="J210" s="9">
        <v>4.5465857E7</v>
      </c>
      <c r="K210" s="9">
        <v>1.950485246E9</v>
      </c>
      <c r="L210" s="9">
        <v>2.181141621E9</v>
      </c>
      <c r="M210" s="9">
        <f t="shared" si="2"/>
        <v>45465856.55</v>
      </c>
      <c r="N210" s="9">
        <f t="shared" si="3"/>
        <v>136533967.2</v>
      </c>
      <c r="O210" s="9">
        <f t="shared" si="4"/>
        <v>42283246.59</v>
      </c>
      <c r="P210" s="9">
        <f t="shared" si="5"/>
        <v>30030000</v>
      </c>
      <c r="Q210" s="9">
        <f t="shared" si="6"/>
        <v>70000000</v>
      </c>
      <c r="R210" s="9">
        <f t="shared" si="7"/>
        <v>15603881.97</v>
      </c>
      <c r="S210" s="9">
        <f t="shared" si="8"/>
        <v>1698317397</v>
      </c>
      <c r="T210" s="9">
        <f t="shared" si="9"/>
        <v>39587818.11</v>
      </c>
      <c r="U210" s="9">
        <f t="shared" si="10"/>
        <v>252167849.2</v>
      </c>
      <c r="V210" s="9"/>
      <c r="W210" s="9"/>
      <c r="X210" s="9"/>
      <c r="Y210" s="9"/>
      <c r="Z210" s="9"/>
      <c r="AA210" s="9"/>
      <c r="AB210" s="9"/>
      <c r="AC210" s="9"/>
    </row>
    <row r="211" ht="15.75" customHeight="1">
      <c r="A211" s="8" t="s">
        <v>21</v>
      </c>
      <c r="B211" s="8" t="s">
        <v>22</v>
      </c>
      <c r="C211" s="8" t="s">
        <v>23</v>
      </c>
      <c r="D211" s="8" t="s">
        <v>245</v>
      </c>
      <c r="E211" s="8" t="str">
        <f t="shared" si="1"/>
        <v>34</v>
      </c>
      <c r="F211" s="8" t="s">
        <v>31</v>
      </c>
      <c r="G211" s="8" t="s">
        <v>34</v>
      </c>
      <c r="H211" s="8">
        <v>79.2</v>
      </c>
      <c r="I211" s="8">
        <v>87.7</v>
      </c>
      <c r="J211" s="9">
        <v>4.6540472E7</v>
      </c>
      <c r="K211" s="9">
        <v>3.686005369E9</v>
      </c>
      <c r="L211" s="9">
        <v>4.122045667E9</v>
      </c>
      <c r="M211" s="9">
        <f t="shared" si="2"/>
        <v>46540471.83</v>
      </c>
      <c r="N211" s="9">
        <f t="shared" si="3"/>
        <v>258020375.8</v>
      </c>
      <c r="O211" s="9">
        <f t="shared" si="4"/>
        <v>43282638.8</v>
      </c>
      <c r="P211" s="9">
        <f t="shared" si="5"/>
        <v>55440000</v>
      </c>
      <c r="Q211" s="9">
        <f t="shared" si="6"/>
        <v>120000000</v>
      </c>
      <c r="R211" s="9">
        <f t="shared" si="7"/>
        <v>29488042.95</v>
      </c>
      <c r="S211" s="9">
        <f t="shared" si="8"/>
        <v>3223056950</v>
      </c>
      <c r="T211" s="9">
        <f t="shared" si="9"/>
        <v>40695163.51</v>
      </c>
      <c r="U211" s="9">
        <f t="shared" si="10"/>
        <v>462948418.8</v>
      </c>
      <c r="V211" s="9"/>
      <c r="W211" s="9"/>
      <c r="X211" s="9"/>
      <c r="Y211" s="9"/>
      <c r="Z211" s="9"/>
      <c r="AA211" s="9"/>
      <c r="AB211" s="9"/>
      <c r="AC211" s="9"/>
    </row>
    <row r="212" ht="15.75" customHeight="1">
      <c r="A212" s="8" t="s">
        <v>21</v>
      </c>
      <c r="B212" s="8" t="s">
        <v>22</v>
      </c>
      <c r="C212" s="8" t="s">
        <v>23</v>
      </c>
      <c r="D212" s="8" t="s">
        <v>246</v>
      </c>
      <c r="E212" s="8" t="str">
        <f t="shared" si="1"/>
        <v>34</v>
      </c>
      <c r="F212" s="8" t="s">
        <v>42</v>
      </c>
      <c r="G212" s="8" t="s">
        <v>29</v>
      </c>
      <c r="H212" s="8">
        <v>42.8</v>
      </c>
      <c r="I212" s="8">
        <v>46.3</v>
      </c>
      <c r="J212" s="9">
        <v>4.4283075E7</v>
      </c>
      <c r="K212" s="9">
        <v>1.895315603E9</v>
      </c>
      <c r="L212" s="9">
        <v>2.119359551E9</v>
      </c>
      <c r="M212" s="9">
        <f t="shared" si="2"/>
        <v>44283074.84</v>
      </c>
      <c r="N212" s="9">
        <f t="shared" si="3"/>
        <v>132672092.2</v>
      </c>
      <c r="O212" s="9">
        <f t="shared" si="4"/>
        <v>41183259.6</v>
      </c>
      <c r="P212" s="9">
        <f t="shared" si="5"/>
        <v>29960000</v>
      </c>
      <c r="Q212" s="9">
        <f t="shared" si="6"/>
        <v>70000000</v>
      </c>
      <c r="R212" s="9">
        <f t="shared" si="7"/>
        <v>15162524.82</v>
      </c>
      <c r="S212" s="9">
        <f t="shared" si="8"/>
        <v>1647520986</v>
      </c>
      <c r="T212" s="9">
        <f t="shared" si="9"/>
        <v>38493480.98</v>
      </c>
      <c r="U212" s="9">
        <f t="shared" si="10"/>
        <v>247794617</v>
      </c>
      <c r="V212" s="9"/>
      <c r="W212" s="9"/>
      <c r="X212" s="9"/>
      <c r="Y212" s="9"/>
      <c r="Z212" s="9"/>
      <c r="AA212" s="9"/>
      <c r="AB212" s="9"/>
      <c r="AC212" s="9"/>
    </row>
    <row r="213" ht="15.75" customHeight="1">
      <c r="A213" s="8" t="s">
        <v>21</v>
      </c>
      <c r="B213" s="8" t="s">
        <v>22</v>
      </c>
      <c r="C213" s="8" t="s">
        <v>23</v>
      </c>
      <c r="D213" s="8" t="s">
        <v>247</v>
      </c>
      <c r="E213" s="8" t="str">
        <f t="shared" si="1"/>
        <v>35</v>
      </c>
      <c r="F213" s="8" t="s">
        <v>28</v>
      </c>
      <c r="G213" s="8" t="s">
        <v>29</v>
      </c>
      <c r="H213" s="8">
        <v>34.3</v>
      </c>
      <c r="I213" s="8">
        <v>37.5</v>
      </c>
      <c r="J213" s="9">
        <v>4.5463928E7</v>
      </c>
      <c r="K213" s="9">
        <v>1.559412746E9</v>
      </c>
      <c r="L213" s="9">
        <v>1.743822378E9</v>
      </c>
      <c r="M213" s="9">
        <f t="shared" si="2"/>
        <v>45463928.45</v>
      </c>
      <c r="N213" s="9">
        <f t="shared" si="3"/>
        <v>109158892.2</v>
      </c>
      <c r="O213" s="9">
        <f t="shared" si="4"/>
        <v>42281453.46</v>
      </c>
      <c r="P213" s="9">
        <f t="shared" si="5"/>
        <v>24010000</v>
      </c>
      <c r="Q213" s="9">
        <f t="shared" si="6"/>
        <v>70000000</v>
      </c>
      <c r="R213" s="9">
        <f t="shared" si="7"/>
        <v>12475301.97</v>
      </c>
      <c r="S213" s="9">
        <f t="shared" si="8"/>
        <v>1343768552</v>
      </c>
      <c r="T213" s="9">
        <f t="shared" si="9"/>
        <v>39176925.71</v>
      </c>
      <c r="U213" s="9">
        <f t="shared" si="10"/>
        <v>215644194.2</v>
      </c>
      <c r="V213" s="9"/>
      <c r="W213" s="9"/>
      <c r="X213" s="9"/>
      <c r="Y213" s="9"/>
      <c r="Z213" s="9"/>
      <c r="AA213" s="9"/>
      <c r="AB213" s="9"/>
      <c r="AC213" s="9"/>
    </row>
    <row r="214" ht="15.75" customHeight="1">
      <c r="A214" s="8" t="s">
        <v>21</v>
      </c>
      <c r="B214" s="8" t="s">
        <v>22</v>
      </c>
      <c r="C214" s="8" t="s">
        <v>23</v>
      </c>
      <c r="D214" s="8" t="s">
        <v>248</v>
      </c>
      <c r="E214" s="8" t="str">
        <f t="shared" si="1"/>
        <v>35</v>
      </c>
      <c r="F214" s="8" t="s">
        <v>31</v>
      </c>
      <c r="G214" s="8" t="s">
        <v>39</v>
      </c>
      <c r="H214" s="8">
        <v>75.5</v>
      </c>
      <c r="I214" s="8">
        <v>81.7</v>
      </c>
      <c r="J214" s="9">
        <v>4.6756506E7</v>
      </c>
      <c r="K214" s="9">
        <v>3.530116184E9</v>
      </c>
      <c r="L214" s="9">
        <v>3.94774318E9</v>
      </c>
      <c r="M214" s="9">
        <f t="shared" si="2"/>
        <v>46756505.75</v>
      </c>
      <c r="N214" s="9">
        <f t="shared" si="3"/>
        <v>247108132.9</v>
      </c>
      <c r="O214" s="9">
        <f t="shared" si="4"/>
        <v>43483550.35</v>
      </c>
      <c r="P214" s="9">
        <f t="shared" si="5"/>
        <v>52850000</v>
      </c>
      <c r="Q214" s="9">
        <f t="shared" si="6"/>
        <v>120000000</v>
      </c>
      <c r="R214" s="9">
        <f t="shared" si="7"/>
        <v>28240929.47</v>
      </c>
      <c r="S214" s="9">
        <f t="shared" si="8"/>
        <v>3081917122</v>
      </c>
      <c r="T214" s="9">
        <f t="shared" si="9"/>
        <v>40820094.33</v>
      </c>
      <c r="U214" s="9">
        <f t="shared" si="10"/>
        <v>448199062.4</v>
      </c>
      <c r="V214" s="9"/>
      <c r="W214" s="9"/>
      <c r="X214" s="9"/>
      <c r="Y214" s="9"/>
      <c r="Z214" s="9"/>
      <c r="AA214" s="9"/>
      <c r="AB214" s="9"/>
      <c r="AC214" s="9"/>
    </row>
    <row r="215" ht="15.75" customHeight="1">
      <c r="A215" s="8" t="s">
        <v>21</v>
      </c>
      <c r="B215" s="8" t="s">
        <v>22</v>
      </c>
      <c r="C215" s="8" t="s">
        <v>23</v>
      </c>
      <c r="D215" s="8" t="s">
        <v>249</v>
      </c>
      <c r="E215" s="8" t="str">
        <f t="shared" si="1"/>
        <v>35</v>
      </c>
      <c r="F215" s="8" t="s">
        <v>25</v>
      </c>
      <c r="G215" s="8" t="s">
        <v>26</v>
      </c>
      <c r="H215" s="8">
        <v>30.5</v>
      </c>
      <c r="I215" s="8">
        <v>34.0</v>
      </c>
      <c r="J215" s="9">
        <v>4.4656188E7</v>
      </c>
      <c r="K215" s="9">
        <v>1.362013721E9</v>
      </c>
      <c r="L215" s="9">
        <v>1.5230368E9</v>
      </c>
      <c r="M215" s="9">
        <f t="shared" si="2"/>
        <v>44656187.57</v>
      </c>
      <c r="N215" s="9">
        <f t="shared" si="3"/>
        <v>95340960.47</v>
      </c>
      <c r="O215" s="9">
        <f t="shared" si="4"/>
        <v>41530254.44</v>
      </c>
      <c r="P215" s="9">
        <f t="shared" si="5"/>
        <v>21350000</v>
      </c>
      <c r="Q215" s="9">
        <f t="shared" si="6"/>
        <v>70000000</v>
      </c>
      <c r="R215" s="9">
        <f t="shared" si="7"/>
        <v>10896109.77</v>
      </c>
      <c r="S215" s="9">
        <f t="shared" si="8"/>
        <v>1164426651</v>
      </c>
      <c r="T215" s="9">
        <f t="shared" si="9"/>
        <v>38177922.98</v>
      </c>
      <c r="U215" s="9">
        <f t="shared" si="10"/>
        <v>197587070.2</v>
      </c>
      <c r="V215" s="9"/>
      <c r="W215" s="9"/>
      <c r="X215" s="9"/>
      <c r="Y215" s="9"/>
      <c r="Z215" s="9"/>
      <c r="AA215" s="9"/>
      <c r="AB215" s="9"/>
      <c r="AC215" s="9"/>
    </row>
    <row r="216" ht="15.75" customHeight="1">
      <c r="A216" s="8" t="s">
        <v>21</v>
      </c>
      <c r="B216" s="8" t="s">
        <v>22</v>
      </c>
      <c r="C216" s="8" t="s">
        <v>23</v>
      </c>
      <c r="D216" s="8" t="s">
        <v>250</v>
      </c>
      <c r="E216" s="8" t="str">
        <f t="shared" si="1"/>
        <v>35</v>
      </c>
      <c r="F216" s="8" t="s">
        <v>31</v>
      </c>
      <c r="G216" s="8" t="s">
        <v>34</v>
      </c>
      <c r="H216" s="8">
        <v>78.3</v>
      </c>
      <c r="I216" s="8">
        <v>87.7</v>
      </c>
      <c r="J216" s="9">
        <v>4.7681947E7</v>
      </c>
      <c r="K216" s="9">
        <v>3.733496422E9</v>
      </c>
      <c r="L216" s="9">
        <v>4.175307014E9</v>
      </c>
      <c r="M216" s="9">
        <f t="shared" si="2"/>
        <v>47681946.64</v>
      </c>
      <c r="N216" s="9">
        <f t="shared" si="3"/>
        <v>261344749.5</v>
      </c>
      <c r="O216" s="9">
        <f t="shared" si="4"/>
        <v>44344210.38</v>
      </c>
      <c r="P216" s="9">
        <f t="shared" si="5"/>
        <v>54810000</v>
      </c>
      <c r="Q216" s="9">
        <f t="shared" si="6"/>
        <v>120000000</v>
      </c>
      <c r="R216" s="9">
        <f t="shared" si="7"/>
        <v>29867971.38</v>
      </c>
      <c r="S216" s="9">
        <f t="shared" si="8"/>
        <v>3267473701</v>
      </c>
      <c r="T216" s="9">
        <f t="shared" si="9"/>
        <v>41730187.75</v>
      </c>
      <c r="U216" s="9">
        <f t="shared" si="10"/>
        <v>466022720.9</v>
      </c>
      <c r="V216" s="9"/>
      <c r="W216" s="9"/>
      <c r="X216" s="9"/>
      <c r="Y216" s="9"/>
      <c r="Z216" s="9"/>
      <c r="AA216" s="9"/>
      <c r="AB216" s="9"/>
      <c r="AC216" s="9"/>
    </row>
    <row r="217" ht="15.75" customHeight="1">
      <c r="A217" s="8" t="s">
        <v>21</v>
      </c>
      <c r="B217" s="8" t="s">
        <v>22</v>
      </c>
      <c r="C217" s="8" t="s">
        <v>23</v>
      </c>
      <c r="D217" s="8" t="s">
        <v>251</v>
      </c>
      <c r="E217" s="8" t="str">
        <f t="shared" si="1"/>
        <v>35</v>
      </c>
      <c r="F217" s="8" t="s">
        <v>25</v>
      </c>
      <c r="G217" s="8" t="s">
        <v>26</v>
      </c>
      <c r="H217" s="8">
        <v>31.6</v>
      </c>
      <c r="I217" s="8">
        <v>34.8</v>
      </c>
      <c r="J217" s="9">
        <v>4.5379512E7</v>
      </c>
      <c r="K217" s="9">
        <v>1.433992567E9</v>
      </c>
      <c r="L217" s="9">
        <v>1.60356588E9</v>
      </c>
      <c r="M217" s="9">
        <f t="shared" si="2"/>
        <v>45379511.61</v>
      </c>
      <c r="N217" s="9">
        <f t="shared" si="3"/>
        <v>100379479.7</v>
      </c>
      <c r="O217" s="9">
        <f t="shared" si="4"/>
        <v>42202945.8</v>
      </c>
      <c r="P217" s="9">
        <f t="shared" si="5"/>
        <v>22120000</v>
      </c>
      <c r="Q217" s="9">
        <f t="shared" si="6"/>
        <v>70000000</v>
      </c>
      <c r="R217" s="9">
        <f t="shared" si="7"/>
        <v>11471940.54</v>
      </c>
      <c r="S217" s="9">
        <f t="shared" si="8"/>
        <v>1230021147</v>
      </c>
      <c r="T217" s="9">
        <f t="shared" si="9"/>
        <v>38924719.83</v>
      </c>
      <c r="U217" s="9">
        <f t="shared" si="10"/>
        <v>203971420.2</v>
      </c>
      <c r="V217" s="9"/>
      <c r="W217" s="9"/>
      <c r="X217" s="9"/>
      <c r="Y217" s="9"/>
      <c r="Z217" s="9"/>
      <c r="AA217" s="9"/>
      <c r="AB217" s="9"/>
      <c r="AC217" s="9"/>
    </row>
    <row r="218" ht="15.75" customHeight="1">
      <c r="A218" s="8" t="s">
        <v>21</v>
      </c>
      <c r="B218" s="8" t="s">
        <v>22</v>
      </c>
      <c r="C218" s="8" t="s">
        <v>23</v>
      </c>
      <c r="D218" s="8" t="s">
        <v>252</v>
      </c>
      <c r="E218" s="8" t="str">
        <f t="shared" si="1"/>
        <v>35</v>
      </c>
      <c r="F218" s="8" t="s">
        <v>42</v>
      </c>
      <c r="G218" s="8" t="s">
        <v>26</v>
      </c>
      <c r="H218" s="8">
        <v>42.9</v>
      </c>
      <c r="I218" s="8">
        <v>46.5</v>
      </c>
      <c r="J218" s="9">
        <v>4.5058419E7</v>
      </c>
      <c r="K218" s="9">
        <v>1.933006177E9</v>
      </c>
      <c r="L218" s="9">
        <v>2.161565064E9</v>
      </c>
      <c r="M218" s="9">
        <f t="shared" si="2"/>
        <v>45058419.04</v>
      </c>
      <c r="N218" s="9">
        <f t="shared" si="3"/>
        <v>135310432.4</v>
      </c>
      <c r="O218" s="9">
        <f t="shared" si="4"/>
        <v>41904329.71</v>
      </c>
      <c r="P218" s="9">
        <f t="shared" si="5"/>
        <v>30030000</v>
      </c>
      <c r="Q218" s="9">
        <f t="shared" si="6"/>
        <v>70000000</v>
      </c>
      <c r="R218" s="9">
        <f t="shared" si="7"/>
        <v>15464049.42</v>
      </c>
      <c r="S218" s="9">
        <f t="shared" si="8"/>
        <v>1682201695</v>
      </c>
      <c r="T218" s="9">
        <f t="shared" si="9"/>
        <v>39212160.73</v>
      </c>
      <c r="U218" s="9">
        <f t="shared" si="10"/>
        <v>250804481.8</v>
      </c>
      <c r="V218" s="9"/>
      <c r="W218" s="9"/>
      <c r="X218" s="9"/>
      <c r="Y218" s="9"/>
      <c r="Z218" s="9"/>
      <c r="AA218" s="9"/>
      <c r="AB218" s="9"/>
      <c r="AC218" s="9"/>
    </row>
    <row r="219" ht="15.75" customHeight="1">
      <c r="A219" s="8" t="s">
        <v>21</v>
      </c>
      <c r="B219" s="8" t="s">
        <v>22</v>
      </c>
      <c r="C219" s="8" t="s">
        <v>23</v>
      </c>
      <c r="D219" s="8" t="s">
        <v>253</v>
      </c>
      <c r="E219" s="8" t="str">
        <f t="shared" si="1"/>
        <v>36</v>
      </c>
      <c r="F219" s="8" t="s">
        <v>28</v>
      </c>
      <c r="G219" s="8" t="s">
        <v>29</v>
      </c>
      <c r="H219" s="8">
        <v>34.3</v>
      </c>
      <c r="I219" s="8">
        <v>37.5</v>
      </c>
      <c r="J219" s="9">
        <v>4.5052965E7</v>
      </c>
      <c r="K219" s="9">
        <v>1.545316688E9</v>
      </c>
      <c r="L219" s="9">
        <v>1.728034794E9</v>
      </c>
      <c r="M219" s="9">
        <f t="shared" si="2"/>
        <v>45052964.66</v>
      </c>
      <c r="N219" s="9">
        <f t="shared" si="3"/>
        <v>108172168.2</v>
      </c>
      <c r="O219" s="9">
        <f t="shared" si="4"/>
        <v>41899257.14</v>
      </c>
      <c r="P219" s="9">
        <f t="shared" si="5"/>
        <v>24010000</v>
      </c>
      <c r="Q219" s="9">
        <f t="shared" si="6"/>
        <v>70000000</v>
      </c>
      <c r="R219" s="9">
        <f t="shared" si="7"/>
        <v>12362533.5</v>
      </c>
      <c r="S219" s="9">
        <f t="shared" si="8"/>
        <v>1330771986</v>
      </c>
      <c r="T219" s="9">
        <f t="shared" si="9"/>
        <v>38798017.09</v>
      </c>
      <c r="U219" s="9">
        <f t="shared" si="10"/>
        <v>214544701.7</v>
      </c>
      <c r="V219" s="9"/>
      <c r="W219" s="9"/>
      <c r="X219" s="9"/>
      <c r="Y219" s="9"/>
      <c r="Z219" s="9"/>
      <c r="AA219" s="9"/>
      <c r="AB219" s="9"/>
      <c r="AC219" s="9"/>
    </row>
    <row r="220" ht="15.75" customHeight="1">
      <c r="A220" s="8" t="s">
        <v>21</v>
      </c>
      <c r="B220" s="8" t="s">
        <v>22</v>
      </c>
      <c r="C220" s="8" t="s">
        <v>23</v>
      </c>
      <c r="D220" s="8" t="s">
        <v>254</v>
      </c>
      <c r="E220" s="8" t="str">
        <f t="shared" si="1"/>
        <v>36</v>
      </c>
      <c r="F220" s="8" t="s">
        <v>31</v>
      </c>
      <c r="G220" s="8" t="s">
        <v>39</v>
      </c>
      <c r="H220" s="8">
        <v>75.5</v>
      </c>
      <c r="I220" s="8">
        <v>81.7</v>
      </c>
      <c r="J220" s="9">
        <v>4.6349741E7</v>
      </c>
      <c r="K220" s="9">
        <v>3.499405473E9</v>
      </c>
      <c r="L220" s="9">
        <v>3.913347184E9</v>
      </c>
      <c r="M220" s="9">
        <f t="shared" si="2"/>
        <v>46349741.36</v>
      </c>
      <c r="N220" s="9">
        <f t="shared" si="3"/>
        <v>244958383.1</v>
      </c>
      <c r="O220" s="9">
        <f t="shared" si="4"/>
        <v>43105259.47</v>
      </c>
      <c r="P220" s="9">
        <f t="shared" si="5"/>
        <v>52850000</v>
      </c>
      <c r="Q220" s="9">
        <f t="shared" si="6"/>
        <v>120000000</v>
      </c>
      <c r="R220" s="9">
        <f t="shared" si="7"/>
        <v>27995243.78</v>
      </c>
      <c r="S220" s="9">
        <f t="shared" si="8"/>
        <v>3053601846</v>
      </c>
      <c r="T220" s="9">
        <f t="shared" si="9"/>
        <v>40445057.56</v>
      </c>
      <c r="U220" s="9">
        <f t="shared" si="10"/>
        <v>445803626.9</v>
      </c>
      <c r="V220" s="9"/>
      <c r="W220" s="9"/>
      <c r="X220" s="9"/>
      <c r="Y220" s="9"/>
      <c r="Z220" s="9"/>
      <c r="AA220" s="9"/>
      <c r="AB220" s="9"/>
      <c r="AC220" s="9"/>
    </row>
    <row r="221" ht="15.75" customHeight="1">
      <c r="A221" s="8" t="s">
        <v>21</v>
      </c>
      <c r="B221" s="8" t="s">
        <v>22</v>
      </c>
      <c r="C221" s="8" t="s">
        <v>23</v>
      </c>
      <c r="D221" s="8" t="s">
        <v>255</v>
      </c>
      <c r="E221" s="8" t="str">
        <f t="shared" si="1"/>
        <v>36</v>
      </c>
      <c r="F221" s="8" t="s">
        <v>31</v>
      </c>
      <c r="G221" s="8" t="s">
        <v>34</v>
      </c>
      <c r="H221" s="8">
        <v>78.3</v>
      </c>
      <c r="I221" s="8">
        <v>87.7</v>
      </c>
      <c r="J221" s="9">
        <v>4.7260923E7</v>
      </c>
      <c r="K221" s="9">
        <v>3.700530297E9</v>
      </c>
      <c r="L221" s="9">
        <v>4.138384954E9</v>
      </c>
      <c r="M221" s="9">
        <f t="shared" si="2"/>
        <v>47260923.33</v>
      </c>
      <c r="N221" s="9">
        <f t="shared" si="3"/>
        <v>259037120.8</v>
      </c>
      <c r="O221" s="9">
        <f t="shared" si="4"/>
        <v>43952658.7</v>
      </c>
      <c r="P221" s="9">
        <f t="shared" si="5"/>
        <v>54810000</v>
      </c>
      <c r="Q221" s="9">
        <f t="shared" si="6"/>
        <v>120000000</v>
      </c>
      <c r="R221" s="9">
        <f t="shared" si="7"/>
        <v>29604242.38</v>
      </c>
      <c r="S221" s="9">
        <f t="shared" si="8"/>
        <v>3237078934</v>
      </c>
      <c r="T221" s="9">
        <f t="shared" si="9"/>
        <v>41342004.26</v>
      </c>
      <c r="U221" s="9">
        <f t="shared" si="10"/>
        <v>463451363.2</v>
      </c>
      <c r="V221" s="9"/>
      <c r="W221" s="9"/>
      <c r="X221" s="9"/>
      <c r="Y221" s="9"/>
      <c r="Z221" s="9"/>
      <c r="AA221" s="9"/>
      <c r="AB221" s="9"/>
      <c r="AC221" s="9"/>
    </row>
    <row r="222" ht="15.75" customHeight="1">
      <c r="A222" s="8" t="s">
        <v>21</v>
      </c>
      <c r="B222" s="8" t="s">
        <v>22</v>
      </c>
      <c r="C222" s="8" t="s">
        <v>23</v>
      </c>
      <c r="D222" s="8" t="s">
        <v>256</v>
      </c>
      <c r="E222" s="8" t="str">
        <f t="shared" si="1"/>
        <v>36</v>
      </c>
      <c r="F222" s="8" t="s">
        <v>25</v>
      </c>
      <c r="G222" s="8" t="s">
        <v>26</v>
      </c>
      <c r="H222" s="8">
        <v>31.6</v>
      </c>
      <c r="I222" s="8">
        <v>34.8</v>
      </c>
      <c r="J222" s="9">
        <v>4.4965553E7</v>
      </c>
      <c r="K222" s="9">
        <v>1.420911472E9</v>
      </c>
      <c r="L222" s="9">
        <v>1.588915054E9</v>
      </c>
      <c r="M222" s="9">
        <f t="shared" si="2"/>
        <v>44965552.91</v>
      </c>
      <c r="N222" s="9">
        <f t="shared" si="3"/>
        <v>99463803.04</v>
      </c>
      <c r="O222" s="9">
        <f t="shared" si="4"/>
        <v>41817964.21</v>
      </c>
      <c r="P222" s="9">
        <f t="shared" si="5"/>
        <v>22120000</v>
      </c>
      <c r="Q222" s="9">
        <f t="shared" si="6"/>
        <v>70000000</v>
      </c>
      <c r="R222" s="9">
        <f t="shared" si="7"/>
        <v>11367291.78</v>
      </c>
      <c r="S222" s="9">
        <f t="shared" si="8"/>
        <v>1217960377</v>
      </c>
      <c r="T222" s="9">
        <f t="shared" si="9"/>
        <v>38543049.91</v>
      </c>
      <c r="U222" s="9">
        <f t="shared" si="10"/>
        <v>202951094.8</v>
      </c>
      <c r="V222" s="9"/>
      <c r="W222" s="9"/>
      <c r="X222" s="9"/>
      <c r="Y222" s="9"/>
      <c r="Z222" s="9"/>
      <c r="AA222" s="9"/>
      <c r="AB222" s="9"/>
      <c r="AC222" s="9"/>
    </row>
    <row r="223" ht="15.75" customHeight="1">
      <c r="A223" s="8" t="s">
        <v>21</v>
      </c>
      <c r="B223" s="8" t="s">
        <v>22</v>
      </c>
      <c r="C223" s="8" t="s">
        <v>23</v>
      </c>
      <c r="D223" s="8" t="s">
        <v>257</v>
      </c>
      <c r="E223" s="8" t="str">
        <f t="shared" si="1"/>
        <v>37</v>
      </c>
      <c r="F223" s="8" t="s">
        <v>31</v>
      </c>
      <c r="G223" s="8" t="s">
        <v>39</v>
      </c>
      <c r="H223" s="8">
        <v>75.5</v>
      </c>
      <c r="I223" s="8">
        <v>81.7</v>
      </c>
      <c r="J223" s="9">
        <v>4.5942975E7</v>
      </c>
      <c r="K223" s="9">
        <v>3.468694632E9</v>
      </c>
      <c r="L223" s="9">
        <v>3.878951041E9</v>
      </c>
      <c r="M223" s="9">
        <f t="shared" si="2"/>
        <v>45942975.26</v>
      </c>
      <c r="N223" s="9">
        <f t="shared" si="3"/>
        <v>242808624.2</v>
      </c>
      <c r="O223" s="9">
        <f t="shared" si="4"/>
        <v>42726966.99</v>
      </c>
      <c r="P223" s="9">
        <f t="shared" si="5"/>
        <v>52850000</v>
      </c>
      <c r="Q223" s="9">
        <f t="shared" si="6"/>
        <v>120000000</v>
      </c>
      <c r="R223" s="9">
        <f t="shared" si="7"/>
        <v>27749557.06</v>
      </c>
      <c r="S223" s="9">
        <f t="shared" si="8"/>
        <v>3025286451</v>
      </c>
      <c r="T223" s="9">
        <f t="shared" si="9"/>
        <v>40070019.21</v>
      </c>
      <c r="U223" s="9">
        <f t="shared" si="10"/>
        <v>443408181.3</v>
      </c>
      <c r="V223" s="9"/>
      <c r="W223" s="9"/>
      <c r="X223" s="9"/>
      <c r="Y223" s="9"/>
      <c r="Z223" s="9"/>
      <c r="AA223" s="9"/>
      <c r="AB223" s="9"/>
      <c r="AC223" s="9"/>
    </row>
    <row r="224" ht="15.75" customHeight="1">
      <c r="A224" s="8" t="s">
        <v>21</v>
      </c>
      <c r="B224" s="8" t="s">
        <v>22</v>
      </c>
      <c r="C224" s="8" t="s">
        <v>23</v>
      </c>
      <c r="D224" s="8" t="s">
        <v>258</v>
      </c>
      <c r="E224" s="8" t="str">
        <f t="shared" si="1"/>
        <v>37</v>
      </c>
      <c r="F224" s="8" t="s">
        <v>31</v>
      </c>
      <c r="G224" s="8" t="s">
        <v>34</v>
      </c>
      <c r="H224" s="8">
        <v>78.3</v>
      </c>
      <c r="I224" s="8">
        <v>87.7</v>
      </c>
      <c r="J224" s="9">
        <v>4.68399E7</v>
      </c>
      <c r="K224" s="9">
        <v>3.667564132E9</v>
      </c>
      <c r="L224" s="9">
        <v>4.101462849E9</v>
      </c>
      <c r="M224" s="9">
        <f t="shared" si="2"/>
        <v>46839899.51</v>
      </c>
      <c r="N224" s="9">
        <f t="shared" si="3"/>
        <v>256729489.2</v>
      </c>
      <c r="O224" s="9">
        <f t="shared" si="4"/>
        <v>43561106.55</v>
      </c>
      <c r="P224" s="9">
        <f t="shared" si="5"/>
        <v>54810000</v>
      </c>
      <c r="Q224" s="9">
        <f t="shared" si="6"/>
        <v>120000000</v>
      </c>
      <c r="R224" s="9">
        <f t="shared" si="7"/>
        <v>29340513.06</v>
      </c>
      <c r="S224" s="9">
        <f t="shared" si="8"/>
        <v>3206684130</v>
      </c>
      <c r="T224" s="9">
        <f t="shared" si="9"/>
        <v>40953820.3</v>
      </c>
      <c r="U224" s="9">
        <f t="shared" si="10"/>
        <v>460880002.3</v>
      </c>
      <c r="V224" s="9"/>
      <c r="W224" s="9"/>
      <c r="X224" s="9"/>
      <c r="Y224" s="9"/>
      <c r="Z224" s="9"/>
      <c r="AA224" s="9"/>
      <c r="AB224" s="9"/>
      <c r="AC224" s="9"/>
    </row>
    <row r="225" ht="15.75" customHeight="1">
      <c r="A225" s="8" t="s">
        <v>21</v>
      </c>
      <c r="B225" s="8" t="s">
        <v>22</v>
      </c>
      <c r="C225" s="8" t="s">
        <v>23</v>
      </c>
      <c r="D225" s="8" t="s">
        <v>259</v>
      </c>
      <c r="E225" s="8" t="str">
        <f t="shared" si="1"/>
        <v>37</v>
      </c>
      <c r="F225" s="8" t="s">
        <v>42</v>
      </c>
      <c r="G225" s="8" t="s">
        <v>26</v>
      </c>
      <c r="H225" s="8">
        <v>42.9</v>
      </c>
      <c r="I225" s="8">
        <v>46.5</v>
      </c>
      <c r="J225" s="9">
        <v>4.4243541E7</v>
      </c>
      <c r="K225" s="9">
        <v>1.898047907E9</v>
      </c>
      <c r="L225" s="9">
        <v>2.122411802E9</v>
      </c>
      <c r="M225" s="9">
        <f t="shared" si="2"/>
        <v>44243540.96</v>
      </c>
      <c r="N225" s="9">
        <f t="shared" si="3"/>
        <v>132863353.5</v>
      </c>
      <c r="O225" s="9">
        <f t="shared" si="4"/>
        <v>41146493.09</v>
      </c>
      <c r="P225" s="9">
        <f t="shared" si="5"/>
        <v>30030000</v>
      </c>
      <c r="Q225" s="9">
        <f t="shared" si="6"/>
        <v>70000000</v>
      </c>
      <c r="R225" s="9">
        <f t="shared" si="7"/>
        <v>15184383.26</v>
      </c>
      <c r="S225" s="9">
        <f t="shared" si="8"/>
        <v>1649970170</v>
      </c>
      <c r="T225" s="9">
        <f t="shared" si="9"/>
        <v>38460843.13</v>
      </c>
      <c r="U225" s="9">
        <f t="shared" si="10"/>
        <v>248077736.7</v>
      </c>
      <c r="V225" s="9"/>
      <c r="W225" s="9"/>
      <c r="X225" s="9"/>
      <c r="Y225" s="9"/>
      <c r="Z225" s="9"/>
      <c r="AA225" s="9"/>
      <c r="AB225" s="9"/>
      <c r="AC225" s="9"/>
    </row>
    <row r="226" ht="15.75" customHeight="1">
      <c r="A226" s="8" t="s">
        <v>21</v>
      </c>
      <c r="B226" s="8" t="s">
        <v>22</v>
      </c>
      <c r="C226" s="8" t="s">
        <v>23</v>
      </c>
      <c r="D226" s="8" t="s">
        <v>260</v>
      </c>
      <c r="E226" s="8" t="str">
        <f t="shared" si="1"/>
        <v>37</v>
      </c>
      <c r="F226" s="8" t="s">
        <v>73</v>
      </c>
      <c r="G226" s="8" t="s">
        <v>29</v>
      </c>
      <c r="H226" s="8">
        <v>54.6</v>
      </c>
      <c r="I226" s="8">
        <v>59.1</v>
      </c>
      <c r="J226" s="9">
        <v>4.1591741E7</v>
      </c>
      <c r="K226" s="9">
        <v>2.270909035E9</v>
      </c>
      <c r="L226" s="9">
        <v>2.539088487E9</v>
      </c>
      <c r="M226" s="9">
        <f t="shared" si="2"/>
        <v>41591740.57</v>
      </c>
      <c r="N226" s="9">
        <f t="shared" si="3"/>
        <v>158963632.5</v>
      </c>
      <c r="O226" s="9">
        <f t="shared" si="4"/>
        <v>38680318.73</v>
      </c>
      <c r="P226" s="9">
        <f t="shared" si="5"/>
        <v>38220000</v>
      </c>
      <c r="Q226" s="9">
        <f t="shared" si="6"/>
        <v>120000000</v>
      </c>
      <c r="R226" s="9">
        <f t="shared" si="7"/>
        <v>18167272.28</v>
      </c>
      <c r="S226" s="9">
        <f t="shared" si="8"/>
        <v>1935558130</v>
      </c>
      <c r="T226" s="9">
        <f t="shared" si="9"/>
        <v>35449782.61</v>
      </c>
      <c r="U226" s="9">
        <f t="shared" si="10"/>
        <v>335350904.7</v>
      </c>
      <c r="V226" s="9"/>
      <c r="W226" s="9"/>
      <c r="X226" s="9"/>
      <c r="Y226" s="9"/>
      <c r="Z226" s="9"/>
      <c r="AA226" s="9"/>
      <c r="AB226" s="9"/>
      <c r="AC226" s="9"/>
    </row>
    <row r="227" ht="15.75" customHeight="1">
      <c r="A227" s="8" t="s">
        <v>21</v>
      </c>
      <c r="B227" s="8" t="s">
        <v>22</v>
      </c>
      <c r="C227" s="8" t="s">
        <v>23</v>
      </c>
      <c r="D227" s="8" t="s">
        <v>261</v>
      </c>
      <c r="E227" s="8" t="str">
        <f t="shared" si="1"/>
        <v>37</v>
      </c>
      <c r="F227" s="8" t="s">
        <v>75</v>
      </c>
      <c r="G227" s="8" t="s">
        <v>32</v>
      </c>
      <c r="H227" s="8">
        <v>63.3</v>
      </c>
      <c r="I227" s="8">
        <v>69.2</v>
      </c>
      <c r="J227" s="9">
        <v>4.611855E7</v>
      </c>
      <c r="K227" s="9">
        <v>2.919304199E9</v>
      </c>
      <c r="L227" s="9">
        <v>3.264601184E9</v>
      </c>
      <c r="M227" s="9">
        <f t="shared" si="2"/>
        <v>46118549.75</v>
      </c>
      <c r="N227" s="9">
        <f t="shared" si="3"/>
        <v>204351293.9</v>
      </c>
      <c r="O227" s="9">
        <f t="shared" si="4"/>
        <v>42890251.26</v>
      </c>
      <c r="P227" s="9">
        <f t="shared" si="5"/>
        <v>44310000</v>
      </c>
      <c r="Q227" s="9">
        <f t="shared" si="6"/>
        <v>120000000</v>
      </c>
      <c r="R227" s="9">
        <f t="shared" si="7"/>
        <v>23354433.59</v>
      </c>
      <c r="S227" s="9">
        <f t="shared" si="8"/>
        <v>2527288471</v>
      </c>
      <c r="T227" s="9">
        <f t="shared" si="9"/>
        <v>39925568.27</v>
      </c>
      <c r="U227" s="9">
        <f t="shared" si="10"/>
        <v>392015727.5</v>
      </c>
      <c r="V227" s="9"/>
      <c r="W227" s="9"/>
      <c r="X227" s="9"/>
      <c r="Y227" s="9"/>
      <c r="Z227" s="9"/>
      <c r="AA227" s="9"/>
      <c r="AB227" s="9"/>
      <c r="AC227" s="9"/>
    </row>
    <row r="228" ht="15.75" customHeight="1">
      <c r="A228" s="8" t="s">
        <v>21</v>
      </c>
      <c r="B228" s="8" t="s">
        <v>22</v>
      </c>
      <c r="C228" s="8" t="s">
        <v>23</v>
      </c>
      <c r="D228" s="8" t="s">
        <v>262</v>
      </c>
      <c r="E228" s="8" t="str">
        <f t="shared" si="1"/>
        <v>38</v>
      </c>
      <c r="F228" s="8" t="s">
        <v>31</v>
      </c>
      <c r="G228" s="8" t="s">
        <v>39</v>
      </c>
      <c r="H228" s="8">
        <v>75.5</v>
      </c>
      <c r="I228" s="8">
        <v>81.7</v>
      </c>
      <c r="J228" s="9">
        <v>4.5536212E7</v>
      </c>
      <c r="K228" s="9">
        <v>3.437983994E9</v>
      </c>
      <c r="L228" s="9">
        <v>3.844555127E9</v>
      </c>
      <c r="M228" s="9">
        <f t="shared" si="2"/>
        <v>45536211.84</v>
      </c>
      <c r="N228" s="9">
        <f t="shared" si="3"/>
        <v>240658879.6</v>
      </c>
      <c r="O228" s="9">
        <f t="shared" si="4"/>
        <v>42348677.01</v>
      </c>
      <c r="P228" s="9">
        <f t="shared" si="5"/>
        <v>52850000</v>
      </c>
      <c r="Q228" s="9">
        <f t="shared" si="6"/>
        <v>120000000</v>
      </c>
      <c r="R228" s="9">
        <f t="shared" si="7"/>
        <v>27503871.95</v>
      </c>
      <c r="S228" s="9">
        <f t="shared" si="8"/>
        <v>2996971242</v>
      </c>
      <c r="T228" s="9">
        <f t="shared" si="9"/>
        <v>39694983.34</v>
      </c>
      <c r="U228" s="9">
        <f t="shared" si="10"/>
        <v>441012751.5</v>
      </c>
      <c r="V228" s="9"/>
      <c r="W228" s="9"/>
      <c r="X228" s="9"/>
      <c r="Y228" s="9"/>
      <c r="Z228" s="9"/>
      <c r="AA228" s="9"/>
      <c r="AB228" s="9"/>
      <c r="AC228" s="9"/>
    </row>
    <row r="229" ht="15.75" customHeight="1">
      <c r="A229" s="8" t="s">
        <v>21</v>
      </c>
      <c r="B229" s="8" t="s">
        <v>22</v>
      </c>
      <c r="C229" s="8" t="s">
        <v>23</v>
      </c>
      <c r="D229" s="8" t="s">
        <v>263</v>
      </c>
      <c r="E229" s="8" t="str">
        <f t="shared" si="1"/>
        <v>38</v>
      </c>
      <c r="F229" s="8" t="s">
        <v>25</v>
      </c>
      <c r="G229" s="8" t="s">
        <v>26</v>
      </c>
      <c r="H229" s="8">
        <v>30.5</v>
      </c>
      <c r="I229" s="8">
        <v>34.0</v>
      </c>
      <c r="J229" s="9">
        <v>4.3399095E7</v>
      </c>
      <c r="K229" s="9">
        <v>1.323672402E9</v>
      </c>
      <c r="L229" s="9">
        <v>1.480094522E9</v>
      </c>
      <c r="M229" s="9">
        <f t="shared" si="2"/>
        <v>43399095.15</v>
      </c>
      <c r="N229" s="9">
        <f t="shared" si="3"/>
        <v>92657068.14</v>
      </c>
      <c r="O229" s="9">
        <f t="shared" si="4"/>
        <v>40361158.49</v>
      </c>
      <c r="P229" s="9">
        <f t="shared" si="5"/>
        <v>21350000</v>
      </c>
      <c r="Q229" s="9">
        <f t="shared" si="6"/>
        <v>70000000</v>
      </c>
      <c r="R229" s="9">
        <f t="shared" si="7"/>
        <v>10589379.22</v>
      </c>
      <c r="S229" s="9">
        <f t="shared" si="8"/>
        <v>1129075955</v>
      </c>
      <c r="T229" s="9">
        <f t="shared" si="9"/>
        <v>37018883.76</v>
      </c>
      <c r="U229" s="9">
        <f t="shared" si="10"/>
        <v>194596447.4</v>
      </c>
      <c r="V229" s="9"/>
      <c r="W229" s="9"/>
      <c r="X229" s="9"/>
      <c r="Y229" s="9"/>
      <c r="Z229" s="9"/>
      <c r="AA229" s="9"/>
      <c r="AB229" s="9"/>
      <c r="AC229" s="9"/>
    </row>
    <row r="230" ht="15.75" customHeight="1">
      <c r="A230" s="8" t="s">
        <v>21</v>
      </c>
      <c r="B230" s="8" t="s">
        <v>22</v>
      </c>
      <c r="C230" s="8" t="s">
        <v>23</v>
      </c>
      <c r="D230" s="8" t="s">
        <v>264</v>
      </c>
      <c r="E230" s="8" t="str">
        <f t="shared" si="1"/>
        <v>38</v>
      </c>
      <c r="F230" s="8" t="s">
        <v>31</v>
      </c>
      <c r="G230" s="8" t="s">
        <v>34</v>
      </c>
      <c r="H230" s="8">
        <v>78.3</v>
      </c>
      <c r="I230" s="8">
        <v>87.7</v>
      </c>
      <c r="J230" s="9">
        <v>4.6418879E7</v>
      </c>
      <c r="K230" s="9">
        <v>3.634598216E9</v>
      </c>
      <c r="L230" s="9">
        <v>4.064541023E9</v>
      </c>
      <c r="M230" s="9">
        <f t="shared" si="2"/>
        <v>46418878.88</v>
      </c>
      <c r="N230" s="9">
        <f t="shared" si="3"/>
        <v>254421875.1</v>
      </c>
      <c r="O230" s="9">
        <f t="shared" si="4"/>
        <v>43169557.35</v>
      </c>
      <c r="P230" s="9">
        <f t="shared" si="5"/>
        <v>54810000</v>
      </c>
      <c r="Q230" s="9">
        <f t="shared" si="6"/>
        <v>120000000</v>
      </c>
      <c r="R230" s="9">
        <f t="shared" si="7"/>
        <v>29076785.73</v>
      </c>
      <c r="S230" s="9">
        <f t="shared" si="8"/>
        <v>3176289555</v>
      </c>
      <c r="T230" s="9">
        <f t="shared" si="9"/>
        <v>40565639.27</v>
      </c>
      <c r="U230" s="9">
        <f t="shared" si="10"/>
        <v>458308660.8</v>
      </c>
      <c r="V230" s="9"/>
      <c r="W230" s="9"/>
      <c r="X230" s="9"/>
      <c r="Y230" s="9"/>
      <c r="Z230" s="9"/>
      <c r="AA230" s="9"/>
      <c r="AB230" s="9"/>
      <c r="AC230" s="9"/>
    </row>
    <row r="231" ht="15.75" customHeight="1">
      <c r="A231" s="8" t="s">
        <v>21</v>
      </c>
      <c r="B231" s="8" t="s">
        <v>22</v>
      </c>
      <c r="C231" s="8" t="s">
        <v>23</v>
      </c>
      <c r="D231" s="8" t="s">
        <v>265</v>
      </c>
      <c r="E231" s="8" t="str">
        <f t="shared" si="1"/>
        <v>38</v>
      </c>
      <c r="F231" s="8" t="s">
        <v>25</v>
      </c>
      <c r="G231" s="8" t="s">
        <v>26</v>
      </c>
      <c r="H231" s="8">
        <v>31.6</v>
      </c>
      <c r="I231" s="8">
        <v>34.8</v>
      </c>
      <c r="J231" s="9">
        <v>4.4137634E7</v>
      </c>
      <c r="K231" s="9">
        <v>1.394749226E9</v>
      </c>
      <c r="L231" s="9">
        <v>1.559613338E9</v>
      </c>
      <c r="M231" s="9">
        <f t="shared" si="2"/>
        <v>44137633.73</v>
      </c>
      <c r="N231" s="9">
        <f t="shared" si="3"/>
        <v>97632445.82</v>
      </c>
      <c r="O231" s="9">
        <f t="shared" si="4"/>
        <v>41047999.37</v>
      </c>
      <c r="P231" s="9">
        <f t="shared" si="5"/>
        <v>22120000</v>
      </c>
      <c r="Q231" s="9">
        <f t="shared" si="6"/>
        <v>70000000</v>
      </c>
      <c r="R231" s="9">
        <f t="shared" si="7"/>
        <v>11157993.81</v>
      </c>
      <c r="S231" s="9">
        <f t="shared" si="8"/>
        <v>1193838786</v>
      </c>
      <c r="T231" s="9">
        <f t="shared" si="9"/>
        <v>37779708.43</v>
      </c>
      <c r="U231" s="9">
        <f t="shared" si="10"/>
        <v>200910439.6</v>
      </c>
      <c r="V231" s="9"/>
      <c r="W231" s="9"/>
      <c r="X231" s="9"/>
      <c r="Y231" s="9"/>
      <c r="Z231" s="9"/>
      <c r="AA231" s="9"/>
      <c r="AB231" s="9"/>
      <c r="AC231" s="9"/>
    </row>
    <row r="232" ht="15.75" customHeight="1">
      <c r="A232" s="8" t="s">
        <v>21</v>
      </c>
      <c r="B232" s="8" t="s">
        <v>22</v>
      </c>
      <c r="C232" s="8" t="s">
        <v>23</v>
      </c>
      <c r="D232" s="8" t="s">
        <v>266</v>
      </c>
      <c r="E232" s="8" t="str">
        <f t="shared" si="1"/>
        <v>38</v>
      </c>
      <c r="F232" s="8" t="s">
        <v>42</v>
      </c>
      <c r="G232" s="8" t="s">
        <v>26</v>
      </c>
      <c r="H232" s="8">
        <v>42.9</v>
      </c>
      <c r="I232" s="8">
        <v>46.5</v>
      </c>
      <c r="J232" s="9">
        <v>4.3836105E7</v>
      </c>
      <c r="K232" s="9">
        <v>1.880568885E9</v>
      </c>
      <c r="L232" s="9">
        <v>2.102835297E9</v>
      </c>
      <c r="M232" s="9">
        <f t="shared" si="2"/>
        <v>43836104.55</v>
      </c>
      <c r="N232" s="9">
        <f t="shared" si="3"/>
        <v>131639822</v>
      </c>
      <c r="O232" s="9">
        <f t="shared" si="4"/>
        <v>40767577.23</v>
      </c>
      <c r="P232" s="9">
        <f t="shared" si="5"/>
        <v>30030000</v>
      </c>
      <c r="Q232" s="9">
        <f t="shared" si="6"/>
        <v>70000000</v>
      </c>
      <c r="R232" s="9">
        <f t="shared" si="7"/>
        <v>15044551.08</v>
      </c>
      <c r="S232" s="9">
        <f t="shared" si="8"/>
        <v>1633854512</v>
      </c>
      <c r="T232" s="9">
        <f t="shared" si="9"/>
        <v>38085186.76</v>
      </c>
      <c r="U232" s="9">
        <f t="shared" si="10"/>
        <v>246714373</v>
      </c>
      <c r="V232" s="9"/>
      <c r="W232" s="9"/>
      <c r="X232" s="9"/>
      <c r="Y232" s="9"/>
      <c r="Z232" s="9"/>
      <c r="AA232" s="9"/>
      <c r="AB232" s="9"/>
      <c r="AC232" s="9"/>
    </row>
    <row r="233" ht="15.75" customHeight="1">
      <c r="A233" s="8" t="s">
        <v>21</v>
      </c>
      <c r="B233" s="8" t="s">
        <v>22</v>
      </c>
      <c r="C233" s="8" t="s">
        <v>23</v>
      </c>
      <c r="D233" s="8" t="s">
        <v>267</v>
      </c>
      <c r="E233" s="8" t="str">
        <f t="shared" si="1"/>
        <v>38</v>
      </c>
      <c r="F233" s="8" t="s">
        <v>31</v>
      </c>
      <c r="G233" s="8" t="s">
        <v>34</v>
      </c>
      <c r="H233" s="8">
        <v>79.2</v>
      </c>
      <c r="I233" s="8">
        <v>87.7</v>
      </c>
      <c r="J233" s="9">
        <v>4.4875522E7</v>
      </c>
      <c r="K233" s="9">
        <v>3.554141346E9</v>
      </c>
      <c r="L233" s="9">
        <v>3.974357961E9</v>
      </c>
      <c r="M233" s="9">
        <f t="shared" si="2"/>
        <v>44875522.05</v>
      </c>
      <c r="N233" s="9">
        <f t="shared" si="3"/>
        <v>248789894.2</v>
      </c>
      <c r="O233" s="9">
        <f t="shared" si="4"/>
        <v>41734235.5</v>
      </c>
      <c r="P233" s="9">
        <f t="shared" si="5"/>
        <v>55440000</v>
      </c>
      <c r="Q233" s="9">
        <f t="shared" si="6"/>
        <v>120000000</v>
      </c>
      <c r="R233" s="9">
        <f t="shared" si="7"/>
        <v>28433130.77</v>
      </c>
      <c r="S233" s="9">
        <f t="shared" si="8"/>
        <v>3101478321</v>
      </c>
      <c r="T233" s="9">
        <f t="shared" si="9"/>
        <v>39160079.81</v>
      </c>
      <c r="U233" s="9">
        <f t="shared" si="10"/>
        <v>452663025</v>
      </c>
      <c r="V233" s="9"/>
      <c r="W233" s="9"/>
      <c r="X233" s="9"/>
      <c r="Y233" s="9"/>
      <c r="Z233" s="9"/>
      <c r="AA233" s="9"/>
      <c r="AB233" s="9"/>
      <c r="AC233" s="9"/>
    </row>
    <row r="234" ht="15.75" customHeight="1">
      <c r="A234" s="8" t="s">
        <v>21</v>
      </c>
      <c r="B234" s="8" t="s">
        <v>22</v>
      </c>
      <c r="C234" s="8" t="s">
        <v>23</v>
      </c>
      <c r="D234" s="8" t="s">
        <v>268</v>
      </c>
      <c r="E234" s="8" t="str">
        <f t="shared" si="1"/>
        <v>38</v>
      </c>
      <c r="F234" s="8" t="s">
        <v>73</v>
      </c>
      <c r="G234" s="8" t="s">
        <v>29</v>
      </c>
      <c r="H234" s="8">
        <v>54.6</v>
      </c>
      <c r="I234" s="8">
        <v>59.1</v>
      </c>
      <c r="J234" s="9">
        <v>4.1306927E7</v>
      </c>
      <c r="K234" s="9">
        <v>2.255358187E9</v>
      </c>
      <c r="L234" s="9">
        <v>2.521671537E9</v>
      </c>
      <c r="M234" s="9">
        <f t="shared" si="2"/>
        <v>41306926.5</v>
      </c>
      <c r="N234" s="9">
        <f t="shared" si="3"/>
        <v>157875073.1</v>
      </c>
      <c r="O234" s="9">
        <f t="shared" si="4"/>
        <v>38415441.65</v>
      </c>
      <c r="P234" s="9">
        <f t="shared" si="5"/>
        <v>38220000</v>
      </c>
      <c r="Q234" s="9">
        <f t="shared" si="6"/>
        <v>120000000</v>
      </c>
      <c r="R234" s="9">
        <f t="shared" si="7"/>
        <v>18042865.5</v>
      </c>
      <c r="S234" s="9">
        <f t="shared" si="8"/>
        <v>1921220248</v>
      </c>
      <c r="T234" s="9">
        <f t="shared" si="9"/>
        <v>35187184.04</v>
      </c>
      <c r="U234" s="9">
        <f t="shared" si="10"/>
        <v>334137938.6</v>
      </c>
      <c r="V234" s="9"/>
      <c r="W234" s="9"/>
      <c r="X234" s="9"/>
      <c r="Y234" s="9"/>
      <c r="Z234" s="9"/>
      <c r="AA234" s="9"/>
      <c r="AB234" s="9"/>
      <c r="AC234" s="9"/>
    </row>
    <row r="235" ht="15.75" customHeight="1">
      <c r="A235" s="8" t="s">
        <v>21</v>
      </c>
      <c r="B235" s="8" t="s">
        <v>22</v>
      </c>
      <c r="C235" s="8" t="s">
        <v>23</v>
      </c>
      <c r="D235" s="8" t="s">
        <v>269</v>
      </c>
      <c r="E235" s="8" t="str">
        <f t="shared" si="1"/>
        <v>38</v>
      </c>
      <c r="F235" s="8" t="s">
        <v>73</v>
      </c>
      <c r="G235" s="8" t="s">
        <v>29</v>
      </c>
      <c r="H235" s="8">
        <v>54.6</v>
      </c>
      <c r="I235" s="8">
        <v>59.1</v>
      </c>
      <c r="J235" s="9">
        <v>4.1184866E7</v>
      </c>
      <c r="K235" s="9">
        <v>2.248693663E9</v>
      </c>
      <c r="L235" s="9">
        <v>2.51420727E9</v>
      </c>
      <c r="M235" s="9">
        <f t="shared" si="2"/>
        <v>41184865.62</v>
      </c>
      <c r="N235" s="9">
        <f t="shared" si="3"/>
        <v>157408556.4</v>
      </c>
      <c r="O235" s="9">
        <f t="shared" si="4"/>
        <v>38301925.03</v>
      </c>
      <c r="P235" s="9">
        <f t="shared" si="5"/>
        <v>38220000</v>
      </c>
      <c r="Q235" s="9">
        <f t="shared" si="6"/>
        <v>120000000</v>
      </c>
      <c r="R235" s="9">
        <f t="shared" si="7"/>
        <v>17989549.3</v>
      </c>
      <c r="S235" s="9">
        <f t="shared" si="8"/>
        <v>1915075557</v>
      </c>
      <c r="T235" s="9">
        <f t="shared" si="9"/>
        <v>35074643.91</v>
      </c>
      <c r="U235" s="9">
        <f t="shared" si="10"/>
        <v>333618105.7</v>
      </c>
      <c r="V235" s="9"/>
      <c r="W235" s="9"/>
      <c r="X235" s="9"/>
      <c r="Y235" s="9"/>
      <c r="Z235" s="9"/>
      <c r="AA235" s="9"/>
      <c r="AB235" s="9"/>
      <c r="AC235" s="9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4.75"/>
    <col customWidth="1" min="2" max="6" width="12.63"/>
    <col customWidth="1" min="12" max="12" width="26.25"/>
    <col customWidth="1" min="14" max="14" width="25.75"/>
    <col customWidth="1" min="15" max="15" width="11.63"/>
  </cols>
  <sheetData>
    <row r="1" ht="52.5" customHeight="1">
      <c r="A1" s="1" t="s">
        <v>0</v>
      </c>
      <c r="B1" s="10" t="s">
        <v>2</v>
      </c>
      <c r="C1" s="10" t="s">
        <v>270</v>
      </c>
      <c r="D1" s="11" t="s">
        <v>3</v>
      </c>
      <c r="E1" s="11" t="s">
        <v>5</v>
      </c>
      <c r="F1" s="11" t="s">
        <v>6</v>
      </c>
      <c r="G1" s="11" t="s">
        <v>7</v>
      </c>
      <c r="H1" s="11" t="s">
        <v>8</v>
      </c>
      <c r="I1" s="11" t="s">
        <v>10</v>
      </c>
      <c r="J1" s="11" t="s">
        <v>11</v>
      </c>
      <c r="K1" s="11" t="s">
        <v>271</v>
      </c>
      <c r="L1" s="12" t="s">
        <v>12</v>
      </c>
      <c r="M1" s="4" t="s">
        <v>13</v>
      </c>
      <c r="N1" s="5" t="s">
        <v>14</v>
      </c>
      <c r="O1" s="4" t="s">
        <v>15</v>
      </c>
      <c r="P1" s="4" t="s">
        <v>272</v>
      </c>
      <c r="Q1" s="4" t="s">
        <v>16</v>
      </c>
      <c r="R1" s="4" t="s">
        <v>17</v>
      </c>
      <c r="S1" s="4" t="s">
        <v>18</v>
      </c>
      <c r="T1" s="4" t="s">
        <v>19</v>
      </c>
      <c r="U1" s="6" t="s">
        <v>20</v>
      </c>
      <c r="V1" s="12"/>
      <c r="W1" s="12"/>
      <c r="X1" s="12"/>
      <c r="Y1" s="12"/>
      <c r="Z1" s="12"/>
      <c r="AA1" s="12"/>
    </row>
    <row r="2" ht="15.75" customHeight="1">
      <c r="A2" s="8" t="s">
        <v>21</v>
      </c>
      <c r="B2" s="13" t="s">
        <v>23</v>
      </c>
      <c r="C2" s="13" t="s">
        <v>22</v>
      </c>
      <c r="D2" s="13" t="s">
        <v>264</v>
      </c>
      <c r="E2" s="14" t="s">
        <v>31</v>
      </c>
      <c r="F2" s="14" t="s">
        <v>34</v>
      </c>
      <c r="G2" s="13">
        <v>78.3</v>
      </c>
      <c r="H2" s="13"/>
      <c r="I2" s="15">
        <v>3.743636136E9</v>
      </c>
      <c r="J2" s="15">
        <v>4.186663494E9</v>
      </c>
      <c r="K2" s="13" t="s">
        <v>273</v>
      </c>
      <c r="L2" s="7">
        <f t="shared" ref="L2:L86" si="1">I2/G2</f>
        <v>47811444.9</v>
      </c>
      <c r="M2" s="9">
        <f t="shared" ref="M2:M86" si="2">I2*7%</f>
        <v>262054529.5</v>
      </c>
      <c r="N2" s="9">
        <f t="shared" ref="N2:N86" si="3">(I2-M2)/G2</f>
        <v>44464643.76</v>
      </c>
      <c r="O2" s="9">
        <f t="shared" ref="O2:O86" si="4">700000*G2</f>
        <v>54810000</v>
      </c>
      <c r="P2" s="9">
        <f t="shared" ref="P2:P86" si="5">IF(OR(E2="2PN + 1",E2="3PN"),30000000,0)</f>
        <v>30000000</v>
      </c>
      <c r="Q2" s="9">
        <f t="shared" ref="Q2:Q86" si="6">IF(OR(E2="Studio",E2="1PN",E2="1PN + 1"),70000000,120000000)</f>
        <v>120000000</v>
      </c>
      <c r="R2" s="9">
        <f t="shared" ref="R2:R86" si="7">J2*0.8%</f>
        <v>33493307.95</v>
      </c>
      <c r="S2" s="9">
        <f t="shared" ref="S2:S86" si="8">I2-M2-O2-2-Q2-R2</f>
        <v>3273278297</v>
      </c>
      <c r="T2" s="9">
        <f t="shared" ref="T2:T86" si="9">S2/G2</f>
        <v>41804320.52</v>
      </c>
      <c r="U2" s="9">
        <f t="shared" ref="U2:U86" si="10">SUM(O2:R2)</f>
        <v>238303308</v>
      </c>
    </row>
    <row r="3" ht="15.75" customHeight="1">
      <c r="A3" s="8" t="s">
        <v>21</v>
      </c>
      <c r="B3" s="13" t="s">
        <v>23</v>
      </c>
      <c r="C3" s="13" t="s">
        <v>22</v>
      </c>
      <c r="D3" s="13" t="s">
        <v>262</v>
      </c>
      <c r="E3" s="14" t="s">
        <v>31</v>
      </c>
      <c r="F3" s="14" t="s">
        <v>39</v>
      </c>
      <c r="G3" s="13">
        <v>75.5</v>
      </c>
      <c r="H3" s="13"/>
      <c r="I3" s="15">
        <v>3.54112352E9</v>
      </c>
      <c r="J3" s="15">
        <v>3.960071397E9</v>
      </c>
      <c r="K3" s="13" t="s">
        <v>273</v>
      </c>
      <c r="L3" s="7">
        <f t="shared" si="1"/>
        <v>46902298.28</v>
      </c>
      <c r="M3" s="9">
        <f t="shared" si="2"/>
        <v>247878646.4</v>
      </c>
      <c r="N3" s="9">
        <f t="shared" si="3"/>
        <v>43619137.4</v>
      </c>
      <c r="O3" s="9">
        <f t="shared" si="4"/>
        <v>52850000</v>
      </c>
      <c r="P3" s="9">
        <f t="shared" si="5"/>
        <v>30000000</v>
      </c>
      <c r="Q3" s="9">
        <f t="shared" si="6"/>
        <v>120000000</v>
      </c>
      <c r="R3" s="9">
        <f t="shared" si="7"/>
        <v>31680571.18</v>
      </c>
      <c r="S3" s="9">
        <f t="shared" si="8"/>
        <v>3088714300</v>
      </c>
      <c r="T3" s="9">
        <f t="shared" si="9"/>
        <v>40910123.18</v>
      </c>
      <c r="U3" s="9">
        <f t="shared" si="10"/>
        <v>234530571.2</v>
      </c>
    </row>
    <row r="4" ht="15.75" customHeight="1">
      <c r="A4" s="8" t="s">
        <v>21</v>
      </c>
      <c r="B4" s="13" t="s">
        <v>23</v>
      </c>
      <c r="C4" s="13" t="s">
        <v>22</v>
      </c>
      <c r="D4" s="13" t="s">
        <v>258</v>
      </c>
      <c r="E4" s="14" t="s">
        <v>31</v>
      </c>
      <c r="F4" s="14" t="s">
        <v>34</v>
      </c>
      <c r="G4" s="13">
        <v>78.3</v>
      </c>
      <c r="H4" s="13"/>
      <c r="I4" s="15">
        <v>3.777591062E9</v>
      </c>
      <c r="J4" s="15">
        <v>4.22469301E9</v>
      </c>
      <c r="K4" s="13" t="s">
        <v>273</v>
      </c>
      <c r="L4" s="7">
        <f t="shared" si="1"/>
        <v>48245096.58</v>
      </c>
      <c r="M4" s="9">
        <f t="shared" si="2"/>
        <v>264431374.3</v>
      </c>
      <c r="N4" s="9">
        <f t="shared" si="3"/>
        <v>44867939.82</v>
      </c>
      <c r="O4" s="9">
        <f t="shared" si="4"/>
        <v>54810000</v>
      </c>
      <c r="P4" s="9">
        <f t="shared" si="5"/>
        <v>30000000</v>
      </c>
      <c r="Q4" s="9">
        <f t="shared" si="6"/>
        <v>120000000</v>
      </c>
      <c r="R4" s="9">
        <f t="shared" si="7"/>
        <v>33797544.08</v>
      </c>
      <c r="S4" s="9">
        <f t="shared" si="8"/>
        <v>3304552142</v>
      </c>
      <c r="T4" s="9">
        <f t="shared" si="9"/>
        <v>42203731.05</v>
      </c>
      <c r="U4" s="9">
        <f t="shared" si="10"/>
        <v>238607544.1</v>
      </c>
    </row>
    <row r="5" ht="15.75" customHeight="1">
      <c r="A5" s="8" t="s">
        <v>21</v>
      </c>
      <c r="B5" s="13" t="s">
        <v>23</v>
      </c>
      <c r="C5" s="13" t="s">
        <v>22</v>
      </c>
      <c r="D5" s="13" t="s">
        <v>257</v>
      </c>
      <c r="E5" s="14" t="s">
        <v>31</v>
      </c>
      <c r="F5" s="14" t="s">
        <v>39</v>
      </c>
      <c r="G5" s="13">
        <v>75.5</v>
      </c>
      <c r="H5" s="13"/>
      <c r="I5" s="15">
        <v>3.57275552E9</v>
      </c>
      <c r="J5" s="15">
        <v>3.995499237E9</v>
      </c>
      <c r="K5" s="13" t="s">
        <v>273</v>
      </c>
      <c r="L5" s="7">
        <f t="shared" si="1"/>
        <v>47321265.17</v>
      </c>
      <c r="M5" s="9">
        <f t="shared" si="2"/>
        <v>250092886.4</v>
      </c>
      <c r="N5" s="9">
        <f t="shared" si="3"/>
        <v>44008776.6</v>
      </c>
      <c r="O5" s="9">
        <f t="shared" si="4"/>
        <v>52850000</v>
      </c>
      <c r="P5" s="9">
        <f t="shared" si="5"/>
        <v>30000000</v>
      </c>
      <c r="Q5" s="9">
        <f t="shared" si="6"/>
        <v>120000000</v>
      </c>
      <c r="R5" s="9">
        <f t="shared" si="7"/>
        <v>31963993.9</v>
      </c>
      <c r="S5" s="9">
        <f t="shared" si="8"/>
        <v>3117848638</v>
      </c>
      <c r="T5" s="9">
        <f t="shared" si="9"/>
        <v>41296008.45</v>
      </c>
      <c r="U5" s="9">
        <f t="shared" si="10"/>
        <v>234813993.9</v>
      </c>
    </row>
    <row r="6" ht="15.75" customHeight="1">
      <c r="A6" s="8" t="s">
        <v>21</v>
      </c>
      <c r="B6" s="13" t="s">
        <v>23</v>
      </c>
      <c r="C6" s="13" t="s">
        <v>22</v>
      </c>
      <c r="D6" s="13" t="s">
        <v>255</v>
      </c>
      <c r="E6" s="14" t="s">
        <v>31</v>
      </c>
      <c r="F6" s="14" t="s">
        <v>34</v>
      </c>
      <c r="G6" s="13">
        <v>78.3</v>
      </c>
      <c r="H6" s="13"/>
      <c r="I6" s="15">
        <v>3.811546156E9</v>
      </c>
      <c r="J6" s="15">
        <v>4.262722716E9</v>
      </c>
      <c r="K6" s="13" t="s">
        <v>273</v>
      </c>
      <c r="L6" s="7">
        <f t="shared" si="1"/>
        <v>48678750.4</v>
      </c>
      <c r="M6" s="9">
        <f t="shared" si="2"/>
        <v>266808230.9</v>
      </c>
      <c r="N6" s="9">
        <f t="shared" si="3"/>
        <v>45271237.87</v>
      </c>
      <c r="O6" s="9">
        <f t="shared" si="4"/>
        <v>54810000</v>
      </c>
      <c r="P6" s="9">
        <f t="shared" si="5"/>
        <v>30000000</v>
      </c>
      <c r="Q6" s="9">
        <f t="shared" si="6"/>
        <v>120000000</v>
      </c>
      <c r="R6" s="9">
        <f t="shared" si="7"/>
        <v>34101781.73</v>
      </c>
      <c r="S6" s="9">
        <f t="shared" si="8"/>
        <v>3335826141</v>
      </c>
      <c r="T6" s="9">
        <f t="shared" si="9"/>
        <v>42603143.57</v>
      </c>
      <c r="U6" s="9">
        <f t="shared" si="10"/>
        <v>238911781.7</v>
      </c>
    </row>
    <row r="7" ht="15.75" customHeight="1">
      <c r="A7" s="8" t="s">
        <v>21</v>
      </c>
      <c r="B7" s="13" t="s">
        <v>23</v>
      </c>
      <c r="C7" s="13" t="s">
        <v>22</v>
      </c>
      <c r="D7" s="13" t="s">
        <v>254</v>
      </c>
      <c r="E7" s="14" t="s">
        <v>31</v>
      </c>
      <c r="F7" s="14" t="s">
        <v>39</v>
      </c>
      <c r="G7" s="13">
        <v>75.5</v>
      </c>
      <c r="H7" s="13"/>
      <c r="I7" s="15">
        <v>3.604387685E9</v>
      </c>
      <c r="J7" s="15">
        <v>4.030927261E9</v>
      </c>
      <c r="K7" s="13" t="s">
        <v>273</v>
      </c>
      <c r="L7" s="7">
        <f t="shared" si="1"/>
        <v>47740234.24</v>
      </c>
      <c r="M7" s="9">
        <f t="shared" si="2"/>
        <v>252307138</v>
      </c>
      <c r="N7" s="9">
        <f t="shared" si="3"/>
        <v>44398417.84</v>
      </c>
      <c r="O7" s="9">
        <f t="shared" si="4"/>
        <v>52850000</v>
      </c>
      <c r="P7" s="9">
        <f t="shared" si="5"/>
        <v>30000000</v>
      </c>
      <c r="Q7" s="9">
        <f t="shared" si="6"/>
        <v>120000000</v>
      </c>
      <c r="R7" s="9">
        <f t="shared" si="7"/>
        <v>32247418.09</v>
      </c>
      <c r="S7" s="9">
        <f t="shared" si="8"/>
        <v>3146983127</v>
      </c>
      <c r="T7" s="9">
        <f t="shared" si="9"/>
        <v>41681895.72</v>
      </c>
      <c r="U7" s="9">
        <f t="shared" si="10"/>
        <v>235097418.1</v>
      </c>
    </row>
    <row r="8" ht="15.75" customHeight="1">
      <c r="A8" s="8" t="s">
        <v>21</v>
      </c>
      <c r="B8" s="13" t="s">
        <v>23</v>
      </c>
      <c r="C8" s="13" t="s">
        <v>22</v>
      </c>
      <c r="D8" s="13" t="s">
        <v>250</v>
      </c>
      <c r="E8" s="14" t="s">
        <v>31</v>
      </c>
      <c r="F8" s="14" t="s">
        <v>34</v>
      </c>
      <c r="G8" s="13">
        <v>78.3</v>
      </c>
      <c r="H8" s="13"/>
      <c r="I8" s="15">
        <v>3.845501337E9</v>
      </c>
      <c r="J8" s="15">
        <v>4.300752519E9</v>
      </c>
      <c r="K8" s="13" t="s">
        <v>273</v>
      </c>
      <c r="L8" s="7">
        <f t="shared" si="1"/>
        <v>49112405.33</v>
      </c>
      <c r="M8" s="9">
        <f t="shared" si="2"/>
        <v>269185093.6</v>
      </c>
      <c r="N8" s="9">
        <f t="shared" si="3"/>
        <v>45674536.95</v>
      </c>
      <c r="O8" s="9">
        <f t="shared" si="4"/>
        <v>54810000</v>
      </c>
      <c r="P8" s="9">
        <f t="shared" si="5"/>
        <v>30000000</v>
      </c>
      <c r="Q8" s="9">
        <f t="shared" si="6"/>
        <v>120000000</v>
      </c>
      <c r="R8" s="9">
        <f t="shared" si="7"/>
        <v>34406020.15</v>
      </c>
      <c r="S8" s="9">
        <f t="shared" si="8"/>
        <v>3367100221</v>
      </c>
      <c r="T8" s="9">
        <f t="shared" si="9"/>
        <v>43002557.1</v>
      </c>
      <c r="U8" s="9">
        <f t="shared" si="10"/>
        <v>239216020.2</v>
      </c>
    </row>
    <row r="9" ht="15.75" customHeight="1">
      <c r="A9" s="8" t="s">
        <v>21</v>
      </c>
      <c r="B9" s="13" t="s">
        <v>23</v>
      </c>
      <c r="C9" s="13" t="s">
        <v>22</v>
      </c>
      <c r="D9" s="13" t="s">
        <v>248</v>
      </c>
      <c r="E9" s="14" t="s">
        <v>31</v>
      </c>
      <c r="F9" s="14" t="s">
        <v>39</v>
      </c>
      <c r="G9" s="13">
        <v>75.5</v>
      </c>
      <c r="H9" s="13"/>
      <c r="I9" s="15">
        <v>3.636019734E9</v>
      </c>
      <c r="J9" s="15">
        <v>4.066355156E9</v>
      </c>
      <c r="K9" s="13" t="s">
        <v>273</v>
      </c>
      <c r="L9" s="7">
        <f t="shared" si="1"/>
        <v>48159201.77</v>
      </c>
      <c r="M9" s="9">
        <f t="shared" si="2"/>
        <v>254521381.4</v>
      </c>
      <c r="N9" s="9">
        <f t="shared" si="3"/>
        <v>44788057.65</v>
      </c>
      <c r="O9" s="9">
        <f t="shared" si="4"/>
        <v>52850000</v>
      </c>
      <c r="P9" s="9">
        <f t="shared" si="5"/>
        <v>30000000</v>
      </c>
      <c r="Q9" s="9">
        <f t="shared" si="6"/>
        <v>120000000</v>
      </c>
      <c r="R9" s="9">
        <f t="shared" si="7"/>
        <v>32530841.25</v>
      </c>
      <c r="S9" s="9">
        <f t="shared" si="8"/>
        <v>3176117509</v>
      </c>
      <c r="T9" s="9">
        <f t="shared" si="9"/>
        <v>42067781.58</v>
      </c>
      <c r="U9" s="9">
        <f t="shared" si="10"/>
        <v>235380841.2</v>
      </c>
    </row>
    <row r="10" ht="15.75" customHeight="1">
      <c r="A10" s="8" t="s">
        <v>21</v>
      </c>
      <c r="B10" s="13" t="s">
        <v>23</v>
      </c>
      <c r="C10" s="13" t="s">
        <v>22</v>
      </c>
      <c r="D10" s="13" t="s">
        <v>242</v>
      </c>
      <c r="E10" s="14" t="s">
        <v>31</v>
      </c>
      <c r="F10" s="14" t="s">
        <v>34</v>
      </c>
      <c r="G10" s="13">
        <v>78.3</v>
      </c>
      <c r="H10" s="13"/>
      <c r="I10" s="15">
        <v>3.879456289E9</v>
      </c>
      <c r="J10" s="15">
        <v>4.338782065E9</v>
      </c>
      <c r="K10" s="13" t="s">
        <v>273</v>
      </c>
      <c r="L10" s="7">
        <f t="shared" si="1"/>
        <v>49546057.33</v>
      </c>
      <c r="M10" s="9">
        <f t="shared" si="2"/>
        <v>271561940.2</v>
      </c>
      <c r="N10" s="9">
        <f t="shared" si="3"/>
        <v>46077833.32</v>
      </c>
      <c r="O10" s="9">
        <f t="shared" si="4"/>
        <v>54810000</v>
      </c>
      <c r="P10" s="9">
        <f t="shared" si="5"/>
        <v>30000000</v>
      </c>
      <c r="Q10" s="9">
        <f t="shared" si="6"/>
        <v>120000000</v>
      </c>
      <c r="R10" s="9">
        <f t="shared" si="7"/>
        <v>34710256.52</v>
      </c>
      <c r="S10" s="9">
        <f t="shared" si="8"/>
        <v>3398374090</v>
      </c>
      <c r="T10" s="9">
        <f t="shared" si="9"/>
        <v>43401967.95</v>
      </c>
      <c r="U10" s="9">
        <f t="shared" si="10"/>
        <v>239520256.5</v>
      </c>
    </row>
    <row r="11" ht="15.75" customHeight="1">
      <c r="A11" s="8" t="s">
        <v>21</v>
      </c>
      <c r="B11" s="13" t="s">
        <v>23</v>
      </c>
      <c r="C11" s="13" t="s">
        <v>22</v>
      </c>
      <c r="D11" s="13" t="s">
        <v>232</v>
      </c>
      <c r="E11" s="14" t="s">
        <v>31</v>
      </c>
      <c r="F11" s="14" t="s">
        <v>39</v>
      </c>
      <c r="G11" s="13">
        <v>75.5</v>
      </c>
      <c r="H11" s="13"/>
      <c r="I11" s="15">
        <v>3.69611998E9</v>
      </c>
      <c r="J11" s="15">
        <v>4.133667432E9</v>
      </c>
      <c r="K11" s="13" t="s">
        <v>273</v>
      </c>
      <c r="L11" s="7">
        <f t="shared" si="1"/>
        <v>48955231.52</v>
      </c>
      <c r="M11" s="9">
        <f t="shared" si="2"/>
        <v>258728398.6</v>
      </c>
      <c r="N11" s="9">
        <f t="shared" si="3"/>
        <v>45528365.32</v>
      </c>
      <c r="O11" s="9">
        <f t="shared" si="4"/>
        <v>52850000</v>
      </c>
      <c r="P11" s="9">
        <f t="shared" si="5"/>
        <v>30000000</v>
      </c>
      <c r="Q11" s="9">
        <f t="shared" si="6"/>
        <v>120000000</v>
      </c>
      <c r="R11" s="9">
        <f t="shared" si="7"/>
        <v>33069339.46</v>
      </c>
      <c r="S11" s="9">
        <f t="shared" si="8"/>
        <v>3231472240</v>
      </c>
      <c r="T11" s="9">
        <f t="shared" si="9"/>
        <v>42800956.82</v>
      </c>
      <c r="U11" s="9">
        <f t="shared" si="10"/>
        <v>235919339.5</v>
      </c>
    </row>
    <row r="12" ht="15.75" customHeight="1">
      <c r="A12" s="8" t="s">
        <v>21</v>
      </c>
      <c r="B12" s="13" t="s">
        <v>23</v>
      </c>
      <c r="C12" s="13" t="s">
        <v>22</v>
      </c>
      <c r="D12" s="13" t="s">
        <v>224</v>
      </c>
      <c r="E12" s="14" t="s">
        <v>31</v>
      </c>
      <c r="F12" s="14" t="s">
        <v>39</v>
      </c>
      <c r="G12" s="13">
        <v>75.5</v>
      </c>
      <c r="H12" s="13"/>
      <c r="I12" s="15">
        <v>3.724588584E9</v>
      </c>
      <c r="J12" s="15">
        <v>4.165552268E9</v>
      </c>
      <c r="K12" s="13" t="s">
        <v>273</v>
      </c>
      <c r="L12" s="7">
        <f t="shared" si="1"/>
        <v>49332299.13</v>
      </c>
      <c r="M12" s="9">
        <f t="shared" si="2"/>
        <v>260721200.9</v>
      </c>
      <c r="N12" s="9">
        <f t="shared" si="3"/>
        <v>45879038.19</v>
      </c>
      <c r="O12" s="9">
        <f t="shared" si="4"/>
        <v>52850000</v>
      </c>
      <c r="P12" s="9">
        <f t="shared" si="5"/>
        <v>30000000</v>
      </c>
      <c r="Q12" s="9">
        <f t="shared" si="6"/>
        <v>120000000</v>
      </c>
      <c r="R12" s="9">
        <f t="shared" si="7"/>
        <v>33324418.14</v>
      </c>
      <c r="S12" s="9">
        <f t="shared" si="8"/>
        <v>3257692963</v>
      </c>
      <c r="T12" s="9">
        <f t="shared" si="9"/>
        <v>43148251.17</v>
      </c>
      <c r="U12" s="9">
        <f t="shared" si="10"/>
        <v>236174418.1</v>
      </c>
    </row>
    <row r="13" ht="15.75" customHeight="1">
      <c r="A13" s="8" t="s">
        <v>21</v>
      </c>
      <c r="B13" s="13" t="s">
        <v>23</v>
      </c>
      <c r="C13" s="13" t="s">
        <v>22</v>
      </c>
      <c r="D13" s="13" t="s">
        <v>215</v>
      </c>
      <c r="E13" s="14" t="s">
        <v>31</v>
      </c>
      <c r="F13" s="14" t="s">
        <v>39</v>
      </c>
      <c r="G13" s="13">
        <v>75.5</v>
      </c>
      <c r="H13" s="13"/>
      <c r="I13" s="15">
        <v>3.749894622E9</v>
      </c>
      <c r="J13" s="15">
        <v>4.19389503E9</v>
      </c>
      <c r="K13" s="13" t="s">
        <v>273</v>
      </c>
      <c r="L13" s="7">
        <f t="shared" si="1"/>
        <v>49667478.44</v>
      </c>
      <c r="M13" s="9">
        <f t="shared" si="2"/>
        <v>262492623.5</v>
      </c>
      <c r="N13" s="9">
        <f t="shared" si="3"/>
        <v>46190754.95</v>
      </c>
      <c r="O13" s="9">
        <f t="shared" si="4"/>
        <v>52850000</v>
      </c>
      <c r="P13" s="9">
        <f t="shared" si="5"/>
        <v>30000000</v>
      </c>
      <c r="Q13" s="9">
        <f t="shared" si="6"/>
        <v>120000000</v>
      </c>
      <c r="R13" s="9">
        <f t="shared" si="7"/>
        <v>33551160.24</v>
      </c>
      <c r="S13" s="9">
        <f t="shared" si="8"/>
        <v>3281000836</v>
      </c>
      <c r="T13" s="9">
        <f t="shared" si="9"/>
        <v>43456964.72</v>
      </c>
      <c r="U13" s="9">
        <f t="shared" si="10"/>
        <v>236401160.2</v>
      </c>
    </row>
    <row r="14" ht="15.75" customHeight="1">
      <c r="A14" s="8" t="s">
        <v>21</v>
      </c>
      <c r="B14" s="13" t="s">
        <v>23</v>
      </c>
      <c r="C14" s="13" t="s">
        <v>22</v>
      </c>
      <c r="D14" s="13" t="s">
        <v>207</v>
      </c>
      <c r="E14" s="14" t="s">
        <v>31</v>
      </c>
      <c r="F14" s="14" t="s">
        <v>34</v>
      </c>
      <c r="G14" s="13">
        <v>78.3</v>
      </c>
      <c r="H14" s="13"/>
      <c r="I14" s="15">
        <v>4.025462994E9</v>
      </c>
      <c r="J14" s="15">
        <v>4.502309575E9</v>
      </c>
      <c r="K14" s="13" t="s">
        <v>273</v>
      </c>
      <c r="L14" s="7">
        <f t="shared" si="1"/>
        <v>51410766.21</v>
      </c>
      <c r="M14" s="9">
        <f t="shared" si="2"/>
        <v>281782409.6</v>
      </c>
      <c r="N14" s="9">
        <f t="shared" si="3"/>
        <v>47812012.57</v>
      </c>
      <c r="O14" s="9">
        <f t="shared" si="4"/>
        <v>54810000</v>
      </c>
      <c r="P14" s="9">
        <f t="shared" si="5"/>
        <v>30000000</v>
      </c>
      <c r="Q14" s="9">
        <f t="shared" si="6"/>
        <v>120000000</v>
      </c>
      <c r="R14" s="9">
        <f t="shared" si="7"/>
        <v>36018476.6</v>
      </c>
      <c r="S14" s="9">
        <f t="shared" si="8"/>
        <v>3532852106</v>
      </c>
      <c r="T14" s="9">
        <f t="shared" si="9"/>
        <v>45119439.41</v>
      </c>
      <c r="U14" s="9">
        <f t="shared" si="10"/>
        <v>240828476.6</v>
      </c>
    </row>
    <row r="15" ht="15.75" customHeight="1">
      <c r="A15" s="8" t="s">
        <v>21</v>
      </c>
      <c r="B15" s="13" t="s">
        <v>23</v>
      </c>
      <c r="C15" s="13" t="s">
        <v>22</v>
      </c>
      <c r="D15" s="13" t="s">
        <v>205</v>
      </c>
      <c r="E15" s="14" t="s">
        <v>31</v>
      </c>
      <c r="F15" s="14" t="s">
        <v>39</v>
      </c>
      <c r="G15" s="13">
        <v>75.5</v>
      </c>
      <c r="H15" s="13"/>
      <c r="I15" s="15">
        <v>3.787852862E9</v>
      </c>
      <c r="J15" s="15">
        <v>4.23640826E9</v>
      </c>
      <c r="K15" s="13" t="s">
        <v>273</v>
      </c>
      <c r="L15" s="7">
        <f t="shared" si="1"/>
        <v>50170236.58</v>
      </c>
      <c r="M15" s="9">
        <f t="shared" si="2"/>
        <v>265149700.3</v>
      </c>
      <c r="N15" s="9">
        <f t="shared" si="3"/>
        <v>46658320.02</v>
      </c>
      <c r="O15" s="9">
        <f t="shared" si="4"/>
        <v>52850000</v>
      </c>
      <c r="P15" s="9">
        <f t="shared" si="5"/>
        <v>30000000</v>
      </c>
      <c r="Q15" s="9">
        <f t="shared" si="6"/>
        <v>120000000</v>
      </c>
      <c r="R15" s="9">
        <f t="shared" si="7"/>
        <v>33891266.08</v>
      </c>
      <c r="S15" s="9">
        <f t="shared" si="8"/>
        <v>3315961894</v>
      </c>
      <c r="T15" s="9">
        <f t="shared" si="9"/>
        <v>43920025.08</v>
      </c>
      <c r="U15" s="9">
        <f t="shared" si="10"/>
        <v>236741266.1</v>
      </c>
    </row>
    <row r="16" ht="15.75" customHeight="1">
      <c r="A16" s="8" t="s">
        <v>21</v>
      </c>
      <c r="B16" s="13" t="s">
        <v>23</v>
      </c>
      <c r="C16" s="13" t="s">
        <v>22</v>
      </c>
      <c r="D16" s="13" t="s">
        <v>192</v>
      </c>
      <c r="E16" s="14" t="s">
        <v>31</v>
      </c>
      <c r="F16" s="14" t="s">
        <v>34</v>
      </c>
      <c r="G16" s="13">
        <v>78.3</v>
      </c>
      <c r="H16" s="13"/>
      <c r="I16" s="15">
        <v>4.072999873E9</v>
      </c>
      <c r="J16" s="15">
        <v>4.555550879E9</v>
      </c>
      <c r="K16" s="13" t="s">
        <v>273</v>
      </c>
      <c r="L16" s="7">
        <f t="shared" si="1"/>
        <v>52017878.33</v>
      </c>
      <c r="M16" s="9">
        <f t="shared" si="2"/>
        <v>285109991.1</v>
      </c>
      <c r="N16" s="9">
        <f t="shared" si="3"/>
        <v>48376626.84</v>
      </c>
      <c r="O16" s="9">
        <f t="shared" si="4"/>
        <v>54810000</v>
      </c>
      <c r="P16" s="9">
        <f t="shared" si="5"/>
        <v>30000000</v>
      </c>
      <c r="Q16" s="9">
        <f t="shared" si="6"/>
        <v>120000000</v>
      </c>
      <c r="R16" s="9">
        <f t="shared" si="7"/>
        <v>36444407.03</v>
      </c>
      <c r="S16" s="9">
        <f t="shared" si="8"/>
        <v>3576635473</v>
      </c>
      <c r="T16" s="9">
        <f t="shared" si="9"/>
        <v>45678613.96</v>
      </c>
      <c r="U16" s="9">
        <f t="shared" si="10"/>
        <v>241254407</v>
      </c>
    </row>
    <row r="17" ht="15.75" customHeight="1">
      <c r="A17" s="8" t="s">
        <v>21</v>
      </c>
      <c r="B17" s="13" t="s">
        <v>23</v>
      </c>
      <c r="C17" s="13" t="s">
        <v>22</v>
      </c>
      <c r="D17" s="13" t="s">
        <v>184</v>
      </c>
      <c r="E17" s="14" t="s">
        <v>31</v>
      </c>
      <c r="F17" s="14" t="s">
        <v>39</v>
      </c>
      <c r="G17" s="13">
        <v>75.5</v>
      </c>
      <c r="H17" s="13"/>
      <c r="I17" s="15">
        <v>3.838464306E9</v>
      </c>
      <c r="J17" s="15">
        <v>4.293093077E9</v>
      </c>
      <c r="K17" s="13" t="s">
        <v>273</v>
      </c>
      <c r="L17" s="7">
        <f t="shared" si="1"/>
        <v>50840586.83</v>
      </c>
      <c r="M17" s="9">
        <f t="shared" si="2"/>
        <v>268692501.4</v>
      </c>
      <c r="N17" s="9">
        <f t="shared" si="3"/>
        <v>47281745.76</v>
      </c>
      <c r="O17" s="9">
        <f t="shared" si="4"/>
        <v>52850000</v>
      </c>
      <c r="P17" s="9">
        <f t="shared" si="5"/>
        <v>30000000</v>
      </c>
      <c r="Q17" s="9">
        <f t="shared" si="6"/>
        <v>120000000</v>
      </c>
      <c r="R17" s="9">
        <f t="shared" si="7"/>
        <v>34344744.62</v>
      </c>
      <c r="S17" s="9">
        <f t="shared" si="8"/>
        <v>3362577058</v>
      </c>
      <c r="T17" s="9">
        <f t="shared" si="9"/>
        <v>44537444.48</v>
      </c>
      <c r="U17" s="9">
        <f t="shared" si="10"/>
        <v>237194744.6</v>
      </c>
    </row>
    <row r="18" ht="15.75" customHeight="1">
      <c r="A18" s="8" t="s">
        <v>21</v>
      </c>
      <c r="B18" s="13" t="s">
        <v>23</v>
      </c>
      <c r="C18" s="13" t="s">
        <v>22</v>
      </c>
      <c r="D18" s="13" t="s">
        <v>183</v>
      </c>
      <c r="E18" s="14" t="s">
        <v>31</v>
      </c>
      <c r="F18" s="14" t="s">
        <v>32</v>
      </c>
      <c r="G18" s="13">
        <v>82.4</v>
      </c>
      <c r="H18" s="13"/>
      <c r="I18" s="15">
        <v>4.130181459E9</v>
      </c>
      <c r="J18" s="15">
        <v>4.619269136E9</v>
      </c>
      <c r="K18" s="13" t="s">
        <v>273</v>
      </c>
      <c r="L18" s="7">
        <f t="shared" si="1"/>
        <v>50123561.4</v>
      </c>
      <c r="M18" s="9">
        <f t="shared" si="2"/>
        <v>289112702.1</v>
      </c>
      <c r="N18" s="9">
        <f t="shared" si="3"/>
        <v>46614912.1</v>
      </c>
      <c r="O18" s="9">
        <f t="shared" si="4"/>
        <v>57680000</v>
      </c>
      <c r="P18" s="9">
        <f t="shared" si="5"/>
        <v>30000000</v>
      </c>
      <c r="Q18" s="9">
        <f t="shared" si="6"/>
        <v>120000000</v>
      </c>
      <c r="R18" s="9">
        <f t="shared" si="7"/>
        <v>36954153.09</v>
      </c>
      <c r="S18" s="9">
        <f t="shared" si="8"/>
        <v>3626434602</v>
      </c>
      <c r="T18" s="9">
        <f t="shared" si="9"/>
        <v>44010128.66</v>
      </c>
      <c r="U18" s="9">
        <f t="shared" si="10"/>
        <v>244634153.1</v>
      </c>
    </row>
    <row r="19" ht="15.75" customHeight="1">
      <c r="A19" s="8" t="s">
        <v>21</v>
      </c>
      <c r="B19" s="13" t="s">
        <v>23</v>
      </c>
      <c r="C19" s="13" t="s">
        <v>22</v>
      </c>
      <c r="D19" s="13" t="s">
        <v>177</v>
      </c>
      <c r="E19" s="14" t="s">
        <v>31</v>
      </c>
      <c r="F19" s="14" t="s">
        <v>34</v>
      </c>
      <c r="G19" s="13">
        <v>78.3</v>
      </c>
      <c r="H19" s="13"/>
      <c r="I19" s="15">
        <v>4.106954636E9</v>
      </c>
      <c r="J19" s="15">
        <v>4.593580214E9</v>
      </c>
      <c r="K19" s="13" t="s">
        <v>273</v>
      </c>
      <c r="L19" s="7">
        <f t="shared" si="1"/>
        <v>52451527.92</v>
      </c>
      <c r="M19" s="9">
        <f t="shared" si="2"/>
        <v>287486824.5</v>
      </c>
      <c r="N19" s="9">
        <f t="shared" si="3"/>
        <v>48779920.96</v>
      </c>
      <c r="O19" s="9">
        <f t="shared" si="4"/>
        <v>54810000</v>
      </c>
      <c r="P19" s="9">
        <f t="shared" si="5"/>
        <v>30000000</v>
      </c>
      <c r="Q19" s="9">
        <f t="shared" si="6"/>
        <v>120000000</v>
      </c>
      <c r="R19" s="9">
        <f t="shared" si="7"/>
        <v>36748641.71</v>
      </c>
      <c r="S19" s="9">
        <f t="shared" si="8"/>
        <v>3607909168</v>
      </c>
      <c r="T19" s="9">
        <f t="shared" si="9"/>
        <v>46078022.58</v>
      </c>
      <c r="U19" s="9">
        <f t="shared" si="10"/>
        <v>241558641.7</v>
      </c>
    </row>
    <row r="20" ht="15.75" customHeight="1">
      <c r="A20" s="8" t="s">
        <v>21</v>
      </c>
      <c r="B20" s="13" t="s">
        <v>23</v>
      </c>
      <c r="C20" s="13" t="s">
        <v>22</v>
      </c>
      <c r="D20" s="13" t="s">
        <v>171</v>
      </c>
      <c r="E20" s="14" t="s">
        <v>31</v>
      </c>
      <c r="F20" s="14" t="s">
        <v>34</v>
      </c>
      <c r="G20" s="13">
        <v>78.3</v>
      </c>
      <c r="H20" s="13"/>
      <c r="I20" s="15">
        <v>4.093372772E9</v>
      </c>
      <c r="J20" s="15">
        <v>4.578368526E9</v>
      </c>
      <c r="K20" s="13" t="s">
        <v>273</v>
      </c>
      <c r="L20" s="7">
        <f t="shared" si="1"/>
        <v>52278068.61</v>
      </c>
      <c r="M20" s="9">
        <f t="shared" si="2"/>
        <v>286536094</v>
      </c>
      <c r="N20" s="9">
        <f t="shared" si="3"/>
        <v>48618603.81</v>
      </c>
      <c r="O20" s="9">
        <f t="shared" si="4"/>
        <v>54810000</v>
      </c>
      <c r="P20" s="9">
        <f t="shared" si="5"/>
        <v>30000000</v>
      </c>
      <c r="Q20" s="9">
        <f t="shared" si="6"/>
        <v>120000000</v>
      </c>
      <c r="R20" s="9">
        <f t="shared" si="7"/>
        <v>36626948.21</v>
      </c>
      <c r="S20" s="9">
        <f t="shared" si="8"/>
        <v>3595399728</v>
      </c>
      <c r="T20" s="9">
        <f t="shared" si="9"/>
        <v>45918259.61</v>
      </c>
      <c r="U20" s="9">
        <f t="shared" si="10"/>
        <v>241436948.2</v>
      </c>
    </row>
    <row r="21" ht="15.75" customHeight="1">
      <c r="A21" s="8" t="s">
        <v>21</v>
      </c>
      <c r="B21" s="13" t="s">
        <v>23</v>
      </c>
      <c r="C21" s="13" t="s">
        <v>22</v>
      </c>
      <c r="D21" s="13" t="s">
        <v>166</v>
      </c>
      <c r="E21" s="14" t="s">
        <v>31</v>
      </c>
      <c r="F21" s="14" t="s">
        <v>34</v>
      </c>
      <c r="G21" s="13">
        <v>78.3</v>
      </c>
      <c r="H21" s="13"/>
      <c r="I21" s="15">
        <v>4.089977244E9</v>
      </c>
      <c r="J21" s="15">
        <v>4.574565534E9</v>
      </c>
      <c r="K21" s="13" t="s">
        <v>273</v>
      </c>
      <c r="L21" s="7">
        <f t="shared" si="1"/>
        <v>52234702.99</v>
      </c>
      <c r="M21" s="9">
        <f t="shared" si="2"/>
        <v>286298407.1</v>
      </c>
      <c r="N21" s="9">
        <f t="shared" si="3"/>
        <v>48578273.78</v>
      </c>
      <c r="O21" s="9">
        <f t="shared" si="4"/>
        <v>54810000</v>
      </c>
      <c r="P21" s="9">
        <f t="shared" si="5"/>
        <v>30000000</v>
      </c>
      <c r="Q21" s="9">
        <f t="shared" si="6"/>
        <v>120000000</v>
      </c>
      <c r="R21" s="9">
        <f t="shared" si="7"/>
        <v>36596524.27</v>
      </c>
      <c r="S21" s="9">
        <f t="shared" si="8"/>
        <v>3592272311</v>
      </c>
      <c r="T21" s="9">
        <f t="shared" si="9"/>
        <v>45878318.14</v>
      </c>
      <c r="U21" s="9">
        <f t="shared" si="10"/>
        <v>241406524.3</v>
      </c>
    </row>
    <row r="22" ht="15.75" customHeight="1">
      <c r="A22" s="8" t="s">
        <v>21</v>
      </c>
      <c r="B22" s="13" t="s">
        <v>23</v>
      </c>
      <c r="C22" s="13" t="s">
        <v>22</v>
      </c>
      <c r="D22" s="13" t="s">
        <v>165</v>
      </c>
      <c r="E22" s="14" t="s">
        <v>31</v>
      </c>
      <c r="F22" s="14" t="s">
        <v>39</v>
      </c>
      <c r="G22" s="13">
        <v>75.5</v>
      </c>
      <c r="H22" s="13"/>
      <c r="I22" s="15">
        <v>3.863769762E9</v>
      </c>
      <c r="J22" s="15">
        <v>4.321435187E9</v>
      </c>
      <c r="K22" s="13" t="s">
        <v>273</v>
      </c>
      <c r="L22" s="7">
        <f t="shared" si="1"/>
        <v>51175758.44</v>
      </c>
      <c r="M22" s="9">
        <f t="shared" si="2"/>
        <v>270463883.3</v>
      </c>
      <c r="N22" s="9">
        <f t="shared" si="3"/>
        <v>47593455.35</v>
      </c>
      <c r="O22" s="9">
        <f t="shared" si="4"/>
        <v>52850000</v>
      </c>
      <c r="P22" s="9">
        <f t="shared" si="5"/>
        <v>30000000</v>
      </c>
      <c r="Q22" s="9">
        <f t="shared" si="6"/>
        <v>120000000</v>
      </c>
      <c r="R22" s="9">
        <f t="shared" si="7"/>
        <v>34571481.5</v>
      </c>
      <c r="S22" s="9">
        <f t="shared" si="8"/>
        <v>3385884395</v>
      </c>
      <c r="T22" s="9">
        <f t="shared" si="9"/>
        <v>44846150.93</v>
      </c>
      <c r="U22" s="9">
        <f t="shared" si="10"/>
        <v>237421481.5</v>
      </c>
    </row>
    <row r="23" ht="15.75" customHeight="1">
      <c r="A23" s="8" t="s">
        <v>21</v>
      </c>
      <c r="B23" s="13" t="s">
        <v>23</v>
      </c>
      <c r="C23" s="13" t="s">
        <v>22</v>
      </c>
      <c r="D23" s="13" t="s">
        <v>155</v>
      </c>
      <c r="E23" s="14" t="s">
        <v>31</v>
      </c>
      <c r="F23" s="14" t="s">
        <v>34</v>
      </c>
      <c r="G23" s="13">
        <v>78.3</v>
      </c>
      <c r="H23" s="13"/>
      <c r="I23" s="15">
        <v>4.120536596E9</v>
      </c>
      <c r="J23" s="15">
        <v>4.608792009E9</v>
      </c>
      <c r="K23" s="13" t="s">
        <v>273</v>
      </c>
      <c r="L23" s="7">
        <f t="shared" si="1"/>
        <v>52624988.45</v>
      </c>
      <c r="M23" s="9">
        <f t="shared" si="2"/>
        <v>288437561.7</v>
      </c>
      <c r="N23" s="9">
        <f t="shared" si="3"/>
        <v>48941239.26</v>
      </c>
      <c r="O23" s="9">
        <f t="shared" si="4"/>
        <v>54810000</v>
      </c>
      <c r="P23" s="9">
        <f t="shared" si="5"/>
        <v>30000000</v>
      </c>
      <c r="Q23" s="9">
        <f t="shared" si="6"/>
        <v>120000000</v>
      </c>
      <c r="R23" s="9">
        <f t="shared" si="7"/>
        <v>36870336.07</v>
      </c>
      <c r="S23" s="9">
        <f t="shared" si="8"/>
        <v>3620418696</v>
      </c>
      <c r="T23" s="9">
        <f t="shared" si="9"/>
        <v>46237786.67</v>
      </c>
      <c r="U23" s="9">
        <f t="shared" si="10"/>
        <v>241680336.1</v>
      </c>
    </row>
    <row r="24" ht="15.75" customHeight="1">
      <c r="A24" s="8" t="s">
        <v>21</v>
      </c>
      <c r="B24" s="13" t="s">
        <v>23</v>
      </c>
      <c r="C24" s="13" t="s">
        <v>22</v>
      </c>
      <c r="D24" s="13" t="s">
        <v>152</v>
      </c>
      <c r="E24" s="14" t="s">
        <v>31</v>
      </c>
      <c r="F24" s="14" t="s">
        <v>32</v>
      </c>
      <c r="G24" s="13">
        <v>82.4</v>
      </c>
      <c r="H24" s="13"/>
      <c r="I24" s="15">
        <v>4.189813601E9</v>
      </c>
      <c r="J24" s="15">
        <v>4.686057136E9</v>
      </c>
      <c r="K24" s="13" t="s">
        <v>273</v>
      </c>
      <c r="L24" s="7">
        <f t="shared" si="1"/>
        <v>50847252.44</v>
      </c>
      <c r="M24" s="9">
        <f t="shared" si="2"/>
        <v>293286952.1</v>
      </c>
      <c r="N24" s="9">
        <f t="shared" si="3"/>
        <v>47287944.77</v>
      </c>
      <c r="O24" s="9">
        <f t="shared" si="4"/>
        <v>57680000</v>
      </c>
      <c r="P24" s="9">
        <f t="shared" si="5"/>
        <v>30000000</v>
      </c>
      <c r="Q24" s="9">
        <f t="shared" si="6"/>
        <v>120000000</v>
      </c>
      <c r="R24" s="9">
        <f t="shared" si="7"/>
        <v>37488457.09</v>
      </c>
      <c r="S24" s="9">
        <f t="shared" si="8"/>
        <v>3681358190</v>
      </c>
      <c r="T24" s="9">
        <f t="shared" si="9"/>
        <v>44676677.06</v>
      </c>
      <c r="U24" s="9">
        <f t="shared" si="10"/>
        <v>245168457.1</v>
      </c>
    </row>
    <row r="25" ht="15.75" customHeight="1">
      <c r="A25" s="8" t="s">
        <v>21</v>
      </c>
      <c r="B25" s="13" t="s">
        <v>23</v>
      </c>
      <c r="C25" s="13" t="s">
        <v>22</v>
      </c>
      <c r="D25" s="13" t="s">
        <v>138</v>
      </c>
      <c r="E25" s="14" t="s">
        <v>31</v>
      </c>
      <c r="F25" s="14" t="s">
        <v>32</v>
      </c>
      <c r="G25" s="13">
        <v>82.4</v>
      </c>
      <c r="H25" s="13"/>
      <c r="I25" s="15">
        <v>4.200337032E9</v>
      </c>
      <c r="J25" s="15">
        <v>4.697843378E9</v>
      </c>
      <c r="K25" s="13" t="s">
        <v>273</v>
      </c>
      <c r="L25" s="7">
        <f t="shared" si="1"/>
        <v>50974963.98</v>
      </c>
      <c r="M25" s="9">
        <f t="shared" si="2"/>
        <v>294023592.2</v>
      </c>
      <c r="N25" s="9">
        <f t="shared" si="3"/>
        <v>47406716.5</v>
      </c>
      <c r="O25" s="9">
        <f t="shared" si="4"/>
        <v>57680000</v>
      </c>
      <c r="P25" s="9">
        <f t="shared" si="5"/>
        <v>30000000</v>
      </c>
      <c r="Q25" s="9">
        <f t="shared" si="6"/>
        <v>120000000</v>
      </c>
      <c r="R25" s="9">
        <f t="shared" si="7"/>
        <v>37582747.02</v>
      </c>
      <c r="S25" s="9">
        <f t="shared" si="8"/>
        <v>3691050691</v>
      </c>
      <c r="T25" s="9">
        <f t="shared" si="9"/>
        <v>44794304.5</v>
      </c>
      <c r="U25" s="9">
        <f t="shared" si="10"/>
        <v>245262747</v>
      </c>
    </row>
    <row r="26" ht="15.75" customHeight="1">
      <c r="A26" s="8" t="s">
        <v>21</v>
      </c>
      <c r="B26" s="13" t="s">
        <v>23</v>
      </c>
      <c r="C26" s="13" t="s">
        <v>22</v>
      </c>
      <c r="D26" s="13" t="s">
        <v>126</v>
      </c>
      <c r="E26" s="14" t="s">
        <v>31</v>
      </c>
      <c r="F26" s="14" t="s">
        <v>34</v>
      </c>
      <c r="G26" s="13">
        <v>78.3</v>
      </c>
      <c r="H26" s="13"/>
      <c r="I26" s="15">
        <v>4.140909584E9</v>
      </c>
      <c r="J26" s="15">
        <v>4.631609755E9</v>
      </c>
      <c r="K26" s="13" t="s">
        <v>273</v>
      </c>
      <c r="L26" s="7">
        <f t="shared" si="1"/>
        <v>52885179.87</v>
      </c>
      <c r="M26" s="9">
        <f t="shared" si="2"/>
        <v>289863670.9</v>
      </c>
      <c r="N26" s="9">
        <f t="shared" si="3"/>
        <v>49183217.28</v>
      </c>
      <c r="O26" s="9">
        <f t="shared" si="4"/>
        <v>54810000</v>
      </c>
      <c r="P26" s="9">
        <f t="shared" si="5"/>
        <v>30000000</v>
      </c>
      <c r="Q26" s="9">
        <f t="shared" si="6"/>
        <v>120000000</v>
      </c>
      <c r="R26" s="9">
        <f t="shared" si="7"/>
        <v>37052878.04</v>
      </c>
      <c r="S26" s="9">
        <f t="shared" si="8"/>
        <v>3639183033</v>
      </c>
      <c r="T26" s="9">
        <f t="shared" si="9"/>
        <v>46477433.37</v>
      </c>
      <c r="U26" s="9">
        <f t="shared" si="10"/>
        <v>241862878</v>
      </c>
    </row>
    <row r="27" ht="15.75" customHeight="1">
      <c r="A27" s="8" t="s">
        <v>21</v>
      </c>
      <c r="B27" s="13" t="s">
        <v>23</v>
      </c>
      <c r="C27" s="13" t="s">
        <v>22</v>
      </c>
      <c r="D27" s="13" t="s">
        <v>113</v>
      </c>
      <c r="E27" s="14" t="s">
        <v>31</v>
      </c>
      <c r="F27" s="14" t="s">
        <v>34</v>
      </c>
      <c r="G27" s="13">
        <v>78.3</v>
      </c>
      <c r="H27" s="13"/>
      <c r="I27" s="15">
        <v>4.215610776E9</v>
      </c>
      <c r="J27" s="15">
        <v>4.715275091E9</v>
      </c>
      <c r="K27" s="13" t="s">
        <v>273</v>
      </c>
      <c r="L27" s="7">
        <f t="shared" si="1"/>
        <v>53839218.08</v>
      </c>
      <c r="M27" s="9">
        <f t="shared" si="2"/>
        <v>295092754.3</v>
      </c>
      <c r="N27" s="9">
        <f t="shared" si="3"/>
        <v>50070472.82</v>
      </c>
      <c r="O27" s="9">
        <f t="shared" si="4"/>
        <v>54810000</v>
      </c>
      <c r="P27" s="9">
        <f t="shared" si="5"/>
        <v>30000000</v>
      </c>
      <c r="Q27" s="9">
        <f t="shared" si="6"/>
        <v>120000000</v>
      </c>
      <c r="R27" s="9">
        <f t="shared" si="7"/>
        <v>37722200.73</v>
      </c>
      <c r="S27" s="9">
        <f t="shared" si="8"/>
        <v>3707985819</v>
      </c>
      <c r="T27" s="9">
        <f t="shared" si="9"/>
        <v>47356140.73</v>
      </c>
      <c r="U27" s="9">
        <f t="shared" si="10"/>
        <v>242532200.7</v>
      </c>
    </row>
    <row r="28" ht="15.75" customHeight="1">
      <c r="A28" s="8" t="s">
        <v>21</v>
      </c>
      <c r="B28" s="13" t="s">
        <v>23</v>
      </c>
      <c r="C28" s="13" t="s">
        <v>22</v>
      </c>
      <c r="D28" s="13" t="s">
        <v>111</v>
      </c>
      <c r="E28" s="14" t="s">
        <v>31</v>
      </c>
      <c r="F28" s="14" t="s">
        <v>32</v>
      </c>
      <c r="G28" s="13">
        <v>82.4</v>
      </c>
      <c r="H28" s="13"/>
      <c r="I28" s="15">
        <v>4.252953747E9</v>
      </c>
      <c r="J28" s="15">
        <v>4.756774099E9</v>
      </c>
      <c r="K28" s="13" t="s">
        <v>273</v>
      </c>
      <c r="L28" s="7">
        <f t="shared" si="1"/>
        <v>51613516.35</v>
      </c>
      <c r="M28" s="9">
        <f t="shared" si="2"/>
        <v>297706762.3</v>
      </c>
      <c r="N28" s="9">
        <f t="shared" si="3"/>
        <v>48000570.2</v>
      </c>
      <c r="O28" s="9">
        <f t="shared" si="4"/>
        <v>57680000</v>
      </c>
      <c r="P28" s="9">
        <f t="shared" si="5"/>
        <v>30000000</v>
      </c>
      <c r="Q28" s="9">
        <f t="shared" si="6"/>
        <v>120000000</v>
      </c>
      <c r="R28" s="9">
        <f t="shared" si="7"/>
        <v>38054192.79</v>
      </c>
      <c r="S28" s="9">
        <f t="shared" si="8"/>
        <v>3739512790</v>
      </c>
      <c r="T28" s="9">
        <f t="shared" si="9"/>
        <v>45382436.77</v>
      </c>
      <c r="U28" s="9">
        <f t="shared" si="10"/>
        <v>245734192.8</v>
      </c>
    </row>
    <row r="29" ht="15.75" customHeight="1">
      <c r="A29" s="8" t="s">
        <v>21</v>
      </c>
      <c r="B29" s="13" t="s">
        <v>23</v>
      </c>
      <c r="C29" s="13" t="s">
        <v>22</v>
      </c>
      <c r="D29" s="13" t="s">
        <v>103</v>
      </c>
      <c r="E29" s="14" t="s">
        <v>31</v>
      </c>
      <c r="F29" s="14" t="s">
        <v>34</v>
      </c>
      <c r="G29" s="13">
        <v>78.3</v>
      </c>
      <c r="H29" s="13"/>
      <c r="I29" s="15">
        <v>4.232588349E9</v>
      </c>
      <c r="J29" s="15">
        <v>4.734289972E9</v>
      </c>
      <c r="K29" s="13" t="s">
        <v>273</v>
      </c>
      <c r="L29" s="7">
        <f t="shared" si="1"/>
        <v>54056045.33</v>
      </c>
      <c r="M29" s="9">
        <f t="shared" si="2"/>
        <v>296281184.4</v>
      </c>
      <c r="N29" s="9">
        <f t="shared" si="3"/>
        <v>50272122.15</v>
      </c>
      <c r="O29" s="9">
        <f t="shared" si="4"/>
        <v>54810000</v>
      </c>
      <c r="P29" s="9">
        <f t="shared" si="5"/>
        <v>30000000</v>
      </c>
      <c r="Q29" s="9">
        <f t="shared" si="6"/>
        <v>120000000</v>
      </c>
      <c r="R29" s="9">
        <f t="shared" si="7"/>
        <v>37874319.78</v>
      </c>
      <c r="S29" s="9">
        <f t="shared" si="8"/>
        <v>3723622843</v>
      </c>
      <c r="T29" s="9">
        <f t="shared" si="9"/>
        <v>47555847.29</v>
      </c>
      <c r="U29" s="9">
        <f t="shared" si="10"/>
        <v>242684319.8</v>
      </c>
    </row>
    <row r="30" ht="15.75" customHeight="1">
      <c r="A30" s="8" t="s">
        <v>21</v>
      </c>
      <c r="B30" s="13" t="s">
        <v>23</v>
      </c>
      <c r="C30" s="13" t="s">
        <v>22</v>
      </c>
      <c r="D30" s="13" t="s">
        <v>93</v>
      </c>
      <c r="E30" s="14" t="s">
        <v>31</v>
      </c>
      <c r="F30" s="14" t="s">
        <v>34</v>
      </c>
      <c r="G30" s="13">
        <v>78.3</v>
      </c>
      <c r="H30" s="13"/>
      <c r="I30" s="15">
        <v>4.195237834E9</v>
      </c>
      <c r="J30" s="15">
        <v>4.692457395E9</v>
      </c>
      <c r="K30" s="13" t="s">
        <v>273</v>
      </c>
      <c r="L30" s="7">
        <f t="shared" si="1"/>
        <v>53579027.25</v>
      </c>
      <c r="M30" s="9">
        <f t="shared" si="2"/>
        <v>293666648.4</v>
      </c>
      <c r="N30" s="9">
        <f t="shared" si="3"/>
        <v>49828495.35</v>
      </c>
      <c r="O30" s="9">
        <f t="shared" si="4"/>
        <v>54810000</v>
      </c>
      <c r="P30" s="9">
        <f t="shared" si="5"/>
        <v>30000000</v>
      </c>
      <c r="Q30" s="9">
        <f t="shared" si="6"/>
        <v>120000000</v>
      </c>
      <c r="R30" s="9">
        <f t="shared" si="7"/>
        <v>37539659.16</v>
      </c>
      <c r="S30" s="9">
        <f t="shared" si="8"/>
        <v>3689221524</v>
      </c>
      <c r="T30" s="9">
        <f t="shared" si="9"/>
        <v>47116494.57</v>
      </c>
      <c r="U30" s="9">
        <f t="shared" si="10"/>
        <v>242349659.2</v>
      </c>
    </row>
    <row r="31" ht="15.75" customHeight="1">
      <c r="A31" s="8" t="s">
        <v>21</v>
      </c>
      <c r="B31" s="13" t="s">
        <v>23</v>
      </c>
      <c r="C31" s="13" t="s">
        <v>22</v>
      </c>
      <c r="D31" s="13" t="s">
        <v>91</v>
      </c>
      <c r="E31" s="14" t="s">
        <v>31</v>
      </c>
      <c r="F31" s="14" t="s">
        <v>39</v>
      </c>
      <c r="G31" s="13">
        <v>75.5</v>
      </c>
      <c r="H31" s="13"/>
      <c r="I31" s="15">
        <v>3.914380801E9</v>
      </c>
      <c r="J31" s="15">
        <v>4.378119551E9</v>
      </c>
      <c r="K31" s="13" t="s">
        <v>273</v>
      </c>
      <c r="L31" s="7">
        <f t="shared" si="1"/>
        <v>51846103.32</v>
      </c>
      <c r="M31" s="9">
        <f t="shared" si="2"/>
        <v>274006656.1</v>
      </c>
      <c r="N31" s="9">
        <f t="shared" si="3"/>
        <v>48216876.09</v>
      </c>
      <c r="O31" s="9">
        <f t="shared" si="4"/>
        <v>52850000</v>
      </c>
      <c r="P31" s="9">
        <f t="shared" si="5"/>
        <v>30000000</v>
      </c>
      <c r="Q31" s="9">
        <f t="shared" si="6"/>
        <v>120000000</v>
      </c>
      <c r="R31" s="9">
        <f t="shared" si="7"/>
        <v>35024956.41</v>
      </c>
      <c r="S31" s="9">
        <f t="shared" si="8"/>
        <v>3432499187</v>
      </c>
      <c r="T31" s="9">
        <f t="shared" si="9"/>
        <v>45463565.38</v>
      </c>
      <c r="U31" s="9">
        <f t="shared" si="10"/>
        <v>237874956.4</v>
      </c>
    </row>
    <row r="32" ht="15.75" customHeight="1">
      <c r="A32" s="8" t="s">
        <v>21</v>
      </c>
      <c r="B32" s="13" t="s">
        <v>23</v>
      </c>
      <c r="C32" s="13" t="s">
        <v>22</v>
      </c>
      <c r="D32" s="13" t="s">
        <v>90</v>
      </c>
      <c r="E32" s="14" t="s">
        <v>31</v>
      </c>
      <c r="F32" s="14" t="s">
        <v>32</v>
      </c>
      <c r="G32" s="13">
        <v>82.4</v>
      </c>
      <c r="H32" s="13"/>
      <c r="I32" s="15">
        <v>4.231906837E9</v>
      </c>
      <c r="J32" s="15">
        <v>4.73320156E9</v>
      </c>
      <c r="K32" s="13" t="s">
        <v>273</v>
      </c>
      <c r="L32" s="7">
        <f t="shared" si="1"/>
        <v>51358092.68</v>
      </c>
      <c r="M32" s="9">
        <f t="shared" si="2"/>
        <v>296233478.6</v>
      </c>
      <c r="N32" s="9">
        <f t="shared" si="3"/>
        <v>47763026.19</v>
      </c>
      <c r="O32" s="9">
        <f t="shared" si="4"/>
        <v>57680000</v>
      </c>
      <c r="P32" s="9">
        <f t="shared" si="5"/>
        <v>30000000</v>
      </c>
      <c r="Q32" s="9">
        <f t="shared" si="6"/>
        <v>120000000</v>
      </c>
      <c r="R32" s="9">
        <f t="shared" si="7"/>
        <v>37865612.48</v>
      </c>
      <c r="S32" s="9">
        <f t="shared" si="8"/>
        <v>3720127744</v>
      </c>
      <c r="T32" s="9">
        <f t="shared" si="9"/>
        <v>45147181.36</v>
      </c>
      <c r="U32" s="9">
        <f t="shared" si="10"/>
        <v>245545612.5</v>
      </c>
    </row>
    <row r="33" ht="15.75" customHeight="1">
      <c r="A33" s="8" t="s">
        <v>21</v>
      </c>
      <c r="B33" s="13" t="s">
        <v>23</v>
      </c>
      <c r="C33" s="13" t="s">
        <v>22</v>
      </c>
      <c r="D33" s="13" t="s">
        <v>78</v>
      </c>
      <c r="E33" s="14" t="s">
        <v>31</v>
      </c>
      <c r="F33" s="14" t="s">
        <v>32</v>
      </c>
      <c r="G33" s="13">
        <v>82.4</v>
      </c>
      <c r="H33" s="13"/>
      <c r="I33" s="15">
        <v>4.24243022E9</v>
      </c>
      <c r="J33" s="15">
        <v>4.744987749E9</v>
      </c>
      <c r="K33" s="13" t="s">
        <v>273</v>
      </c>
      <c r="L33" s="7">
        <f t="shared" si="1"/>
        <v>51485803.64</v>
      </c>
      <c r="M33" s="9">
        <f t="shared" si="2"/>
        <v>296970115.4</v>
      </c>
      <c r="N33" s="9">
        <f t="shared" si="3"/>
        <v>47881797.39</v>
      </c>
      <c r="O33" s="9">
        <f t="shared" si="4"/>
        <v>57680000</v>
      </c>
      <c r="P33" s="9">
        <f t="shared" si="5"/>
        <v>30000000</v>
      </c>
      <c r="Q33" s="9">
        <f t="shared" si="6"/>
        <v>120000000</v>
      </c>
      <c r="R33" s="9">
        <f t="shared" si="7"/>
        <v>37959901.99</v>
      </c>
      <c r="S33" s="9">
        <f t="shared" si="8"/>
        <v>3729820201</v>
      </c>
      <c r="T33" s="9">
        <f t="shared" si="9"/>
        <v>45264808.26</v>
      </c>
      <c r="U33" s="9">
        <f t="shared" si="10"/>
        <v>245639902</v>
      </c>
    </row>
    <row r="34" ht="15.75" customHeight="1">
      <c r="A34" s="8" t="s">
        <v>21</v>
      </c>
      <c r="B34" s="13" t="s">
        <v>23</v>
      </c>
      <c r="C34" s="13" t="s">
        <v>22</v>
      </c>
      <c r="D34" s="13" t="s">
        <v>274</v>
      </c>
      <c r="E34" s="14" t="s">
        <v>31</v>
      </c>
      <c r="F34" s="14" t="s">
        <v>275</v>
      </c>
      <c r="G34" s="13">
        <v>78.3</v>
      </c>
      <c r="H34" s="13"/>
      <c r="I34" s="15">
        <v>4.222401842E9</v>
      </c>
      <c r="J34" s="15">
        <v>4.722881085E9</v>
      </c>
      <c r="K34" s="13" t="s">
        <v>273</v>
      </c>
      <c r="L34" s="7">
        <f t="shared" si="1"/>
        <v>53925949.45</v>
      </c>
      <c r="M34" s="9">
        <f t="shared" si="2"/>
        <v>295568128.9</v>
      </c>
      <c r="N34" s="9">
        <f t="shared" si="3"/>
        <v>50151132.99</v>
      </c>
      <c r="O34" s="9">
        <f t="shared" si="4"/>
        <v>54810000</v>
      </c>
      <c r="P34" s="9">
        <f t="shared" si="5"/>
        <v>30000000</v>
      </c>
      <c r="Q34" s="9">
        <f t="shared" si="6"/>
        <v>120000000</v>
      </c>
      <c r="R34" s="9">
        <f t="shared" si="7"/>
        <v>37783048.68</v>
      </c>
      <c r="S34" s="9">
        <f t="shared" si="8"/>
        <v>3714240662</v>
      </c>
      <c r="T34" s="9">
        <f t="shared" si="9"/>
        <v>47436023.79</v>
      </c>
      <c r="U34" s="9">
        <f t="shared" si="10"/>
        <v>242593048.7</v>
      </c>
    </row>
    <row r="35" ht="15.75" customHeight="1">
      <c r="A35" s="8" t="s">
        <v>21</v>
      </c>
      <c r="B35" s="13" t="s">
        <v>23</v>
      </c>
      <c r="C35" s="13" t="s">
        <v>22</v>
      </c>
      <c r="D35" s="13" t="s">
        <v>62</v>
      </c>
      <c r="E35" s="14" t="s">
        <v>31</v>
      </c>
      <c r="F35" s="14" t="s">
        <v>39</v>
      </c>
      <c r="G35" s="13">
        <v>75.5</v>
      </c>
      <c r="H35" s="13"/>
      <c r="I35" s="15">
        <v>3.797342421E9</v>
      </c>
      <c r="J35" s="15">
        <v>4.247036565E9</v>
      </c>
      <c r="K35" s="13" t="s">
        <v>273</v>
      </c>
      <c r="L35" s="7">
        <f t="shared" si="1"/>
        <v>50295926.11</v>
      </c>
      <c r="M35" s="9">
        <f t="shared" si="2"/>
        <v>265813969.5</v>
      </c>
      <c r="N35" s="9">
        <f t="shared" si="3"/>
        <v>46775211.28</v>
      </c>
      <c r="O35" s="9">
        <f t="shared" si="4"/>
        <v>52850000</v>
      </c>
      <c r="P35" s="9">
        <f t="shared" si="5"/>
        <v>30000000</v>
      </c>
      <c r="Q35" s="9">
        <f t="shared" si="6"/>
        <v>120000000</v>
      </c>
      <c r="R35" s="9">
        <f t="shared" si="7"/>
        <v>33976292.52</v>
      </c>
      <c r="S35" s="9">
        <f t="shared" si="8"/>
        <v>3324702157</v>
      </c>
      <c r="T35" s="9">
        <f t="shared" si="9"/>
        <v>44035790.16</v>
      </c>
      <c r="U35" s="9">
        <f t="shared" si="10"/>
        <v>236826292.5</v>
      </c>
    </row>
    <row r="36" ht="15.75" customHeight="1">
      <c r="A36" s="8" t="s">
        <v>21</v>
      </c>
      <c r="B36" s="13" t="s">
        <v>23</v>
      </c>
      <c r="C36" s="13" t="s">
        <v>22</v>
      </c>
      <c r="D36" s="13" t="s">
        <v>60</v>
      </c>
      <c r="E36" s="14" t="s">
        <v>31</v>
      </c>
      <c r="F36" s="14" t="s">
        <v>34</v>
      </c>
      <c r="G36" s="13">
        <v>78.3</v>
      </c>
      <c r="H36" s="13"/>
      <c r="I36" s="15">
        <v>4.022067375E9</v>
      </c>
      <c r="J36" s="15">
        <v>4.498506482E9</v>
      </c>
      <c r="K36" s="13" t="s">
        <v>273</v>
      </c>
      <c r="L36" s="7">
        <f t="shared" si="1"/>
        <v>51367399.43</v>
      </c>
      <c r="M36" s="9">
        <f t="shared" si="2"/>
        <v>281544716.3</v>
      </c>
      <c r="N36" s="9">
        <f t="shared" si="3"/>
        <v>47771681.47</v>
      </c>
      <c r="O36" s="9">
        <f t="shared" si="4"/>
        <v>54810000</v>
      </c>
      <c r="P36" s="9">
        <f t="shared" si="5"/>
        <v>30000000</v>
      </c>
      <c r="Q36" s="9">
        <f t="shared" si="6"/>
        <v>120000000</v>
      </c>
      <c r="R36" s="9">
        <f t="shared" si="7"/>
        <v>35988051.86</v>
      </c>
      <c r="S36" s="9">
        <f t="shared" si="8"/>
        <v>3529724605</v>
      </c>
      <c r="T36" s="9">
        <f t="shared" si="9"/>
        <v>45079496.87</v>
      </c>
      <c r="U36" s="9">
        <f t="shared" si="10"/>
        <v>240798051.9</v>
      </c>
    </row>
    <row r="37" ht="15.75" customHeight="1">
      <c r="A37" s="8" t="s">
        <v>21</v>
      </c>
      <c r="B37" s="13" t="s">
        <v>23</v>
      </c>
      <c r="C37" s="13" t="s">
        <v>22</v>
      </c>
      <c r="D37" s="13" t="s">
        <v>168</v>
      </c>
      <c r="E37" s="14" t="s">
        <v>31</v>
      </c>
      <c r="F37" s="14" t="s">
        <v>32</v>
      </c>
      <c r="G37" s="13">
        <v>82.4</v>
      </c>
      <c r="H37" s="13"/>
      <c r="I37" s="15">
        <v>4.161751427E9</v>
      </c>
      <c r="J37" s="15">
        <v>4.6546275E9</v>
      </c>
      <c r="K37" s="13" t="s">
        <v>273</v>
      </c>
      <c r="L37" s="7">
        <f t="shared" si="1"/>
        <v>50506692.08</v>
      </c>
      <c r="M37" s="9">
        <f t="shared" si="2"/>
        <v>291322599.9</v>
      </c>
      <c r="N37" s="9">
        <f t="shared" si="3"/>
        <v>46971223.63</v>
      </c>
      <c r="O37" s="9">
        <f t="shared" si="4"/>
        <v>57680000</v>
      </c>
      <c r="P37" s="9">
        <f t="shared" si="5"/>
        <v>30000000</v>
      </c>
      <c r="Q37" s="9">
        <f t="shared" si="6"/>
        <v>120000000</v>
      </c>
      <c r="R37" s="9">
        <f t="shared" si="7"/>
        <v>37237020</v>
      </c>
      <c r="S37" s="9">
        <f t="shared" si="8"/>
        <v>3655511805</v>
      </c>
      <c r="T37" s="9">
        <f t="shared" si="9"/>
        <v>44363007.34</v>
      </c>
      <c r="U37" s="9">
        <f t="shared" si="10"/>
        <v>244917020</v>
      </c>
    </row>
    <row r="38" ht="15.75" customHeight="1">
      <c r="A38" s="8" t="s">
        <v>21</v>
      </c>
      <c r="B38" s="13" t="s">
        <v>23</v>
      </c>
      <c r="C38" s="13" t="s">
        <v>22</v>
      </c>
      <c r="D38" s="13" t="s">
        <v>276</v>
      </c>
      <c r="E38" s="14" t="s">
        <v>28</v>
      </c>
      <c r="F38" s="14" t="s">
        <v>29</v>
      </c>
      <c r="G38" s="13">
        <v>34.3</v>
      </c>
      <c r="H38" s="13"/>
      <c r="I38" s="15">
        <v>1.697664757E9</v>
      </c>
      <c r="J38" s="15">
        <v>1.89866463E9</v>
      </c>
      <c r="K38" s="13" t="s">
        <v>273</v>
      </c>
      <c r="L38" s="7">
        <f t="shared" si="1"/>
        <v>49494599.33</v>
      </c>
      <c r="M38" s="9">
        <f t="shared" si="2"/>
        <v>118836533</v>
      </c>
      <c r="N38" s="9">
        <f t="shared" si="3"/>
        <v>46029977.38</v>
      </c>
      <c r="O38" s="9">
        <f t="shared" si="4"/>
        <v>24010000</v>
      </c>
      <c r="P38" s="9">
        <f t="shared" si="5"/>
        <v>0</v>
      </c>
      <c r="Q38" s="9">
        <f t="shared" si="6"/>
        <v>70000000</v>
      </c>
      <c r="R38" s="9">
        <f t="shared" si="7"/>
        <v>15189317.04</v>
      </c>
      <c r="S38" s="9">
        <f t="shared" si="8"/>
        <v>1469628905</v>
      </c>
      <c r="T38" s="9">
        <f t="shared" si="9"/>
        <v>42846323.76</v>
      </c>
      <c r="U38" s="9">
        <f t="shared" si="10"/>
        <v>109199317</v>
      </c>
    </row>
    <row r="39" ht="15.75" customHeight="1">
      <c r="A39" s="8" t="s">
        <v>21</v>
      </c>
      <c r="B39" s="13" t="s">
        <v>23</v>
      </c>
      <c r="C39" s="13" t="s">
        <v>22</v>
      </c>
      <c r="D39" s="16" t="s">
        <v>24</v>
      </c>
      <c r="E39" s="16" t="s">
        <v>25</v>
      </c>
      <c r="F39" s="16" t="s">
        <v>26</v>
      </c>
      <c r="G39" s="16">
        <v>31.5</v>
      </c>
      <c r="H39" s="16">
        <v>34.8</v>
      </c>
      <c r="I39" s="17">
        <v>1.523945824E9</v>
      </c>
      <c r="J39" s="17">
        <v>1.704321458E9</v>
      </c>
      <c r="K39" s="13" t="s">
        <v>277</v>
      </c>
      <c r="L39" s="7">
        <f t="shared" si="1"/>
        <v>48379232.51</v>
      </c>
      <c r="M39" s="9">
        <f t="shared" si="2"/>
        <v>106676207.7</v>
      </c>
      <c r="N39" s="9">
        <f t="shared" si="3"/>
        <v>44992686.23</v>
      </c>
      <c r="O39" s="9">
        <f t="shared" si="4"/>
        <v>22050000</v>
      </c>
      <c r="P39" s="9">
        <f t="shared" si="5"/>
        <v>0</v>
      </c>
      <c r="Q39" s="9">
        <f t="shared" si="6"/>
        <v>70000000</v>
      </c>
      <c r="R39" s="9">
        <f t="shared" si="7"/>
        <v>13634571.66</v>
      </c>
      <c r="S39" s="9">
        <f t="shared" si="8"/>
        <v>1311585043</v>
      </c>
      <c r="T39" s="9">
        <f t="shared" si="9"/>
        <v>41637620.4</v>
      </c>
      <c r="U39" s="9">
        <f t="shared" si="10"/>
        <v>105684571.7</v>
      </c>
    </row>
    <row r="40" ht="15.75" customHeight="1">
      <c r="A40" s="8" t="s">
        <v>21</v>
      </c>
      <c r="B40" s="13" t="s">
        <v>23</v>
      </c>
      <c r="C40" s="13" t="s">
        <v>22</v>
      </c>
      <c r="D40" s="16" t="s">
        <v>278</v>
      </c>
      <c r="E40" s="16" t="s">
        <v>31</v>
      </c>
      <c r="F40" s="16" t="s">
        <v>34</v>
      </c>
      <c r="G40" s="16">
        <v>77.6</v>
      </c>
      <c r="H40" s="16">
        <v>87.7</v>
      </c>
      <c r="I40" s="17">
        <v>3.877887206E9</v>
      </c>
      <c r="J40" s="17">
        <v>4.3370802E9</v>
      </c>
      <c r="K40" s="13" t="s">
        <v>277</v>
      </c>
      <c r="L40" s="7">
        <f t="shared" si="1"/>
        <v>49972773.27</v>
      </c>
      <c r="M40" s="9">
        <f t="shared" si="2"/>
        <v>271452104.4</v>
      </c>
      <c r="N40" s="9">
        <f t="shared" si="3"/>
        <v>46474679.14</v>
      </c>
      <c r="O40" s="9">
        <f t="shared" si="4"/>
        <v>54320000</v>
      </c>
      <c r="P40" s="9">
        <f t="shared" si="5"/>
        <v>30000000</v>
      </c>
      <c r="Q40" s="9">
        <f t="shared" si="6"/>
        <v>120000000</v>
      </c>
      <c r="R40" s="9">
        <f t="shared" si="7"/>
        <v>34696641.6</v>
      </c>
      <c r="S40" s="9">
        <f t="shared" si="8"/>
        <v>3397418458</v>
      </c>
      <c r="T40" s="9">
        <f t="shared" si="9"/>
        <v>43781165.7</v>
      </c>
      <c r="U40" s="9">
        <f t="shared" si="10"/>
        <v>239016641.6</v>
      </c>
    </row>
    <row r="41" ht="15.75" customHeight="1">
      <c r="A41" s="8" t="s">
        <v>21</v>
      </c>
      <c r="B41" s="13" t="s">
        <v>23</v>
      </c>
      <c r="C41" s="13" t="s">
        <v>22</v>
      </c>
      <c r="D41" s="16" t="s">
        <v>279</v>
      </c>
      <c r="E41" s="16" t="s">
        <v>31</v>
      </c>
      <c r="F41" s="16" t="s">
        <v>39</v>
      </c>
      <c r="G41" s="16">
        <v>74.9</v>
      </c>
      <c r="H41" s="16">
        <v>81.7</v>
      </c>
      <c r="I41" s="17">
        <v>3.571410866E9</v>
      </c>
      <c r="J41" s="17">
        <v>3.994040803E9</v>
      </c>
      <c r="K41" s="13" t="s">
        <v>277</v>
      </c>
      <c r="L41" s="7">
        <f t="shared" si="1"/>
        <v>47682388.06</v>
      </c>
      <c r="M41" s="9">
        <f t="shared" si="2"/>
        <v>249998760.6</v>
      </c>
      <c r="N41" s="9">
        <f t="shared" si="3"/>
        <v>44344620.9</v>
      </c>
      <c r="O41" s="9">
        <f t="shared" si="4"/>
        <v>52430000</v>
      </c>
      <c r="P41" s="9">
        <f t="shared" si="5"/>
        <v>30000000</v>
      </c>
      <c r="Q41" s="9">
        <f t="shared" si="6"/>
        <v>120000000</v>
      </c>
      <c r="R41" s="9">
        <f t="shared" si="7"/>
        <v>31952326.42</v>
      </c>
      <c r="S41" s="9">
        <f t="shared" si="8"/>
        <v>3117029777</v>
      </c>
      <c r="T41" s="9">
        <f t="shared" si="9"/>
        <v>41615884.87</v>
      </c>
      <c r="U41" s="9">
        <f t="shared" si="10"/>
        <v>234382326.4</v>
      </c>
    </row>
    <row r="42" ht="15.75" customHeight="1">
      <c r="A42" s="8" t="s">
        <v>21</v>
      </c>
      <c r="B42" s="13" t="s">
        <v>23</v>
      </c>
      <c r="C42" s="13" t="s">
        <v>22</v>
      </c>
      <c r="D42" s="16" t="s">
        <v>44</v>
      </c>
      <c r="E42" s="16" t="s">
        <v>31</v>
      </c>
      <c r="F42" s="16" t="s">
        <v>34</v>
      </c>
      <c r="G42" s="16">
        <v>77.6</v>
      </c>
      <c r="H42" s="16">
        <v>87.7</v>
      </c>
      <c r="I42" s="17">
        <v>4.186878221E9</v>
      </c>
      <c r="J42" s="17">
        <v>4.683150138E9</v>
      </c>
      <c r="K42" s="13" t="s">
        <v>277</v>
      </c>
      <c r="L42" s="7">
        <f t="shared" si="1"/>
        <v>53954616.25</v>
      </c>
      <c r="M42" s="9">
        <f t="shared" si="2"/>
        <v>293081475.5</v>
      </c>
      <c r="N42" s="9">
        <f t="shared" si="3"/>
        <v>50177793.11</v>
      </c>
      <c r="O42" s="9">
        <f t="shared" si="4"/>
        <v>54320000</v>
      </c>
      <c r="P42" s="9">
        <f t="shared" si="5"/>
        <v>30000000</v>
      </c>
      <c r="Q42" s="9">
        <f t="shared" si="6"/>
        <v>120000000</v>
      </c>
      <c r="R42" s="9">
        <f t="shared" si="7"/>
        <v>37465201.1</v>
      </c>
      <c r="S42" s="9">
        <f t="shared" si="8"/>
        <v>3682011542</v>
      </c>
      <c r="T42" s="9">
        <f t="shared" si="9"/>
        <v>47448602.35</v>
      </c>
      <c r="U42" s="9">
        <f t="shared" si="10"/>
        <v>241785201.1</v>
      </c>
    </row>
    <row r="43" ht="15.75" customHeight="1">
      <c r="A43" s="8" t="s">
        <v>21</v>
      </c>
      <c r="B43" s="13" t="s">
        <v>23</v>
      </c>
      <c r="C43" s="13" t="s">
        <v>22</v>
      </c>
      <c r="D43" s="16" t="s">
        <v>63</v>
      </c>
      <c r="E43" s="16" t="s">
        <v>31</v>
      </c>
      <c r="F43" s="16" t="s">
        <v>34</v>
      </c>
      <c r="G43" s="16">
        <v>78.3</v>
      </c>
      <c r="H43" s="16">
        <v>87.7</v>
      </c>
      <c r="I43" s="17">
        <v>4.103559052E9</v>
      </c>
      <c r="J43" s="17">
        <v>4.58977716E9</v>
      </c>
      <c r="K43" s="13" t="s">
        <v>277</v>
      </c>
      <c r="L43" s="7">
        <f t="shared" si="1"/>
        <v>52408161.58</v>
      </c>
      <c r="M43" s="9">
        <f t="shared" si="2"/>
        <v>287249133.6</v>
      </c>
      <c r="N43" s="9">
        <f t="shared" si="3"/>
        <v>48739590.27</v>
      </c>
      <c r="O43" s="9">
        <f t="shared" si="4"/>
        <v>54810000</v>
      </c>
      <c r="P43" s="9">
        <f t="shared" si="5"/>
        <v>30000000</v>
      </c>
      <c r="Q43" s="9">
        <f t="shared" si="6"/>
        <v>120000000</v>
      </c>
      <c r="R43" s="9">
        <f t="shared" si="7"/>
        <v>36718217.28</v>
      </c>
      <c r="S43" s="9">
        <f t="shared" si="8"/>
        <v>3604781699</v>
      </c>
      <c r="T43" s="9">
        <f t="shared" si="9"/>
        <v>46038080.45</v>
      </c>
      <c r="U43" s="9">
        <f t="shared" si="10"/>
        <v>241528217.3</v>
      </c>
    </row>
    <row r="44" ht="15.75" customHeight="1">
      <c r="A44" s="8" t="s">
        <v>21</v>
      </c>
      <c r="B44" s="13" t="s">
        <v>23</v>
      </c>
      <c r="C44" s="13" t="s">
        <v>22</v>
      </c>
      <c r="D44" s="16" t="s">
        <v>95</v>
      </c>
      <c r="E44" s="16" t="s">
        <v>42</v>
      </c>
      <c r="F44" s="16" t="s">
        <v>26</v>
      </c>
      <c r="G44" s="16">
        <v>42.9</v>
      </c>
      <c r="H44" s="16">
        <v>46.5</v>
      </c>
      <c r="I44" s="17">
        <v>2.176432501E9</v>
      </c>
      <c r="J44" s="17">
        <v>2.434202547E9</v>
      </c>
      <c r="K44" s="13" t="s">
        <v>277</v>
      </c>
      <c r="L44" s="7">
        <f t="shared" si="1"/>
        <v>50732692.33</v>
      </c>
      <c r="M44" s="9">
        <f t="shared" si="2"/>
        <v>152350275.1</v>
      </c>
      <c r="N44" s="9">
        <f t="shared" si="3"/>
        <v>47181403.87</v>
      </c>
      <c r="O44" s="9">
        <f t="shared" si="4"/>
        <v>30030000</v>
      </c>
      <c r="P44" s="9">
        <f t="shared" si="5"/>
        <v>0</v>
      </c>
      <c r="Q44" s="9">
        <f t="shared" si="6"/>
        <v>70000000</v>
      </c>
      <c r="R44" s="9">
        <f t="shared" si="7"/>
        <v>19473620.38</v>
      </c>
      <c r="S44" s="9">
        <f t="shared" si="8"/>
        <v>1904578604</v>
      </c>
      <c r="T44" s="9">
        <f t="shared" si="9"/>
        <v>44395771.64</v>
      </c>
      <c r="U44" s="9">
        <f t="shared" si="10"/>
        <v>119503620.4</v>
      </c>
    </row>
    <row r="45" ht="15.75" customHeight="1">
      <c r="A45" s="8" t="s">
        <v>21</v>
      </c>
      <c r="B45" s="13" t="s">
        <v>23</v>
      </c>
      <c r="C45" s="13" t="s">
        <v>22</v>
      </c>
      <c r="D45" s="16" t="s">
        <v>105</v>
      </c>
      <c r="E45" s="16" t="s">
        <v>42</v>
      </c>
      <c r="F45" s="16" t="s">
        <v>26</v>
      </c>
      <c r="G45" s="16">
        <v>42.9</v>
      </c>
      <c r="H45" s="16">
        <v>46.5</v>
      </c>
      <c r="I45" s="17">
        <v>2.196236407E9</v>
      </c>
      <c r="J45" s="17">
        <v>2.456382922E9</v>
      </c>
      <c r="K45" s="13" t="s">
        <v>277</v>
      </c>
      <c r="L45" s="7">
        <f t="shared" si="1"/>
        <v>51194321.84</v>
      </c>
      <c r="M45" s="9">
        <f t="shared" si="2"/>
        <v>153736548.5</v>
      </c>
      <c r="N45" s="9">
        <f t="shared" si="3"/>
        <v>47610719.31</v>
      </c>
      <c r="O45" s="9">
        <f t="shared" si="4"/>
        <v>30030000</v>
      </c>
      <c r="P45" s="9">
        <f t="shared" si="5"/>
        <v>0</v>
      </c>
      <c r="Q45" s="9">
        <f t="shared" si="6"/>
        <v>70000000</v>
      </c>
      <c r="R45" s="9">
        <f t="shared" si="7"/>
        <v>19651063.38</v>
      </c>
      <c r="S45" s="9">
        <f t="shared" si="8"/>
        <v>1922818793</v>
      </c>
      <c r="T45" s="9">
        <f t="shared" si="9"/>
        <v>44820950.89</v>
      </c>
      <c r="U45" s="9">
        <f t="shared" si="10"/>
        <v>119681063.4</v>
      </c>
    </row>
    <row r="46" ht="15.75" customHeight="1">
      <c r="A46" s="8" t="s">
        <v>21</v>
      </c>
      <c r="B46" s="13" t="s">
        <v>23</v>
      </c>
      <c r="C46" s="13" t="s">
        <v>22</v>
      </c>
      <c r="D46" s="16" t="s">
        <v>115</v>
      </c>
      <c r="E46" s="16" t="s">
        <v>42</v>
      </c>
      <c r="F46" s="16" t="s">
        <v>26</v>
      </c>
      <c r="G46" s="16">
        <v>42.9</v>
      </c>
      <c r="H46" s="16">
        <v>46.5</v>
      </c>
      <c r="I46" s="17">
        <v>2.187234492E9</v>
      </c>
      <c r="J46" s="17">
        <v>2.446300776E9</v>
      </c>
      <c r="K46" s="13" t="s">
        <v>277</v>
      </c>
      <c r="L46" s="7">
        <f t="shared" si="1"/>
        <v>50984486.99</v>
      </c>
      <c r="M46" s="9">
        <f t="shared" si="2"/>
        <v>153106414.4</v>
      </c>
      <c r="N46" s="9">
        <f t="shared" si="3"/>
        <v>47415572.9</v>
      </c>
      <c r="O46" s="9">
        <f t="shared" si="4"/>
        <v>30030000</v>
      </c>
      <c r="P46" s="9">
        <f t="shared" si="5"/>
        <v>0</v>
      </c>
      <c r="Q46" s="9">
        <f t="shared" si="6"/>
        <v>70000000</v>
      </c>
      <c r="R46" s="9">
        <f t="shared" si="7"/>
        <v>19570406.21</v>
      </c>
      <c r="S46" s="9">
        <f t="shared" si="8"/>
        <v>1914527669</v>
      </c>
      <c r="T46" s="9">
        <f t="shared" si="9"/>
        <v>44627684.6</v>
      </c>
      <c r="U46" s="9">
        <f t="shared" si="10"/>
        <v>119600406.2</v>
      </c>
    </row>
    <row r="47" ht="15.75" customHeight="1">
      <c r="A47" s="8" t="s">
        <v>21</v>
      </c>
      <c r="B47" s="13" t="s">
        <v>23</v>
      </c>
      <c r="C47" s="13" t="s">
        <v>22</v>
      </c>
      <c r="D47" s="16" t="s">
        <v>139</v>
      </c>
      <c r="E47" s="16" t="s">
        <v>31</v>
      </c>
      <c r="F47" s="16" t="s">
        <v>39</v>
      </c>
      <c r="G47" s="16">
        <v>75.5</v>
      </c>
      <c r="H47" s="16">
        <v>81.7</v>
      </c>
      <c r="I47" s="17">
        <v>3.901727792E9</v>
      </c>
      <c r="J47" s="17">
        <v>4.363948181E9</v>
      </c>
      <c r="K47" s="13" t="s">
        <v>277</v>
      </c>
      <c r="L47" s="7">
        <f t="shared" si="1"/>
        <v>51678513.8</v>
      </c>
      <c r="M47" s="9">
        <f t="shared" si="2"/>
        <v>273120945.4</v>
      </c>
      <c r="N47" s="9">
        <f t="shared" si="3"/>
        <v>48061017.84</v>
      </c>
      <c r="O47" s="9">
        <f t="shared" si="4"/>
        <v>52850000</v>
      </c>
      <c r="P47" s="9">
        <f t="shared" si="5"/>
        <v>30000000</v>
      </c>
      <c r="Q47" s="9">
        <f t="shared" si="6"/>
        <v>120000000</v>
      </c>
      <c r="R47" s="9">
        <f t="shared" si="7"/>
        <v>34911585.45</v>
      </c>
      <c r="S47" s="9">
        <f t="shared" si="8"/>
        <v>3420845259</v>
      </c>
      <c r="T47" s="9">
        <f t="shared" si="9"/>
        <v>45309208.73</v>
      </c>
      <c r="U47" s="9">
        <f t="shared" si="10"/>
        <v>237761585.4</v>
      </c>
    </row>
    <row r="48" ht="15.75" customHeight="1">
      <c r="A48" s="8" t="s">
        <v>21</v>
      </c>
      <c r="B48" s="13" t="s">
        <v>23</v>
      </c>
      <c r="C48" s="13" t="s">
        <v>22</v>
      </c>
      <c r="D48" s="16" t="s">
        <v>141</v>
      </c>
      <c r="E48" s="16" t="s">
        <v>31</v>
      </c>
      <c r="F48" s="16" t="s">
        <v>34</v>
      </c>
      <c r="G48" s="16">
        <v>78.3</v>
      </c>
      <c r="H48" s="16">
        <v>87.7</v>
      </c>
      <c r="I48" s="17">
        <v>4.130723217E9</v>
      </c>
      <c r="J48" s="17">
        <v>4.620201025E9</v>
      </c>
      <c r="K48" s="13" t="s">
        <v>277</v>
      </c>
      <c r="L48" s="7">
        <f t="shared" si="1"/>
        <v>52755085.79</v>
      </c>
      <c r="M48" s="9">
        <f t="shared" si="2"/>
        <v>289150625.2</v>
      </c>
      <c r="N48" s="9">
        <f t="shared" si="3"/>
        <v>49062229.78</v>
      </c>
      <c r="O48" s="9">
        <f t="shared" si="4"/>
        <v>54810000</v>
      </c>
      <c r="P48" s="9">
        <f t="shared" si="5"/>
        <v>30000000</v>
      </c>
      <c r="Q48" s="9">
        <f t="shared" si="6"/>
        <v>120000000</v>
      </c>
      <c r="R48" s="9">
        <f t="shared" si="7"/>
        <v>36961608.2</v>
      </c>
      <c r="S48" s="9">
        <f t="shared" si="8"/>
        <v>3629800982</v>
      </c>
      <c r="T48" s="9">
        <f t="shared" si="9"/>
        <v>46357611.51</v>
      </c>
      <c r="U48" s="9">
        <f t="shared" si="10"/>
        <v>241771608.2</v>
      </c>
    </row>
    <row r="49" ht="15.75" customHeight="1">
      <c r="A49" s="8" t="s">
        <v>21</v>
      </c>
      <c r="B49" s="13" t="s">
        <v>23</v>
      </c>
      <c r="C49" s="13" t="s">
        <v>22</v>
      </c>
      <c r="D49" s="16" t="s">
        <v>143</v>
      </c>
      <c r="E49" s="16" t="s">
        <v>42</v>
      </c>
      <c r="F49" s="16" t="s">
        <v>26</v>
      </c>
      <c r="G49" s="16">
        <v>42.9</v>
      </c>
      <c r="H49" s="16">
        <v>46.5</v>
      </c>
      <c r="I49" s="17">
        <v>2.142225601E9</v>
      </c>
      <c r="J49" s="17">
        <v>2.395890818E9</v>
      </c>
      <c r="K49" s="13" t="s">
        <v>277</v>
      </c>
      <c r="L49" s="7">
        <f t="shared" si="1"/>
        <v>49935328.69</v>
      </c>
      <c r="M49" s="9">
        <f t="shared" si="2"/>
        <v>149955792.1</v>
      </c>
      <c r="N49" s="9">
        <f t="shared" si="3"/>
        <v>46439855.69</v>
      </c>
      <c r="O49" s="9">
        <f t="shared" si="4"/>
        <v>30030000</v>
      </c>
      <c r="P49" s="9">
        <f t="shared" si="5"/>
        <v>0</v>
      </c>
      <c r="Q49" s="9">
        <f t="shared" si="6"/>
        <v>70000000</v>
      </c>
      <c r="R49" s="9">
        <f t="shared" si="7"/>
        <v>19167126.54</v>
      </c>
      <c r="S49" s="9">
        <f t="shared" si="8"/>
        <v>1873072680</v>
      </c>
      <c r="T49" s="9">
        <f t="shared" si="9"/>
        <v>43661367.84</v>
      </c>
      <c r="U49" s="9">
        <f t="shared" si="10"/>
        <v>119197126.5</v>
      </c>
    </row>
    <row r="50" ht="15.75" customHeight="1">
      <c r="A50" s="8" t="s">
        <v>21</v>
      </c>
      <c r="B50" s="13" t="s">
        <v>23</v>
      </c>
      <c r="C50" s="13" t="s">
        <v>22</v>
      </c>
      <c r="D50" s="16" t="s">
        <v>146</v>
      </c>
      <c r="E50" s="16" t="s">
        <v>42</v>
      </c>
      <c r="F50" s="16" t="s">
        <v>29</v>
      </c>
      <c r="G50" s="16">
        <v>42.8</v>
      </c>
      <c r="H50" s="16">
        <v>46.3</v>
      </c>
      <c r="I50" s="17">
        <v>2.066901868E9</v>
      </c>
      <c r="J50" s="17">
        <v>2.311536168E9</v>
      </c>
      <c r="K50" s="13" t="s">
        <v>277</v>
      </c>
      <c r="L50" s="7">
        <f t="shared" si="1"/>
        <v>48292099.72</v>
      </c>
      <c r="M50" s="9">
        <f t="shared" si="2"/>
        <v>144683130.8</v>
      </c>
      <c r="N50" s="9">
        <f t="shared" si="3"/>
        <v>44911652.74</v>
      </c>
      <c r="O50" s="9">
        <f t="shared" si="4"/>
        <v>29960000</v>
      </c>
      <c r="P50" s="9">
        <f t="shared" si="5"/>
        <v>0</v>
      </c>
      <c r="Q50" s="9">
        <f t="shared" si="6"/>
        <v>70000000</v>
      </c>
      <c r="R50" s="9">
        <f t="shared" si="7"/>
        <v>18492289.34</v>
      </c>
      <c r="S50" s="9">
        <f t="shared" si="8"/>
        <v>1803766446</v>
      </c>
      <c r="T50" s="9">
        <f t="shared" si="9"/>
        <v>42144075.84</v>
      </c>
      <c r="U50" s="9">
        <f t="shared" si="10"/>
        <v>118452289.3</v>
      </c>
    </row>
    <row r="51" ht="15.75" customHeight="1">
      <c r="A51" s="8" t="s">
        <v>21</v>
      </c>
      <c r="B51" s="13" t="s">
        <v>23</v>
      </c>
      <c r="C51" s="13" t="s">
        <v>22</v>
      </c>
      <c r="D51" s="16" t="s">
        <v>153</v>
      </c>
      <c r="E51" s="16" t="s">
        <v>31</v>
      </c>
      <c r="F51" s="16" t="s">
        <v>39</v>
      </c>
      <c r="G51" s="16">
        <v>75.5</v>
      </c>
      <c r="H51" s="16">
        <v>81.7</v>
      </c>
      <c r="I51" s="17">
        <v>3.892238543E9</v>
      </c>
      <c r="J51" s="17">
        <v>4.353320222E9</v>
      </c>
      <c r="K51" s="13" t="s">
        <v>277</v>
      </c>
      <c r="L51" s="7">
        <f t="shared" si="1"/>
        <v>51552828.38</v>
      </c>
      <c r="M51" s="9">
        <f t="shared" si="2"/>
        <v>272456698</v>
      </c>
      <c r="N51" s="9">
        <f t="shared" si="3"/>
        <v>47944130.4</v>
      </c>
      <c r="O51" s="9">
        <f t="shared" si="4"/>
        <v>52850000</v>
      </c>
      <c r="P51" s="9">
        <f t="shared" si="5"/>
        <v>30000000</v>
      </c>
      <c r="Q51" s="9">
        <f t="shared" si="6"/>
        <v>120000000</v>
      </c>
      <c r="R51" s="9">
        <f t="shared" si="7"/>
        <v>34826561.78</v>
      </c>
      <c r="S51" s="9">
        <f t="shared" si="8"/>
        <v>3412105281</v>
      </c>
      <c r="T51" s="9">
        <f t="shared" si="9"/>
        <v>45193447.43</v>
      </c>
      <c r="U51" s="9">
        <f t="shared" si="10"/>
        <v>237676561.8</v>
      </c>
    </row>
    <row r="52" ht="15.75" customHeight="1">
      <c r="A52" s="8" t="s">
        <v>21</v>
      </c>
      <c r="B52" s="13" t="s">
        <v>23</v>
      </c>
      <c r="C52" s="13" t="s">
        <v>22</v>
      </c>
      <c r="D52" s="16" t="s">
        <v>173</v>
      </c>
      <c r="E52" s="16" t="s">
        <v>42</v>
      </c>
      <c r="F52" s="16" t="s">
        <v>29</v>
      </c>
      <c r="G52" s="16">
        <v>42.8</v>
      </c>
      <c r="H52" s="16">
        <v>46.3</v>
      </c>
      <c r="I52" s="17">
        <v>2.047183161E9</v>
      </c>
      <c r="J52" s="17">
        <v>2.289451216E9</v>
      </c>
      <c r="K52" s="13" t="s">
        <v>277</v>
      </c>
      <c r="L52" s="7">
        <f t="shared" si="1"/>
        <v>47831382.27</v>
      </c>
      <c r="M52" s="9">
        <f t="shared" si="2"/>
        <v>143302821.3</v>
      </c>
      <c r="N52" s="9">
        <f t="shared" si="3"/>
        <v>44483185.51</v>
      </c>
      <c r="O52" s="9">
        <f t="shared" si="4"/>
        <v>29960000</v>
      </c>
      <c r="P52" s="9">
        <f t="shared" si="5"/>
        <v>0</v>
      </c>
      <c r="Q52" s="9">
        <f t="shared" si="6"/>
        <v>70000000</v>
      </c>
      <c r="R52" s="9">
        <f t="shared" si="7"/>
        <v>18315609.73</v>
      </c>
      <c r="S52" s="9">
        <f t="shared" si="8"/>
        <v>1785604728</v>
      </c>
      <c r="T52" s="9">
        <f t="shared" si="9"/>
        <v>41719736.64</v>
      </c>
      <c r="U52" s="9">
        <f t="shared" si="10"/>
        <v>118275609.7</v>
      </c>
    </row>
    <row r="53" ht="15.75" customHeight="1">
      <c r="A53" s="8" t="s">
        <v>21</v>
      </c>
      <c r="B53" s="13" t="s">
        <v>23</v>
      </c>
      <c r="C53" s="13" t="s">
        <v>22</v>
      </c>
      <c r="D53" s="16" t="s">
        <v>280</v>
      </c>
      <c r="E53" s="16" t="s">
        <v>42</v>
      </c>
      <c r="F53" s="16" t="s">
        <v>26</v>
      </c>
      <c r="G53" s="16">
        <v>42.9</v>
      </c>
      <c r="H53" s="16">
        <v>46.5</v>
      </c>
      <c r="I53" s="17">
        <v>2.129623308E9</v>
      </c>
      <c r="J53" s="17">
        <v>2.381776251E9</v>
      </c>
      <c r="K53" s="13" t="s">
        <v>277</v>
      </c>
      <c r="L53" s="7">
        <f t="shared" si="1"/>
        <v>49641568.95</v>
      </c>
      <c r="M53" s="9">
        <f t="shared" si="2"/>
        <v>149073631.6</v>
      </c>
      <c r="N53" s="9">
        <f t="shared" si="3"/>
        <v>46166659.12</v>
      </c>
      <c r="O53" s="9">
        <f t="shared" si="4"/>
        <v>30030000</v>
      </c>
      <c r="P53" s="9">
        <f t="shared" si="5"/>
        <v>0</v>
      </c>
      <c r="Q53" s="9">
        <f t="shared" si="6"/>
        <v>70000000</v>
      </c>
      <c r="R53" s="9">
        <f t="shared" si="7"/>
        <v>19054210.01</v>
      </c>
      <c r="S53" s="9">
        <f t="shared" si="8"/>
        <v>1861465464</v>
      </c>
      <c r="T53" s="9">
        <f t="shared" si="9"/>
        <v>43390803.37</v>
      </c>
      <c r="U53" s="9">
        <f t="shared" si="10"/>
        <v>119084210</v>
      </c>
    </row>
    <row r="54" ht="15.75" customHeight="1">
      <c r="A54" s="8" t="s">
        <v>21</v>
      </c>
      <c r="B54" s="13" t="s">
        <v>23</v>
      </c>
      <c r="C54" s="13" t="s">
        <v>22</v>
      </c>
      <c r="D54" s="16" t="s">
        <v>281</v>
      </c>
      <c r="E54" s="16" t="s">
        <v>42</v>
      </c>
      <c r="F54" s="16" t="s">
        <v>29</v>
      </c>
      <c r="G54" s="16">
        <v>42.8</v>
      </c>
      <c r="H54" s="16">
        <v>46.3</v>
      </c>
      <c r="I54" s="17">
        <v>2.054353655E9</v>
      </c>
      <c r="J54" s="17">
        <v>2.297482169E9</v>
      </c>
      <c r="K54" s="13" t="s">
        <v>277</v>
      </c>
      <c r="L54" s="7">
        <f t="shared" si="1"/>
        <v>47998917.17</v>
      </c>
      <c r="M54" s="9">
        <f t="shared" si="2"/>
        <v>143804755.9</v>
      </c>
      <c r="N54" s="9">
        <f t="shared" si="3"/>
        <v>44638992.97</v>
      </c>
      <c r="O54" s="9">
        <f t="shared" si="4"/>
        <v>29960000</v>
      </c>
      <c r="P54" s="9">
        <f t="shared" si="5"/>
        <v>0</v>
      </c>
      <c r="Q54" s="9">
        <f t="shared" si="6"/>
        <v>70000000</v>
      </c>
      <c r="R54" s="9">
        <f t="shared" si="7"/>
        <v>18379857.35</v>
      </c>
      <c r="S54" s="9">
        <f t="shared" si="8"/>
        <v>1792209040</v>
      </c>
      <c r="T54" s="9">
        <f t="shared" si="9"/>
        <v>41874042.99</v>
      </c>
      <c r="U54" s="9">
        <f t="shared" si="10"/>
        <v>118339857.4</v>
      </c>
    </row>
    <row r="55" ht="15.75" customHeight="1">
      <c r="A55" s="8" t="s">
        <v>21</v>
      </c>
      <c r="B55" s="13" t="s">
        <v>23</v>
      </c>
      <c r="C55" s="13" t="s">
        <v>22</v>
      </c>
      <c r="D55" s="16" t="s">
        <v>199</v>
      </c>
      <c r="E55" s="16" t="s">
        <v>31</v>
      </c>
      <c r="F55" s="16" t="s">
        <v>34</v>
      </c>
      <c r="G55" s="16">
        <v>78.3</v>
      </c>
      <c r="H55" s="16">
        <v>87.7</v>
      </c>
      <c r="I55" s="17">
        <v>4.045835952E9</v>
      </c>
      <c r="J55" s="17">
        <v>4.525127287E9</v>
      </c>
      <c r="K55" s="13" t="s">
        <v>277</v>
      </c>
      <c r="L55" s="7">
        <f t="shared" si="1"/>
        <v>51670957.24</v>
      </c>
      <c r="M55" s="9">
        <f t="shared" si="2"/>
        <v>283208516.6</v>
      </c>
      <c r="N55" s="9">
        <f t="shared" si="3"/>
        <v>48053990.23</v>
      </c>
      <c r="O55" s="9">
        <f t="shared" si="4"/>
        <v>54810000</v>
      </c>
      <c r="P55" s="9">
        <f t="shared" si="5"/>
        <v>30000000</v>
      </c>
      <c r="Q55" s="9">
        <f t="shared" si="6"/>
        <v>120000000</v>
      </c>
      <c r="R55" s="9">
        <f t="shared" si="7"/>
        <v>36201018.3</v>
      </c>
      <c r="S55" s="9">
        <f t="shared" si="8"/>
        <v>3551616415</v>
      </c>
      <c r="T55" s="9">
        <f t="shared" si="9"/>
        <v>45359085.76</v>
      </c>
      <c r="U55" s="9">
        <f t="shared" si="10"/>
        <v>241011018.3</v>
      </c>
    </row>
    <row r="56" ht="15.75" customHeight="1">
      <c r="A56" s="8" t="s">
        <v>21</v>
      </c>
      <c r="B56" s="13" t="s">
        <v>23</v>
      </c>
      <c r="C56" s="13" t="s">
        <v>22</v>
      </c>
      <c r="D56" s="16" t="s">
        <v>209</v>
      </c>
      <c r="E56" s="16" t="s">
        <v>42</v>
      </c>
      <c r="F56" s="16" t="s">
        <v>26</v>
      </c>
      <c r="G56" s="16">
        <v>42.9</v>
      </c>
      <c r="H56" s="16">
        <v>46.5</v>
      </c>
      <c r="I56" s="17">
        <v>2.08641484E9</v>
      </c>
      <c r="J56" s="17">
        <v>2.333382767E9</v>
      </c>
      <c r="K56" s="13" t="s">
        <v>277</v>
      </c>
      <c r="L56" s="7">
        <f t="shared" si="1"/>
        <v>48634378.55</v>
      </c>
      <c r="M56" s="9">
        <f t="shared" si="2"/>
        <v>146049038.8</v>
      </c>
      <c r="N56" s="9">
        <f t="shared" si="3"/>
        <v>45229972.06</v>
      </c>
      <c r="O56" s="9">
        <f t="shared" si="4"/>
        <v>30030000</v>
      </c>
      <c r="P56" s="9">
        <f t="shared" si="5"/>
        <v>0</v>
      </c>
      <c r="Q56" s="9">
        <f t="shared" si="6"/>
        <v>70000000</v>
      </c>
      <c r="R56" s="9">
        <f t="shared" si="7"/>
        <v>18667062.14</v>
      </c>
      <c r="S56" s="9">
        <f t="shared" si="8"/>
        <v>1821668737</v>
      </c>
      <c r="T56" s="9">
        <f t="shared" si="9"/>
        <v>42463140.72</v>
      </c>
      <c r="U56" s="9">
        <f t="shared" si="10"/>
        <v>118697062.1</v>
      </c>
    </row>
    <row r="57" ht="15.75" customHeight="1">
      <c r="A57" s="8" t="s">
        <v>21</v>
      </c>
      <c r="B57" s="13" t="s">
        <v>23</v>
      </c>
      <c r="C57" s="13" t="s">
        <v>22</v>
      </c>
      <c r="D57" s="16" t="s">
        <v>216</v>
      </c>
      <c r="E57" s="16" t="s">
        <v>31</v>
      </c>
      <c r="F57" s="16" t="s">
        <v>34</v>
      </c>
      <c r="G57" s="16">
        <v>78.3</v>
      </c>
      <c r="H57" s="16">
        <v>87.7</v>
      </c>
      <c r="I57" s="17">
        <v>3.967738982E9</v>
      </c>
      <c r="J57" s="17">
        <v>4.437658681E9</v>
      </c>
      <c r="K57" s="13" t="s">
        <v>277</v>
      </c>
      <c r="L57" s="7">
        <f t="shared" si="1"/>
        <v>50673550.22</v>
      </c>
      <c r="M57" s="9">
        <f t="shared" si="2"/>
        <v>277741728.7</v>
      </c>
      <c r="N57" s="9">
        <f t="shared" si="3"/>
        <v>47126401.7</v>
      </c>
      <c r="O57" s="9">
        <f t="shared" si="4"/>
        <v>54810000</v>
      </c>
      <c r="P57" s="9">
        <f t="shared" si="5"/>
        <v>30000000</v>
      </c>
      <c r="Q57" s="9">
        <f t="shared" si="6"/>
        <v>120000000</v>
      </c>
      <c r="R57" s="9">
        <f t="shared" si="7"/>
        <v>35501269.45</v>
      </c>
      <c r="S57" s="9">
        <f t="shared" si="8"/>
        <v>3479685982</v>
      </c>
      <c r="T57" s="9">
        <f t="shared" si="9"/>
        <v>44440434</v>
      </c>
      <c r="U57" s="9">
        <f t="shared" si="10"/>
        <v>240311269.4</v>
      </c>
    </row>
    <row r="58" ht="15.75" customHeight="1">
      <c r="A58" s="8" t="s">
        <v>21</v>
      </c>
      <c r="B58" s="13" t="s">
        <v>23</v>
      </c>
      <c r="C58" s="13" t="s">
        <v>22</v>
      </c>
      <c r="D58" s="16" t="s">
        <v>218</v>
      </c>
      <c r="E58" s="16" t="s">
        <v>42</v>
      </c>
      <c r="F58" s="16" t="s">
        <v>26</v>
      </c>
      <c r="G58" s="16">
        <v>42.9</v>
      </c>
      <c r="H58" s="16">
        <v>46.5</v>
      </c>
      <c r="I58" s="17">
        <v>2.05580899E9</v>
      </c>
      <c r="J58" s="17">
        <v>2.299104215E9</v>
      </c>
      <c r="K58" s="13" t="s">
        <v>277</v>
      </c>
      <c r="L58" s="7">
        <f t="shared" si="1"/>
        <v>47920955.48</v>
      </c>
      <c r="M58" s="9">
        <f t="shared" si="2"/>
        <v>143906629.3</v>
      </c>
      <c r="N58" s="9">
        <f t="shared" si="3"/>
        <v>44566488.59</v>
      </c>
      <c r="O58" s="9">
        <f t="shared" si="4"/>
        <v>30030000</v>
      </c>
      <c r="P58" s="9">
        <f t="shared" si="5"/>
        <v>0</v>
      </c>
      <c r="Q58" s="9">
        <f t="shared" si="6"/>
        <v>70000000</v>
      </c>
      <c r="R58" s="9">
        <f t="shared" si="7"/>
        <v>18392833.72</v>
      </c>
      <c r="S58" s="9">
        <f t="shared" si="8"/>
        <v>1793479525</v>
      </c>
      <c r="T58" s="9">
        <f t="shared" si="9"/>
        <v>41806049.53</v>
      </c>
      <c r="U58" s="9">
        <f t="shared" si="10"/>
        <v>118422833.7</v>
      </c>
    </row>
    <row r="59" ht="15.75" customHeight="1">
      <c r="A59" s="8" t="s">
        <v>21</v>
      </c>
      <c r="B59" s="13" t="s">
        <v>23</v>
      </c>
      <c r="C59" s="13" t="s">
        <v>22</v>
      </c>
      <c r="D59" s="16" t="s">
        <v>226</v>
      </c>
      <c r="E59" s="16" t="s">
        <v>31</v>
      </c>
      <c r="F59" s="16" t="s">
        <v>34</v>
      </c>
      <c r="G59" s="16">
        <v>78.3</v>
      </c>
      <c r="H59" s="16">
        <v>87.7</v>
      </c>
      <c r="I59" s="17">
        <v>3.940575277E9</v>
      </c>
      <c r="J59" s="17">
        <v>4.407235332E9</v>
      </c>
      <c r="K59" s="13" t="s">
        <v>277</v>
      </c>
      <c r="L59" s="7">
        <f t="shared" si="1"/>
        <v>50326631.89</v>
      </c>
      <c r="M59" s="9">
        <f t="shared" si="2"/>
        <v>275840269.4</v>
      </c>
      <c r="N59" s="9">
        <f t="shared" si="3"/>
        <v>46803767.66</v>
      </c>
      <c r="O59" s="9">
        <f t="shared" si="4"/>
        <v>54810000</v>
      </c>
      <c r="P59" s="9">
        <f t="shared" si="5"/>
        <v>30000000</v>
      </c>
      <c r="Q59" s="9">
        <f t="shared" si="6"/>
        <v>120000000</v>
      </c>
      <c r="R59" s="9">
        <f t="shared" si="7"/>
        <v>35257882.66</v>
      </c>
      <c r="S59" s="9">
        <f t="shared" si="8"/>
        <v>3454667123</v>
      </c>
      <c r="T59" s="9">
        <f t="shared" si="9"/>
        <v>44120908.34</v>
      </c>
      <c r="U59" s="9">
        <f t="shared" si="10"/>
        <v>240067882.7</v>
      </c>
    </row>
    <row r="60" ht="15.75" customHeight="1">
      <c r="A60" s="8" t="s">
        <v>21</v>
      </c>
      <c r="B60" s="13" t="s">
        <v>23</v>
      </c>
      <c r="C60" s="13" t="s">
        <v>22</v>
      </c>
      <c r="D60" s="16" t="s">
        <v>231</v>
      </c>
      <c r="E60" s="16" t="s">
        <v>31</v>
      </c>
      <c r="F60" s="16" t="s">
        <v>32</v>
      </c>
      <c r="G60" s="16">
        <v>82.4</v>
      </c>
      <c r="H60" s="16">
        <v>90.6</v>
      </c>
      <c r="I60" s="17">
        <v>3.972331379E9</v>
      </c>
      <c r="J60" s="17">
        <v>4.442477047E9</v>
      </c>
      <c r="K60" s="13" t="s">
        <v>277</v>
      </c>
      <c r="L60" s="7">
        <f t="shared" si="1"/>
        <v>48207905.08</v>
      </c>
      <c r="M60" s="9">
        <f t="shared" si="2"/>
        <v>278063196.5</v>
      </c>
      <c r="N60" s="9">
        <f t="shared" si="3"/>
        <v>44833351.73</v>
      </c>
      <c r="O60" s="9">
        <f t="shared" si="4"/>
        <v>57680000</v>
      </c>
      <c r="P60" s="9">
        <f t="shared" si="5"/>
        <v>30000000</v>
      </c>
      <c r="Q60" s="9">
        <f t="shared" si="6"/>
        <v>120000000</v>
      </c>
      <c r="R60" s="9">
        <f t="shared" si="7"/>
        <v>35539816.38</v>
      </c>
      <c r="S60" s="9">
        <f t="shared" si="8"/>
        <v>3481048364</v>
      </c>
      <c r="T60" s="9">
        <f t="shared" si="9"/>
        <v>42245732.57</v>
      </c>
      <c r="U60" s="9">
        <f t="shared" si="10"/>
        <v>243219816.4</v>
      </c>
    </row>
    <row r="61" ht="15.75" customHeight="1">
      <c r="A61" s="8" t="s">
        <v>21</v>
      </c>
      <c r="B61" s="13" t="s">
        <v>23</v>
      </c>
      <c r="C61" s="13" t="s">
        <v>22</v>
      </c>
      <c r="D61" s="16" t="s">
        <v>245</v>
      </c>
      <c r="E61" s="16" t="s">
        <v>31</v>
      </c>
      <c r="F61" s="16" t="s">
        <v>34</v>
      </c>
      <c r="G61" s="16">
        <v>79.2</v>
      </c>
      <c r="H61" s="16">
        <v>87.7</v>
      </c>
      <c r="I61" s="17">
        <v>3.79658553E9</v>
      </c>
      <c r="J61" s="17">
        <v>4.245895447E9</v>
      </c>
      <c r="K61" s="13" t="s">
        <v>277</v>
      </c>
      <c r="L61" s="7">
        <f t="shared" si="1"/>
        <v>47936685.98</v>
      </c>
      <c r="M61" s="9">
        <f t="shared" si="2"/>
        <v>265760987.1</v>
      </c>
      <c r="N61" s="9">
        <f t="shared" si="3"/>
        <v>44581117.97</v>
      </c>
      <c r="O61" s="9">
        <f t="shared" si="4"/>
        <v>55440000</v>
      </c>
      <c r="P61" s="9">
        <f t="shared" si="5"/>
        <v>30000000</v>
      </c>
      <c r="Q61" s="9">
        <f t="shared" si="6"/>
        <v>120000000</v>
      </c>
      <c r="R61" s="9">
        <f t="shared" si="7"/>
        <v>33967163.58</v>
      </c>
      <c r="S61" s="9">
        <f t="shared" si="8"/>
        <v>3321417377</v>
      </c>
      <c r="T61" s="9">
        <f t="shared" si="9"/>
        <v>41937088.1</v>
      </c>
      <c r="U61" s="9">
        <f t="shared" si="10"/>
        <v>239407163.6</v>
      </c>
    </row>
    <row r="62" ht="15.75" customHeight="1">
      <c r="A62" s="8" t="s">
        <v>21</v>
      </c>
      <c r="B62" s="13" t="s">
        <v>23</v>
      </c>
      <c r="C62" s="13" t="s">
        <v>22</v>
      </c>
      <c r="D62" s="16" t="s">
        <v>267</v>
      </c>
      <c r="E62" s="16" t="s">
        <v>31</v>
      </c>
      <c r="F62" s="16" t="s">
        <v>34</v>
      </c>
      <c r="G62" s="16">
        <v>79.2</v>
      </c>
      <c r="H62" s="16">
        <v>87.7</v>
      </c>
      <c r="I62" s="17">
        <v>3.660765626E9</v>
      </c>
      <c r="J62" s="17">
        <v>4.093777155E9</v>
      </c>
      <c r="K62" s="13" t="s">
        <v>277</v>
      </c>
      <c r="L62" s="7">
        <f t="shared" si="1"/>
        <v>46221788.21</v>
      </c>
      <c r="M62" s="9">
        <f t="shared" si="2"/>
        <v>256253593.8</v>
      </c>
      <c r="N62" s="9">
        <f t="shared" si="3"/>
        <v>42986263.03</v>
      </c>
      <c r="O62" s="9">
        <f t="shared" si="4"/>
        <v>55440000</v>
      </c>
      <c r="P62" s="9">
        <f t="shared" si="5"/>
        <v>30000000</v>
      </c>
      <c r="Q62" s="9">
        <f t="shared" si="6"/>
        <v>120000000</v>
      </c>
      <c r="R62" s="9">
        <f t="shared" si="7"/>
        <v>32750217.24</v>
      </c>
      <c r="S62" s="9">
        <f t="shared" si="8"/>
        <v>3196321813</v>
      </c>
      <c r="T62" s="9">
        <f t="shared" si="9"/>
        <v>40357598.65</v>
      </c>
      <c r="U62" s="9">
        <f t="shared" si="10"/>
        <v>238190217.2</v>
      </c>
    </row>
    <row r="63" ht="15.75" customHeight="1">
      <c r="A63" s="8" t="s">
        <v>21</v>
      </c>
      <c r="B63" s="13" t="s">
        <v>23</v>
      </c>
      <c r="C63" s="13" t="s">
        <v>22</v>
      </c>
      <c r="D63" s="16" t="s">
        <v>24</v>
      </c>
      <c r="E63" s="16" t="s">
        <v>25</v>
      </c>
      <c r="F63" s="16" t="s">
        <v>26</v>
      </c>
      <c r="G63" s="16">
        <v>31.5</v>
      </c>
      <c r="H63" s="16">
        <v>34.8</v>
      </c>
      <c r="I63" s="17">
        <v>1.523945824E9</v>
      </c>
      <c r="J63" s="17">
        <v>1.704321458E9</v>
      </c>
      <c r="K63" s="18" t="s">
        <v>277</v>
      </c>
      <c r="L63" s="7">
        <f t="shared" si="1"/>
        <v>48379232.51</v>
      </c>
      <c r="M63" s="9">
        <f t="shared" si="2"/>
        <v>106676207.7</v>
      </c>
      <c r="N63" s="9">
        <f t="shared" si="3"/>
        <v>44992686.23</v>
      </c>
      <c r="O63" s="9">
        <f t="shared" si="4"/>
        <v>22050000</v>
      </c>
      <c r="P63" s="9">
        <f t="shared" si="5"/>
        <v>0</v>
      </c>
      <c r="Q63" s="9">
        <f t="shared" si="6"/>
        <v>70000000</v>
      </c>
      <c r="R63" s="9">
        <f t="shared" si="7"/>
        <v>13634571.66</v>
      </c>
      <c r="S63" s="9">
        <f t="shared" si="8"/>
        <v>1311585043</v>
      </c>
      <c r="T63" s="9">
        <f t="shared" si="9"/>
        <v>41637620.4</v>
      </c>
      <c r="U63" s="9">
        <f t="shared" si="10"/>
        <v>105684571.7</v>
      </c>
    </row>
    <row r="64" ht="15.75" customHeight="1">
      <c r="A64" s="8" t="s">
        <v>21</v>
      </c>
      <c r="B64" s="13" t="s">
        <v>23</v>
      </c>
      <c r="C64" s="13" t="s">
        <v>22</v>
      </c>
      <c r="D64" s="16" t="s">
        <v>278</v>
      </c>
      <c r="E64" s="16" t="s">
        <v>31</v>
      </c>
      <c r="F64" s="16" t="s">
        <v>34</v>
      </c>
      <c r="G64" s="16">
        <v>77.6</v>
      </c>
      <c r="H64" s="16">
        <v>87.7</v>
      </c>
      <c r="I64" s="17">
        <v>3.877887206E9</v>
      </c>
      <c r="J64" s="17">
        <v>4.3370802E9</v>
      </c>
      <c r="K64" s="18" t="s">
        <v>277</v>
      </c>
      <c r="L64" s="7">
        <f t="shared" si="1"/>
        <v>49972773.27</v>
      </c>
      <c r="M64" s="9">
        <f t="shared" si="2"/>
        <v>271452104.4</v>
      </c>
      <c r="N64" s="9">
        <f t="shared" si="3"/>
        <v>46474679.14</v>
      </c>
      <c r="O64" s="9">
        <f t="shared" si="4"/>
        <v>54320000</v>
      </c>
      <c r="P64" s="9">
        <f t="shared" si="5"/>
        <v>30000000</v>
      </c>
      <c r="Q64" s="9">
        <f t="shared" si="6"/>
        <v>120000000</v>
      </c>
      <c r="R64" s="9">
        <f t="shared" si="7"/>
        <v>34696641.6</v>
      </c>
      <c r="S64" s="9">
        <f t="shared" si="8"/>
        <v>3397418458</v>
      </c>
      <c r="T64" s="9">
        <f t="shared" si="9"/>
        <v>43781165.7</v>
      </c>
      <c r="U64" s="9">
        <f t="shared" si="10"/>
        <v>239016641.6</v>
      </c>
    </row>
    <row r="65" ht="15.75" customHeight="1">
      <c r="A65" s="8" t="s">
        <v>21</v>
      </c>
      <c r="B65" s="13" t="s">
        <v>23</v>
      </c>
      <c r="C65" s="13" t="s">
        <v>22</v>
      </c>
      <c r="D65" s="16" t="s">
        <v>279</v>
      </c>
      <c r="E65" s="16" t="s">
        <v>31</v>
      </c>
      <c r="F65" s="16" t="s">
        <v>39</v>
      </c>
      <c r="G65" s="16">
        <v>74.9</v>
      </c>
      <c r="H65" s="16">
        <v>81.7</v>
      </c>
      <c r="I65" s="17">
        <v>3.571410866E9</v>
      </c>
      <c r="J65" s="17">
        <v>3.994040803E9</v>
      </c>
      <c r="K65" s="18" t="s">
        <v>277</v>
      </c>
      <c r="L65" s="7">
        <f t="shared" si="1"/>
        <v>47682388.06</v>
      </c>
      <c r="M65" s="9">
        <f t="shared" si="2"/>
        <v>249998760.6</v>
      </c>
      <c r="N65" s="9">
        <f t="shared" si="3"/>
        <v>44344620.9</v>
      </c>
      <c r="O65" s="9">
        <f t="shared" si="4"/>
        <v>52430000</v>
      </c>
      <c r="P65" s="9">
        <f t="shared" si="5"/>
        <v>30000000</v>
      </c>
      <c r="Q65" s="9">
        <f t="shared" si="6"/>
        <v>120000000</v>
      </c>
      <c r="R65" s="9">
        <f t="shared" si="7"/>
        <v>31952326.42</v>
      </c>
      <c r="S65" s="9">
        <f t="shared" si="8"/>
        <v>3117029777</v>
      </c>
      <c r="T65" s="9">
        <f t="shared" si="9"/>
        <v>41615884.87</v>
      </c>
      <c r="U65" s="9">
        <f t="shared" si="10"/>
        <v>234382326.4</v>
      </c>
    </row>
    <row r="66" ht="15.75" customHeight="1">
      <c r="A66" s="8" t="s">
        <v>21</v>
      </c>
      <c r="B66" s="13" t="s">
        <v>23</v>
      </c>
      <c r="C66" s="13" t="s">
        <v>22</v>
      </c>
      <c r="D66" s="16" t="s">
        <v>44</v>
      </c>
      <c r="E66" s="16" t="s">
        <v>31</v>
      </c>
      <c r="F66" s="16" t="s">
        <v>34</v>
      </c>
      <c r="G66" s="16">
        <v>77.6</v>
      </c>
      <c r="H66" s="16">
        <v>87.7</v>
      </c>
      <c r="I66" s="17">
        <v>4.186878221E9</v>
      </c>
      <c r="J66" s="17">
        <v>4.683150138E9</v>
      </c>
      <c r="K66" s="18" t="s">
        <v>277</v>
      </c>
      <c r="L66" s="7">
        <f t="shared" si="1"/>
        <v>53954616.25</v>
      </c>
      <c r="M66" s="9">
        <f t="shared" si="2"/>
        <v>293081475.5</v>
      </c>
      <c r="N66" s="9">
        <f t="shared" si="3"/>
        <v>50177793.11</v>
      </c>
      <c r="O66" s="9">
        <f t="shared" si="4"/>
        <v>54320000</v>
      </c>
      <c r="P66" s="9">
        <f t="shared" si="5"/>
        <v>30000000</v>
      </c>
      <c r="Q66" s="9">
        <f t="shared" si="6"/>
        <v>120000000</v>
      </c>
      <c r="R66" s="9">
        <f t="shared" si="7"/>
        <v>37465201.1</v>
      </c>
      <c r="S66" s="9">
        <f t="shared" si="8"/>
        <v>3682011542</v>
      </c>
      <c r="T66" s="9">
        <f t="shared" si="9"/>
        <v>47448602.35</v>
      </c>
      <c r="U66" s="9">
        <f t="shared" si="10"/>
        <v>241785201.1</v>
      </c>
    </row>
    <row r="67" ht="15.75" customHeight="1">
      <c r="A67" s="8" t="s">
        <v>21</v>
      </c>
      <c r="B67" s="13" t="s">
        <v>23</v>
      </c>
      <c r="C67" s="13" t="s">
        <v>22</v>
      </c>
      <c r="D67" s="16" t="s">
        <v>63</v>
      </c>
      <c r="E67" s="16" t="s">
        <v>31</v>
      </c>
      <c r="F67" s="16" t="s">
        <v>34</v>
      </c>
      <c r="G67" s="16">
        <v>78.3</v>
      </c>
      <c r="H67" s="16">
        <v>87.7</v>
      </c>
      <c r="I67" s="17">
        <v>4.103559052E9</v>
      </c>
      <c r="J67" s="17">
        <v>4.58977716E9</v>
      </c>
      <c r="K67" s="18" t="s">
        <v>277</v>
      </c>
      <c r="L67" s="7">
        <f t="shared" si="1"/>
        <v>52408161.58</v>
      </c>
      <c r="M67" s="9">
        <f t="shared" si="2"/>
        <v>287249133.6</v>
      </c>
      <c r="N67" s="9">
        <f t="shared" si="3"/>
        <v>48739590.27</v>
      </c>
      <c r="O67" s="9">
        <f t="shared" si="4"/>
        <v>54810000</v>
      </c>
      <c r="P67" s="9">
        <f t="shared" si="5"/>
        <v>30000000</v>
      </c>
      <c r="Q67" s="9">
        <f t="shared" si="6"/>
        <v>120000000</v>
      </c>
      <c r="R67" s="9">
        <f t="shared" si="7"/>
        <v>36718217.28</v>
      </c>
      <c r="S67" s="9">
        <f t="shared" si="8"/>
        <v>3604781699</v>
      </c>
      <c r="T67" s="9">
        <f t="shared" si="9"/>
        <v>46038080.45</v>
      </c>
      <c r="U67" s="9">
        <f t="shared" si="10"/>
        <v>241528217.3</v>
      </c>
    </row>
    <row r="68" ht="15.75" customHeight="1">
      <c r="A68" s="8" t="s">
        <v>21</v>
      </c>
      <c r="B68" s="13" t="s">
        <v>23</v>
      </c>
      <c r="C68" s="13" t="s">
        <v>22</v>
      </c>
      <c r="D68" s="16" t="s">
        <v>95</v>
      </c>
      <c r="E68" s="16" t="s">
        <v>42</v>
      </c>
      <c r="F68" s="16" t="s">
        <v>26</v>
      </c>
      <c r="G68" s="16">
        <v>42.9</v>
      </c>
      <c r="H68" s="16">
        <v>46.5</v>
      </c>
      <c r="I68" s="17">
        <v>2.176432501E9</v>
      </c>
      <c r="J68" s="17">
        <v>2.434202547E9</v>
      </c>
      <c r="K68" s="18" t="s">
        <v>277</v>
      </c>
      <c r="L68" s="7">
        <f t="shared" si="1"/>
        <v>50732692.33</v>
      </c>
      <c r="M68" s="9">
        <f t="shared" si="2"/>
        <v>152350275.1</v>
      </c>
      <c r="N68" s="9">
        <f t="shared" si="3"/>
        <v>47181403.87</v>
      </c>
      <c r="O68" s="9">
        <f t="shared" si="4"/>
        <v>30030000</v>
      </c>
      <c r="P68" s="9">
        <f t="shared" si="5"/>
        <v>0</v>
      </c>
      <c r="Q68" s="9">
        <f t="shared" si="6"/>
        <v>70000000</v>
      </c>
      <c r="R68" s="9">
        <f t="shared" si="7"/>
        <v>19473620.38</v>
      </c>
      <c r="S68" s="9">
        <f t="shared" si="8"/>
        <v>1904578604</v>
      </c>
      <c r="T68" s="9">
        <f t="shared" si="9"/>
        <v>44395771.64</v>
      </c>
      <c r="U68" s="9">
        <f t="shared" si="10"/>
        <v>119503620.4</v>
      </c>
    </row>
    <row r="69" ht="15.75" customHeight="1">
      <c r="A69" s="8" t="s">
        <v>21</v>
      </c>
      <c r="B69" s="13" t="s">
        <v>23</v>
      </c>
      <c r="C69" s="13" t="s">
        <v>22</v>
      </c>
      <c r="D69" s="16" t="s">
        <v>105</v>
      </c>
      <c r="E69" s="16" t="s">
        <v>42</v>
      </c>
      <c r="F69" s="16" t="s">
        <v>26</v>
      </c>
      <c r="G69" s="16">
        <v>42.9</v>
      </c>
      <c r="H69" s="16">
        <v>46.5</v>
      </c>
      <c r="I69" s="17">
        <v>2.196236407E9</v>
      </c>
      <c r="J69" s="17">
        <v>2.456382922E9</v>
      </c>
      <c r="K69" s="18" t="s">
        <v>277</v>
      </c>
      <c r="L69" s="7">
        <f t="shared" si="1"/>
        <v>51194321.84</v>
      </c>
      <c r="M69" s="9">
        <f t="shared" si="2"/>
        <v>153736548.5</v>
      </c>
      <c r="N69" s="9">
        <f t="shared" si="3"/>
        <v>47610719.31</v>
      </c>
      <c r="O69" s="9">
        <f t="shared" si="4"/>
        <v>30030000</v>
      </c>
      <c r="P69" s="9">
        <f t="shared" si="5"/>
        <v>0</v>
      </c>
      <c r="Q69" s="9">
        <f t="shared" si="6"/>
        <v>70000000</v>
      </c>
      <c r="R69" s="9">
        <f t="shared" si="7"/>
        <v>19651063.38</v>
      </c>
      <c r="S69" s="9">
        <f t="shared" si="8"/>
        <v>1922818793</v>
      </c>
      <c r="T69" s="9">
        <f t="shared" si="9"/>
        <v>44820950.89</v>
      </c>
      <c r="U69" s="9">
        <f t="shared" si="10"/>
        <v>119681063.4</v>
      </c>
    </row>
    <row r="70" ht="15.75" customHeight="1">
      <c r="A70" s="8" t="s">
        <v>21</v>
      </c>
      <c r="B70" s="13" t="s">
        <v>23</v>
      </c>
      <c r="C70" s="13" t="s">
        <v>22</v>
      </c>
      <c r="D70" s="16" t="s">
        <v>115</v>
      </c>
      <c r="E70" s="16" t="s">
        <v>42</v>
      </c>
      <c r="F70" s="16" t="s">
        <v>26</v>
      </c>
      <c r="G70" s="16">
        <v>42.9</v>
      </c>
      <c r="H70" s="16">
        <v>46.5</v>
      </c>
      <c r="I70" s="17">
        <v>2.187234492E9</v>
      </c>
      <c r="J70" s="17">
        <v>2.446300776E9</v>
      </c>
      <c r="K70" s="18" t="s">
        <v>277</v>
      </c>
      <c r="L70" s="7">
        <f t="shared" si="1"/>
        <v>50984486.99</v>
      </c>
      <c r="M70" s="9">
        <f t="shared" si="2"/>
        <v>153106414.4</v>
      </c>
      <c r="N70" s="9">
        <f t="shared" si="3"/>
        <v>47415572.9</v>
      </c>
      <c r="O70" s="9">
        <f t="shared" si="4"/>
        <v>30030000</v>
      </c>
      <c r="P70" s="9">
        <f t="shared" si="5"/>
        <v>0</v>
      </c>
      <c r="Q70" s="9">
        <f t="shared" si="6"/>
        <v>70000000</v>
      </c>
      <c r="R70" s="9">
        <f t="shared" si="7"/>
        <v>19570406.21</v>
      </c>
      <c r="S70" s="9">
        <f t="shared" si="8"/>
        <v>1914527669</v>
      </c>
      <c r="T70" s="9">
        <f t="shared" si="9"/>
        <v>44627684.6</v>
      </c>
      <c r="U70" s="9">
        <f t="shared" si="10"/>
        <v>119600406.2</v>
      </c>
    </row>
    <row r="71" ht="15.75" customHeight="1">
      <c r="A71" s="8" t="s">
        <v>21</v>
      </c>
      <c r="B71" s="13" t="s">
        <v>23</v>
      </c>
      <c r="C71" s="13" t="s">
        <v>22</v>
      </c>
      <c r="D71" s="16" t="s">
        <v>139</v>
      </c>
      <c r="E71" s="16" t="s">
        <v>31</v>
      </c>
      <c r="F71" s="16" t="s">
        <v>39</v>
      </c>
      <c r="G71" s="16">
        <v>75.5</v>
      </c>
      <c r="H71" s="16">
        <v>81.7</v>
      </c>
      <c r="I71" s="17">
        <v>3.901727792E9</v>
      </c>
      <c r="J71" s="17">
        <v>4.363948181E9</v>
      </c>
      <c r="K71" s="18" t="s">
        <v>277</v>
      </c>
      <c r="L71" s="7">
        <f t="shared" si="1"/>
        <v>51678513.8</v>
      </c>
      <c r="M71" s="9">
        <f t="shared" si="2"/>
        <v>273120945.4</v>
      </c>
      <c r="N71" s="9">
        <f t="shared" si="3"/>
        <v>48061017.84</v>
      </c>
      <c r="O71" s="9">
        <f t="shared" si="4"/>
        <v>52850000</v>
      </c>
      <c r="P71" s="9">
        <f t="shared" si="5"/>
        <v>30000000</v>
      </c>
      <c r="Q71" s="9">
        <f t="shared" si="6"/>
        <v>120000000</v>
      </c>
      <c r="R71" s="9">
        <f t="shared" si="7"/>
        <v>34911585.45</v>
      </c>
      <c r="S71" s="9">
        <f t="shared" si="8"/>
        <v>3420845259</v>
      </c>
      <c r="T71" s="9">
        <f t="shared" si="9"/>
        <v>45309208.73</v>
      </c>
      <c r="U71" s="9">
        <f t="shared" si="10"/>
        <v>237761585.4</v>
      </c>
    </row>
    <row r="72" ht="15.75" customHeight="1">
      <c r="A72" s="8" t="s">
        <v>21</v>
      </c>
      <c r="B72" s="13" t="s">
        <v>23</v>
      </c>
      <c r="C72" s="13" t="s">
        <v>22</v>
      </c>
      <c r="D72" s="16" t="s">
        <v>141</v>
      </c>
      <c r="E72" s="16" t="s">
        <v>31</v>
      </c>
      <c r="F72" s="16" t="s">
        <v>34</v>
      </c>
      <c r="G72" s="16">
        <v>78.3</v>
      </c>
      <c r="H72" s="16">
        <v>87.7</v>
      </c>
      <c r="I72" s="17">
        <v>4.130723217E9</v>
      </c>
      <c r="J72" s="17">
        <v>4.620201025E9</v>
      </c>
      <c r="K72" s="18" t="s">
        <v>277</v>
      </c>
      <c r="L72" s="7">
        <f t="shared" si="1"/>
        <v>52755085.79</v>
      </c>
      <c r="M72" s="9">
        <f t="shared" si="2"/>
        <v>289150625.2</v>
      </c>
      <c r="N72" s="9">
        <f t="shared" si="3"/>
        <v>49062229.78</v>
      </c>
      <c r="O72" s="9">
        <f t="shared" si="4"/>
        <v>54810000</v>
      </c>
      <c r="P72" s="9">
        <f t="shared" si="5"/>
        <v>30000000</v>
      </c>
      <c r="Q72" s="9">
        <f t="shared" si="6"/>
        <v>120000000</v>
      </c>
      <c r="R72" s="9">
        <f t="shared" si="7"/>
        <v>36961608.2</v>
      </c>
      <c r="S72" s="9">
        <f t="shared" si="8"/>
        <v>3629800982</v>
      </c>
      <c r="T72" s="9">
        <f t="shared" si="9"/>
        <v>46357611.51</v>
      </c>
      <c r="U72" s="9">
        <f t="shared" si="10"/>
        <v>241771608.2</v>
      </c>
    </row>
    <row r="73" ht="15.75" customHeight="1">
      <c r="A73" s="8" t="s">
        <v>21</v>
      </c>
      <c r="B73" s="13" t="s">
        <v>23</v>
      </c>
      <c r="C73" s="13" t="s">
        <v>22</v>
      </c>
      <c r="D73" s="16" t="s">
        <v>143</v>
      </c>
      <c r="E73" s="16" t="s">
        <v>42</v>
      </c>
      <c r="F73" s="16" t="s">
        <v>26</v>
      </c>
      <c r="G73" s="16">
        <v>42.9</v>
      </c>
      <c r="H73" s="16">
        <v>46.5</v>
      </c>
      <c r="I73" s="17">
        <v>2.142225601E9</v>
      </c>
      <c r="J73" s="17">
        <v>2.395890818E9</v>
      </c>
      <c r="K73" s="18" t="s">
        <v>277</v>
      </c>
      <c r="L73" s="7">
        <f t="shared" si="1"/>
        <v>49935328.69</v>
      </c>
      <c r="M73" s="9">
        <f t="shared" si="2"/>
        <v>149955792.1</v>
      </c>
      <c r="N73" s="9">
        <f t="shared" si="3"/>
        <v>46439855.69</v>
      </c>
      <c r="O73" s="9">
        <f t="shared" si="4"/>
        <v>30030000</v>
      </c>
      <c r="P73" s="9">
        <f t="shared" si="5"/>
        <v>0</v>
      </c>
      <c r="Q73" s="9">
        <f t="shared" si="6"/>
        <v>70000000</v>
      </c>
      <c r="R73" s="9">
        <f t="shared" si="7"/>
        <v>19167126.54</v>
      </c>
      <c r="S73" s="9">
        <f t="shared" si="8"/>
        <v>1873072680</v>
      </c>
      <c r="T73" s="9">
        <f t="shared" si="9"/>
        <v>43661367.84</v>
      </c>
      <c r="U73" s="9">
        <f t="shared" si="10"/>
        <v>119197126.5</v>
      </c>
    </row>
    <row r="74" ht="15.75" customHeight="1">
      <c r="A74" s="8" t="s">
        <v>21</v>
      </c>
      <c r="B74" s="13" t="s">
        <v>23</v>
      </c>
      <c r="C74" s="13" t="s">
        <v>22</v>
      </c>
      <c r="D74" s="16" t="s">
        <v>146</v>
      </c>
      <c r="E74" s="16" t="s">
        <v>42</v>
      </c>
      <c r="F74" s="16" t="s">
        <v>29</v>
      </c>
      <c r="G74" s="16">
        <v>42.8</v>
      </c>
      <c r="H74" s="16">
        <v>46.3</v>
      </c>
      <c r="I74" s="17">
        <v>2.066901868E9</v>
      </c>
      <c r="J74" s="17">
        <v>2.311536168E9</v>
      </c>
      <c r="K74" s="18" t="s">
        <v>277</v>
      </c>
      <c r="L74" s="7">
        <f t="shared" si="1"/>
        <v>48292099.72</v>
      </c>
      <c r="M74" s="9">
        <f t="shared" si="2"/>
        <v>144683130.8</v>
      </c>
      <c r="N74" s="9">
        <f t="shared" si="3"/>
        <v>44911652.74</v>
      </c>
      <c r="O74" s="9">
        <f t="shared" si="4"/>
        <v>29960000</v>
      </c>
      <c r="P74" s="9">
        <f t="shared" si="5"/>
        <v>0</v>
      </c>
      <c r="Q74" s="9">
        <f t="shared" si="6"/>
        <v>70000000</v>
      </c>
      <c r="R74" s="9">
        <f t="shared" si="7"/>
        <v>18492289.34</v>
      </c>
      <c r="S74" s="9">
        <f t="shared" si="8"/>
        <v>1803766446</v>
      </c>
      <c r="T74" s="9">
        <f t="shared" si="9"/>
        <v>42144075.84</v>
      </c>
      <c r="U74" s="9">
        <f t="shared" si="10"/>
        <v>118452289.3</v>
      </c>
    </row>
    <row r="75" ht="15.75" customHeight="1">
      <c r="A75" s="8" t="s">
        <v>21</v>
      </c>
      <c r="B75" s="13" t="s">
        <v>23</v>
      </c>
      <c r="C75" s="13" t="s">
        <v>22</v>
      </c>
      <c r="D75" s="16" t="s">
        <v>153</v>
      </c>
      <c r="E75" s="16" t="s">
        <v>31</v>
      </c>
      <c r="F75" s="16" t="s">
        <v>39</v>
      </c>
      <c r="G75" s="16">
        <v>75.5</v>
      </c>
      <c r="H75" s="16">
        <v>81.7</v>
      </c>
      <c r="I75" s="17">
        <v>3.892238543E9</v>
      </c>
      <c r="J75" s="17">
        <v>4.353320222E9</v>
      </c>
      <c r="K75" s="18" t="s">
        <v>277</v>
      </c>
      <c r="L75" s="7">
        <f t="shared" si="1"/>
        <v>51552828.38</v>
      </c>
      <c r="M75" s="9">
        <f t="shared" si="2"/>
        <v>272456698</v>
      </c>
      <c r="N75" s="9">
        <f t="shared" si="3"/>
        <v>47944130.4</v>
      </c>
      <c r="O75" s="9">
        <f t="shared" si="4"/>
        <v>52850000</v>
      </c>
      <c r="P75" s="9">
        <f t="shared" si="5"/>
        <v>30000000</v>
      </c>
      <c r="Q75" s="9">
        <f t="shared" si="6"/>
        <v>120000000</v>
      </c>
      <c r="R75" s="9">
        <f t="shared" si="7"/>
        <v>34826561.78</v>
      </c>
      <c r="S75" s="9">
        <f t="shared" si="8"/>
        <v>3412105281</v>
      </c>
      <c r="T75" s="9">
        <f t="shared" si="9"/>
        <v>45193447.43</v>
      </c>
      <c r="U75" s="9">
        <f t="shared" si="10"/>
        <v>237676561.8</v>
      </c>
    </row>
    <row r="76" ht="15.75" customHeight="1">
      <c r="A76" s="8" t="s">
        <v>21</v>
      </c>
      <c r="B76" s="13" t="s">
        <v>23</v>
      </c>
      <c r="C76" s="13" t="s">
        <v>22</v>
      </c>
      <c r="D76" s="16" t="s">
        <v>173</v>
      </c>
      <c r="E76" s="16" t="s">
        <v>42</v>
      </c>
      <c r="F76" s="16" t="s">
        <v>29</v>
      </c>
      <c r="G76" s="16">
        <v>42.8</v>
      </c>
      <c r="H76" s="16">
        <v>46.3</v>
      </c>
      <c r="I76" s="17">
        <v>2.047183161E9</v>
      </c>
      <c r="J76" s="17">
        <v>2.289451216E9</v>
      </c>
      <c r="K76" s="18" t="s">
        <v>277</v>
      </c>
      <c r="L76" s="7">
        <f t="shared" si="1"/>
        <v>47831382.27</v>
      </c>
      <c r="M76" s="9">
        <f t="shared" si="2"/>
        <v>143302821.3</v>
      </c>
      <c r="N76" s="9">
        <f t="shared" si="3"/>
        <v>44483185.51</v>
      </c>
      <c r="O76" s="9">
        <f t="shared" si="4"/>
        <v>29960000</v>
      </c>
      <c r="P76" s="9">
        <f t="shared" si="5"/>
        <v>0</v>
      </c>
      <c r="Q76" s="9">
        <f t="shared" si="6"/>
        <v>70000000</v>
      </c>
      <c r="R76" s="9">
        <f t="shared" si="7"/>
        <v>18315609.73</v>
      </c>
      <c r="S76" s="9">
        <f t="shared" si="8"/>
        <v>1785604728</v>
      </c>
      <c r="T76" s="9">
        <f t="shared" si="9"/>
        <v>41719736.64</v>
      </c>
      <c r="U76" s="9">
        <f t="shared" si="10"/>
        <v>118275609.7</v>
      </c>
    </row>
    <row r="77" ht="15.75" customHeight="1">
      <c r="A77" s="8" t="s">
        <v>21</v>
      </c>
      <c r="B77" s="13" t="s">
        <v>23</v>
      </c>
      <c r="C77" s="13" t="s">
        <v>22</v>
      </c>
      <c r="D77" s="16" t="s">
        <v>280</v>
      </c>
      <c r="E77" s="16" t="s">
        <v>42</v>
      </c>
      <c r="F77" s="16" t="s">
        <v>26</v>
      </c>
      <c r="G77" s="16">
        <v>42.9</v>
      </c>
      <c r="H77" s="16">
        <v>46.5</v>
      </c>
      <c r="I77" s="17">
        <v>2.129623308E9</v>
      </c>
      <c r="J77" s="17">
        <v>2.381776251E9</v>
      </c>
      <c r="K77" s="18" t="s">
        <v>277</v>
      </c>
      <c r="L77" s="7">
        <f t="shared" si="1"/>
        <v>49641568.95</v>
      </c>
      <c r="M77" s="9">
        <f t="shared" si="2"/>
        <v>149073631.6</v>
      </c>
      <c r="N77" s="9">
        <f t="shared" si="3"/>
        <v>46166659.12</v>
      </c>
      <c r="O77" s="9">
        <f t="shared" si="4"/>
        <v>30030000</v>
      </c>
      <c r="P77" s="9">
        <f t="shared" si="5"/>
        <v>0</v>
      </c>
      <c r="Q77" s="9">
        <f t="shared" si="6"/>
        <v>70000000</v>
      </c>
      <c r="R77" s="9">
        <f t="shared" si="7"/>
        <v>19054210.01</v>
      </c>
      <c r="S77" s="9">
        <f t="shared" si="8"/>
        <v>1861465464</v>
      </c>
      <c r="T77" s="9">
        <f t="shared" si="9"/>
        <v>43390803.37</v>
      </c>
      <c r="U77" s="9">
        <f t="shared" si="10"/>
        <v>119084210</v>
      </c>
    </row>
    <row r="78" ht="15.75" customHeight="1">
      <c r="A78" s="8" t="s">
        <v>21</v>
      </c>
      <c r="B78" s="13" t="s">
        <v>23</v>
      </c>
      <c r="C78" s="13" t="s">
        <v>22</v>
      </c>
      <c r="D78" s="16" t="s">
        <v>281</v>
      </c>
      <c r="E78" s="16" t="s">
        <v>42</v>
      </c>
      <c r="F78" s="16" t="s">
        <v>29</v>
      </c>
      <c r="G78" s="16">
        <v>42.8</v>
      </c>
      <c r="H78" s="16">
        <v>46.3</v>
      </c>
      <c r="I78" s="17">
        <v>2.054353655E9</v>
      </c>
      <c r="J78" s="17">
        <v>2.297482169E9</v>
      </c>
      <c r="K78" s="18" t="s">
        <v>277</v>
      </c>
      <c r="L78" s="7">
        <f t="shared" si="1"/>
        <v>47998917.17</v>
      </c>
      <c r="M78" s="9">
        <f t="shared" si="2"/>
        <v>143804755.9</v>
      </c>
      <c r="N78" s="9">
        <f t="shared" si="3"/>
        <v>44638992.97</v>
      </c>
      <c r="O78" s="9">
        <f t="shared" si="4"/>
        <v>29960000</v>
      </c>
      <c r="P78" s="9">
        <f t="shared" si="5"/>
        <v>0</v>
      </c>
      <c r="Q78" s="9">
        <f t="shared" si="6"/>
        <v>70000000</v>
      </c>
      <c r="R78" s="9">
        <f t="shared" si="7"/>
        <v>18379857.35</v>
      </c>
      <c r="S78" s="9">
        <f t="shared" si="8"/>
        <v>1792209040</v>
      </c>
      <c r="T78" s="9">
        <f t="shared" si="9"/>
        <v>41874042.99</v>
      </c>
      <c r="U78" s="9">
        <f t="shared" si="10"/>
        <v>118339857.4</v>
      </c>
    </row>
    <row r="79" ht="15.75" customHeight="1">
      <c r="A79" s="8" t="s">
        <v>21</v>
      </c>
      <c r="B79" s="13" t="s">
        <v>23</v>
      </c>
      <c r="C79" s="13" t="s">
        <v>22</v>
      </c>
      <c r="D79" s="16" t="s">
        <v>199</v>
      </c>
      <c r="E79" s="16" t="s">
        <v>31</v>
      </c>
      <c r="F79" s="16" t="s">
        <v>34</v>
      </c>
      <c r="G79" s="16">
        <v>78.3</v>
      </c>
      <c r="H79" s="16">
        <v>87.7</v>
      </c>
      <c r="I79" s="17">
        <v>4.045835952E9</v>
      </c>
      <c r="J79" s="17">
        <v>4.525127287E9</v>
      </c>
      <c r="K79" s="18" t="s">
        <v>277</v>
      </c>
      <c r="L79" s="7">
        <f t="shared" si="1"/>
        <v>51670957.24</v>
      </c>
      <c r="M79" s="9">
        <f t="shared" si="2"/>
        <v>283208516.6</v>
      </c>
      <c r="N79" s="9">
        <f t="shared" si="3"/>
        <v>48053990.23</v>
      </c>
      <c r="O79" s="9">
        <f t="shared" si="4"/>
        <v>54810000</v>
      </c>
      <c r="P79" s="9">
        <f t="shared" si="5"/>
        <v>30000000</v>
      </c>
      <c r="Q79" s="9">
        <f t="shared" si="6"/>
        <v>120000000</v>
      </c>
      <c r="R79" s="9">
        <f t="shared" si="7"/>
        <v>36201018.3</v>
      </c>
      <c r="S79" s="9">
        <f t="shared" si="8"/>
        <v>3551616415</v>
      </c>
      <c r="T79" s="9">
        <f t="shared" si="9"/>
        <v>45359085.76</v>
      </c>
      <c r="U79" s="9">
        <f t="shared" si="10"/>
        <v>241011018.3</v>
      </c>
    </row>
    <row r="80" ht="15.75" customHeight="1">
      <c r="A80" s="8" t="s">
        <v>21</v>
      </c>
      <c r="B80" s="13" t="s">
        <v>23</v>
      </c>
      <c r="C80" s="13" t="s">
        <v>22</v>
      </c>
      <c r="D80" s="16" t="s">
        <v>209</v>
      </c>
      <c r="E80" s="16" t="s">
        <v>42</v>
      </c>
      <c r="F80" s="16" t="s">
        <v>26</v>
      </c>
      <c r="G80" s="16">
        <v>42.9</v>
      </c>
      <c r="H80" s="16">
        <v>46.5</v>
      </c>
      <c r="I80" s="17">
        <v>2.08641484E9</v>
      </c>
      <c r="J80" s="17">
        <v>2.333382767E9</v>
      </c>
      <c r="K80" s="18" t="s">
        <v>277</v>
      </c>
      <c r="L80" s="7">
        <f t="shared" si="1"/>
        <v>48634378.55</v>
      </c>
      <c r="M80" s="9">
        <f t="shared" si="2"/>
        <v>146049038.8</v>
      </c>
      <c r="N80" s="9">
        <f t="shared" si="3"/>
        <v>45229972.06</v>
      </c>
      <c r="O80" s="9">
        <f t="shared" si="4"/>
        <v>30030000</v>
      </c>
      <c r="P80" s="9">
        <f t="shared" si="5"/>
        <v>0</v>
      </c>
      <c r="Q80" s="9">
        <f t="shared" si="6"/>
        <v>70000000</v>
      </c>
      <c r="R80" s="9">
        <f t="shared" si="7"/>
        <v>18667062.14</v>
      </c>
      <c r="S80" s="9">
        <f t="shared" si="8"/>
        <v>1821668737</v>
      </c>
      <c r="T80" s="9">
        <f t="shared" si="9"/>
        <v>42463140.72</v>
      </c>
      <c r="U80" s="9">
        <f t="shared" si="10"/>
        <v>118697062.1</v>
      </c>
    </row>
    <row r="81" ht="15.75" customHeight="1">
      <c r="A81" s="8" t="s">
        <v>21</v>
      </c>
      <c r="B81" s="13" t="s">
        <v>23</v>
      </c>
      <c r="C81" s="13" t="s">
        <v>22</v>
      </c>
      <c r="D81" s="16" t="s">
        <v>216</v>
      </c>
      <c r="E81" s="16" t="s">
        <v>31</v>
      </c>
      <c r="F81" s="16" t="s">
        <v>34</v>
      </c>
      <c r="G81" s="16">
        <v>78.3</v>
      </c>
      <c r="H81" s="16">
        <v>87.7</v>
      </c>
      <c r="I81" s="17">
        <v>3.967738982E9</v>
      </c>
      <c r="J81" s="17">
        <v>4.437658681E9</v>
      </c>
      <c r="K81" s="18" t="s">
        <v>277</v>
      </c>
      <c r="L81" s="7">
        <f t="shared" si="1"/>
        <v>50673550.22</v>
      </c>
      <c r="M81" s="9">
        <f t="shared" si="2"/>
        <v>277741728.7</v>
      </c>
      <c r="N81" s="9">
        <f t="shared" si="3"/>
        <v>47126401.7</v>
      </c>
      <c r="O81" s="9">
        <f t="shared" si="4"/>
        <v>54810000</v>
      </c>
      <c r="P81" s="9">
        <f t="shared" si="5"/>
        <v>30000000</v>
      </c>
      <c r="Q81" s="9">
        <f t="shared" si="6"/>
        <v>120000000</v>
      </c>
      <c r="R81" s="9">
        <f t="shared" si="7"/>
        <v>35501269.45</v>
      </c>
      <c r="S81" s="9">
        <f t="shared" si="8"/>
        <v>3479685982</v>
      </c>
      <c r="T81" s="9">
        <f t="shared" si="9"/>
        <v>44440434</v>
      </c>
      <c r="U81" s="9">
        <f t="shared" si="10"/>
        <v>240311269.4</v>
      </c>
    </row>
    <row r="82" ht="15.75" customHeight="1">
      <c r="A82" s="8" t="s">
        <v>21</v>
      </c>
      <c r="B82" s="13" t="s">
        <v>23</v>
      </c>
      <c r="C82" s="13" t="s">
        <v>22</v>
      </c>
      <c r="D82" s="16" t="s">
        <v>218</v>
      </c>
      <c r="E82" s="16" t="s">
        <v>42</v>
      </c>
      <c r="F82" s="16" t="s">
        <v>26</v>
      </c>
      <c r="G82" s="16">
        <v>42.9</v>
      </c>
      <c r="H82" s="16">
        <v>46.5</v>
      </c>
      <c r="I82" s="17">
        <v>2.05580899E9</v>
      </c>
      <c r="J82" s="17">
        <v>2.299104215E9</v>
      </c>
      <c r="K82" s="18" t="s">
        <v>277</v>
      </c>
      <c r="L82" s="7">
        <f t="shared" si="1"/>
        <v>47920955.48</v>
      </c>
      <c r="M82" s="9">
        <f t="shared" si="2"/>
        <v>143906629.3</v>
      </c>
      <c r="N82" s="9">
        <f t="shared" si="3"/>
        <v>44566488.59</v>
      </c>
      <c r="O82" s="9">
        <f t="shared" si="4"/>
        <v>30030000</v>
      </c>
      <c r="P82" s="9">
        <f t="shared" si="5"/>
        <v>0</v>
      </c>
      <c r="Q82" s="9">
        <f t="shared" si="6"/>
        <v>70000000</v>
      </c>
      <c r="R82" s="9">
        <f t="shared" si="7"/>
        <v>18392833.72</v>
      </c>
      <c r="S82" s="9">
        <f t="shared" si="8"/>
        <v>1793479525</v>
      </c>
      <c r="T82" s="9">
        <f t="shared" si="9"/>
        <v>41806049.53</v>
      </c>
      <c r="U82" s="9">
        <f t="shared" si="10"/>
        <v>118422833.7</v>
      </c>
    </row>
    <row r="83" ht="15.75" customHeight="1">
      <c r="A83" s="8" t="s">
        <v>21</v>
      </c>
      <c r="B83" s="13" t="s">
        <v>23</v>
      </c>
      <c r="C83" s="13" t="s">
        <v>22</v>
      </c>
      <c r="D83" s="16" t="s">
        <v>226</v>
      </c>
      <c r="E83" s="16" t="s">
        <v>31</v>
      </c>
      <c r="F83" s="16" t="s">
        <v>34</v>
      </c>
      <c r="G83" s="16">
        <v>78.3</v>
      </c>
      <c r="H83" s="16">
        <v>87.7</v>
      </c>
      <c r="I83" s="17">
        <v>3.940575277E9</v>
      </c>
      <c r="J83" s="17">
        <v>4.407235332E9</v>
      </c>
      <c r="K83" s="18" t="s">
        <v>277</v>
      </c>
      <c r="L83" s="7">
        <f t="shared" si="1"/>
        <v>50326631.89</v>
      </c>
      <c r="M83" s="9">
        <f t="shared" si="2"/>
        <v>275840269.4</v>
      </c>
      <c r="N83" s="9">
        <f t="shared" si="3"/>
        <v>46803767.66</v>
      </c>
      <c r="O83" s="9">
        <f t="shared" si="4"/>
        <v>54810000</v>
      </c>
      <c r="P83" s="9">
        <f t="shared" si="5"/>
        <v>30000000</v>
      </c>
      <c r="Q83" s="9">
        <f t="shared" si="6"/>
        <v>120000000</v>
      </c>
      <c r="R83" s="9">
        <f t="shared" si="7"/>
        <v>35257882.66</v>
      </c>
      <c r="S83" s="9">
        <f t="shared" si="8"/>
        <v>3454667123</v>
      </c>
      <c r="T83" s="9">
        <f t="shared" si="9"/>
        <v>44120908.34</v>
      </c>
      <c r="U83" s="9">
        <f t="shared" si="10"/>
        <v>240067882.7</v>
      </c>
    </row>
    <row r="84" ht="15.75" customHeight="1">
      <c r="A84" s="8" t="s">
        <v>21</v>
      </c>
      <c r="B84" s="13" t="s">
        <v>23</v>
      </c>
      <c r="C84" s="13" t="s">
        <v>22</v>
      </c>
      <c r="D84" s="16" t="s">
        <v>231</v>
      </c>
      <c r="E84" s="16" t="s">
        <v>31</v>
      </c>
      <c r="F84" s="16" t="s">
        <v>32</v>
      </c>
      <c r="G84" s="16">
        <v>82.4</v>
      </c>
      <c r="H84" s="16">
        <v>90.6</v>
      </c>
      <c r="I84" s="17">
        <v>3.972331379E9</v>
      </c>
      <c r="J84" s="17">
        <v>4.442477047E9</v>
      </c>
      <c r="K84" s="18" t="s">
        <v>277</v>
      </c>
      <c r="L84" s="7">
        <f t="shared" si="1"/>
        <v>48207905.08</v>
      </c>
      <c r="M84" s="9">
        <f t="shared" si="2"/>
        <v>278063196.5</v>
      </c>
      <c r="N84" s="9">
        <f t="shared" si="3"/>
        <v>44833351.73</v>
      </c>
      <c r="O84" s="9">
        <f t="shared" si="4"/>
        <v>57680000</v>
      </c>
      <c r="P84" s="9">
        <f t="shared" si="5"/>
        <v>30000000</v>
      </c>
      <c r="Q84" s="9">
        <f t="shared" si="6"/>
        <v>120000000</v>
      </c>
      <c r="R84" s="9">
        <f t="shared" si="7"/>
        <v>35539816.38</v>
      </c>
      <c r="S84" s="9">
        <f t="shared" si="8"/>
        <v>3481048364</v>
      </c>
      <c r="T84" s="9">
        <f t="shared" si="9"/>
        <v>42245732.57</v>
      </c>
      <c r="U84" s="9">
        <f t="shared" si="10"/>
        <v>243219816.4</v>
      </c>
    </row>
    <row r="85" ht="15.75" customHeight="1">
      <c r="A85" s="8" t="s">
        <v>21</v>
      </c>
      <c r="B85" s="13" t="s">
        <v>23</v>
      </c>
      <c r="C85" s="13" t="s">
        <v>22</v>
      </c>
      <c r="D85" s="16" t="s">
        <v>245</v>
      </c>
      <c r="E85" s="16" t="s">
        <v>31</v>
      </c>
      <c r="F85" s="16" t="s">
        <v>34</v>
      </c>
      <c r="G85" s="16">
        <v>79.2</v>
      </c>
      <c r="H85" s="16">
        <v>87.7</v>
      </c>
      <c r="I85" s="17">
        <v>3.79658553E9</v>
      </c>
      <c r="J85" s="17">
        <v>4.245895447E9</v>
      </c>
      <c r="K85" s="18" t="s">
        <v>277</v>
      </c>
      <c r="L85" s="7">
        <f t="shared" si="1"/>
        <v>47936685.98</v>
      </c>
      <c r="M85" s="9">
        <f t="shared" si="2"/>
        <v>265760987.1</v>
      </c>
      <c r="N85" s="9">
        <f t="shared" si="3"/>
        <v>44581117.97</v>
      </c>
      <c r="O85" s="9">
        <f t="shared" si="4"/>
        <v>55440000</v>
      </c>
      <c r="P85" s="9">
        <f t="shared" si="5"/>
        <v>30000000</v>
      </c>
      <c r="Q85" s="9">
        <f t="shared" si="6"/>
        <v>120000000</v>
      </c>
      <c r="R85" s="9">
        <f t="shared" si="7"/>
        <v>33967163.58</v>
      </c>
      <c r="S85" s="9">
        <f t="shared" si="8"/>
        <v>3321417377</v>
      </c>
      <c r="T85" s="9">
        <f t="shared" si="9"/>
        <v>41937088.1</v>
      </c>
      <c r="U85" s="9">
        <f t="shared" si="10"/>
        <v>239407163.6</v>
      </c>
    </row>
    <row r="86" ht="15.75" customHeight="1">
      <c r="A86" s="8" t="s">
        <v>21</v>
      </c>
      <c r="B86" s="13" t="s">
        <v>23</v>
      </c>
      <c r="C86" s="13" t="s">
        <v>22</v>
      </c>
      <c r="D86" s="16" t="s">
        <v>267</v>
      </c>
      <c r="E86" s="16" t="s">
        <v>31</v>
      </c>
      <c r="F86" s="16" t="s">
        <v>34</v>
      </c>
      <c r="G86" s="16">
        <v>79.2</v>
      </c>
      <c r="H86" s="16">
        <v>87.7</v>
      </c>
      <c r="I86" s="17">
        <v>3.660765626E9</v>
      </c>
      <c r="J86" s="17">
        <v>4.093777155E9</v>
      </c>
      <c r="K86" s="18" t="s">
        <v>277</v>
      </c>
      <c r="L86" s="7">
        <f t="shared" si="1"/>
        <v>46221788.21</v>
      </c>
      <c r="M86" s="9">
        <f t="shared" si="2"/>
        <v>256253593.8</v>
      </c>
      <c r="N86" s="9">
        <f t="shared" si="3"/>
        <v>42986263.03</v>
      </c>
      <c r="O86" s="9">
        <f t="shared" si="4"/>
        <v>55440000</v>
      </c>
      <c r="P86" s="9">
        <f t="shared" si="5"/>
        <v>30000000</v>
      </c>
      <c r="Q86" s="9">
        <f t="shared" si="6"/>
        <v>120000000</v>
      </c>
      <c r="R86" s="9">
        <f t="shared" si="7"/>
        <v>32750217.24</v>
      </c>
      <c r="S86" s="9">
        <f t="shared" si="8"/>
        <v>3196321813</v>
      </c>
      <c r="T86" s="9">
        <f t="shared" si="9"/>
        <v>40357598.65</v>
      </c>
      <c r="U86" s="9">
        <f t="shared" si="10"/>
        <v>238190217.2</v>
      </c>
    </row>
    <row r="87" ht="15.75" customHeight="1">
      <c r="A87" s="8"/>
      <c r="B87" s="19"/>
      <c r="C87" s="19"/>
      <c r="D87" s="20"/>
      <c r="E87" s="20"/>
      <c r="F87" s="20"/>
      <c r="G87" s="20"/>
      <c r="H87" s="20"/>
      <c r="I87" s="21"/>
      <c r="J87" s="21"/>
      <c r="K87" s="19"/>
      <c r="M87" s="22"/>
      <c r="N87" s="22"/>
      <c r="O87" s="22"/>
      <c r="P87" s="22"/>
      <c r="Q87" s="22"/>
      <c r="R87" s="22"/>
      <c r="S87" s="22"/>
      <c r="T87" s="22"/>
      <c r="U87" s="22"/>
    </row>
    <row r="88" ht="15.75" customHeight="1">
      <c r="A88" s="8"/>
      <c r="B88" s="19"/>
      <c r="C88" s="19"/>
      <c r="D88" s="20"/>
      <c r="E88" s="20"/>
      <c r="F88" s="20"/>
      <c r="G88" s="20"/>
      <c r="H88" s="20"/>
      <c r="I88" s="21"/>
      <c r="J88" s="21"/>
      <c r="K88" s="19"/>
      <c r="M88" s="22"/>
      <c r="N88" s="22"/>
      <c r="O88" s="22"/>
      <c r="P88" s="22"/>
      <c r="Q88" s="22"/>
      <c r="R88" s="22"/>
      <c r="S88" s="22"/>
      <c r="T88" s="22"/>
      <c r="U88" s="22"/>
    </row>
    <row r="89" ht="15.75" customHeight="1">
      <c r="A89" s="8"/>
      <c r="B89" s="19"/>
      <c r="C89" s="19"/>
      <c r="D89" s="20"/>
      <c r="E89" s="20"/>
      <c r="F89" s="20"/>
      <c r="G89" s="20"/>
      <c r="H89" s="20"/>
      <c r="I89" s="21"/>
      <c r="J89" s="21"/>
      <c r="K89" s="19"/>
      <c r="M89" s="22"/>
      <c r="N89" s="22"/>
      <c r="O89" s="22"/>
      <c r="P89" s="22"/>
      <c r="Q89" s="22"/>
      <c r="R89" s="22"/>
      <c r="S89" s="22"/>
      <c r="T89" s="22"/>
      <c r="U89" s="22"/>
    </row>
    <row r="90" ht="15.75" customHeight="1">
      <c r="A90" s="8"/>
      <c r="B90" s="19"/>
      <c r="C90" s="19"/>
      <c r="D90" s="20"/>
      <c r="E90" s="20"/>
      <c r="F90" s="20"/>
      <c r="G90" s="20"/>
      <c r="H90" s="20"/>
      <c r="I90" s="21"/>
      <c r="J90" s="21"/>
      <c r="K90" s="19"/>
      <c r="M90" s="22"/>
      <c r="N90" s="22"/>
      <c r="O90" s="22"/>
      <c r="P90" s="22"/>
      <c r="Q90" s="22"/>
      <c r="R90" s="22"/>
      <c r="S90" s="22"/>
      <c r="T90" s="22"/>
      <c r="U90" s="22"/>
    </row>
    <row r="91" ht="15.75" customHeight="1">
      <c r="A91" s="8"/>
      <c r="B91" s="19"/>
      <c r="C91" s="19"/>
      <c r="D91" s="20"/>
      <c r="E91" s="20"/>
      <c r="F91" s="20"/>
      <c r="G91" s="20"/>
      <c r="H91" s="20"/>
      <c r="I91" s="21"/>
      <c r="J91" s="21"/>
      <c r="K91" s="19"/>
      <c r="M91" s="22"/>
      <c r="N91" s="22"/>
      <c r="O91" s="22"/>
      <c r="P91" s="22"/>
      <c r="Q91" s="22"/>
      <c r="R91" s="22"/>
      <c r="S91" s="22"/>
      <c r="T91" s="22"/>
      <c r="U91" s="22"/>
    </row>
    <row r="92" ht="15.75" customHeight="1">
      <c r="A92" s="8"/>
      <c r="B92" s="19"/>
      <c r="C92" s="19"/>
      <c r="D92" s="20"/>
      <c r="E92" s="20"/>
      <c r="F92" s="20"/>
      <c r="G92" s="20"/>
      <c r="H92" s="20"/>
      <c r="I92" s="21"/>
      <c r="J92" s="21"/>
      <c r="K92" s="19"/>
      <c r="M92" s="22"/>
      <c r="N92" s="22"/>
      <c r="O92" s="22"/>
      <c r="P92" s="22"/>
      <c r="Q92" s="22"/>
      <c r="R92" s="22"/>
      <c r="S92" s="22"/>
      <c r="T92" s="22"/>
      <c r="U92" s="22"/>
    </row>
    <row r="93" ht="15.75" customHeight="1">
      <c r="A93" s="8"/>
      <c r="B93" s="19"/>
      <c r="C93" s="19"/>
      <c r="D93" s="20"/>
      <c r="E93" s="20"/>
      <c r="F93" s="20"/>
      <c r="G93" s="20"/>
      <c r="H93" s="20"/>
      <c r="I93" s="21"/>
      <c r="J93" s="21"/>
      <c r="K93" s="19"/>
      <c r="M93" s="22"/>
      <c r="N93" s="22"/>
      <c r="O93" s="22"/>
      <c r="P93" s="22"/>
      <c r="Q93" s="22"/>
      <c r="R93" s="22"/>
      <c r="S93" s="22"/>
      <c r="T93" s="22"/>
      <c r="U93" s="22"/>
    </row>
    <row r="94" ht="15.75" customHeight="1">
      <c r="A94" s="8"/>
      <c r="B94" s="19"/>
      <c r="C94" s="19"/>
      <c r="D94" s="20"/>
      <c r="E94" s="20"/>
      <c r="F94" s="20"/>
      <c r="G94" s="20"/>
      <c r="H94" s="20"/>
      <c r="I94" s="21"/>
      <c r="J94" s="21"/>
      <c r="K94" s="19"/>
      <c r="M94" s="22"/>
      <c r="N94" s="22"/>
      <c r="O94" s="22"/>
      <c r="P94" s="22"/>
      <c r="Q94" s="22"/>
      <c r="R94" s="22"/>
      <c r="S94" s="22"/>
      <c r="T94" s="22"/>
      <c r="U94" s="22"/>
    </row>
    <row r="95" ht="15.75" customHeight="1">
      <c r="A95" s="8"/>
      <c r="B95" s="19"/>
      <c r="C95" s="19"/>
      <c r="D95" s="20"/>
      <c r="E95" s="20"/>
      <c r="F95" s="20"/>
      <c r="G95" s="20"/>
      <c r="H95" s="20"/>
      <c r="I95" s="21"/>
      <c r="J95" s="21"/>
      <c r="K95" s="19"/>
      <c r="M95" s="22"/>
      <c r="N95" s="22"/>
      <c r="O95" s="22"/>
      <c r="P95" s="22"/>
      <c r="Q95" s="22"/>
      <c r="R95" s="22"/>
      <c r="S95" s="22"/>
      <c r="T95" s="22"/>
      <c r="U95" s="22"/>
    </row>
    <row r="96" ht="15.75" customHeight="1">
      <c r="A96" s="8"/>
      <c r="B96" s="19"/>
      <c r="C96" s="19"/>
      <c r="D96" s="20"/>
      <c r="E96" s="20"/>
      <c r="F96" s="20"/>
      <c r="G96" s="20"/>
      <c r="H96" s="20"/>
      <c r="I96" s="21"/>
      <c r="J96" s="21"/>
      <c r="K96" s="19"/>
      <c r="M96" s="22"/>
      <c r="N96" s="22"/>
      <c r="O96" s="22"/>
      <c r="P96" s="22"/>
      <c r="Q96" s="22"/>
      <c r="R96" s="22"/>
      <c r="S96" s="22"/>
      <c r="T96" s="22"/>
      <c r="U96" s="22"/>
    </row>
    <row r="97" ht="15.75" customHeight="1">
      <c r="A97" s="8"/>
      <c r="B97" s="19"/>
      <c r="C97" s="19"/>
      <c r="D97" s="20"/>
      <c r="E97" s="20"/>
      <c r="F97" s="20"/>
      <c r="G97" s="20"/>
      <c r="H97" s="20"/>
      <c r="I97" s="21"/>
      <c r="J97" s="21"/>
      <c r="K97" s="19"/>
      <c r="M97" s="22"/>
      <c r="N97" s="22"/>
      <c r="O97" s="22"/>
      <c r="P97" s="22"/>
      <c r="Q97" s="22"/>
      <c r="R97" s="22"/>
      <c r="S97" s="22"/>
      <c r="T97" s="22"/>
      <c r="U97" s="22"/>
    </row>
    <row r="98" ht="15.75" customHeight="1">
      <c r="A98" s="8"/>
      <c r="B98" s="19"/>
      <c r="C98" s="19"/>
      <c r="D98" s="20"/>
      <c r="E98" s="20"/>
      <c r="F98" s="20"/>
      <c r="G98" s="20"/>
      <c r="H98" s="20"/>
      <c r="I98" s="21"/>
      <c r="J98" s="21"/>
      <c r="K98" s="19"/>
      <c r="M98" s="22"/>
      <c r="N98" s="22"/>
      <c r="O98" s="22"/>
      <c r="P98" s="22"/>
      <c r="Q98" s="22"/>
      <c r="R98" s="22"/>
      <c r="S98" s="22"/>
      <c r="T98" s="22"/>
      <c r="U98" s="22"/>
    </row>
    <row r="99" ht="15.75" customHeight="1">
      <c r="A99" s="8"/>
      <c r="B99" s="19"/>
      <c r="C99" s="19"/>
      <c r="D99" s="20"/>
      <c r="E99" s="20"/>
      <c r="F99" s="20"/>
      <c r="G99" s="20"/>
      <c r="H99" s="20"/>
      <c r="I99" s="21"/>
      <c r="J99" s="21"/>
      <c r="K99" s="19"/>
      <c r="M99" s="22"/>
      <c r="N99" s="22"/>
      <c r="O99" s="22"/>
      <c r="P99" s="22"/>
      <c r="Q99" s="22"/>
      <c r="R99" s="22"/>
      <c r="S99" s="22"/>
      <c r="T99" s="22"/>
      <c r="U99" s="22"/>
    </row>
    <row r="100" ht="15.75" customHeight="1">
      <c r="A100" s="8"/>
      <c r="B100" s="19"/>
      <c r="C100" s="19"/>
      <c r="D100" s="20"/>
      <c r="E100" s="20"/>
      <c r="F100" s="20"/>
      <c r="G100" s="20"/>
      <c r="H100" s="20"/>
      <c r="I100" s="21"/>
      <c r="J100" s="21"/>
      <c r="K100" s="19"/>
      <c r="M100" s="22"/>
      <c r="N100" s="22"/>
      <c r="O100" s="22"/>
      <c r="P100" s="22"/>
      <c r="Q100" s="22"/>
      <c r="R100" s="22"/>
      <c r="S100" s="22"/>
      <c r="T100" s="22"/>
      <c r="U100" s="22"/>
    </row>
    <row r="101" ht="15.75" customHeight="1">
      <c r="A101" s="8"/>
      <c r="B101" s="19"/>
      <c r="C101" s="19"/>
      <c r="D101" s="20"/>
      <c r="E101" s="20"/>
      <c r="F101" s="20"/>
      <c r="G101" s="20"/>
      <c r="H101" s="20"/>
      <c r="I101" s="21"/>
      <c r="J101" s="21"/>
      <c r="K101" s="19"/>
      <c r="M101" s="22"/>
      <c r="N101" s="22"/>
      <c r="O101" s="22"/>
      <c r="P101" s="22"/>
      <c r="Q101" s="22"/>
      <c r="R101" s="22"/>
      <c r="S101" s="22"/>
      <c r="T101" s="22"/>
      <c r="U101" s="22"/>
    </row>
    <row r="102" ht="15.75" customHeight="1">
      <c r="A102" s="8"/>
      <c r="B102" s="19"/>
      <c r="C102" s="19"/>
      <c r="D102" s="20"/>
      <c r="E102" s="20"/>
      <c r="F102" s="20"/>
      <c r="G102" s="20"/>
      <c r="H102" s="20"/>
      <c r="I102" s="21"/>
      <c r="J102" s="21"/>
      <c r="K102" s="19"/>
      <c r="M102" s="22"/>
      <c r="N102" s="22"/>
      <c r="O102" s="22"/>
      <c r="P102" s="22"/>
      <c r="Q102" s="22"/>
      <c r="R102" s="22"/>
      <c r="S102" s="22"/>
      <c r="T102" s="22"/>
      <c r="U102" s="22"/>
    </row>
    <row r="103" ht="15.75" customHeight="1">
      <c r="A103" s="8"/>
      <c r="B103" s="19"/>
      <c r="C103" s="19"/>
      <c r="D103" s="20"/>
      <c r="E103" s="20"/>
      <c r="F103" s="20"/>
      <c r="G103" s="20"/>
      <c r="H103" s="20"/>
      <c r="I103" s="21"/>
      <c r="J103" s="21"/>
      <c r="K103" s="19"/>
      <c r="M103" s="22"/>
      <c r="N103" s="22"/>
      <c r="O103" s="22"/>
      <c r="P103" s="22"/>
      <c r="Q103" s="22"/>
      <c r="R103" s="22"/>
      <c r="S103" s="22"/>
      <c r="T103" s="22"/>
      <c r="U103" s="22"/>
    </row>
    <row r="104" ht="15.75" customHeight="1">
      <c r="A104" s="8"/>
      <c r="B104" s="19"/>
      <c r="C104" s="19"/>
      <c r="D104" s="20"/>
      <c r="E104" s="20"/>
      <c r="F104" s="20"/>
      <c r="G104" s="20"/>
      <c r="H104" s="20"/>
      <c r="I104" s="21"/>
      <c r="J104" s="21"/>
      <c r="K104" s="19"/>
      <c r="M104" s="22"/>
      <c r="N104" s="22"/>
      <c r="O104" s="22"/>
      <c r="P104" s="22"/>
      <c r="Q104" s="22"/>
      <c r="R104" s="22"/>
      <c r="S104" s="22"/>
      <c r="T104" s="22"/>
      <c r="U104" s="22"/>
    </row>
    <row r="105" ht="15.75" customHeight="1">
      <c r="A105" s="8"/>
      <c r="B105" s="19"/>
      <c r="C105" s="19"/>
      <c r="D105" s="20"/>
      <c r="E105" s="20"/>
      <c r="F105" s="20"/>
      <c r="G105" s="20"/>
      <c r="H105" s="20"/>
      <c r="I105" s="21"/>
      <c r="J105" s="21"/>
      <c r="K105" s="19"/>
      <c r="M105" s="22"/>
      <c r="N105" s="22"/>
      <c r="O105" s="22"/>
      <c r="P105" s="22"/>
      <c r="Q105" s="22"/>
      <c r="R105" s="22"/>
      <c r="S105" s="22"/>
      <c r="T105" s="22"/>
      <c r="U105" s="22"/>
    </row>
    <row r="106" ht="15.75" customHeight="1">
      <c r="A106" s="8"/>
      <c r="B106" s="19"/>
      <c r="C106" s="19"/>
      <c r="D106" s="20"/>
      <c r="E106" s="20"/>
      <c r="F106" s="20"/>
      <c r="G106" s="20"/>
      <c r="H106" s="20"/>
      <c r="I106" s="21"/>
      <c r="J106" s="21"/>
      <c r="K106" s="19"/>
      <c r="M106" s="22"/>
      <c r="N106" s="22"/>
      <c r="O106" s="22"/>
      <c r="P106" s="22"/>
      <c r="Q106" s="22"/>
      <c r="R106" s="22"/>
      <c r="S106" s="22"/>
      <c r="T106" s="22"/>
      <c r="U106" s="22"/>
    </row>
    <row r="107" ht="15.75" customHeight="1">
      <c r="A107" s="8"/>
      <c r="B107" s="19"/>
      <c r="C107" s="19"/>
      <c r="D107" s="20"/>
      <c r="E107" s="20"/>
      <c r="F107" s="20"/>
      <c r="G107" s="20"/>
      <c r="H107" s="20"/>
      <c r="I107" s="21"/>
      <c r="J107" s="21"/>
      <c r="K107" s="19"/>
      <c r="M107" s="22"/>
      <c r="N107" s="22"/>
      <c r="O107" s="22"/>
      <c r="P107" s="22"/>
      <c r="Q107" s="22"/>
      <c r="R107" s="22"/>
      <c r="S107" s="22"/>
      <c r="T107" s="22"/>
      <c r="U107" s="22"/>
    </row>
    <row r="108" ht="15.75" customHeight="1">
      <c r="A108" s="8"/>
      <c r="B108" s="19"/>
      <c r="C108" s="19"/>
      <c r="D108" s="20"/>
      <c r="E108" s="20"/>
      <c r="F108" s="20"/>
      <c r="G108" s="20"/>
      <c r="H108" s="20"/>
      <c r="I108" s="21"/>
      <c r="J108" s="21"/>
      <c r="K108" s="19"/>
      <c r="M108" s="22"/>
      <c r="N108" s="22"/>
      <c r="O108" s="22"/>
      <c r="P108" s="22"/>
      <c r="Q108" s="22"/>
      <c r="R108" s="22"/>
      <c r="S108" s="22"/>
      <c r="T108" s="22"/>
      <c r="U108" s="22"/>
    </row>
    <row r="109" ht="15.75" customHeight="1">
      <c r="A109" s="8"/>
      <c r="B109" s="19"/>
      <c r="C109" s="19"/>
      <c r="D109" s="20"/>
      <c r="E109" s="20"/>
      <c r="F109" s="20"/>
      <c r="G109" s="20"/>
      <c r="H109" s="20"/>
      <c r="I109" s="21"/>
      <c r="J109" s="21"/>
      <c r="K109" s="19"/>
      <c r="M109" s="22"/>
      <c r="N109" s="22"/>
      <c r="O109" s="22"/>
      <c r="P109" s="22"/>
      <c r="Q109" s="22"/>
      <c r="R109" s="22"/>
      <c r="S109" s="22"/>
      <c r="T109" s="22"/>
      <c r="U109" s="22"/>
    </row>
    <row r="110" ht="15.75" customHeight="1">
      <c r="A110" s="8"/>
      <c r="B110" s="19"/>
      <c r="C110" s="19"/>
      <c r="D110" s="20"/>
      <c r="E110" s="20"/>
      <c r="F110" s="20"/>
      <c r="G110" s="20"/>
      <c r="H110" s="20"/>
      <c r="I110" s="21"/>
      <c r="J110" s="21"/>
      <c r="K110" s="19"/>
      <c r="M110" s="22"/>
      <c r="N110" s="22"/>
      <c r="O110" s="22"/>
      <c r="P110" s="22"/>
      <c r="Q110" s="22"/>
      <c r="R110" s="22"/>
      <c r="S110" s="22"/>
      <c r="T110" s="22"/>
      <c r="U110" s="22"/>
    </row>
    <row r="111" ht="15.75" customHeight="1">
      <c r="A111" s="8"/>
      <c r="B111" s="19"/>
      <c r="C111" s="19"/>
      <c r="D111" s="20"/>
      <c r="E111" s="20"/>
      <c r="F111" s="20"/>
      <c r="G111" s="20"/>
      <c r="H111" s="20"/>
      <c r="I111" s="21"/>
      <c r="J111" s="21"/>
      <c r="K111" s="19"/>
      <c r="M111" s="22"/>
      <c r="N111" s="22"/>
      <c r="O111" s="22"/>
      <c r="P111" s="22"/>
      <c r="Q111" s="22"/>
      <c r="R111" s="22"/>
      <c r="S111" s="22"/>
      <c r="T111" s="22"/>
      <c r="U111" s="22"/>
    </row>
    <row r="112" ht="15.75" customHeight="1">
      <c r="A112" s="8"/>
      <c r="B112" s="19"/>
      <c r="C112" s="19"/>
      <c r="D112" s="20"/>
      <c r="E112" s="20"/>
      <c r="F112" s="20"/>
      <c r="G112" s="20"/>
      <c r="H112" s="20"/>
      <c r="I112" s="21"/>
      <c r="J112" s="21"/>
      <c r="K112" s="19"/>
      <c r="M112" s="22"/>
      <c r="N112" s="22"/>
      <c r="O112" s="22"/>
      <c r="P112" s="22"/>
      <c r="Q112" s="22"/>
      <c r="R112" s="22"/>
      <c r="S112" s="22"/>
      <c r="T112" s="22"/>
      <c r="U112" s="22"/>
    </row>
    <row r="113" ht="15.75" customHeight="1">
      <c r="A113" s="8"/>
      <c r="B113" s="19"/>
      <c r="C113" s="19"/>
      <c r="D113" s="20"/>
      <c r="E113" s="20"/>
      <c r="F113" s="20"/>
      <c r="G113" s="20"/>
      <c r="H113" s="20"/>
      <c r="I113" s="21"/>
      <c r="J113" s="21"/>
      <c r="K113" s="19"/>
      <c r="M113" s="22"/>
      <c r="N113" s="22"/>
      <c r="O113" s="22"/>
      <c r="P113" s="22"/>
      <c r="Q113" s="22"/>
      <c r="R113" s="22"/>
      <c r="S113" s="22"/>
      <c r="T113" s="22"/>
      <c r="U113" s="22"/>
    </row>
    <row r="114" ht="15.75" customHeight="1">
      <c r="A114" s="8"/>
      <c r="B114" s="19"/>
      <c r="C114" s="19"/>
      <c r="D114" s="20"/>
      <c r="E114" s="20"/>
      <c r="F114" s="20"/>
      <c r="G114" s="20"/>
      <c r="H114" s="20"/>
      <c r="I114" s="21"/>
      <c r="J114" s="21"/>
      <c r="K114" s="19"/>
      <c r="M114" s="22"/>
      <c r="N114" s="22"/>
      <c r="O114" s="22"/>
      <c r="P114" s="22"/>
      <c r="Q114" s="22"/>
      <c r="R114" s="22"/>
      <c r="S114" s="22"/>
      <c r="T114" s="22"/>
      <c r="U114" s="22"/>
    </row>
    <row r="115" ht="15.75" customHeight="1">
      <c r="A115" s="8"/>
      <c r="B115" s="19"/>
      <c r="C115" s="19"/>
      <c r="D115" s="20"/>
      <c r="E115" s="20"/>
      <c r="F115" s="20"/>
      <c r="G115" s="20"/>
      <c r="H115" s="20"/>
      <c r="I115" s="21"/>
      <c r="J115" s="21"/>
      <c r="K115" s="19"/>
      <c r="M115" s="22"/>
      <c r="N115" s="22"/>
      <c r="O115" s="22"/>
      <c r="P115" s="22"/>
      <c r="Q115" s="22"/>
      <c r="R115" s="22"/>
      <c r="S115" s="22"/>
      <c r="T115" s="22"/>
      <c r="U115" s="22"/>
    </row>
    <row r="116" ht="15.75" customHeight="1">
      <c r="A116" s="8"/>
      <c r="B116" s="19"/>
      <c r="C116" s="19"/>
      <c r="D116" s="20"/>
      <c r="E116" s="20"/>
      <c r="F116" s="20"/>
      <c r="G116" s="20"/>
      <c r="H116" s="20"/>
      <c r="I116" s="21"/>
      <c r="J116" s="21"/>
      <c r="K116" s="19"/>
      <c r="M116" s="22"/>
      <c r="N116" s="22"/>
      <c r="O116" s="22"/>
      <c r="P116" s="22"/>
      <c r="Q116" s="22"/>
      <c r="R116" s="22"/>
      <c r="S116" s="22"/>
      <c r="T116" s="22"/>
      <c r="U116" s="22"/>
    </row>
    <row r="117" ht="15.75" customHeight="1">
      <c r="A117" s="8"/>
      <c r="B117" s="19"/>
      <c r="C117" s="19"/>
      <c r="D117" s="20"/>
      <c r="E117" s="20"/>
      <c r="F117" s="20"/>
      <c r="G117" s="20"/>
      <c r="H117" s="20"/>
      <c r="I117" s="21"/>
      <c r="J117" s="21"/>
      <c r="K117" s="19"/>
      <c r="M117" s="22"/>
      <c r="N117" s="22"/>
      <c r="O117" s="22"/>
      <c r="P117" s="22"/>
      <c r="Q117" s="22"/>
      <c r="R117" s="22"/>
      <c r="S117" s="22"/>
      <c r="T117" s="22"/>
      <c r="U117" s="22"/>
    </row>
    <row r="118" ht="15.75" customHeight="1">
      <c r="A118" s="8"/>
      <c r="B118" s="19"/>
      <c r="C118" s="19"/>
      <c r="D118" s="20"/>
      <c r="E118" s="20"/>
      <c r="F118" s="20"/>
      <c r="G118" s="20"/>
      <c r="H118" s="20"/>
      <c r="I118" s="21"/>
      <c r="J118" s="21"/>
      <c r="K118" s="19"/>
      <c r="M118" s="22"/>
      <c r="N118" s="22"/>
      <c r="O118" s="22"/>
      <c r="P118" s="22"/>
      <c r="Q118" s="22"/>
      <c r="R118" s="22"/>
      <c r="S118" s="22"/>
      <c r="T118" s="22"/>
      <c r="U118" s="22"/>
    </row>
    <row r="119" ht="15.75" customHeight="1">
      <c r="A119" s="8"/>
      <c r="B119" s="19"/>
      <c r="C119" s="19"/>
      <c r="D119" s="20"/>
      <c r="E119" s="20"/>
      <c r="F119" s="20"/>
      <c r="G119" s="20"/>
      <c r="H119" s="20"/>
      <c r="I119" s="21"/>
      <c r="J119" s="21"/>
      <c r="K119" s="19"/>
      <c r="M119" s="22"/>
      <c r="N119" s="22"/>
      <c r="O119" s="22"/>
      <c r="P119" s="22"/>
      <c r="Q119" s="22"/>
      <c r="R119" s="22"/>
      <c r="S119" s="22"/>
      <c r="T119" s="22"/>
      <c r="U119" s="22"/>
    </row>
    <row r="120" ht="15.75" customHeight="1">
      <c r="A120" s="8"/>
      <c r="B120" s="19"/>
      <c r="C120" s="19"/>
      <c r="D120" s="20"/>
      <c r="E120" s="20"/>
      <c r="F120" s="20"/>
      <c r="G120" s="20"/>
      <c r="H120" s="20"/>
      <c r="I120" s="21"/>
      <c r="J120" s="21"/>
      <c r="K120" s="19"/>
      <c r="M120" s="22"/>
      <c r="N120" s="22"/>
      <c r="O120" s="22"/>
      <c r="P120" s="22"/>
      <c r="Q120" s="22"/>
      <c r="R120" s="22"/>
      <c r="S120" s="22"/>
      <c r="T120" s="22"/>
      <c r="U120" s="22"/>
    </row>
    <row r="121" ht="15.75" customHeight="1">
      <c r="A121" s="8"/>
      <c r="B121" s="19"/>
      <c r="C121" s="19"/>
      <c r="D121" s="20"/>
      <c r="E121" s="20"/>
      <c r="F121" s="20"/>
      <c r="G121" s="20"/>
      <c r="H121" s="20"/>
      <c r="I121" s="21"/>
      <c r="J121" s="21"/>
      <c r="K121" s="19"/>
      <c r="M121" s="22"/>
      <c r="N121" s="22"/>
      <c r="O121" s="22"/>
      <c r="P121" s="22"/>
      <c r="Q121" s="22"/>
      <c r="R121" s="22"/>
      <c r="S121" s="22"/>
      <c r="T121" s="22"/>
      <c r="U121" s="22"/>
    </row>
    <row r="122" ht="15.75" customHeight="1">
      <c r="A122" s="8"/>
      <c r="B122" s="19"/>
      <c r="C122" s="19"/>
      <c r="D122" s="20"/>
      <c r="E122" s="20"/>
      <c r="F122" s="20"/>
      <c r="G122" s="20"/>
      <c r="H122" s="20"/>
      <c r="I122" s="21"/>
      <c r="J122" s="21"/>
      <c r="K122" s="19"/>
      <c r="M122" s="22"/>
      <c r="N122" s="22"/>
      <c r="O122" s="22"/>
      <c r="P122" s="22"/>
      <c r="Q122" s="22"/>
      <c r="R122" s="22"/>
      <c r="S122" s="22"/>
      <c r="T122" s="22"/>
      <c r="U122" s="22"/>
    </row>
    <row r="123" ht="15.75" customHeight="1">
      <c r="A123" s="8"/>
      <c r="B123" s="19"/>
      <c r="C123" s="19"/>
      <c r="D123" s="20"/>
      <c r="E123" s="20"/>
      <c r="F123" s="20"/>
      <c r="G123" s="20"/>
      <c r="H123" s="20"/>
      <c r="I123" s="21"/>
      <c r="J123" s="21"/>
      <c r="K123" s="19"/>
      <c r="M123" s="22"/>
      <c r="N123" s="22"/>
      <c r="O123" s="22"/>
      <c r="P123" s="22"/>
      <c r="Q123" s="22"/>
      <c r="R123" s="22"/>
      <c r="S123" s="22"/>
      <c r="T123" s="22"/>
      <c r="U123" s="22"/>
    </row>
    <row r="124" ht="15.75" customHeight="1">
      <c r="A124" s="8"/>
      <c r="B124" s="19"/>
      <c r="C124" s="19"/>
      <c r="D124" s="20"/>
      <c r="E124" s="20"/>
      <c r="F124" s="20"/>
      <c r="G124" s="20"/>
      <c r="H124" s="20"/>
      <c r="I124" s="21"/>
      <c r="J124" s="21"/>
      <c r="K124" s="19"/>
      <c r="M124" s="22"/>
      <c r="N124" s="22"/>
      <c r="O124" s="22"/>
      <c r="P124" s="22"/>
      <c r="Q124" s="22"/>
      <c r="R124" s="22"/>
      <c r="S124" s="22"/>
      <c r="T124" s="22"/>
      <c r="U124" s="22"/>
    </row>
    <row r="125" ht="15.75" customHeight="1">
      <c r="A125" s="8"/>
      <c r="B125" s="19"/>
      <c r="C125" s="19"/>
      <c r="D125" s="20"/>
      <c r="E125" s="20"/>
      <c r="F125" s="20"/>
      <c r="G125" s="20"/>
      <c r="H125" s="20"/>
      <c r="I125" s="21"/>
      <c r="J125" s="21"/>
      <c r="K125" s="19"/>
      <c r="M125" s="22"/>
      <c r="N125" s="22"/>
      <c r="O125" s="22"/>
      <c r="P125" s="22"/>
      <c r="Q125" s="22"/>
      <c r="R125" s="22"/>
      <c r="S125" s="22"/>
      <c r="T125" s="22"/>
      <c r="U125" s="22"/>
    </row>
    <row r="126" ht="15.75" customHeight="1">
      <c r="A126" s="8"/>
      <c r="B126" s="19"/>
      <c r="C126" s="19"/>
      <c r="D126" s="20"/>
      <c r="E126" s="20"/>
      <c r="F126" s="20"/>
      <c r="G126" s="20"/>
      <c r="H126" s="20"/>
      <c r="I126" s="21"/>
      <c r="J126" s="21"/>
      <c r="K126" s="19"/>
      <c r="M126" s="22"/>
      <c r="N126" s="22"/>
      <c r="O126" s="22"/>
      <c r="P126" s="22"/>
      <c r="Q126" s="22"/>
      <c r="R126" s="22"/>
      <c r="S126" s="22"/>
      <c r="T126" s="22"/>
      <c r="U126" s="22"/>
    </row>
    <row r="127" ht="15.75" customHeight="1">
      <c r="A127" s="8"/>
      <c r="B127" s="19"/>
      <c r="C127" s="19"/>
      <c r="D127" s="20"/>
      <c r="E127" s="20"/>
      <c r="F127" s="20"/>
      <c r="G127" s="20"/>
      <c r="H127" s="20"/>
      <c r="I127" s="21"/>
      <c r="J127" s="21"/>
      <c r="K127" s="19"/>
      <c r="M127" s="22"/>
      <c r="N127" s="22"/>
      <c r="O127" s="22"/>
      <c r="P127" s="22"/>
      <c r="Q127" s="22"/>
      <c r="R127" s="22"/>
      <c r="S127" s="22"/>
      <c r="T127" s="22"/>
      <c r="U127" s="22"/>
    </row>
    <row r="128" ht="15.75" customHeight="1">
      <c r="A128" s="8"/>
      <c r="B128" s="19"/>
      <c r="C128" s="19"/>
      <c r="D128" s="20"/>
      <c r="E128" s="20"/>
      <c r="F128" s="20"/>
      <c r="G128" s="20"/>
      <c r="H128" s="20"/>
      <c r="I128" s="21"/>
      <c r="J128" s="21"/>
      <c r="K128" s="19"/>
      <c r="M128" s="22"/>
      <c r="N128" s="22"/>
      <c r="O128" s="22"/>
      <c r="P128" s="22"/>
      <c r="Q128" s="22"/>
      <c r="R128" s="22"/>
      <c r="S128" s="22"/>
      <c r="T128" s="22"/>
      <c r="U128" s="22"/>
    </row>
    <row r="129" ht="15.75" customHeight="1">
      <c r="A129" s="8"/>
      <c r="B129" s="19"/>
      <c r="C129" s="19"/>
      <c r="D129" s="20"/>
      <c r="E129" s="20"/>
      <c r="F129" s="20"/>
      <c r="G129" s="20"/>
      <c r="H129" s="20"/>
      <c r="I129" s="21"/>
      <c r="J129" s="21"/>
      <c r="K129" s="19"/>
      <c r="M129" s="22"/>
      <c r="N129" s="22"/>
      <c r="O129" s="22"/>
      <c r="P129" s="22"/>
      <c r="Q129" s="22"/>
      <c r="R129" s="22"/>
      <c r="S129" s="22"/>
      <c r="T129" s="22"/>
      <c r="U129" s="22"/>
    </row>
    <row r="130" ht="15.75" customHeight="1">
      <c r="A130" s="8"/>
      <c r="B130" s="19"/>
      <c r="C130" s="19"/>
      <c r="D130" s="20"/>
      <c r="E130" s="20"/>
      <c r="F130" s="20"/>
      <c r="G130" s="20"/>
      <c r="H130" s="20"/>
      <c r="I130" s="21"/>
      <c r="J130" s="21"/>
      <c r="K130" s="19"/>
      <c r="M130" s="22"/>
      <c r="N130" s="22"/>
      <c r="O130" s="22"/>
      <c r="P130" s="22"/>
      <c r="Q130" s="22"/>
      <c r="R130" s="22"/>
      <c r="S130" s="22"/>
      <c r="T130" s="22"/>
      <c r="U130" s="22"/>
    </row>
    <row r="131" ht="15.75" customHeight="1">
      <c r="A131" s="8"/>
      <c r="B131" s="19"/>
      <c r="C131" s="19"/>
      <c r="D131" s="20"/>
      <c r="E131" s="20"/>
      <c r="F131" s="20"/>
      <c r="G131" s="20"/>
      <c r="H131" s="20"/>
      <c r="I131" s="21"/>
      <c r="J131" s="21"/>
      <c r="K131" s="19"/>
      <c r="M131" s="22"/>
      <c r="N131" s="22"/>
      <c r="O131" s="22"/>
      <c r="P131" s="22"/>
      <c r="Q131" s="22"/>
      <c r="R131" s="22"/>
      <c r="S131" s="22"/>
      <c r="T131" s="22"/>
      <c r="U131" s="22"/>
    </row>
    <row r="132" ht="15.75" customHeight="1">
      <c r="A132" s="8"/>
      <c r="B132" s="19"/>
      <c r="C132" s="19"/>
      <c r="D132" s="20"/>
      <c r="E132" s="20"/>
      <c r="F132" s="20"/>
      <c r="G132" s="20"/>
      <c r="H132" s="20"/>
      <c r="I132" s="21"/>
      <c r="J132" s="21"/>
      <c r="K132" s="19"/>
      <c r="M132" s="22"/>
      <c r="N132" s="22"/>
      <c r="O132" s="22"/>
      <c r="P132" s="22"/>
      <c r="Q132" s="22"/>
      <c r="R132" s="22"/>
      <c r="S132" s="22"/>
      <c r="T132" s="22"/>
      <c r="U132" s="22"/>
    </row>
    <row r="133" ht="15.75" customHeight="1">
      <c r="A133" s="8"/>
      <c r="B133" s="19"/>
      <c r="C133" s="19"/>
      <c r="D133" s="20"/>
      <c r="E133" s="20"/>
      <c r="F133" s="20"/>
      <c r="G133" s="20"/>
      <c r="H133" s="20"/>
      <c r="I133" s="21"/>
      <c r="J133" s="21"/>
      <c r="K133" s="19"/>
      <c r="M133" s="22"/>
      <c r="N133" s="22"/>
      <c r="O133" s="22"/>
      <c r="P133" s="22"/>
      <c r="Q133" s="22"/>
      <c r="R133" s="22"/>
      <c r="S133" s="22"/>
      <c r="T133" s="22"/>
      <c r="U133" s="22"/>
    </row>
    <row r="134" ht="15.75" customHeight="1">
      <c r="A134" s="8"/>
      <c r="B134" s="19"/>
      <c r="C134" s="19"/>
      <c r="D134" s="20"/>
      <c r="E134" s="20"/>
      <c r="F134" s="20"/>
      <c r="G134" s="20"/>
      <c r="H134" s="20"/>
      <c r="I134" s="21"/>
      <c r="J134" s="21"/>
      <c r="K134" s="19"/>
      <c r="M134" s="22"/>
      <c r="N134" s="22"/>
      <c r="O134" s="22"/>
      <c r="P134" s="22"/>
      <c r="Q134" s="22"/>
      <c r="R134" s="22"/>
      <c r="S134" s="22"/>
      <c r="T134" s="22"/>
      <c r="U134" s="22"/>
    </row>
    <row r="135" ht="15.75" customHeight="1">
      <c r="A135" s="8"/>
      <c r="B135" s="19"/>
      <c r="C135" s="19"/>
      <c r="D135" s="20"/>
      <c r="E135" s="20"/>
      <c r="F135" s="20"/>
      <c r="G135" s="20"/>
      <c r="H135" s="20"/>
      <c r="I135" s="21"/>
      <c r="J135" s="21"/>
      <c r="K135" s="19"/>
      <c r="M135" s="22"/>
      <c r="N135" s="22"/>
      <c r="O135" s="22"/>
      <c r="P135" s="22"/>
      <c r="Q135" s="22"/>
      <c r="R135" s="22"/>
      <c r="S135" s="22"/>
      <c r="T135" s="22"/>
      <c r="U135" s="22"/>
    </row>
    <row r="136" ht="15.75" customHeight="1">
      <c r="A136" s="8"/>
      <c r="B136" s="19"/>
      <c r="C136" s="19"/>
      <c r="D136" s="20"/>
      <c r="E136" s="20"/>
      <c r="F136" s="20"/>
      <c r="G136" s="20"/>
      <c r="H136" s="20"/>
      <c r="I136" s="21"/>
      <c r="J136" s="21"/>
      <c r="K136" s="19"/>
      <c r="M136" s="22"/>
      <c r="N136" s="22"/>
      <c r="O136" s="22"/>
      <c r="P136" s="22"/>
      <c r="Q136" s="22"/>
      <c r="R136" s="22"/>
      <c r="S136" s="22"/>
      <c r="T136" s="22"/>
      <c r="U136" s="22"/>
    </row>
    <row r="137" ht="15.75" customHeight="1">
      <c r="A137" s="8"/>
      <c r="B137" s="19"/>
      <c r="C137" s="19"/>
      <c r="D137" s="20"/>
      <c r="E137" s="20"/>
      <c r="F137" s="20"/>
      <c r="G137" s="20"/>
      <c r="H137" s="20"/>
      <c r="I137" s="21"/>
      <c r="J137" s="21"/>
      <c r="K137" s="19"/>
      <c r="M137" s="22"/>
      <c r="N137" s="22"/>
      <c r="O137" s="22"/>
      <c r="P137" s="22"/>
      <c r="Q137" s="22"/>
      <c r="R137" s="22"/>
      <c r="S137" s="22"/>
      <c r="T137" s="22"/>
      <c r="U137" s="22"/>
    </row>
    <row r="138" ht="15.75" customHeight="1">
      <c r="A138" s="8"/>
      <c r="B138" s="19"/>
      <c r="C138" s="19"/>
      <c r="D138" s="20"/>
      <c r="E138" s="20"/>
      <c r="F138" s="20"/>
      <c r="G138" s="20"/>
      <c r="H138" s="20"/>
      <c r="I138" s="21"/>
      <c r="J138" s="21"/>
      <c r="K138" s="19"/>
      <c r="M138" s="22"/>
      <c r="N138" s="22"/>
      <c r="O138" s="22"/>
      <c r="P138" s="22"/>
      <c r="Q138" s="22"/>
      <c r="R138" s="22"/>
      <c r="S138" s="22"/>
      <c r="T138" s="22"/>
      <c r="U138" s="22"/>
    </row>
    <row r="139" ht="15.75" customHeight="1">
      <c r="A139" s="8"/>
      <c r="B139" s="19"/>
      <c r="C139" s="19"/>
      <c r="D139" s="20"/>
      <c r="E139" s="20"/>
      <c r="F139" s="20"/>
      <c r="G139" s="20"/>
      <c r="H139" s="20"/>
      <c r="I139" s="21"/>
      <c r="J139" s="21"/>
      <c r="K139" s="19"/>
      <c r="M139" s="22"/>
      <c r="N139" s="22"/>
      <c r="O139" s="22"/>
      <c r="P139" s="22"/>
      <c r="Q139" s="22"/>
      <c r="R139" s="22"/>
      <c r="S139" s="22"/>
      <c r="T139" s="22"/>
      <c r="U139" s="22"/>
    </row>
    <row r="140" ht="15.75" customHeight="1">
      <c r="A140" s="8"/>
      <c r="B140" s="19"/>
      <c r="C140" s="19"/>
      <c r="D140" s="20"/>
      <c r="E140" s="20"/>
      <c r="F140" s="20"/>
      <c r="G140" s="20"/>
      <c r="H140" s="20"/>
      <c r="I140" s="21"/>
      <c r="J140" s="21"/>
      <c r="K140" s="19"/>
      <c r="M140" s="22"/>
      <c r="N140" s="22"/>
      <c r="O140" s="22"/>
      <c r="P140" s="22"/>
      <c r="Q140" s="22"/>
      <c r="R140" s="22"/>
      <c r="S140" s="22"/>
      <c r="T140" s="22"/>
      <c r="U140" s="22"/>
    </row>
    <row r="141" ht="15.75" customHeight="1">
      <c r="A141" s="8"/>
      <c r="B141" s="19"/>
      <c r="C141" s="19"/>
      <c r="D141" s="20"/>
      <c r="E141" s="20"/>
      <c r="F141" s="20"/>
      <c r="G141" s="20"/>
      <c r="H141" s="20"/>
      <c r="I141" s="21"/>
      <c r="J141" s="21"/>
      <c r="K141" s="19"/>
      <c r="M141" s="22"/>
      <c r="N141" s="22"/>
      <c r="O141" s="22"/>
      <c r="P141" s="22"/>
      <c r="Q141" s="22"/>
      <c r="R141" s="22"/>
      <c r="S141" s="22"/>
      <c r="T141" s="22"/>
      <c r="U141" s="22"/>
    </row>
    <row r="142" ht="15.75" customHeight="1">
      <c r="A142" s="8"/>
      <c r="B142" s="19"/>
      <c r="C142" s="19"/>
      <c r="D142" s="20"/>
      <c r="E142" s="20"/>
      <c r="F142" s="20"/>
      <c r="G142" s="20"/>
      <c r="H142" s="20"/>
      <c r="I142" s="21"/>
      <c r="J142" s="21"/>
      <c r="K142" s="19"/>
      <c r="M142" s="22"/>
      <c r="N142" s="22"/>
      <c r="O142" s="22"/>
      <c r="P142" s="22"/>
      <c r="Q142" s="22"/>
      <c r="R142" s="22"/>
      <c r="S142" s="22"/>
      <c r="T142" s="22"/>
      <c r="U142" s="22"/>
    </row>
    <row r="143" ht="15.75" customHeight="1">
      <c r="A143" s="8"/>
      <c r="B143" s="19"/>
      <c r="C143" s="19"/>
      <c r="D143" s="20"/>
      <c r="E143" s="20"/>
      <c r="F143" s="20"/>
      <c r="G143" s="20"/>
      <c r="H143" s="20"/>
      <c r="I143" s="21"/>
      <c r="J143" s="21"/>
      <c r="K143" s="19"/>
      <c r="M143" s="22"/>
      <c r="N143" s="22"/>
      <c r="O143" s="22"/>
      <c r="P143" s="22"/>
      <c r="Q143" s="22"/>
      <c r="R143" s="22"/>
      <c r="S143" s="22"/>
      <c r="T143" s="22"/>
      <c r="U143" s="22"/>
    </row>
    <row r="144" ht="15.75" customHeight="1">
      <c r="A144" s="8"/>
      <c r="B144" s="19"/>
      <c r="C144" s="19"/>
      <c r="D144" s="20"/>
      <c r="E144" s="20"/>
      <c r="F144" s="20"/>
      <c r="G144" s="20"/>
      <c r="H144" s="20"/>
      <c r="I144" s="21"/>
      <c r="J144" s="21"/>
      <c r="K144" s="19"/>
      <c r="M144" s="22"/>
      <c r="N144" s="22"/>
      <c r="O144" s="22"/>
      <c r="P144" s="22"/>
      <c r="Q144" s="22"/>
      <c r="R144" s="22"/>
      <c r="S144" s="22"/>
      <c r="T144" s="22"/>
      <c r="U144" s="22"/>
    </row>
    <row r="145" ht="15.75" customHeight="1">
      <c r="A145" s="8"/>
      <c r="B145" s="19"/>
      <c r="C145" s="19"/>
      <c r="D145" s="20"/>
      <c r="E145" s="20"/>
      <c r="F145" s="20"/>
      <c r="G145" s="20"/>
      <c r="H145" s="20"/>
      <c r="I145" s="21"/>
      <c r="J145" s="21"/>
      <c r="K145" s="19"/>
      <c r="M145" s="22"/>
      <c r="N145" s="22"/>
      <c r="O145" s="22"/>
      <c r="P145" s="22"/>
      <c r="Q145" s="22"/>
      <c r="R145" s="22"/>
      <c r="S145" s="22"/>
      <c r="T145" s="22"/>
      <c r="U145" s="22"/>
    </row>
    <row r="146" ht="15.75" customHeight="1">
      <c r="A146" s="8"/>
      <c r="B146" s="19"/>
      <c r="C146" s="19"/>
      <c r="D146" s="20"/>
      <c r="E146" s="20"/>
      <c r="F146" s="20"/>
      <c r="G146" s="20"/>
      <c r="H146" s="20"/>
      <c r="I146" s="21"/>
      <c r="J146" s="21"/>
      <c r="K146" s="19"/>
      <c r="M146" s="22"/>
      <c r="N146" s="22"/>
      <c r="O146" s="22"/>
      <c r="P146" s="22"/>
      <c r="Q146" s="22"/>
      <c r="R146" s="22"/>
      <c r="S146" s="22"/>
      <c r="T146" s="22"/>
      <c r="U146" s="22"/>
    </row>
    <row r="147" ht="15.75" customHeight="1">
      <c r="A147" s="8"/>
      <c r="B147" s="19"/>
      <c r="C147" s="19"/>
      <c r="D147" s="20"/>
      <c r="E147" s="20"/>
      <c r="F147" s="20"/>
      <c r="G147" s="20"/>
      <c r="H147" s="20"/>
      <c r="I147" s="21"/>
      <c r="J147" s="21"/>
      <c r="K147" s="19"/>
      <c r="M147" s="22"/>
      <c r="N147" s="22"/>
      <c r="O147" s="22"/>
      <c r="P147" s="22"/>
      <c r="Q147" s="22"/>
      <c r="R147" s="22"/>
      <c r="S147" s="22"/>
      <c r="T147" s="22"/>
      <c r="U147" s="22"/>
    </row>
    <row r="148" ht="15.75" customHeight="1">
      <c r="A148" s="8"/>
      <c r="B148" s="19"/>
      <c r="C148" s="19"/>
      <c r="D148" s="20"/>
      <c r="E148" s="20"/>
      <c r="F148" s="20"/>
      <c r="G148" s="20"/>
      <c r="H148" s="20"/>
      <c r="I148" s="21"/>
      <c r="J148" s="21"/>
      <c r="K148" s="19"/>
      <c r="M148" s="22"/>
      <c r="N148" s="22"/>
      <c r="O148" s="22"/>
      <c r="P148" s="22"/>
      <c r="Q148" s="22"/>
      <c r="R148" s="22"/>
      <c r="S148" s="22"/>
      <c r="T148" s="22"/>
      <c r="U148" s="22"/>
    </row>
    <row r="149" ht="15.75" customHeight="1">
      <c r="A149" s="8"/>
      <c r="B149" s="19"/>
      <c r="C149" s="19"/>
      <c r="D149" s="20"/>
      <c r="E149" s="20"/>
      <c r="F149" s="20"/>
      <c r="G149" s="20"/>
      <c r="H149" s="20"/>
      <c r="I149" s="21"/>
      <c r="J149" s="21"/>
      <c r="K149" s="19"/>
      <c r="M149" s="22"/>
      <c r="N149" s="22"/>
      <c r="O149" s="22"/>
      <c r="P149" s="22"/>
      <c r="Q149" s="22"/>
      <c r="R149" s="22"/>
      <c r="S149" s="22"/>
      <c r="T149" s="22"/>
      <c r="U149" s="22"/>
    </row>
    <row r="150" ht="15.75" customHeight="1">
      <c r="A150" s="8"/>
      <c r="B150" s="19"/>
      <c r="C150" s="19"/>
      <c r="D150" s="20"/>
      <c r="E150" s="20"/>
      <c r="F150" s="20"/>
      <c r="G150" s="20"/>
      <c r="H150" s="20"/>
      <c r="I150" s="21"/>
      <c r="J150" s="21"/>
      <c r="K150" s="19"/>
      <c r="M150" s="22"/>
      <c r="N150" s="22"/>
      <c r="O150" s="22"/>
      <c r="P150" s="22"/>
      <c r="Q150" s="22"/>
      <c r="R150" s="22"/>
      <c r="S150" s="22"/>
      <c r="T150" s="22"/>
      <c r="U150" s="22"/>
    </row>
    <row r="151" ht="15.75" customHeight="1">
      <c r="A151" s="8"/>
      <c r="B151" s="19"/>
      <c r="C151" s="19"/>
      <c r="D151" s="20"/>
      <c r="E151" s="20"/>
      <c r="F151" s="20"/>
      <c r="G151" s="20"/>
      <c r="H151" s="20"/>
      <c r="I151" s="21"/>
      <c r="J151" s="21"/>
      <c r="K151" s="19"/>
      <c r="M151" s="22"/>
      <c r="N151" s="22"/>
      <c r="O151" s="22"/>
      <c r="P151" s="22"/>
      <c r="Q151" s="22"/>
      <c r="R151" s="22"/>
      <c r="S151" s="22"/>
      <c r="T151" s="22"/>
      <c r="U151" s="22"/>
    </row>
    <row r="152" ht="15.75" customHeight="1">
      <c r="A152" s="8"/>
      <c r="B152" s="19"/>
      <c r="C152" s="19"/>
      <c r="D152" s="20"/>
      <c r="E152" s="20"/>
      <c r="F152" s="20"/>
      <c r="G152" s="20"/>
      <c r="H152" s="20"/>
      <c r="I152" s="21"/>
      <c r="J152" s="21"/>
      <c r="K152" s="19"/>
      <c r="M152" s="22"/>
      <c r="N152" s="22"/>
      <c r="O152" s="22"/>
      <c r="P152" s="22"/>
      <c r="Q152" s="22"/>
      <c r="R152" s="22"/>
      <c r="S152" s="22"/>
      <c r="T152" s="22"/>
      <c r="U152" s="22"/>
    </row>
    <row r="153" ht="15.75" customHeight="1">
      <c r="A153" s="8"/>
      <c r="B153" s="19"/>
      <c r="C153" s="19"/>
      <c r="D153" s="20"/>
      <c r="E153" s="20"/>
      <c r="F153" s="20"/>
      <c r="G153" s="20"/>
      <c r="H153" s="20"/>
      <c r="I153" s="21"/>
      <c r="J153" s="21"/>
      <c r="K153" s="19"/>
      <c r="M153" s="22"/>
      <c r="N153" s="22"/>
      <c r="O153" s="22"/>
      <c r="P153" s="22"/>
      <c r="Q153" s="22"/>
      <c r="R153" s="22"/>
      <c r="S153" s="22"/>
      <c r="T153" s="22"/>
      <c r="U153" s="22"/>
    </row>
    <row r="154" ht="15.75" customHeight="1">
      <c r="A154" s="8"/>
      <c r="B154" s="19"/>
      <c r="C154" s="19"/>
      <c r="D154" s="20"/>
      <c r="E154" s="20"/>
      <c r="F154" s="20"/>
      <c r="G154" s="20"/>
      <c r="H154" s="20"/>
      <c r="I154" s="21"/>
      <c r="J154" s="21"/>
      <c r="K154" s="19"/>
      <c r="M154" s="22"/>
      <c r="N154" s="22"/>
      <c r="O154" s="22"/>
      <c r="P154" s="22"/>
      <c r="Q154" s="22"/>
      <c r="R154" s="22"/>
      <c r="S154" s="22"/>
      <c r="T154" s="22"/>
      <c r="U154" s="22"/>
    </row>
    <row r="155" ht="15.75" customHeight="1">
      <c r="A155" s="8"/>
      <c r="B155" s="19"/>
      <c r="C155" s="19"/>
      <c r="D155" s="20"/>
      <c r="E155" s="20"/>
      <c r="F155" s="20"/>
      <c r="G155" s="20"/>
      <c r="H155" s="20"/>
      <c r="I155" s="21"/>
      <c r="J155" s="21"/>
      <c r="K155" s="19"/>
      <c r="M155" s="22"/>
      <c r="N155" s="22"/>
      <c r="O155" s="22"/>
      <c r="P155" s="22"/>
      <c r="Q155" s="22"/>
      <c r="R155" s="22"/>
      <c r="S155" s="22"/>
      <c r="T155" s="22"/>
      <c r="U155" s="22"/>
    </row>
    <row r="156" ht="15.75" customHeight="1">
      <c r="A156" s="8"/>
      <c r="B156" s="19"/>
      <c r="C156" s="19"/>
      <c r="D156" s="20"/>
      <c r="E156" s="20"/>
      <c r="F156" s="20"/>
      <c r="G156" s="20"/>
      <c r="H156" s="20"/>
      <c r="I156" s="21"/>
      <c r="J156" s="21"/>
      <c r="K156" s="19"/>
      <c r="M156" s="22"/>
      <c r="N156" s="22"/>
      <c r="O156" s="22"/>
      <c r="P156" s="22"/>
      <c r="Q156" s="22"/>
      <c r="R156" s="22"/>
      <c r="S156" s="22"/>
      <c r="T156" s="22"/>
      <c r="U156" s="22"/>
    </row>
    <row r="157" ht="15.75" customHeight="1">
      <c r="A157" s="8"/>
      <c r="B157" s="19"/>
      <c r="C157" s="19"/>
      <c r="D157" s="20"/>
      <c r="E157" s="20"/>
      <c r="F157" s="20"/>
      <c r="G157" s="20"/>
      <c r="H157" s="20"/>
      <c r="I157" s="21"/>
      <c r="J157" s="21"/>
      <c r="K157" s="19"/>
      <c r="M157" s="22"/>
      <c r="N157" s="22"/>
      <c r="O157" s="22"/>
      <c r="P157" s="22"/>
      <c r="Q157" s="22"/>
      <c r="R157" s="22"/>
      <c r="S157" s="22"/>
      <c r="T157" s="22"/>
      <c r="U157" s="22"/>
    </row>
    <row r="158" ht="15.75" customHeight="1">
      <c r="A158" s="8"/>
      <c r="B158" s="19"/>
      <c r="C158" s="19"/>
      <c r="D158" s="20"/>
      <c r="E158" s="20"/>
      <c r="F158" s="20"/>
      <c r="G158" s="20"/>
      <c r="H158" s="20"/>
      <c r="I158" s="21"/>
      <c r="J158" s="21"/>
      <c r="K158" s="19"/>
      <c r="M158" s="22"/>
      <c r="N158" s="22"/>
      <c r="O158" s="22"/>
      <c r="P158" s="22"/>
      <c r="Q158" s="22"/>
      <c r="R158" s="22"/>
      <c r="S158" s="22"/>
      <c r="T158" s="22"/>
      <c r="U158" s="22"/>
    </row>
    <row r="159" ht="15.75" customHeight="1">
      <c r="A159" s="8"/>
      <c r="B159" s="19"/>
      <c r="C159" s="19"/>
      <c r="D159" s="20"/>
      <c r="E159" s="20"/>
      <c r="F159" s="20"/>
      <c r="G159" s="20"/>
      <c r="H159" s="20"/>
      <c r="I159" s="21"/>
      <c r="J159" s="21"/>
      <c r="K159" s="19"/>
      <c r="M159" s="22"/>
      <c r="N159" s="22"/>
      <c r="O159" s="22"/>
      <c r="P159" s="22"/>
      <c r="Q159" s="22"/>
      <c r="R159" s="22"/>
      <c r="S159" s="22"/>
      <c r="T159" s="22"/>
      <c r="U159" s="22"/>
    </row>
    <row r="160" ht="15.75" customHeight="1">
      <c r="A160" s="8"/>
      <c r="B160" s="19"/>
      <c r="C160" s="19"/>
      <c r="D160" s="20"/>
      <c r="E160" s="20"/>
      <c r="F160" s="20"/>
      <c r="G160" s="20"/>
      <c r="H160" s="20"/>
      <c r="I160" s="21"/>
      <c r="J160" s="21"/>
      <c r="K160" s="19"/>
      <c r="M160" s="22"/>
      <c r="N160" s="22"/>
      <c r="O160" s="22"/>
      <c r="P160" s="22"/>
      <c r="Q160" s="22"/>
      <c r="R160" s="22"/>
      <c r="S160" s="22"/>
      <c r="T160" s="22"/>
      <c r="U160" s="22"/>
    </row>
    <row r="161" ht="15.75" customHeight="1">
      <c r="A161" s="8"/>
      <c r="B161" s="19"/>
      <c r="C161" s="19"/>
      <c r="D161" s="20"/>
      <c r="E161" s="20"/>
      <c r="F161" s="20"/>
      <c r="G161" s="20"/>
      <c r="H161" s="20"/>
      <c r="I161" s="21"/>
      <c r="J161" s="21"/>
      <c r="K161" s="19"/>
      <c r="M161" s="22"/>
      <c r="N161" s="22"/>
      <c r="O161" s="22"/>
      <c r="P161" s="22"/>
      <c r="Q161" s="22"/>
      <c r="R161" s="22"/>
      <c r="S161" s="22"/>
      <c r="T161" s="22"/>
      <c r="U161" s="22"/>
    </row>
    <row r="162" ht="15.75" customHeight="1">
      <c r="A162" s="8"/>
      <c r="B162" s="19"/>
      <c r="C162" s="19"/>
      <c r="D162" s="20"/>
      <c r="E162" s="20"/>
      <c r="F162" s="20"/>
      <c r="G162" s="20"/>
      <c r="H162" s="20"/>
      <c r="I162" s="21"/>
      <c r="J162" s="21"/>
      <c r="K162" s="19"/>
      <c r="M162" s="22"/>
      <c r="N162" s="22"/>
      <c r="O162" s="22"/>
      <c r="P162" s="22"/>
      <c r="Q162" s="22"/>
      <c r="R162" s="22"/>
      <c r="S162" s="22"/>
      <c r="T162" s="22"/>
      <c r="U162" s="22"/>
    </row>
    <row r="163" ht="15.75" customHeight="1">
      <c r="A163" s="8"/>
      <c r="B163" s="19"/>
      <c r="C163" s="19"/>
      <c r="D163" s="20"/>
      <c r="E163" s="20"/>
      <c r="F163" s="20"/>
      <c r="G163" s="20"/>
      <c r="H163" s="20"/>
      <c r="I163" s="21"/>
      <c r="J163" s="21"/>
      <c r="K163" s="19"/>
      <c r="M163" s="22"/>
      <c r="N163" s="22"/>
      <c r="O163" s="22"/>
      <c r="P163" s="22"/>
      <c r="Q163" s="22"/>
      <c r="R163" s="22"/>
      <c r="S163" s="22"/>
      <c r="T163" s="22"/>
      <c r="U163" s="22"/>
    </row>
    <row r="164" ht="15.75" customHeight="1">
      <c r="A164" s="8"/>
      <c r="B164" s="19"/>
      <c r="C164" s="19"/>
      <c r="D164" s="20"/>
      <c r="E164" s="20"/>
      <c r="F164" s="20"/>
      <c r="G164" s="20"/>
      <c r="H164" s="20"/>
      <c r="I164" s="21"/>
      <c r="J164" s="21"/>
      <c r="K164" s="19"/>
      <c r="M164" s="22"/>
      <c r="N164" s="22"/>
      <c r="O164" s="22"/>
      <c r="P164" s="22"/>
      <c r="Q164" s="22"/>
      <c r="R164" s="22"/>
      <c r="S164" s="22"/>
      <c r="T164" s="22"/>
      <c r="U164" s="22"/>
    </row>
    <row r="165" ht="15.75" customHeight="1">
      <c r="A165" s="8"/>
      <c r="B165" s="19"/>
      <c r="C165" s="19"/>
      <c r="D165" s="20"/>
      <c r="E165" s="20"/>
      <c r="F165" s="20"/>
      <c r="G165" s="20"/>
      <c r="H165" s="20"/>
      <c r="I165" s="21"/>
      <c r="J165" s="21"/>
      <c r="K165" s="19"/>
      <c r="M165" s="22"/>
      <c r="N165" s="22"/>
      <c r="O165" s="22"/>
      <c r="P165" s="22"/>
      <c r="Q165" s="22"/>
      <c r="R165" s="22"/>
      <c r="S165" s="22"/>
      <c r="T165" s="22"/>
      <c r="U165" s="22"/>
    </row>
    <row r="166" ht="15.75" customHeight="1">
      <c r="A166" s="8"/>
      <c r="B166" s="19"/>
      <c r="C166" s="19"/>
      <c r="D166" s="20"/>
      <c r="E166" s="20"/>
      <c r="F166" s="20"/>
      <c r="G166" s="20"/>
      <c r="H166" s="20"/>
      <c r="I166" s="21"/>
      <c r="J166" s="21"/>
      <c r="K166" s="19"/>
      <c r="M166" s="22"/>
      <c r="N166" s="22"/>
      <c r="O166" s="22"/>
      <c r="P166" s="22"/>
      <c r="Q166" s="22"/>
      <c r="R166" s="22"/>
      <c r="S166" s="22"/>
      <c r="T166" s="22"/>
      <c r="U166" s="22"/>
    </row>
    <row r="167" ht="15.75" customHeight="1">
      <c r="A167" s="8"/>
      <c r="B167" s="19"/>
      <c r="C167" s="19"/>
      <c r="D167" s="20"/>
      <c r="E167" s="20"/>
      <c r="F167" s="20"/>
      <c r="G167" s="20"/>
      <c r="H167" s="20"/>
      <c r="I167" s="21"/>
      <c r="J167" s="21"/>
      <c r="K167" s="19"/>
      <c r="M167" s="22"/>
      <c r="N167" s="22"/>
      <c r="O167" s="22"/>
      <c r="P167" s="22"/>
      <c r="Q167" s="22"/>
      <c r="R167" s="22"/>
      <c r="S167" s="22"/>
      <c r="T167" s="22"/>
      <c r="U167" s="22"/>
    </row>
    <row r="168" ht="15.75" customHeight="1">
      <c r="A168" s="8"/>
      <c r="B168" s="19"/>
      <c r="C168" s="19"/>
      <c r="D168" s="20"/>
      <c r="E168" s="20"/>
      <c r="F168" s="20"/>
      <c r="G168" s="20"/>
      <c r="H168" s="20"/>
      <c r="I168" s="21"/>
      <c r="J168" s="21"/>
      <c r="K168" s="19"/>
      <c r="M168" s="22"/>
      <c r="N168" s="22"/>
      <c r="O168" s="22"/>
      <c r="P168" s="22"/>
      <c r="Q168" s="22"/>
      <c r="R168" s="22"/>
      <c r="S168" s="22"/>
      <c r="T168" s="22"/>
      <c r="U168" s="22"/>
    </row>
    <row r="169" ht="15.75" customHeight="1">
      <c r="A169" s="8"/>
      <c r="B169" s="19"/>
      <c r="C169" s="19"/>
      <c r="D169" s="20"/>
      <c r="E169" s="20"/>
      <c r="F169" s="20"/>
      <c r="G169" s="20"/>
      <c r="H169" s="20"/>
      <c r="I169" s="21"/>
      <c r="J169" s="21"/>
      <c r="K169" s="19"/>
      <c r="M169" s="22"/>
      <c r="N169" s="22"/>
      <c r="O169" s="22"/>
      <c r="P169" s="22"/>
      <c r="Q169" s="22"/>
      <c r="R169" s="22"/>
      <c r="S169" s="22"/>
      <c r="T169" s="22"/>
      <c r="U169" s="22"/>
    </row>
    <row r="170" ht="15.75" customHeight="1">
      <c r="A170" s="8"/>
      <c r="B170" s="19"/>
      <c r="C170" s="19"/>
      <c r="D170" s="20"/>
      <c r="E170" s="20"/>
      <c r="F170" s="20"/>
      <c r="G170" s="20"/>
      <c r="H170" s="20"/>
      <c r="I170" s="21"/>
      <c r="J170" s="21"/>
      <c r="K170" s="19"/>
      <c r="M170" s="22"/>
      <c r="N170" s="22"/>
      <c r="O170" s="22"/>
      <c r="P170" s="22"/>
      <c r="Q170" s="22"/>
      <c r="R170" s="22"/>
      <c r="S170" s="22"/>
      <c r="T170" s="22"/>
      <c r="U170" s="22"/>
    </row>
    <row r="171" ht="15.75" customHeight="1">
      <c r="A171" s="8"/>
      <c r="B171" s="19"/>
      <c r="C171" s="19"/>
      <c r="D171" s="20"/>
      <c r="E171" s="20"/>
      <c r="F171" s="20"/>
      <c r="G171" s="20"/>
      <c r="H171" s="20"/>
      <c r="I171" s="21"/>
      <c r="J171" s="21"/>
      <c r="K171" s="19"/>
      <c r="M171" s="22"/>
      <c r="N171" s="22"/>
      <c r="O171" s="22"/>
      <c r="P171" s="22"/>
      <c r="Q171" s="22"/>
      <c r="R171" s="22"/>
      <c r="S171" s="22"/>
      <c r="T171" s="22"/>
      <c r="U171" s="22"/>
    </row>
    <row r="172" ht="15.75" customHeight="1">
      <c r="A172" s="8"/>
      <c r="B172" s="19"/>
      <c r="C172" s="19"/>
      <c r="D172" s="20"/>
      <c r="E172" s="20"/>
      <c r="F172" s="20"/>
      <c r="G172" s="20"/>
      <c r="H172" s="20"/>
      <c r="I172" s="21"/>
      <c r="J172" s="21"/>
      <c r="K172" s="19"/>
      <c r="M172" s="22"/>
      <c r="N172" s="22"/>
      <c r="O172" s="22"/>
      <c r="P172" s="22"/>
      <c r="Q172" s="22"/>
      <c r="R172" s="22"/>
      <c r="S172" s="22"/>
      <c r="T172" s="22"/>
      <c r="U172" s="22"/>
    </row>
    <row r="173" ht="15.75" customHeight="1">
      <c r="A173" s="8"/>
      <c r="B173" s="19"/>
      <c r="C173" s="19"/>
      <c r="D173" s="20"/>
      <c r="E173" s="20"/>
      <c r="F173" s="20"/>
      <c r="G173" s="20"/>
      <c r="H173" s="20"/>
      <c r="I173" s="21"/>
      <c r="J173" s="21"/>
      <c r="K173" s="19"/>
      <c r="M173" s="22"/>
      <c r="N173" s="22"/>
      <c r="O173" s="22"/>
      <c r="P173" s="22"/>
      <c r="Q173" s="22"/>
      <c r="R173" s="22"/>
      <c r="S173" s="22"/>
      <c r="T173" s="22"/>
      <c r="U173" s="22"/>
    </row>
    <row r="174" ht="15.75" customHeight="1">
      <c r="A174" s="8"/>
      <c r="B174" s="19"/>
      <c r="C174" s="19"/>
      <c r="D174" s="20"/>
      <c r="E174" s="20"/>
      <c r="F174" s="20"/>
      <c r="G174" s="20"/>
      <c r="H174" s="20"/>
      <c r="I174" s="21"/>
      <c r="J174" s="21"/>
      <c r="K174" s="19"/>
      <c r="M174" s="22"/>
      <c r="N174" s="22"/>
      <c r="O174" s="22"/>
      <c r="P174" s="22"/>
      <c r="Q174" s="22"/>
      <c r="R174" s="22"/>
      <c r="S174" s="22"/>
      <c r="T174" s="22"/>
      <c r="U174" s="22"/>
    </row>
    <row r="175" ht="15.75" customHeight="1">
      <c r="A175" s="8"/>
      <c r="B175" s="19"/>
      <c r="C175" s="19"/>
      <c r="D175" s="20"/>
      <c r="E175" s="20"/>
      <c r="F175" s="20"/>
      <c r="G175" s="20"/>
      <c r="H175" s="20"/>
      <c r="I175" s="21"/>
      <c r="J175" s="21"/>
      <c r="K175" s="19"/>
      <c r="M175" s="22"/>
      <c r="N175" s="22"/>
      <c r="O175" s="22"/>
      <c r="P175" s="22"/>
      <c r="Q175" s="22"/>
      <c r="R175" s="22"/>
      <c r="S175" s="22"/>
      <c r="T175" s="22"/>
      <c r="U175" s="22"/>
    </row>
    <row r="176" ht="15.75" customHeight="1">
      <c r="A176" s="8"/>
      <c r="B176" s="19"/>
      <c r="C176" s="19"/>
      <c r="D176" s="20"/>
      <c r="E176" s="20"/>
      <c r="F176" s="20"/>
      <c r="G176" s="20"/>
      <c r="H176" s="20"/>
      <c r="I176" s="21"/>
      <c r="J176" s="21"/>
      <c r="K176" s="19"/>
      <c r="M176" s="22"/>
      <c r="N176" s="22"/>
      <c r="O176" s="22"/>
      <c r="P176" s="22"/>
      <c r="Q176" s="22"/>
      <c r="R176" s="22"/>
      <c r="S176" s="22"/>
      <c r="T176" s="22"/>
      <c r="U176" s="22"/>
    </row>
    <row r="177" ht="15.75" customHeight="1">
      <c r="A177" s="8"/>
      <c r="B177" s="19"/>
      <c r="C177" s="19"/>
      <c r="D177" s="20"/>
      <c r="E177" s="20"/>
      <c r="F177" s="20"/>
      <c r="G177" s="20"/>
      <c r="H177" s="20"/>
      <c r="I177" s="21"/>
      <c r="J177" s="21"/>
      <c r="K177" s="19"/>
      <c r="M177" s="22"/>
      <c r="N177" s="22"/>
      <c r="O177" s="22"/>
      <c r="P177" s="22"/>
      <c r="Q177" s="22"/>
      <c r="R177" s="22"/>
      <c r="S177" s="22"/>
      <c r="T177" s="22"/>
      <c r="U177" s="22"/>
    </row>
    <row r="178" ht="15.75" customHeight="1">
      <c r="A178" s="8"/>
      <c r="B178" s="19"/>
      <c r="C178" s="19"/>
      <c r="D178" s="20"/>
      <c r="E178" s="20"/>
      <c r="F178" s="20"/>
      <c r="G178" s="20"/>
      <c r="H178" s="20"/>
      <c r="I178" s="21"/>
      <c r="J178" s="21"/>
      <c r="K178" s="19"/>
      <c r="M178" s="22"/>
      <c r="N178" s="22"/>
      <c r="O178" s="22"/>
      <c r="P178" s="22"/>
      <c r="Q178" s="22"/>
      <c r="R178" s="22"/>
      <c r="S178" s="22"/>
      <c r="T178" s="22"/>
      <c r="U178" s="22"/>
    </row>
    <row r="179" ht="15.75" customHeight="1">
      <c r="A179" s="8"/>
      <c r="B179" s="19"/>
      <c r="C179" s="19"/>
      <c r="D179" s="20"/>
      <c r="E179" s="20"/>
      <c r="F179" s="20"/>
      <c r="G179" s="20"/>
      <c r="H179" s="20"/>
      <c r="I179" s="21"/>
      <c r="J179" s="21"/>
      <c r="K179" s="19"/>
      <c r="M179" s="22"/>
      <c r="N179" s="22"/>
      <c r="O179" s="22"/>
      <c r="P179" s="22"/>
      <c r="Q179" s="22"/>
      <c r="R179" s="22"/>
      <c r="S179" s="22"/>
      <c r="T179" s="22"/>
      <c r="U179" s="22"/>
    </row>
    <row r="180" ht="15.75" customHeight="1">
      <c r="A180" s="8"/>
      <c r="B180" s="19"/>
      <c r="C180" s="19"/>
      <c r="D180" s="20"/>
      <c r="E180" s="20"/>
      <c r="F180" s="20"/>
      <c r="G180" s="20"/>
      <c r="H180" s="20"/>
      <c r="I180" s="21"/>
      <c r="J180" s="21"/>
      <c r="K180" s="19"/>
      <c r="M180" s="22"/>
      <c r="N180" s="22"/>
      <c r="O180" s="22"/>
      <c r="P180" s="22"/>
      <c r="Q180" s="22"/>
      <c r="R180" s="22"/>
      <c r="S180" s="22"/>
      <c r="T180" s="22"/>
      <c r="U180" s="22"/>
    </row>
    <row r="181" ht="15.75" customHeight="1">
      <c r="A181" s="8"/>
      <c r="B181" s="19"/>
      <c r="C181" s="19"/>
      <c r="D181" s="20"/>
      <c r="E181" s="20"/>
      <c r="F181" s="20"/>
      <c r="G181" s="20"/>
      <c r="H181" s="20"/>
      <c r="I181" s="21"/>
      <c r="J181" s="21"/>
      <c r="K181" s="19"/>
      <c r="M181" s="22"/>
      <c r="N181" s="22"/>
      <c r="O181" s="22"/>
      <c r="P181" s="22"/>
      <c r="Q181" s="22"/>
      <c r="R181" s="22"/>
      <c r="S181" s="22"/>
      <c r="T181" s="22"/>
      <c r="U181" s="22"/>
    </row>
    <row r="182" ht="15.75" customHeight="1">
      <c r="A182" s="8"/>
      <c r="B182" s="19"/>
      <c r="C182" s="19"/>
      <c r="D182" s="20"/>
      <c r="E182" s="20"/>
      <c r="F182" s="20"/>
      <c r="G182" s="20"/>
      <c r="H182" s="20"/>
      <c r="I182" s="21"/>
      <c r="J182" s="21"/>
      <c r="K182" s="19"/>
      <c r="M182" s="22"/>
      <c r="N182" s="22"/>
      <c r="O182" s="22"/>
      <c r="P182" s="22"/>
      <c r="Q182" s="22"/>
      <c r="R182" s="22"/>
      <c r="S182" s="22"/>
      <c r="T182" s="22"/>
      <c r="U182" s="22"/>
    </row>
    <row r="183" ht="15.75" customHeight="1">
      <c r="A183" s="8"/>
      <c r="B183" s="19"/>
      <c r="C183" s="19"/>
      <c r="D183" s="20"/>
      <c r="E183" s="20"/>
      <c r="F183" s="20"/>
      <c r="G183" s="20"/>
      <c r="H183" s="20"/>
      <c r="I183" s="21"/>
      <c r="J183" s="21"/>
      <c r="K183" s="19"/>
      <c r="M183" s="22"/>
      <c r="N183" s="22"/>
      <c r="O183" s="22"/>
      <c r="P183" s="22"/>
      <c r="Q183" s="22"/>
      <c r="R183" s="22"/>
      <c r="S183" s="22"/>
      <c r="T183" s="22"/>
      <c r="U183" s="22"/>
    </row>
    <row r="184" ht="15.75" customHeight="1">
      <c r="A184" s="8"/>
      <c r="B184" s="19"/>
      <c r="C184" s="19"/>
      <c r="D184" s="20"/>
      <c r="E184" s="20"/>
      <c r="F184" s="20"/>
      <c r="G184" s="20"/>
      <c r="H184" s="20"/>
      <c r="I184" s="21"/>
      <c r="J184" s="21"/>
      <c r="K184" s="19"/>
      <c r="M184" s="22"/>
      <c r="N184" s="22"/>
      <c r="O184" s="22"/>
      <c r="P184" s="22"/>
      <c r="Q184" s="22"/>
      <c r="R184" s="22"/>
      <c r="S184" s="22"/>
      <c r="T184" s="22"/>
      <c r="U184" s="22"/>
    </row>
    <row r="185" ht="15.75" customHeight="1">
      <c r="A185" s="8"/>
      <c r="B185" s="19"/>
      <c r="C185" s="19"/>
      <c r="D185" s="20"/>
      <c r="E185" s="20"/>
      <c r="F185" s="20"/>
      <c r="G185" s="20"/>
      <c r="H185" s="20"/>
      <c r="I185" s="21"/>
      <c r="J185" s="21"/>
      <c r="K185" s="19"/>
      <c r="M185" s="22"/>
      <c r="N185" s="22"/>
      <c r="O185" s="22"/>
      <c r="P185" s="22"/>
      <c r="Q185" s="22"/>
      <c r="R185" s="22"/>
      <c r="S185" s="22"/>
      <c r="T185" s="22"/>
      <c r="U185" s="22"/>
    </row>
    <row r="186" ht="15.75" customHeight="1">
      <c r="A186" s="8"/>
      <c r="B186" s="19"/>
      <c r="C186" s="19"/>
      <c r="D186" s="20"/>
      <c r="E186" s="20"/>
      <c r="F186" s="20"/>
      <c r="G186" s="20"/>
      <c r="H186" s="20"/>
      <c r="I186" s="21"/>
      <c r="J186" s="21"/>
      <c r="K186" s="19"/>
      <c r="M186" s="22"/>
      <c r="N186" s="22"/>
      <c r="O186" s="22"/>
      <c r="P186" s="22"/>
      <c r="Q186" s="22"/>
      <c r="R186" s="22"/>
      <c r="S186" s="22"/>
      <c r="T186" s="22"/>
      <c r="U186" s="22"/>
    </row>
    <row r="187" ht="15.75" customHeight="1">
      <c r="A187" s="8"/>
      <c r="B187" s="19"/>
      <c r="C187" s="19"/>
      <c r="D187" s="20"/>
      <c r="E187" s="20"/>
      <c r="F187" s="20"/>
      <c r="G187" s="20"/>
      <c r="H187" s="20"/>
      <c r="I187" s="21"/>
      <c r="J187" s="21"/>
      <c r="K187" s="19"/>
      <c r="M187" s="22"/>
      <c r="N187" s="22"/>
      <c r="O187" s="22"/>
      <c r="P187" s="22"/>
      <c r="Q187" s="22"/>
      <c r="R187" s="22"/>
      <c r="S187" s="22"/>
      <c r="T187" s="22"/>
      <c r="U187" s="22"/>
    </row>
    <row r="188" ht="15.75" customHeight="1">
      <c r="A188" s="8"/>
      <c r="B188" s="19"/>
      <c r="C188" s="19"/>
      <c r="D188" s="20"/>
      <c r="E188" s="20"/>
      <c r="F188" s="20"/>
      <c r="G188" s="20"/>
      <c r="H188" s="20"/>
      <c r="I188" s="21"/>
      <c r="J188" s="21"/>
      <c r="K188" s="19"/>
      <c r="M188" s="22"/>
      <c r="N188" s="22"/>
      <c r="O188" s="22"/>
      <c r="P188" s="22"/>
      <c r="Q188" s="22"/>
      <c r="R188" s="22"/>
      <c r="S188" s="22"/>
      <c r="T188" s="22"/>
      <c r="U188" s="22"/>
    </row>
    <row r="189" ht="15.75" customHeight="1">
      <c r="A189" s="8"/>
      <c r="B189" s="19"/>
      <c r="C189" s="19"/>
      <c r="D189" s="20"/>
      <c r="E189" s="20"/>
      <c r="F189" s="20"/>
      <c r="G189" s="20"/>
      <c r="H189" s="20"/>
      <c r="I189" s="21"/>
      <c r="J189" s="21"/>
      <c r="K189" s="19"/>
      <c r="M189" s="22"/>
      <c r="N189" s="22"/>
      <c r="O189" s="22"/>
      <c r="P189" s="22"/>
      <c r="Q189" s="22"/>
      <c r="R189" s="22"/>
      <c r="S189" s="22"/>
      <c r="T189" s="22"/>
      <c r="U189" s="22"/>
    </row>
    <row r="190" ht="15.75" customHeight="1">
      <c r="A190" s="8"/>
      <c r="B190" s="19"/>
      <c r="C190" s="19"/>
      <c r="D190" s="20"/>
      <c r="E190" s="20"/>
      <c r="F190" s="20"/>
      <c r="G190" s="20"/>
      <c r="H190" s="20"/>
      <c r="I190" s="21"/>
      <c r="J190" s="21"/>
      <c r="K190" s="19"/>
      <c r="M190" s="22"/>
      <c r="N190" s="22"/>
      <c r="O190" s="22"/>
      <c r="P190" s="22"/>
      <c r="Q190" s="22"/>
      <c r="R190" s="22"/>
      <c r="S190" s="22"/>
      <c r="T190" s="22"/>
      <c r="U190" s="22"/>
    </row>
    <row r="191" ht="15.75" customHeight="1">
      <c r="A191" s="8"/>
      <c r="B191" s="19"/>
      <c r="C191" s="19"/>
      <c r="D191" s="20"/>
      <c r="E191" s="20"/>
      <c r="F191" s="20"/>
      <c r="G191" s="20"/>
      <c r="H191" s="20"/>
      <c r="I191" s="21"/>
      <c r="J191" s="21"/>
      <c r="K191" s="19"/>
      <c r="M191" s="22"/>
      <c r="N191" s="22"/>
      <c r="O191" s="22"/>
      <c r="P191" s="22"/>
      <c r="Q191" s="22"/>
      <c r="R191" s="22"/>
      <c r="S191" s="22"/>
      <c r="T191" s="22"/>
      <c r="U191" s="22"/>
    </row>
    <row r="192" ht="15.75" customHeight="1">
      <c r="A192" s="8"/>
      <c r="B192" s="19"/>
      <c r="C192" s="19"/>
      <c r="D192" s="20"/>
      <c r="E192" s="20"/>
      <c r="F192" s="20"/>
      <c r="G192" s="20"/>
      <c r="H192" s="20"/>
      <c r="I192" s="21"/>
      <c r="J192" s="21"/>
      <c r="K192" s="19"/>
      <c r="M192" s="22"/>
      <c r="N192" s="22"/>
      <c r="O192" s="22"/>
      <c r="P192" s="22"/>
      <c r="Q192" s="22"/>
      <c r="R192" s="22"/>
      <c r="S192" s="22"/>
      <c r="T192" s="22"/>
      <c r="U192" s="22"/>
    </row>
    <row r="193" ht="15.75" customHeight="1">
      <c r="A193" s="8"/>
      <c r="B193" s="19"/>
      <c r="C193" s="19"/>
      <c r="D193" s="20"/>
      <c r="E193" s="20"/>
      <c r="F193" s="20"/>
      <c r="G193" s="20"/>
      <c r="H193" s="20"/>
      <c r="I193" s="21"/>
      <c r="J193" s="21"/>
      <c r="K193" s="19"/>
      <c r="M193" s="22"/>
      <c r="N193" s="22"/>
      <c r="O193" s="22"/>
      <c r="P193" s="22"/>
      <c r="Q193" s="22"/>
      <c r="R193" s="22"/>
      <c r="S193" s="22"/>
      <c r="T193" s="22"/>
      <c r="U193" s="22"/>
    </row>
    <row r="194" ht="15.75" customHeight="1">
      <c r="A194" s="8"/>
      <c r="B194" s="19"/>
      <c r="C194" s="19"/>
      <c r="D194" s="20"/>
      <c r="E194" s="20"/>
      <c r="F194" s="20"/>
      <c r="G194" s="20"/>
      <c r="H194" s="20"/>
      <c r="I194" s="21"/>
      <c r="J194" s="21"/>
      <c r="K194" s="19"/>
      <c r="M194" s="22"/>
      <c r="N194" s="22"/>
      <c r="O194" s="22"/>
      <c r="P194" s="22"/>
      <c r="Q194" s="22"/>
      <c r="R194" s="22"/>
      <c r="S194" s="22"/>
      <c r="T194" s="22"/>
      <c r="U194" s="22"/>
    </row>
    <row r="195" ht="15.75" customHeight="1">
      <c r="A195" s="8"/>
      <c r="B195" s="19"/>
      <c r="C195" s="19"/>
      <c r="D195" s="20"/>
      <c r="E195" s="20"/>
      <c r="F195" s="20"/>
      <c r="G195" s="20"/>
      <c r="H195" s="20"/>
      <c r="I195" s="21"/>
      <c r="J195" s="21"/>
      <c r="K195" s="19"/>
      <c r="M195" s="22"/>
      <c r="N195" s="22"/>
      <c r="O195" s="22"/>
      <c r="P195" s="22"/>
      <c r="Q195" s="22"/>
      <c r="R195" s="22"/>
      <c r="S195" s="22"/>
      <c r="T195" s="22"/>
      <c r="U195" s="22"/>
    </row>
    <row r="196" ht="15.75" customHeight="1">
      <c r="A196" s="8"/>
      <c r="B196" s="19"/>
      <c r="C196" s="19"/>
      <c r="D196" s="20"/>
      <c r="E196" s="20"/>
      <c r="F196" s="20"/>
      <c r="G196" s="20"/>
      <c r="H196" s="20"/>
      <c r="I196" s="21"/>
      <c r="J196" s="21"/>
      <c r="K196" s="19"/>
      <c r="M196" s="22"/>
      <c r="N196" s="22"/>
      <c r="O196" s="22"/>
      <c r="P196" s="22"/>
      <c r="Q196" s="22"/>
      <c r="R196" s="22"/>
      <c r="S196" s="22"/>
      <c r="T196" s="22"/>
      <c r="U196" s="22"/>
    </row>
    <row r="197" ht="15.75" customHeight="1">
      <c r="A197" s="8"/>
      <c r="B197" s="19"/>
      <c r="C197" s="19"/>
      <c r="D197" s="20"/>
      <c r="E197" s="20"/>
      <c r="F197" s="20"/>
      <c r="G197" s="20"/>
      <c r="H197" s="20"/>
      <c r="I197" s="21"/>
      <c r="J197" s="21"/>
      <c r="K197" s="19"/>
      <c r="M197" s="22"/>
      <c r="N197" s="22"/>
      <c r="O197" s="22"/>
      <c r="P197" s="22"/>
      <c r="Q197" s="22"/>
      <c r="R197" s="22"/>
      <c r="S197" s="22"/>
      <c r="T197" s="22"/>
      <c r="U197" s="22"/>
    </row>
    <row r="198" ht="15.75" customHeight="1">
      <c r="A198" s="8"/>
      <c r="B198" s="19"/>
      <c r="C198" s="19"/>
      <c r="D198" s="20"/>
      <c r="E198" s="20"/>
      <c r="F198" s="20"/>
      <c r="G198" s="20"/>
      <c r="H198" s="20"/>
      <c r="I198" s="21"/>
      <c r="J198" s="21"/>
      <c r="K198" s="19"/>
      <c r="M198" s="22"/>
      <c r="N198" s="22"/>
      <c r="O198" s="22"/>
      <c r="P198" s="22"/>
      <c r="Q198" s="22"/>
      <c r="R198" s="22"/>
      <c r="S198" s="22"/>
      <c r="T198" s="22"/>
      <c r="U198" s="22"/>
    </row>
    <row r="199" ht="15.75" customHeight="1">
      <c r="A199" s="8"/>
      <c r="B199" s="19"/>
      <c r="C199" s="19"/>
      <c r="D199" s="20"/>
      <c r="E199" s="20"/>
      <c r="F199" s="20"/>
      <c r="G199" s="20"/>
      <c r="H199" s="20"/>
      <c r="I199" s="21"/>
      <c r="J199" s="21"/>
      <c r="K199" s="19"/>
      <c r="M199" s="22"/>
      <c r="N199" s="22"/>
      <c r="O199" s="22"/>
      <c r="P199" s="22"/>
      <c r="Q199" s="22"/>
      <c r="R199" s="22"/>
      <c r="S199" s="22"/>
      <c r="T199" s="22"/>
      <c r="U199" s="22"/>
    </row>
    <row r="200" ht="15.75" customHeight="1">
      <c r="A200" s="8"/>
      <c r="B200" s="19"/>
      <c r="C200" s="19"/>
      <c r="D200" s="20"/>
      <c r="E200" s="20"/>
      <c r="F200" s="20"/>
      <c r="G200" s="20"/>
      <c r="H200" s="20"/>
      <c r="I200" s="21"/>
      <c r="J200" s="21"/>
      <c r="K200" s="19"/>
      <c r="M200" s="22"/>
      <c r="N200" s="22"/>
      <c r="O200" s="22"/>
      <c r="P200" s="22"/>
      <c r="Q200" s="22"/>
      <c r="R200" s="22"/>
      <c r="S200" s="22"/>
      <c r="T200" s="22"/>
      <c r="U200" s="22"/>
    </row>
    <row r="201" ht="15.75" customHeight="1">
      <c r="A201" s="8"/>
      <c r="B201" s="19"/>
      <c r="C201" s="19"/>
      <c r="D201" s="20"/>
      <c r="E201" s="20"/>
      <c r="F201" s="20"/>
      <c r="G201" s="20"/>
      <c r="H201" s="20"/>
      <c r="I201" s="21"/>
      <c r="J201" s="21"/>
      <c r="K201" s="19"/>
      <c r="M201" s="22"/>
      <c r="N201" s="22"/>
      <c r="O201" s="22"/>
      <c r="P201" s="22"/>
      <c r="Q201" s="22"/>
      <c r="R201" s="22"/>
      <c r="S201" s="22"/>
      <c r="T201" s="22"/>
      <c r="U201" s="22"/>
    </row>
    <row r="202" ht="15.75" customHeight="1">
      <c r="A202" s="8"/>
      <c r="B202" s="19"/>
      <c r="C202" s="19"/>
      <c r="D202" s="20"/>
      <c r="E202" s="20"/>
      <c r="F202" s="20"/>
      <c r="G202" s="20"/>
      <c r="H202" s="20"/>
      <c r="I202" s="21"/>
      <c r="J202" s="21"/>
      <c r="K202" s="19"/>
      <c r="M202" s="22"/>
      <c r="N202" s="22"/>
      <c r="O202" s="22"/>
      <c r="P202" s="22"/>
      <c r="Q202" s="22"/>
      <c r="R202" s="22"/>
      <c r="S202" s="22"/>
      <c r="T202" s="22"/>
      <c r="U202" s="22"/>
    </row>
    <row r="203" ht="15.75" customHeight="1">
      <c r="A203" s="8"/>
      <c r="B203" s="19"/>
      <c r="C203" s="19"/>
      <c r="D203" s="20"/>
      <c r="E203" s="20"/>
      <c r="F203" s="20"/>
      <c r="G203" s="20"/>
      <c r="H203" s="20"/>
      <c r="I203" s="21"/>
      <c r="J203" s="21"/>
      <c r="K203" s="19"/>
      <c r="M203" s="22"/>
      <c r="N203" s="22"/>
      <c r="O203" s="22"/>
      <c r="P203" s="22"/>
      <c r="Q203" s="22"/>
      <c r="R203" s="22"/>
      <c r="S203" s="22"/>
      <c r="T203" s="22"/>
      <c r="U203" s="22"/>
    </row>
    <row r="204" ht="15.75" customHeight="1">
      <c r="A204" s="8"/>
      <c r="B204" s="19"/>
      <c r="C204" s="19"/>
      <c r="D204" s="20"/>
      <c r="E204" s="20"/>
      <c r="F204" s="20"/>
      <c r="G204" s="20"/>
      <c r="H204" s="20"/>
      <c r="I204" s="21"/>
      <c r="J204" s="21"/>
      <c r="K204" s="19"/>
      <c r="M204" s="22"/>
      <c r="N204" s="22"/>
      <c r="O204" s="22"/>
      <c r="P204" s="22"/>
      <c r="Q204" s="22"/>
      <c r="R204" s="22"/>
      <c r="S204" s="22"/>
      <c r="T204" s="22"/>
      <c r="U204" s="22"/>
    </row>
    <row r="205" ht="15.75" customHeight="1">
      <c r="A205" s="8"/>
      <c r="B205" s="19"/>
      <c r="C205" s="19"/>
      <c r="D205" s="20"/>
      <c r="E205" s="20"/>
      <c r="F205" s="20"/>
      <c r="G205" s="20"/>
      <c r="H205" s="20"/>
      <c r="I205" s="21"/>
      <c r="J205" s="21"/>
      <c r="K205" s="19"/>
      <c r="M205" s="22"/>
      <c r="N205" s="22"/>
      <c r="O205" s="22"/>
      <c r="P205" s="22"/>
      <c r="Q205" s="22"/>
      <c r="R205" s="22"/>
      <c r="S205" s="22"/>
      <c r="T205" s="22"/>
      <c r="U205" s="22"/>
    </row>
    <row r="206" ht="15.75" customHeight="1">
      <c r="A206" s="8"/>
      <c r="B206" s="19"/>
      <c r="C206" s="19"/>
      <c r="D206" s="20"/>
      <c r="E206" s="20"/>
      <c r="F206" s="20"/>
      <c r="G206" s="20"/>
      <c r="H206" s="20"/>
      <c r="I206" s="21"/>
      <c r="J206" s="21"/>
      <c r="K206" s="19"/>
      <c r="M206" s="22"/>
      <c r="N206" s="22"/>
      <c r="O206" s="22"/>
      <c r="P206" s="22"/>
      <c r="Q206" s="22"/>
      <c r="R206" s="22"/>
      <c r="S206" s="22"/>
      <c r="T206" s="22"/>
      <c r="U206" s="22"/>
    </row>
    <row r="207" ht="15.75" customHeight="1">
      <c r="A207" s="8"/>
      <c r="B207" s="19"/>
      <c r="C207" s="19"/>
      <c r="D207" s="20"/>
      <c r="E207" s="20"/>
      <c r="F207" s="20"/>
      <c r="G207" s="20"/>
      <c r="H207" s="20"/>
      <c r="I207" s="21"/>
      <c r="J207" s="21"/>
      <c r="K207" s="19"/>
      <c r="M207" s="22"/>
      <c r="N207" s="22"/>
      <c r="O207" s="22"/>
      <c r="P207" s="22"/>
      <c r="Q207" s="22"/>
      <c r="R207" s="22"/>
      <c r="S207" s="22"/>
      <c r="T207" s="22"/>
      <c r="U207" s="22"/>
    </row>
    <row r="208" ht="15.75" customHeight="1">
      <c r="A208" s="8"/>
      <c r="B208" s="19"/>
      <c r="C208" s="19"/>
      <c r="D208" s="20"/>
      <c r="E208" s="20"/>
      <c r="F208" s="20"/>
      <c r="G208" s="20"/>
      <c r="H208" s="20"/>
      <c r="I208" s="21"/>
      <c r="J208" s="21"/>
      <c r="K208" s="19"/>
      <c r="M208" s="22"/>
      <c r="N208" s="22"/>
      <c r="O208" s="22"/>
      <c r="P208" s="22"/>
      <c r="Q208" s="22"/>
      <c r="R208" s="22"/>
      <c r="S208" s="22"/>
      <c r="T208" s="22"/>
      <c r="U208" s="22"/>
    </row>
    <row r="209" ht="15.75" customHeight="1">
      <c r="A209" s="8"/>
      <c r="B209" s="19"/>
      <c r="C209" s="19"/>
      <c r="D209" s="20"/>
      <c r="E209" s="20"/>
      <c r="F209" s="20"/>
      <c r="G209" s="20"/>
      <c r="H209" s="20"/>
      <c r="I209" s="21"/>
      <c r="J209" s="21"/>
      <c r="K209" s="19"/>
      <c r="M209" s="22"/>
      <c r="N209" s="22"/>
      <c r="O209" s="22"/>
      <c r="P209" s="22"/>
      <c r="Q209" s="22"/>
      <c r="R209" s="22"/>
      <c r="S209" s="22"/>
      <c r="T209" s="22"/>
      <c r="U209" s="22"/>
    </row>
    <row r="210" ht="15.75" customHeight="1">
      <c r="A210" s="8"/>
      <c r="B210" s="19"/>
      <c r="C210" s="19"/>
      <c r="D210" s="20"/>
      <c r="E210" s="20"/>
      <c r="F210" s="20"/>
      <c r="G210" s="20"/>
      <c r="H210" s="20"/>
      <c r="I210" s="21"/>
      <c r="J210" s="21"/>
      <c r="K210" s="19"/>
      <c r="M210" s="22"/>
      <c r="N210" s="22"/>
      <c r="O210" s="22"/>
      <c r="P210" s="22"/>
      <c r="Q210" s="22"/>
      <c r="R210" s="22"/>
      <c r="S210" s="22"/>
      <c r="T210" s="22"/>
      <c r="U210" s="22"/>
    </row>
    <row r="211" ht="15.75" customHeight="1">
      <c r="A211" s="8"/>
      <c r="B211" s="19"/>
      <c r="C211" s="19"/>
      <c r="D211" s="20"/>
      <c r="E211" s="20"/>
      <c r="F211" s="20"/>
      <c r="G211" s="20"/>
      <c r="H211" s="20"/>
      <c r="I211" s="21"/>
      <c r="J211" s="21"/>
      <c r="K211" s="19"/>
      <c r="M211" s="22"/>
      <c r="N211" s="22"/>
      <c r="O211" s="22"/>
      <c r="P211" s="22"/>
      <c r="Q211" s="22"/>
      <c r="R211" s="22"/>
      <c r="S211" s="22"/>
      <c r="T211" s="22"/>
      <c r="U211" s="22"/>
    </row>
    <row r="212" ht="15.75" customHeight="1">
      <c r="A212" s="8"/>
      <c r="B212" s="19"/>
      <c r="C212" s="19"/>
      <c r="D212" s="20"/>
      <c r="E212" s="20"/>
      <c r="F212" s="20"/>
      <c r="G212" s="20"/>
      <c r="H212" s="20"/>
      <c r="I212" s="21"/>
      <c r="J212" s="21"/>
      <c r="K212" s="19"/>
      <c r="M212" s="22"/>
      <c r="N212" s="22"/>
      <c r="O212" s="22"/>
      <c r="P212" s="22"/>
      <c r="Q212" s="22"/>
      <c r="R212" s="22"/>
      <c r="S212" s="22"/>
      <c r="T212" s="22"/>
      <c r="U212" s="22"/>
    </row>
    <row r="213" ht="15.75" customHeight="1">
      <c r="A213" s="8"/>
      <c r="B213" s="19"/>
      <c r="C213" s="19"/>
      <c r="D213" s="20"/>
      <c r="E213" s="20"/>
      <c r="F213" s="20"/>
      <c r="G213" s="20"/>
      <c r="H213" s="20"/>
      <c r="I213" s="21"/>
      <c r="J213" s="21"/>
      <c r="K213" s="19"/>
      <c r="M213" s="22"/>
      <c r="N213" s="22"/>
      <c r="O213" s="22"/>
      <c r="P213" s="22"/>
      <c r="Q213" s="22"/>
      <c r="R213" s="22"/>
      <c r="S213" s="22"/>
      <c r="T213" s="22"/>
      <c r="U213" s="22"/>
    </row>
    <row r="214" ht="15.75" customHeight="1">
      <c r="A214" s="8"/>
      <c r="B214" s="19"/>
      <c r="C214" s="19"/>
      <c r="D214" s="20"/>
      <c r="E214" s="20"/>
      <c r="F214" s="20"/>
      <c r="G214" s="20"/>
      <c r="H214" s="20"/>
      <c r="I214" s="21"/>
      <c r="J214" s="21"/>
      <c r="K214" s="19"/>
      <c r="M214" s="22"/>
      <c r="N214" s="22"/>
      <c r="O214" s="22"/>
      <c r="P214" s="22"/>
      <c r="Q214" s="22"/>
      <c r="R214" s="22"/>
      <c r="S214" s="22"/>
      <c r="T214" s="22"/>
      <c r="U214" s="22"/>
    </row>
    <row r="215" ht="15.75" customHeight="1">
      <c r="A215" s="8"/>
      <c r="B215" s="19"/>
      <c r="C215" s="19"/>
      <c r="D215" s="20"/>
      <c r="E215" s="20"/>
      <c r="F215" s="20"/>
      <c r="G215" s="20"/>
      <c r="H215" s="20"/>
      <c r="I215" s="21"/>
      <c r="J215" s="21"/>
      <c r="K215" s="19"/>
      <c r="M215" s="22"/>
      <c r="N215" s="22"/>
      <c r="O215" s="22"/>
      <c r="P215" s="22"/>
      <c r="Q215" s="22"/>
      <c r="R215" s="22"/>
      <c r="S215" s="22"/>
      <c r="T215" s="22"/>
      <c r="U215" s="22"/>
    </row>
    <row r="216" ht="15.75" customHeight="1">
      <c r="A216" s="8"/>
      <c r="B216" s="19"/>
      <c r="C216" s="19"/>
      <c r="D216" s="20"/>
      <c r="E216" s="20"/>
      <c r="F216" s="20"/>
      <c r="G216" s="20"/>
      <c r="H216" s="20"/>
      <c r="I216" s="21"/>
      <c r="J216" s="21"/>
      <c r="K216" s="19"/>
      <c r="M216" s="22"/>
      <c r="N216" s="22"/>
      <c r="O216" s="22"/>
      <c r="P216" s="22"/>
      <c r="Q216" s="22"/>
      <c r="R216" s="22"/>
      <c r="S216" s="22"/>
      <c r="T216" s="22"/>
      <c r="U216" s="22"/>
    </row>
    <row r="217" ht="15.75" customHeight="1">
      <c r="A217" s="8"/>
      <c r="B217" s="19"/>
      <c r="C217" s="19"/>
      <c r="D217" s="20"/>
      <c r="E217" s="20"/>
      <c r="F217" s="20"/>
      <c r="G217" s="20"/>
      <c r="H217" s="20"/>
      <c r="I217" s="21"/>
      <c r="J217" s="21"/>
      <c r="K217" s="19"/>
      <c r="M217" s="22"/>
      <c r="N217" s="22"/>
      <c r="O217" s="22"/>
      <c r="P217" s="22"/>
      <c r="Q217" s="22"/>
      <c r="R217" s="22"/>
      <c r="S217" s="22"/>
      <c r="T217" s="22"/>
      <c r="U217" s="22"/>
    </row>
    <row r="218" ht="15.75" customHeight="1">
      <c r="A218" s="8"/>
      <c r="B218" s="19"/>
      <c r="C218" s="19"/>
      <c r="D218" s="20"/>
      <c r="E218" s="20"/>
      <c r="F218" s="20"/>
      <c r="G218" s="20"/>
      <c r="H218" s="20"/>
      <c r="I218" s="21"/>
      <c r="J218" s="21"/>
      <c r="K218" s="19"/>
      <c r="M218" s="22"/>
      <c r="N218" s="22"/>
      <c r="O218" s="22"/>
      <c r="P218" s="22"/>
      <c r="Q218" s="22"/>
      <c r="R218" s="22"/>
      <c r="S218" s="22"/>
      <c r="T218" s="22"/>
      <c r="U218" s="22"/>
    </row>
    <row r="219" ht="15.75" customHeight="1">
      <c r="A219" s="8"/>
      <c r="B219" s="19"/>
      <c r="C219" s="19"/>
      <c r="D219" s="20"/>
      <c r="E219" s="20"/>
      <c r="F219" s="20"/>
      <c r="G219" s="20"/>
      <c r="H219" s="20"/>
      <c r="I219" s="21"/>
      <c r="J219" s="21"/>
      <c r="K219" s="19"/>
      <c r="M219" s="22"/>
      <c r="N219" s="22"/>
      <c r="O219" s="22"/>
      <c r="P219" s="22"/>
      <c r="Q219" s="22"/>
      <c r="R219" s="22"/>
      <c r="S219" s="22"/>
      <c r="T219" s="22"/>
      <c r="U219" s="22"/>
    </row>
    <row r="220" ht="15.75" customHeight="1">
      <c r="A220" s="8"/>
      <c r="B220" s="19"/>
      <c r="C220" s="19"/>
      <c r="D220" s="20"/>
      <c r="E220" s="20"/>
      <c r="F220" s="20"/>
      <c r="G220" s="20"/>
      <c r="H220" s="20"/>
      <c r="I220" s="21"/>
      <c r="J220" s="21"/>
      <c r="K220" s="19"/>
      <c r="M220" s="22"/>
      <c r="N220" s="22"/>
      <c r="O220" s="22"/>
      <c r="P220" s="22"/>
      <c r="Q220" s="22"/>
      <c r="R220" s="22"/>
      <c r="S220" s="22"/>
      <c r="T220" s="22"/>
      <c r="U220" s="22"/>
    </row>
    <row r="221" ht="15.75" customHeight="1">
      <c r="A221" s="8"/>
      <c r="B221" s="19"/>
      <c r="C221" s="19"/>
      <c r="D221" s="20"/>
      <c r="E221" s="20"/>
      <c r="F221" s="20"/>
      <c r="G221" s="20"/>
      <c r="H221" s="20"/>
      <c r="I221" s="21"/>
      <c r="J221" s="21"/>
      <c r="K221" s="19"/>
      <c r="M221" s="22"/>
      <c r="N221" s="22"/>
      <c r="O221" s="22"/>
      <c r="P221" s="22"/>
      <c r="Q221" s="22"/>
      <c r="R221" s="22"/>
      <c r="S221" s="22"/>
      <c r="T221" s="22"/>
      <c r="U221" s="22"/>
    </row>
    <row r="222" ht="15.75" customHeight="1">
      <c r="A222" s="8"/>
      <c r="B222" s="19"/>
      <c r="C222" s="19"/>
      <c r="D222" s="20"/>
      <c r="E222" s="20"/>
      <c r="F222" s="20"/>
      <c r="G222" s="20"/>
      <c r="H222" s="20"/>
      <c r="I222" s="21"/>
      <c r="J222" s="21"/>
      <c r="K222" s="19"/>
      <c r="M222" s="22"/>
      <c r="N222" s="22"/>
      <c r="O222" s="22"/>
      <c r="P222" s="22"/>
      <c r="Q222" s="22"/>
      <c r="R222" s="22"/>
      <c r="S222" s="22"/>
      <c r="T222" s="22"/>
      <c r="U222" s="22"/>
    </row>
    <row r="223" ht="15.75" customHeight="1">
      <c r="A223" s="8"/>
      <c r="B223" s="19"/>
      <c r="C223" s="19"/>
      <c r="D223" s="20"/>
      <c r="E223" s="20"/>
      <c r="F223" s="20"/>
      <c r="G223" s="20"/>
      <c r="H223" s="20"/>
      <c r="I223" s="21"/>
      <c r="J223" s="21"/>
      <c r="K223" s="19"/>
      <c r="M223" s="22"/>
      <c r="N223" s="22"/>
      <c r="O223" s="22"/>
      <c r="P223" s="22"/>
      <c r="Q223" s="22"/>
      <c r="R223" s="22"/>
      <c r="S223" s="22"/>
      <c r="T223" s="22"/>
      <c r="U223" s="22"/>
    </row>
    <row r="224" ht="15.75" customHeight="1">
      <c r="A224" s="8"/>
      <c r="B224" s="19"/>
      <c r="C224" s="19"/>
      <c r="D224" s="20"/>
      <c r="E224" s="20"/>
      <c r="F224" s="20"/>
      <c r="G224" s="20"/>
      <c r="H224" s="20"/>
      <c r="I224" s="21"/>
      <c r="J224" s="21"/>
      <c r="K224" s="19"/>
      <c r="M224" s="22"/>
      <c r="N224" s="22"/>
      <c r="O224" s="22"/>
      <c r="P224" s="22"/>
      <c r="Q224" s="22"/>
      <c r="R224" s="22"/>
      <c r="S224" s="22"/>
      <c r="T224" s="22"/>
      <c r="U224" s="22"/>
    </row>
    <row r="225" ht="15.75" customHeight="1">
      <c r="A225" s="8"/>
      <c r="B225" s="19"/>
      <c r="C225" s="19"/>
      <c r="D225" s="20"/>
      <c r="E225" s="20"/>
      <c r="F225" s="20"/>
      <c r="G225" s="20"/>
      <c r="H225" s="20"/>
      <c r="I225" s="21"/>
      <c r="J225" s="21"/>
      <c r="K225" s="19"/>
      <c r="M225" s="22"/>
      <c r="N225" s="22"/>
      <c r="O225" s="22"/>
      <c r="P225" s="22"/>
      <c r="Q225" s="22"/>
      <c r="R225" s="22"/>
      <c r="S225" s="22"/>
      <c r="T225" s="22"/>
      <c r="U225" s="22"/>
    </row>
    <row r="226" ht="15.75" customHeight="1">
      <c r="A226" s="8"/>
      <c r="B226" s="19"/>
      <c r="C226" s="19"/>
      <c r="D226" s="20"/>
      <c r="E226" s="20"/>
      <c r="F226" s="20"/>
      <c r="G226" s="20"/>
      <c r="H226" s="20"/>
      <c r="I226" s="21"/>
      <c r="J226" s="21"/>
      <c r="K226" s="19"/>
      <c r="M226" s="22"/>
      <c r="N226" s="22"/>
      <c r="O226" s="22"/>
      <c r="P226" s="22"/>
      <c r="Q226" s="22"/>
      <c r="R226" s="22"/>
      <c r="S226" s="22"/>
      <c r="T226" s="22"/>
      <c r="U226" s="22"/>
    </row>
    <row r="227" ht="15.75" customHeight="1">
      <c r="A227" s="8"/>
      <c r="B227" s="19"/>
      <c r="C227" s="19"/>
      <c r="D227" s="20"/>
      <c r="E227" s="20"/>
      <c r="F227" s="20"/>
      <c r="G227" s="20"/>
      <c r="H227" s="20"/>
      <c r="I227" s="21"/>
      <c r="J227" s="21"/>
      <c r="K227" s="19"/>
      <c r="M227" s="22"/>
      <c r="N227" s="22"/>
      <c r="O227" s="22"/>
      <c r="P227" s="22"/>
      <c r="Q227" s="22"/>
      <c r="R227" s="22"/>
      <c r="S227" s="22"/>
      <c r="T227" s="22"/>
      <c r="U227" s="22"/>
    </row>
    <row r="228" ht="15.75" customHeight="1">
      <c r="A228" s="8"/>
      <c r="B228" s="19"/>
      <c r="C228" s="19"/>
      <c r="D228" s="20"/>
      <c r="E228" s="20"/>
      <c r="F228" s="20"/>
      <c r="G228" s="20"/>
      <c r="H228" s="20"/>
      <c r="I228" s="21"/>
      <c r="J228" s="21"/>
      <c r="K228" s="19"/>
      <c r="M228" s="22"/>
      <c r="N228" s="22"/>
      <c r="O228" s="22"/>
      <c r="P228" s="22"/>
      <c r="Q228" s="22"/>
      <c r="R228" s="22"/>
      <c r="S228" s="22"/>
      <c r="T228" s="22"/>
      <c r="U228" s="22"/>
    </row>
    <row r="229" ht="15.75" customHeight="1">
      <c r="A229" s="8"/>
      <c r="B229" s="19"/>
      <c r="C229" s="19"/>
      <c r="D229" s="20"/>
      <c r="E229" s="20"/>
      <c r="F229" s="20"/>
      <c r="G229" s="20"/>
      <c r="H229" s="20"/>
      <c r="I229" s="21"/>
      <c r="J229" s="21"/>
      <c r="K229" s="19"/>
      <c r="M229" s="22"/>
      <c r="N229" s="22"/>
      <c r="O229" s="22"/>
      <c r="P229" s="22"/>
      <c r="Q229" s="22"/>
      <c r="R229" s="22"/>
      <c r="S229" s="22"/>
      <c r="T229" s="22"/>
      <c r="U229" s="22"/>
    </row>
    <row r="230" ht="15.75" customHeight="1">
      <c r="A230" s="8"/>
      <c r="B230" s="19"/>
      <c r="C230" s="19"/>
      <c r="D230" s="20"/>
      <c r="E230" s="20"/>
      <c r="F230" s="20"/>
      <c r="G230" s="20"/>
      <c r="H230" s="20"/>
      <c r="I230" s="21"/>
      <c r="J230" s="21"/>
      <c r="K230" s="19"/>
      <c r="M230" s="22"/>
      <c r="N230" s="22"/>
      <c r="O230" s="22"/>
      <c r="P230" s="22"/>
      <c r="Q230" s="22"/>
      <c r="R230" s="22"/>
      <c r="S230" s="22"/>
      <c r="T230" s="22"/>
      <c r="U230" s="22"/>
    </row>
    <row r="231" ht="15.75" customHeight="1">
      <c r="A231" s="8"/>
      <c r="B231" s="19"/>
      <c r="C231" s="19"/>
      <c r="D231" s="20"/>
      <c r="E231" s="20"/>
      <c r="F231" s="20"/>
      <c r="G231" s="20"/>
      <c r="H231" s="20"/>
      <c r="I231" s="21"/>
      <c r="J231" s="21"/>
      <c r="K231" s="19"/>
      <c r="M231" s="22"/>
      <c r="N231" s="22"/>
      <c r="O231" s="22"/>
      <c r="P231" s="22"/>
      <c r="Q231" s="22"/>
      <c r="R231" s="22"/>
      <c r="S231" s="22"/>
      <c r="T231" s="22"/>
      <c r="U231" s="22"/>
    </row>
    <row r="232" ht="15.75" customHeight="1">
      <c r="A232" s="8"/>
      <c r="B232" s="19"/>
      <c r="C232" s="19"/>
      <c r="D232" s="20"/>
      <c r="E232" s="20"/>
      <c r="F232" s="20"/>
      <c r="G232" s="20"/>
      <c r="H232" s="20"/>
      <c r="I232" s="21"/>
      <c r="J232" s="21"/>
      <c r="K232" s="19"/>
      <c r="M232" s="22"/>
      <c r="N232" s="22"/>
      <c r="O232" s="22"/>
      <c r="P232" s="22"/>
      <c r="Q232" s="22"/>
      <c r="R232" s="22"/>
      <c r="S232" s="22"/>
      <c r="T232" s="22"/>
      <c r="U232" s="22"/>
    </row>
    <row r="233" ht="15.75" customHeight="1">
      <c r="A233" s="8"/>
      <c r="B233" s="19"/>
      <c r="C233" s="19"/>
      <c r="D233" s="20"/>
      <c r="E233" s="20"/>
      <c r="F233" s="20"/>
      <c r="G233" s="20"/>
      <c r="H233" s="20"/>
      <c r="I233" s="21"/>
      <c r="J233" s="21"/>
      <c r="K233" s="19"/>
      <c r="M233" s="22"/>
      <c r="N233" s="22"/>
      <c r="O233" s="22"/>
      <c r="P233" s="22"/>
      <c r="Q233" s="22"/>
      <c r="R233" s="22"/>
      <c r="S233" s="22"/>
      <c r="T233" s="22"/>
      <c r="U233" s="22"/>
    </row>
    <row r="234" ht="15.75" customHeight="1">
      <c r="A234" s="8"/>
      <c r="B234" s="19"/>
      <c r="C234" s="19"/>
      <c r="D234" s="20"/>
      <c r="E234" s="20"/>
      <c r="F234" s="20"/>
      <c r="G234" s="20"/>
      <c r="H234" s="20"/>
      <c r="I234" s="21"/>
      <c r="J234" s="21"/>
      <c r="K234" s="19"/>
      <c r="M234" s="22"/>
      <c r="N234" s="22"/>
      <c r="O234" s="22"/>
      <c r="P234" s="22"/>
      <c r="Q234" s="22"/>
      <c r="R234" s="22"/>
      <c r="S234" s="22"/>
      <c r="T234" s="22"/>
      <c r="U234" s="22"/>
    </row>
    <row r="235" ht="15.75" customHeight="1">
      <c r="A235" s="8"/>
      <c r="B235" s="19"/>
      <c r="C235" s="19"/>
      <c r="D235" s="20"/>
      <c r="E235" s="20"/>
      <c r="F235" s="20"/>
      <c r="G235" s="20"/>
      <c r="H235" s="20"/>
      <c r="I235" s="21"/>
      <c r="J235" s="21"/>
      <c r="K235" s="19"/>
      <c r="M235" s="22"/>
      <c r="N235" s="22"/>
      <c r="O235" s="22"/>
      <c r="P235" s="22"/>
      <c r="Q235" s="22"/>
      <c r="R235" s="22"/>
      <c r="S235" s="22"/>
      <c r="T235" s="22"/>
      <c r="U235" s="22"/>
    </row>
    <row r="236" ht="15.75" customHeight="1">
      <c r="B236" s="19"/>
      <c r="C236" s="19"/>
      <c r="D236" s="20"/>
      <c r="E236" s="20"/>
      <c r="F236" s="20"/>
      <c r="G236" s="20"/>
      <c r="H236" s="20"/>
      <c r="I236" s="21"/>
      <c r="J236" s="21"/>
      <c r="K236" s="19"/>
      <c r="M236" s="22"/>
      <c r="N236" s="22"/>
      <c r="O236" s="22"/>
      <c r="P236" s="22"/>
      <c r="Q236" s="22"/>
      <c r="R236" s="22"/>
      <c r="S236" s="22"/>
      <c r="T236" s="22"/>
      <c r="U236" s="22"/>
    </row>
    <row r="237" ht="15.75" customHeight="1">
      <c r="B237" s="19"/>
      <c r="C237" s="19"/>
      <c r="D237" s="20"/>
      <c r="E237" s="20"/>
      <c r="F237" s="20"/>
      <c r="G237" s="20"/>
      <c r="H237" s="20"/>
      <c r="I237" s="21"/>
      <c r="J237" s="21"/>
      <c r="K237" s="19"/>
      <c r="M237" s="22"/>
      <c r="N237" s="22"/>
      <c r="O237" s="22"/>
      <c r="P237" s="22"/>
      <c r="Q237" s="22"/>
      <c r="R237" s="22"/>
      <c r="S237" s="22"/>
      <c r="T237" s="22"/>
      <c r="U237" s="22"/>
    </row>
    <row r="238" ht="15.75" customHeight="1">
      <c r="B238" s="19"/>
      <c r="C238" s="19"/>
      <c r="D238" s="20"/>
      <c r="E238" s="20"/>
      <c r="F238" s="20"/>
      <c r="G238" s="20"/>
      <c r="H238" s="20"/>
      <c r="I238" s="21"/>
      <c r="J238" s="21"/>
      <c r="K238" s="19"/>
      <c r="M238" s="22"/>
      <c r="N238" s="22"/>
      <c r="O238" s="22"/>
      <c r="P238" s="22"/>
      <c r="Q238" s="22"/>
      <c r="R238" s="22"/>
      <c r="S238" s="22"/>
      <c r="T238" s="22"/>
      <c r="U238" s="22"/>
    </row>
    <row r="239" ht="15.75" customHeight="1">
      <c r="B239" s="19"/>
      <c r="C239" s="19"/>
      <c r="D239" s="20"/>
      <c r="E239" s="20"/>
      <c r="F239" s="20"/>
      <c r="G239" s="20"/>
      <c r="H239" s="20"/>
      <c r="I239" s="21"/>
      <c r="J239" s="21"/>
      <c r="K239" s="19"/>
      <c r="M239" s="22"/>
      <c r="N239" s="22"/>
      <c r="O239" s="22"/>
      <c r="P239" s="22"/>
      <c r="Q239" s="22"/>
      <c r="R239" s="22"/>
      <c r="S239" s="22"/>
      <c r="T239" s="22"/>
      <c r="U239" s="22"/>
    </row>
    <row r="240" ht="15.75" customHeight="1">
      <c r="B240" s="19"/>
      <c r="C240" s="19"/>
      <c r="D240" s="20"/>
      <c r="E240" s="20"/>
      <c r="F240" s="20"/>
      <c r="G240" s="20"/>
      <c r="H240" s="20"/>
      <c r="I240" s="21"/>
      <c r="J240" s="21"/>
      <c r="K240" s="19"/>
      <c r="M240" s="22"/>
      <c r="N240" s="22"/>
      <c r="O240" s="22"/>
      <c r="P240" s="22"/>
      <c r="Q240" s="22"/>
      <c r="R240" s="22"/>
      <c r="S240" s="22"/>
      <c r="T240" s="22"/>
      <c r="U240" s="22"/>
    </row>
    <row r="241" ht="15.75" customHeight="1">
      <c r="B241" s="19"/>
      <c r="C241" s="19"/>
      <c r="D241" s="20"/>
      <c r="E241" s="20"/>
      <c r="F241" s="20"/>
      <c r="G241" s="20"/>
      <c r="H241" s="20"/>
      <c r="I241" s="21"/>
      <c r="J241" s="21"/>
      <c r="K241" s="19"/>
      <c r="M241" s="22"/>
      <c r="N241" s="22"/>
      <c r="O241" s="22"/>
      <c r="P241" s="22"/>
      <c r="Q241" s="22"/>
      <c r="R241" s="22"/>
      <c r="S241" s="22"/>
      <c r="T241" s="22"/>
      <c r="U241" s="22"/>
    </row>
    <row r="242" ht="15.75" customHeight="1">
      <c r="B242" s="19"/>
      <c r="C242" s="19"/>
      <c r="D242" s="20"/>
      <c r="E242" s="20"/>
      <c r="F242" s="20"/>
      <c r="G242" s="20"/>
      <c r="H242" s="20"/>
      <c r="I242" s="21"/>
      <c r="J242" s="21"/>
      <c r="K242" s="19"/>
      <c r="M242" s="22"/>
      <c r="N242" s="22"/>
      <c r="O242" s="22"/>
      <c r="P242" s="22"/>
      <c r="Q242" s="22"/>
      <c r="R242" s="22"/>
      <c r="S242" s="22"/>
      <c r="T242" s="22"/>
      <c r="U242" s="22"/>
    </row>
    <row r="243" ht="15.75" customHeight="1">
      <c r="B243" s="19"/>
      <c r="C243" s="19"/>
      <c r="D243" s="20"/>
      <c r="E243" s="20"/>
      <c r="F243" s="20"/>
      <c r="G243" s="20"/>
      <c r="H243" s="20"/>
      <c r="I243" s="21"/>
      <c r="J243" s="21"/>
      <c r="K243" s="19"/>
      <c r="M243" s="22"/>
      <c r="N243" s="22"/>
      <c r="O243" s="22"/>
      <c r="P243" s="22"/>
      <c r="Q243" s="22"/>
      <c r="R243" s="22"/>
      <c r="S243" s="22"/>
      <c r="T243" s="22"/>
      <c r="U243" s="22"/>
    </row>
    <row r="244" ht="15.75" customHeight="1">
      <c r="B244" s="19"/>
      <c r="C244" s="19"/>
      <c r="D244" s="20"/>
      <c r="E244" s="20"/>
      <c r="F244" s="20"/>
      <c r="G244" s="20"/>
      <c r="H244" s="20"/>
      <c r="I244" s="21"/>
      <c r="J244" s="21"/>
      <c r="K244" s="19"/>
      <c r="M244" s="22"/>
      <c r="N244" s="22"/>
      <c r="O244" s="22"/>
      <c r="P244" s="22"/>
      <c r="Q244" s="22"/>
      <c r="R244" s="22"/>
      <c r="S244" s="22"/>
      <c r="T244" s="22"/>
      <c r="U244" s="22"/>
    </row>
    <row r="245" ht="15.75" customHeight="1">
      <c r="B245" s="19"/>
      <c r="C245" s="19"/>
      <c r="D245" s="20"/>
      <c r="E245" s="20"/>
      <c r="F245" s="20"/>
      <c r="G245" s="20"/>
      <c r="H245" s="20"/>
      <c r="I245" s="21"/>
      <c r="J245" s="21"/>
      <c r="K245" s="19"/>
      <c r="M245" s="22"/>
      <c r="N245" s="22"/>
      <c r="O245" s="22"/>
      <c r="P245" s="22"/>
      <c r="Q245" s="22"/>
      <c r="R245" s="22"/>
      <c r="S245" s="22"/>
      <c r="T245" s="22"/>
      <c r="U245" s="22"/>
    </row>
    <row r="246" ht="15.75" customHeight="1">
      <c r="B246" s="19"/>
      <c r="C246" s="19"/>
      <c r="D246" s="20"/>
      <c r="E246" s="20"/>
      <c r="F246" s="20"/>
      <c r="G246" s="20"/>
      <c r="H246" s="20"/>
      <c r="I246" s="21"/>
      <c r="J246" s="21"/>
      <c r="K246" s="19"/>
      <c r="M246" s="22"/>
      <c r="N246" s="22"/>
      <c r="O246" s="22"/>
      <c r="P246" s="22"/>
      <c r="Q246" s="22"/>
      <c r="R246" s="22"/>
      <c r="S246" s="22"/>
      <c r="T246" s="22"/>
      <c r="U246" s="22"/>
    </row>
    <row r="247" ht="15.75" customHeight="1">
      <c r="B247" s="19"/>
      <c r="C247" s="19"/>
      <c r="D247" s="20"/>
      <c r="E247" s="20"/>
      <c r="F247" s="20"/>
      <c r="G247" s="20"/>
      <c r="H247" s="20"/>
      <c r="I247" s="21"/>
      <c r="J247" s="21"/>
      <c r="K247" s="19"/>
      <c r="M247" s="22"/>
      <c r="N247" s="22"/>
      <c r="O247" s="22"/>
      <c r="P247" s="22"/>
      <c r="Q247" s="22"/>
      <c r="R247" s="22"/>
      <c r="S247" s="22"/>
      <c r="T247" s="22"/>
      <c r="U247" s="22"/>
    </row>
    <row r="248" ht="15.75" customHeight="1">
      <c r="B248" s="19"/>
      <c r="C248" s="19"/>
      <c r="D248" s="20"/>
      <c r="E248" s="20"/>
      <c r="F248" s="20"/>
      <c r="G248" s="20"/>
      <c r="H248" s="20"/>
      <c r="I248" s="21"/>
      <c r="J248" s="21"/>
      <c r="K248" s="19"/>
      <c r="M248" s="22"/>
      <c r="N248" s="22"/>
      <c r="O248" s="22"/>
      <c r="P248" s="22"/>
      <c r="Q248" s="22"/>
      <c r="R248" s="22"/>
      <c r="S248" s="22"/>
      <c r="T248" s="22"/>
      <c r="U248" s="22"/>
    </row>
    <row r="249" ht="15.75" customHeight="1">
      <c r="B249" s="19"/>
      <c r="C249" s="19"/>
      <c r="D249" s="20"/>
      <c r="E249" s="20"/>
      <c r="F249" s="20"/>
      <c r="G249" s="20"/>
      <c r="H249" s="20"/>
      <c r="I249" s="21"/>
      <c r="J249" s="21"/>
      <c r="K249" s="19"/>
      <c r="M249" s="22"/>
      <c r="N249" s="22"/>
      <c r="O249" s="22"/>
      <c r="P249" s="22"/>
      <c r="Q249" s="22"/>
      <c r="R249" s="22"/>
      <c r="S249" s="22"/>
      <c r="T249" s="22"/>
      <c r="U249" s="22"/>
    </row>
    <row r="250" ht="15.75" customHeight="1">
      <c r="B250" s="19"/>
      <c r="C250" s="19"/>
      <c r="D250" s="20"/>
      <c r="E250" s="20"/>
      <c r="F250" s="20"/>
      <c r="G250" s="20"/>
      <c r="H250" s="20"/>
      <c r="I250" s="21"/>
      <c r="J250" s="21"/>
      <c r="K250" s="19"/>
      <c r="M250" s="22"/>
      <c r="N250" s="22"/>
      <c r="O250" s="22"/>
      <c r="P250" s="22"/>
      <c r="Q250" s="22"/>
      <c r="R250" s="22"/>
      <c r="S250" s="22"/>
      <c r="T250" s="22"/>
      <c r="U250" s="22"/>
    </row>
    <row r="251" ht="15.75" customHeight="1">
      <c r="B251" s="19"/>
      <c r="C251" s="19"/>
      <c r="D251" s="20"/>
      <c r="E251" s="20"/>
      <c r="F251" s="20"/>
      <c r="G251" s="20"/>
      <c r="H251" s="20"/>
      <c r="I251" s="21"/>
      <c r="J251" s="21"/>
      <c r="K251" s="19"/>
      <c r="M251" s="22"/>
      <c r="N251" s="22"/>
      <c r="O251" s="22"/>
      <c r="P251" s="22"/>
      <c r="Q251" s="22"/>
      <c r="R251" s="22"/>
      <c r="S251" s="22"/>
      <c r="T251" s="22"/>
      <c r="U251" s="22"/>
    </row>
    <row r="252" ht="15.75" customHeight="1">
      <c r="B252" s="19"/>
      <c r="C252" s="19"/>
      <c r="D252" s="20"/>
      <c r="E252" s="20"/>
      <c r="F252" s="20"/>
      <c r="G252" s="20"/>
      <c r="H252" s="20"/>
      <c r="I252" s="21"/>
      <c r="J252" s="21"/>
      <c r="K252" s="19"/>
      <c r="M252" s="22"/>
      <c r="N252" s="22"/>
      <c r="O252" s="22"/>
      <c r="P252" s="22"/>
      <c r="Q252" s="22"/>
      <c r="R252" s="22"/>
      <c r="S252" s="22"/>
      <c r="T252" s="22"/>
      <c r="U252" s="22"/>
    </row>
    <row r="253" ht="15.75" customHeight="1">
      <c r="B253" s="19"/>
      <c r="C253" s="19"/>
      <c r="D253" s="20"/>
      <c r="E253" s="20"/>
      <c r="F253" s="20"/>
      <c r="G253" s="20"/>
      <c r="H253" s="20"/>
      <c r="I253" s="21"/>
      <c r="J253" s="21"/>
      <c r="K253" s="19"/>
      <c r="M253" s="22"/>
      <c r="N253" s="22"/>
      <c r="O253" s="22"/>
      <c r="P253" s="22"/>
      <c r="Q253" s="22"/>
      <c r="R253" s="22"/>
      <c r="S253" s="22"/>
      <c r="T253" s="22"/>
      <c r="U253" s="22"/>
    </row>
    <row r="254" ht="15.75" customHeight="1">
      <c r="B254" s="19"/>
      <c r="C254" s="19"/>
      <c r="D254" s="20"/>
      <c r="E254" s="20"/>
      <c r="F254" s="20"/>
      <c r="G254" s="20"/>
      <c r="H254" s="20"/>
      <c r="I254" s="21"/>
      <c r="J254" s="21"/>
      <c r="K254" s="19"/>
      <c r="M254" s="22"/>
      <c r="N254" s="22"/>
      <c r="O254" s="22"/>
      <c r="P254" s="22"/>
      <c r="Q254" s="22"/>
      <c r="R254" s="22"/>
      <c r="S254" s="22"/>
      <c r="T254" s="22"/>
      <c r="U254" s="22"/>
    </row>
    <row r="255" ht="15.75" customHeight="1">
      <c r="B255" s="19"/>
      <c r="C255" s="19"/>
      <c r="D255" s="20"/>
      <c r="E255" s="20"/>
      <c r="F255" s="20"/>
      <c r="G255" s="20"/>
      <c r="H255" s="20"/>
      <c r="I255" s="21"/>
      <c r="J255" s="21"/>
      <c r="K255" s="19"/>
      <c r="M255" s="22"/>
      <c r="N255" s="22"/>
      <c r="O255" s="22"/>
      <c r="P255" s="22"/>
      <c r="Q255" s="22"/>
      <c r="R255" s="22"/>
      <c r="S255" s="22"/>
      <c r="T255" s="22"/>
      <c r="U255" s="22"/>
    </row>
    <row r="256" ht="15.75" customHeight="1">
      <c r="B256" s="19"/>
      <c r="C256" s="19"/>
      <c r="D256" s="20"/>
      <c r="E256" s="20"/>
      <c r="F256" s="20"/>
      <c r="G256" s="20"/>
      <c r="H256" s="20"/>
      <c r="I256" s="21"/>
      <c r="J256" s="21"/>
      <c r="K256" s="19"/>
      <c r="M256" s="22"/>
      <c r="N256" s="22"/>
      <c r="O256" s="22"/>
      <c r="P256" s="22"/>
      <c r="Q256" s="22"/>
      <c r="R256" s="22"/>
      <c r="S256" s="22"/>
      <c r="T256" s="22"/>
      <c r="U256" s="22"/>
    </row>
    <row r="257" ht="15.75" customHeight="1">
      <c r="B257" s="19"/>
      <c r="C257" s="19"/>
      <c r="D257" s="20"/>
      <c r="E257" s="20"/>
      <c r="F257" s="20"/>
      <c r="G257" s="20"/>
      <c r="H257" s="20"/>
      <c r="I257" s="21"/>
      <c r="J257" s="21"/>
      <c r="K257" s="19"/>
      <c r="M257" s="22"/>
      <c r="N257" s="22"/>
      <c r="O257" s="22"/>
      <c r="P257" s="22"/>
      <c r="Q257" s="22"/>
      <c r="R257" s="22"/>
      <c r="S257" s="22"/>
      <c r="T257" s="22"/>
      <c r="U257" s="22"/>
    </row>
    <row r="258" ht="15.75" customHeight="1">
      <c r="B258" s="19"/>
      <c r="C258" s="19"/>
      <c r="D258" s="20"/>
      <c r="E258" s="20"/>
      <c r="F258" s="20"/>
      <c r="G258" s="20"/>
      <c r="H258" s="20"/>
      <c r="I258" s="21"/>
      <c r="J258" s="21"/>
      <c r="K258" s="19"/>
      <c r="M258" s="22"/>
      <c r="N258" s="22"/>
      <c r="O258" s="22"/>
      <c r="P258" s="22"/>
      <c r="Q258" s="22"/>
      <c r="R258" s="22"/>
      <c r="S258" s="22"/>
      <c r="T258" s="22"/>
      <c r="U258" s="22"/>
    </row>
    <row r="259" ht="15.75" customHeight="1">
      <c r="B259" s="19"/>
      <c r="C259" s="19"/>
      <c r="D259" s="20"/>
      <c r="E259" s="20"/>
      <c r="F259" s="20"/>
      <c r="G259" s="20"/>
      <c r="H259" s="20"/>
      <c r="I259" s="21"/>
      <c r="J259" s="21"/>
      <c r="K259" s="19"/>
      <c r="M259" s="22"/>
      <c r="N259" s="22"/>
      <c r="O259" s="22"/>
      <c r="P259" s="22"/>
      <c r="Q259" s="22"/>
      <c r="R259" s="22"/>
      <c r="S259" s="22"/>
      <c r="T259" s="22"/>
      <c r="U259" s="22"/>
    </row>
    <row r="260" ht="15.75" customHeight="1">
      <c r="B260" s="19"/>
      <c r="C260" s="19"/>
      <c r="D260" s="20"/>
      <c r="E260" s="20"/>
      <c r="F260" s="20"/>
      <c r="G260" s="20"/>
      <c r="H260" s="20"/>
      <c r="I260" s="21"/>
      <c r="J260" s="21"/>
      <c r="K260" s="19"/>
      <c r="M260" s="22"/>
      <c r="N260" s="22"/>
      <c r="O260" s="22"/>
      <c r="P260" s="22"/>
      <c r="Q260" s="22"/>
      <c r="R260" s="22"/>
      <c r="S260" s="22"/>
      <c r="T260" s="22"/>
      <c r="U260" s="22"/>
    </row>
    <row r="261" ht="15.75" customHeight="1">
      <c r="B261" s="19"/>
      <c r="C261" s="19"/>
      <c r="D261" s="20"/>
      <c r="E261" s="20"/>
      <c r="F261" s="20"/>
      <c r="G261" s="20"/>
      <c r="H261" s="20"/>
      <c r="I261" s="21"/>
      <c r="J261" s="21"/>
      <c r="K261" s="19"/>
      <c r="M261" s="22"/>
      <c r="N261" s="22"/>
      <c r="O261" s="22"/>
      <c r="P261" s="22"/>
      <c r="Q261" s="22"/>
      <c r="R261" s="22"/>
      <c r="S261" s="22"/>
      <c r="T261" s="22"/>
      <c r="U261" s="22"/>
    </row>
    <row r="262" ht="15.75" customHeight="1">
      <c r="B262" s="19"/>
      <c r="C262" s="19"/>
      <c r="D262" s="20"/>
      <c r="E262" s="20"/>
      <c r="F262" s="20"/>
      <c r="G262" s="20"/>
      <c r="H262" s="20"/>
      <c r="I262" s="21"/>
      <c r="J262" s="21"/>
      <c r="K262" s="19"/>
      <c r="M262" s="22"/>
      <c r="N262" s="22"/>
      <c r="O262" s="22"/>
      <c r="P262" s="22"/>
      <c r="Q262" s="22"/>
      <c r="R262" s="22"/>
      <c r="S262" s="22"/>
      <c r="T262" s="22"/>
      <c r="U262" s="22"/>
    </row>
    <row r="263" ht="15.75" customHeight="1">
      <c r="B263" s="19"/>
      <c r="C263" s="19"/>
      <c r="D263" s="20"/>
      <c r="E263" s="20"/>
      <c r="F263" s="20"/>
      <c r="G263" s="20"/>
      <c r="H263" s="20"/>
      <c r="I263" s="21"/>
      <c r="J263" s="21"/>
      <c r="K263" s="19"/>
      <c r="M263" s="22"/>
      <c r="N263" s="22"/>
      <c r="O263" s="22"/>
      <c r="P263" s="22"/>
      <c r="Q263" s="22"/>
      <c r="R263" s="22"/>
      <c r="S263" s="22"/>
      <c r="T263" s="22"/>
      <c r="U263" s="22"/>
    </row>
    <row r="264" ht="15.75" customHeight="1">
      <c r="B264" s="19"/>
      <c r="C264" s="19"/>
      <c r="D264" s="20"/>
      <c r="E264" s="20"/>
      <c r="F264" s="20"/>
      <c r="G264" s="20"/>
      <c r="H264" s="20"/>
      <c r="I264" s="21"/>
      <c r="J264" s="21"/>
      <c r="K264" s="19"/>
      <c r="M264" s="22"/>
      <c r="N264" s="22"/>
      <c r="O264" s="22"/>
      <c r="P264" s="22"/>
      <c r="Q264" s="22"/>
      <c r="R264" s="22"/>
      <c r="S264" s="22"/>
      <c r="T264" s="22"/>
      <c r="U264" s="22"/>
    </row>
    <row r="265" ht="15.75" customHeight="1">
      <c r="B265" s="19"/>
      <c r="C265" s="19"/>
      <c r="D265" s="20"/>
      <c r="E265" s="20"/>
      <c r="F265" s="20"/>
      <c r="G265" s="20"/>
      <c r="H265" s="20"/>
      <c r="I265" s="21"/>
      <c r="J265" s="21"/>
      <c r="K265" s="19"/>
      <c r="M265" s="22"/>
      <c r="N265" s="22"/>
      <c r="O265" s="22"/>
      <c r="P265" s="22"/>
      <c r="Q265" s="22"/>
      <c r="R265" s="22"/>
      <c r="S265" s="22"/>
      <c r="T265" s="22"/>
      <c r="U265" s="22"/>
    </row>
    <row r="266" ht="15.75" customHeight="1">
      <c r="B266" s="19"/>
      <c r="C266" s="19"/>
      <c r="D266" s="20"/>
      <c r="E266" s="20"/>
      <c r="F266" s="20"/>
      <c r="G266" s="20"/>
      <c r="H266" s="20"/>
      <c r="I266" s="21"/>
      <c r="J266" s="21"/>
      <c r="K266" s="19"/>
      <c r="M266" s="22"/>
      <c r="N266" s="22"/>
      <c r="O266" s="22"/>
      <c r="P266" s="22"/>
      <c r="Q266" s="22"/>
      <c r="R266" s="22"/>
      <c r="S266" s="22"/>
      <c r="T266" s="22"/>
      <c r="U266" s="22"/>
    </row>
    <row r="267" ht="15.75" customHeight="1">
      <c r="B267" s="19"/>
      <c r="C267" s="19"/>
      <c r="D267" s="20"/>
      <c r="E267" s="20"/>
      <c r="F267" s="20"/>
      <c r="G267" s="20"/>
      <c r="H267" s="20"/>
      <c r="I267" s="21"/>
      <c r="J267" s="21"/>
      <c r="K267" s="19"/>
      <c r="M267" s="22"/>
      <c r="N267" s="22"/>
      <c r="O267" s="22"/>
      <c r="P267" s="22"/>
      <c r="Q267" s="22"/>
      <c r="R267" s="22"/>
      <c r="S267" s="22"/>
      <c r="T267" s="22"/>
      <c r="U267" s="22"/>
    </row>
    <row r="268" ht="15.75" customHeight="1">
      <c r="B268" s="19"/>
      <c r="C268" s="19"/>
      <c r="D268" s="20"/>
      <c r="E268" s="20"/>
      <c r="F268" s="20"/>
      <c r="G268" s="20"/>
      <c r="H268" s="20"/>
      <c r="I268" s="21"/>
      <c r="J268" s="21"/>
      <c r="K268" s="19"/>
      <c r="M268" s="22"/>
      <c r="N268" s="22"/>
      <c r="O268" s="22"/>
      <c r="P268" s="22"/>
      <c r="Q268" s="22"/>
      <c r="R268" s="22"/>
      <c r="S268" s="22"/>
      <c r="T268" s="22"/>
      <c r="U268" s="22"/>
    </row>
    <row r="269" ht="15.75" customHeight="1">
      <c r="B269" s="19"/>
      <c r="C269" s="19"/>
      <c r="D269" s="20"/>
      <c r="E269" s="20"/>
      <c r="F269" s="20"/>
      <c r="G269" s="20"/>
      <c r="H269" s="20"/>
      <c r="I269" s="21"/>
      <c r="J269" s="21"/>
      <c r="K269" s="19"/>
      <c r="M269" s="22"/>
      <c r="N269" s="22"/>
      <c r="O269" s="22"/>
      <c r="P269" s="22"/>
      <c r="Q269" s="22"/>
      <c r="R269" s="22"/>
      <c r="S269" s="22"/>
      <c r="T269" s="22"/>
      <c r="U269" s="22"/>
    </row>
    <row r="270" ht="15.75" customHeight="1">
      <c r="B270" s="19"/>
      <c r="C270" s="19"/>
      <c r="D270" s="20"/>
      <c r="E270" s="20"/>
      <c r="F270" s="20"/>
      <c r="G270" s="20"/>
      <c r="H270" s="20"/>
      <c r="I270" s="21"/>
      <c r="J270" s="21"/>
      <c r="K270" s="19"/>
      <c r="M270" s="22"/>
      <c r="N270" s="22"/>
      <c r="O270" s="22"/>
      <c r="P270" s="22"/>
      <c r="Q270" s="22"/>
      <c r="R270" s="22"/>
      <c r="S270" s="22"/>
      <c r="T270" s="22"/>
      <c r="U270" s="22"/>
    </row>
    <row r="271" ht="15.75" customHeight="1">
      <c r="B271" s="19"/>
      <c r="C271" s="19"/>
      <c r="D271" s="20"/>
      <c r="E271" s="20"/>
      <c r="F271" s="20"/>
      <c r="G271" s="20"/>
      <c r="H271" s="20"/>
      <c r="I271" s="21"/>
      <c r="J271" s="21"/>
      <c r="K271" s="19"/>
      <c r="M271" s="22"/>
      <c r="N271" s="22"/>
      <c r="O271" s="22"/>
      <c r="P271" s="22"/>
      <c r="Q271" s="22"/>
      <c r="R271" s="22"/>
      <c r="S271" s="22"/>
      <c r="T271" s="22"/>
      <c r="U271" s="22"/>
    </row>
    <row r="272" ht="15.75" customHeight="1">
      <c r="B272" s="19"/>
      <c r="C272" s="19"/>
      <c r="D272" s="20"/>
      <c r="E272" s="20"/>
      <c r="F272" s="20"/>
      <c r="G272" s="20"/>
      <c r="H272" s="20"/>
      <c r="I272" s="21"/>
      <c r="J272" s="21"/>
      <c r="K272" s="19"/>
      <c r="M272" s="22"/>
      <c r="N272" s="22"/>
      <c r="O272" s="22"/>
      <c r="P272" s="22"/>
      <c r="Q272" s="22"/>
      <c r="R272" s="22"/>
      <c r="S272" s="22"/>
      <c r="T272" s="22"/>
      <c r="U272" s="22"/>
    </row>
    <row r="273" ht="15.75" customHeight="1">
      <c r="B273" s="19"/>
      <c r="C273" s="19"/>
      <c r="D273" s="20"/>
      <c r="E273" s="20"/>
      <c r="F273" s="20"/>
      <c r="G273" s="20"/>
      <c r="H273" s="20"/>
      <c r="I273" s="21"/>
      <c r="J273" s="21"/>
      <c r="K273" s="19"/>
      <c r="M273" s="22"/>
      <c r="N273" s="22"/>
      <c r="O273" s="22"/>
      <c r="P273" s="22"/>
      <c r="Q273" s="22"/>
      <c r="R273" s="22"/>
      <c r="S273" s="22"/>
      <c r="T273" s="22"/>
      <c r="U273" s="22"/>
    </row>
    <row r="274" ht="15.75" customHeight="1">
      <c r="B274" s="19"/>
      <c r="C274" s="19"/>
      <c r="D274" s="20"/>
      <c r="E274" s="20"/>
      <c r="F274" s="20"/>
      <c r="G274" s="20"/>
      <c r="H274" s="20"/>
      <c r="I274" s="21"/>
      <c r="J274" s="21"/>
      <c r="K274" s="19"/>
      <c r="M274" s="22"/>
      <c r="N274" s="22"/>
      <c r="O274" s="22"/>
      <c r="P274" s="22"/>
      <c r="Q274" s="22"/>
      <c r="R274" s="22"/>
      <c r="S274" s="22"/>
      <c r="T274" s="22"/>
      <c r="U274" s="22"/>
    </row>
    <row r="275" ht="15.75" customHeight="1">
      <c r="B275" s="19"/>
      <c r="C275" s="19"/>
      <c r="D275" s="20"/>
      <c r="E275" s="20"/>
      <c r="F275" s="20"/>
      <c r="G275" s="20"/>
      <c r="H275" s="20"/>
      <c r="I275" s="21"/>
      <c r="J275" s="21"/>
      <c r="K275" s="19"/>
      <c r="M275" s="22"/>
      <c r="N275" s="22"/>
      <c r="O275" s="22"/>
      <c r="P275" s="22"/>
      <c r="Q275" s="22"/>
      <c r="R275" s="22"/>
      <c r="S275" s="22"/>
      <c r="T275" s="22"/>
      <c r="U275" s="22"/>
    </row>
    <row r="276" ht="15.75" customHeight="1">
      <c r="B276" s="19"/>
      <c r="C276" s="19"/>
      <c r="D276" s="20"/>
      <c r="E276" s="20"/>
      <c r="F276" s="20"/>
      <c r="G276" s="20"/>
      <c r="H276" s="20"/>
      <c r="I276" s="21"/>
      <c r="J276" s="21"/>
      <c r="K276" s="19"/>
      <c r="M276" s="22"/>
      <c r="N276" s="22"/>
      <c r="O276" s="22"/>
      <c r="P276" s="22"/>
      <c r="Q276" s="22"/>
      <c r="R276" s="22"/>
      <c r="S276" s="22"/>
      <c r="T276" s="22"/>
      <c r="U276" s="22"/>
    </row>
    <row r="277" ht="15.75" customHeight="1">
      <c r="B277" s="19"/>
      <c r="C277" s="19"/>
      <c r="D277" s="20"/>
      <c r="E277" s="20"/>
      <c r="F277" s="20"/>
      <c r="G277" s="20"/>
      <c r="H277" s="20"/>
      <c r="I277" s="21"/>
      <c r="J277" s="21"/>
      <c r="K277" s="19"/>
      <c r="M277" s="22"/>
      <c r="N277" s="22"/>
      <c r="O277" s="22"/>
      <c r="P277" s="22"/>
      <c r="Q277" s="22"/>
      <c r="R277" s="22"/>
      <c r="S277" s="22"/>
      <c r="T277" s="22"/>
      <c r="U277" s="22"/>
    </row>
    <row r="278" ht="15.75" customHeight="1">
      <c r="B278" s="19"/>
      <c r="C278" s="19"/>
      <c r="D278" s="20"/>
      <c r="E278" s="20"/>
      <c r="F278" s="20"/>
      <c r="G278" s="20"/>
      <c r="H278" s="20"/>
      <c r="I278" s="21"/>
      <c r="J278" s="21"/>
      <c r="K278" s="19"/>
      <c r="M278" s="22"/>
      <c r="N278" s="22"/>
      <c r="O278" s="22"/>
      <c r="P278" s="22"/>
      <c r="Q278" s="22"/>
      <c r="R278" s="22"/>
      <c r="S278" s="22"/>
      <c r="T278" s="22"/>
      <c r="U278" s="22"/>
    </row>
    <row r="279" ht="15.75" customHeight="1">
      <c r="B279" s="19"/>
      <c r="C279" s="19"/>
      <c r="D279" s="20"/>
      <c r="E279" s="20"/>
      <c r="F279" s="20"/>
      <c r="G279" s="20"/>
      <c r="H279" s="20"/>
      <c r="I279" s="21"/>
      <c r="J279" s="21"/>
      <c r="K279" s="19"/>
      <c r="M279" s="22"/>
      <c r="N279" s="22"/>
      <c r="O279" s="22"/>
      <c r="P279" s="22"/>
      <c r="Q279" s="22"/>
      <c r="R279" s="22"/>
      <c r="S279" s="22"/>
      <c r="T279" s="22"/>
      <c r="U279" s="22"/>
    </row>
    <row r="280" ht="15.75" customHeight="1">
      <c r="B280" s="19"/>
      <c r="C280" s="19"/>
      <c r="D280" s="20"/>
      <c r="E280" s="20"/>
      <c r="F280" s="20"/>
      <c r="G280" s="20"/>
      <c r="H280" s="20"/>
      <c r="I280" s="21"/>
      <c r="J280" s="21"/>
      <c r="K280" s="19"/>
      <c r="M280" s="22"/>
      <c r="N280" s="22"/>
      <c r="O280" s="22"/>
      <c r="P280" s="22"/>
      <c r="Q280" s="22"/>
      <c r="R280" s="22"/>
      <c r="S280" s="22"/>
      <c r="T280" s="22"/>
      <c r="U280" s="22"/>
    </row>
    <row r="281" ht="15.75" customHeight="1">
      <c r="B281" s="19"/>
      <c r="C281" s="19"/>
      <c r="D281" s="20"/>
      <c r="E281" s="20"/>
      <c r="F281" s="20"/>
      <c r="G281" s="20"/>
      <c r="H281" s="20"/>
      <c r="I281" s="21"/>
      <c r="J281" s="21"/>
      <c r="K281" s="19"/>
      <c r="M281" s="22"/>
      <c r="N281" s="22"/>
      <c r="O281" s="22"/>
      <c r="P281" s="22"/>
      <c r="Q281" s="22"/>
      <c r="R281" s="22"/>
      <c r="S281" s="22"/>
      <c r="T281" s="22"/>
      <c r="U281" s="22"/>
    </row>
    <row r="282" ht="15.75" customHeight="1">
      <c r="B282" s="19"/>
      <c r="C282" s="19"/>
      <c r="D282" s="20"/>
      <c r="E282" s="20"/>
      <c r="F282" s="20"/>
      <c r="G282" s="20"/>
      <c r="H282" s="20"/>
      <c r="I282" s="21"/>
      <c r="J282" s="21"/>
      <c r="K282" s="19"/>
      <c r="M282" s="22"/>
      <c r="N282" s="22"/>
      <c r="O282" s="22"/>
      <c r="P282" s="22"/>
      <c r="Q282" s="22"/>
      <c r="R282" s="22"/>
      <c r="S282" s="22"/>
      <c r="T282" s="22"/>
      <c r="U282" s="22"/>
    </row>
    <row r="283" ht="15.75" customHeight="1">
      <c r="B283" s="19"/>
      <c r="C283" s="19"/>
      <c r="D283" s="20"/>
      <c r="E283" s="20"/>
      <c r="F283" s="20"/>
      <c r="G283" s="20"/>
      <c r="H283" s="20"/>
      <c r="I283" s="21"/>
      <c r="J283" s="21"/>
      <c r="K283" s="19"/>
      <c r="M283" s="22"/>
      <c r="N283" s="22"/>
      <c r="O283" s="22"/>
      <c r="P283" s="22"/>
      <c r="Q283" s="22"/>
      <c r="R283" s="22"/>
      <c r="S283" s="22"/>
      <c r="T283" s="22"/>
      <c r="U283" s="22"/>
    </row>
    <row r="284" ht="15.75" customHeight="1">
      <c r="B284" s="19"/>
      <c r="C284" s="19"/>
      <c r="D284" s="20"/>
      <c r="E284" s="20"/>
      <c r="F284" s="20"/>
      <c r="G284" s="20"/>
      <c r="H284" s="20"/>
      <c r="I284" s="21"/>
      <c r="J284" s="21"/>
      <c r="K284" s="19"/>
      <c r="M284" s="22"/>
      <c r="N284" s="22"/>
      <c r="O284" s="22"/>
      <c r="P284" s="22"/>
      <c r="Q284" s="22"/>
      <c r="R284" s="22"/>
      <c r="S284" s="22"/>
      <c r="T284" s="22"/>
      <c r="U284" s="22"/>
    </row>
    <row r="285" ht="15.75" customHeight="1">
      <c r="B285" s="19"/>
      <c r="C285" s="19"/>
      <c r="D285" s="20"/>
      <c r="E285" s="20"/>
      <c r="F285" s="20"/>
      <c r="G285" s="20"/>
      <c r="H285" s="20"/>
      <c r="I285" s="21"/>
      <c r="J285" s="21"/>
      <c r="K285" s="19"/>
      <c r="M285" s="22"/>
      <c r="N285" s="22"/>
      <c r="O285" s="22"/>
      <c r="P285" s="22"/>
      <c r="Q285" s="22"/>
      <c r="R285" s="22"/>
      <c r="S285" s="22"/>
      <c r="T285" s="22"/>
      <c r="U285" s="22"/>
    </row>
    <row r="286" ht="15.75" customHeight="1">
      <c r="B286" s="19"/>
      <c r="C286" s="19"/>
      <c r="D286" s="20"/>
      <c r="E286" s="20"/>
      <c r="F286" s="20"/>
      <c r="G286" s="20"/>
      <c r="H286" s="20"/>
      <c r="I286" s="21"/>
      <c r="J286" s="21"/>
      <c r="K286" s="19"/>
      <c r="M286" s="22"/>
      <c r="N286" s="22"/>
      <c r="O286" s="22"/>
      <c r="P286" s="22"/>
      <c r="Q286" s="22"/>
      <c r="R286" s="22"/>
      <c r="S286" s="22"/>
      <c r="T286" s="22"/>
      <c r="U286" s="22"/>
    </row>
    <row r="287" ht="15.75" customHeight="1">
      <c r="B287" s="19"/>
      <c r="C287" s="19"/>
      <c r="D287" s="20"/>
      <c r="E287" s="20"/>
      <c r="F287" s="20"/>
      <c r="G287" s="20"/>
      <c r="H287" s="20"/>
      <c r="I287" s="21"/>
      <c r="J287" s="21"/>
      <c r="K287" s="19"/>
      <c r="M287" s="22"/>
      <c r="N287" s="22"/>
      <c r="O287" s="22"/>
      <c r="P287" s="22"/>
      <c r="Q287" s="22"/>
      <c r="R287" s="22"/>
      <c r="S287" s="22"/>
      <c r="T287" s="22"/>
      <c r="U287" s="22"/>
    </row>
    <row r="288" ht="15.75" customHeight="1">
      <c r="B288" s="19"/>
      <c r="C288" s="19"/>
      <c r="D288" s="20"/>
      <c r="E288" s="20"/>
      <c r="F288" s="20"/>
      <c r="G288" s="20"/>
      <c r="H288" s="20"/>
      <c r="I288" s="21"/>
      <c r="J288" s="21"/>
      <c r="K288" s="19"/>
      <c r="M288" s="22"/>
      <c r="N288" s="22"/>
      <c r="O288" s="22"/>
      <c r="P288" s="22"/>
      <c r="Q288" s="22"/>
      <c r="R288" s="22"/>
      <c r="S288" s="22"/>
      <c r="T288" s="22"/>
      <c r="U288" s="22"/>
    </row>
    <row r="289" ht="15.75" customHeight="1">
      <c r="B289" s="19"/>
      <c r="C289" s="19"/>
      <c r="D289" s="20"/>
      <c r="E289" s="20"/>
      <c r="F289" s="20"/>
      <c r="G289" s="20"/>
      <c r="H289" s="20"/>
      <c r="I289" s="21"/>
      <c r="J289" s="21"/>
      <c r="K289" s="19"/>
      <c r="M289" s="22"/>
      <c r="N289" s="22"/>
      <c r="O289" s="22"/>
      <c r="P289" s="22"/>
      <c r="Q289" s="22"/>
      <c r="R289" s="22"/>
      <c r="S289" s="22"/>
      <c r="T289" s="22"/>
      <c r="U289" s="22"/>
    </row>
    <row r="290" ht="15.75" customHeight="1">
      <c r="B290" s="19"/>
      <c r="C290" s="19"/>
      <c r="D290" s="20"/>
      <c r="E290" s="20"/>
      <c r="F290" s="20"/>
      <c r="G290" s="20"/>
      <c r="H290" s="20"/>
      <c r="I290" s="21"/>
      <c r="J290" s="21"/>
      <c r="K290" s="19"/>
      <c r="M290" s="22"/>
      <c r="N290" s="22"/>
      <c r="O290" s="22"/>
      <c r="P290" s="22"/>
      <c r="Q290" s="22"/>
      <c r="R290" s="22"/>
      <c r="S290" s="22"/>
      <c r="T290" s="22"/>
      <c r="U290" s="22"/>
    </row>
    <row r="291" ht="15.75" customHeight="1">
      <c r="B291" s="19"/>
      <c r="C291" s="19"/>
      <c r="D291" s="20"/>
      <c r="E291" s="20"/>
      <c r="F291" s="20"/>
      <c r="G291" s="20"/>
      <c r="H291" s="20"/>
      <c r="I291" s="21"/>
      <c r="J291" s="21"/>
      <c r="K291" s="19"/>
      <c r="M291" s="22"/>
      <c r="N291" s="22"/>
      <c r="O291" s="22"/>
      <c r="P291" s="22"/>
      <c r="Q291" s="22"/>
      <c r="R291" s="22"/>
      <c r="S291" s="22"/>
      <c r="T291" s="22"/>
      <c r="U291" s="22"/>
    </row>
    <row r="292" ht="15.75" customHeight="1">
      <c r="B292" s="19"/>
      <c r="C292" s="19"/>
      <c r="D292" s="20"/>
      <c r="E292" s="20"/>
      <c r="F292" s="20"/>
      <c r="G292" s="20"/>
      <c r="H292" s="20"/>
      <c r="I292" s="21"/>
      <c r="J292" s="21"/>
      <c r="K292" s="19"/>
      <c r="M292" s="22"/>
      <c r="N292" s="22"/>
      <c r="O292" s="22"/>
      <c r="P292" s="22"/>
      <c r="Q292" s="22"/>
      <c r="R292" s="22"/>
      <c r="S292" s="22"/>
      <c r="T292" s="22"/>
      <c r="U292" s="22"/>
    </row>
    <row r="293" ht="15.75" customHeight="1">
      <c r="B293" s="19"/>
      <c r="C293" s="19"/>
      <c r="D293" s="20"/>
      <c r="E293" s="20"/>
      <c r="F293" s="20"/>
      <c r="G293" s="20"/>
      <c r="H293" s="20"/>
      <c r="I293" s="21"/>
      <c r="J293" s="21"/>
      <c r="K293" s="19"/>
      <c r="M293" s="22"/>
      <c r="N293" s="22"/>
      <c r="O293" s="22"/>
      <c r="P293" s="22"/>
      <c r="Q293" s="22"/>
      <c r="R293" s="22"/>
      <c r="S293" s="22"/>
      <c r="T293" s="22"/>
      <c r="U293" s="22"/>
    </row>
    <row r="294" ht="15.75" customHeight="1">
      <c r="B294" s="19"/>
      <c r="C294" s="19"/>
      <c r="D294" s="20"/>
      <c r="E294" s="20"/>
      <c r="F294" s="20"/>
      <c r="G294" s="20"/>
      <c r="H294" s="20"/>
      <c r="I294" s="21"/>
      <c r="J294" s="21"/>
      <c r="K294" s="19"/>
      <c r="M294" s="22"/>
      <c r="N294" s="22"/>
      <c r="O294" s="22"/>
      <c r="P294" s="22"/>
      <c r="Q294" s="22"/>
      <c r="R294" s="22"/>
      <c r="S294" s="22"/>
      <c r="T294" s="22"/>
      <c r="U294" s="22"/>
    </row>
    <row r="295" ht="15.75" customHeight="1">
      <c r="B295" s="19"/>
      <c r="C295" s="19"/>
      <c r="D295" s="20"/>
      <c r="E295" s="20"/>
      <c r="F295" s="20"/>
      <c r="G295" s="20"/>
      <c r="H295" s="20"/>
      <c r="I295" s="21"/>
      <c r="J295" s="21"/>
      <c r="K295" s="19"/>
      <c r="M295" s="22"/>
      <c r="N295" s="22"/>
      <c r="O295" s="22"/>
      <c r="P295" s="22"/>
      <c r="Q295" s="22"/>
      <c r="R295" s="22"/>
      <c r="S295" s="22"/>
      <c r="T295" s="22"/>
      <c r="U295" s="22"/>
    </row>
    <row r="296" ht="15.75" customHeight="1">
      <c r="B296" s="19"/>
      <c r="C296" s="19"/>
      <c r="D296" s="20"/>
      <c r="E296" s="20"/>
      <c r="F296" s="20"/>
      <c r="G296" s="20"/>
      <c r="H296" s="20"/>
      <c r="I296" s="21"/>
      <c r="J296" s="21"/>
      <c r="K296" s="19"/>
      <c r="M296" s="22"/>
      <c r="N296" s="22"/>
      <c r="O296" s="22"/>
      <c r="P296" s="22"/>
      <c r="Q296" s="22"/>
      <c r="R296" s="22"/>
      <c r="S296" s="22"/>
      <c r="T296" s="22"/>
      <c r="U296" s="22"/>
    </row>
    <row r="297" ht="15.75" customHeight="1">
      <c r="B297" s="19"/>
      <c r="C297" s="19"/>
      <c r="D297" s="20"/>
      <c r="E297" s="20"/>
      <c r="F297" s="20"/>
      <c r="G297" s="20"/>
      <c r="H297" s="20"/>
      <c r="I297" s="21"/>
      <c r="J297" s="21"/>
      <c r="K297" s="19"/>
      <c r="M297" s="22"/>
      <c r="N297" s="22"/>
      <c r="O297" s="22"/>
      <c r="P297" s="22"/>
      <c r="Q297" s="22"/>
      <c r="R297" s="22"/>
      <c r="S297" s="22"/>
      <c r="T297" s="22"/>
      <c r="U297" s="22"/>
    </row>
    <row r="298" ht="15.75" customHeight="1">
      <c r="B298" s="19"/>
      <c r="C298" s="19"/>
      <c r="D298" s="20"/>
      <c r="E298" s="20"/>
      <c r="F298" s="20"/>
      <c r="G298" s="20"/>
      <c r="H298" s="20"/>
      <c r="I298" s="21"/>
      <c r="J298" s="21"/>
      <c r="K298" s="19"/>
      <c r="M298" s="22"/>
      <c r="N298" s="22"/>
      <c r="O298" s="22"/>
      <c r="P298" s="22"/>
      <c r="Q298" s="22"/>
      <c r="R298" s="22"/>
      <c r="S298" s="22"/>
      <c r="T298" s="22"/>
      <c r="U298" s="22"/>
    </row>
    <row r="299" ht="15.75" customHeight="1">
      <c r="B299" s="19"/>
      <c r="C299" s="19"/>
      <c r="D299" s="20"/>
      <c r="E299" s="20"/>
      <c r="F299" s="20"/>
      <c r="G299" s="20"/>
      <c r="H299" s="20"/>
      <c r="I299" s="21"/>
      <c r="J299" s="21"/>
      <c r="K299" s="19"/>
      <c r="M299" s="22"/>
      <c r="N299" s="22"/>
      <c r="O299" s="22"/>
      <c r="P299" s="22"/>
      <c r="Q299" s="22"/>
      <c r="R299" s="22"/>
      <c r="S299" s="22"/>
      <c r="T299" s="22"/>
      <c r="U299" s="22"/>
    </row>
    <row r="300" ht="15.75" customHeight="1">
      <c r="B300" s="19"/>
      <c r="C300" s="19"/>
      <c r="D300" s="20"/>
      <c r="E300" s="20"/>
      <c r="F300" s="20"/>
      <c r="G300" s="20"/>
      <c r="H300" s="20"/>
      <c r="I300" s="21"/>
      <c r="J300" s="21"/>
      <c r="K300" s="19"/>
      <c r="M300" s="22"/>
      <c r="N300" s="22"/>
      <c r="O300" s="22"/>
      <c r="P300" s="22"/>
      <c r="Q300" s="22"/>
      <c r="R300" s="22"/>
      <c r="S300" s="22"/>
      <c r="T300" s="22"/>
      <c r="U300" s="22"/>
    </row>
    <row r="301" ht="15.75" customHeight="1">
      <c r="B301" s="19"/>
      <c r="C301" s="19"/>
      <c r="D301" s="20"/>
      <c r="E301" s="20"/>
      <c r="F301" s="20"/>
      <c r="G301" s="20"/>
      <c r="H301" s="20"/>
      <c r="I301" s="21"/>
      <c r="J301" s="21"/>
      <c r="K301" s="19"/>
      <c r="M301" s="22"/>
      <c r="N301" s="22"/>
      <c r="O301" s="22"/>
      <c r="P301" s="22"/>
      <c r="Q301" s="22"/>
      <c r="R301" s="22"/>
      <c r="S301" s="22"/>
      <c r="T301" s="22"/>
      <c r="U301" s="22"/>
    </row>
    <row r="302" ht="15.75" customHeight="1">
      <c r="B302" s="19"/>
      <c r="C302" s="19"/>
      <c r="D302" s="20"/>
      <c r="E302" s="20"/>
      <c r="F302" s="20"/>
      <c r="G302" s="20"/>
      <c r="H302" s="20"/>
      <c r="I302" s="21"/>
      <c r="J302" s="21"/>
      <c r="K302" s="19"/>
      <c r="M302" s="22"/>
      <c r="N302" s="22"/>
      <c r="O302" s="22"/>
      <c r="P302" s="22"/>
      <c r="Q302" s="22"/>
      <c r="R302" s="22"/>
      <c r="S302" s="22"/>
      <c r="T302" s="22"/>
      <c r="U302" s="22"/>
    </row>
    <row r="303" ht="15.75" customHeight="1">
      <c r="B303" s="19"/>
      <c r="C303" s="19"/>
      <c r="D303" s="20"/>
      <c r="E303" s="20"/>
      <c r="F303" s="20"/>
      <c r="G303" s="20"/>
      <c r="H303" s="20"/>
      <c r="I303" s="21"/>
      <c r="J303" s="21"/>
      <c r="K303" s="19"/>
      <c r="M303" s="22"/>
      <c r="N303" s="22"/>
      <c r="O303" s="22"/>
      <c r="P303" s="22"/>
      <c r="Q303" s="22"/>
      <c r="R303" s="22"/>
      <c r="S303" s="22"/>
      <c r="T303" s="22"/>
      <c r="U303" s="22"/>
    </row>
    <row r="304" ht="15.75" customHeight="1">
      <c r="B304" s="19"/>
      <c r="C304" s="19"/>
      <c r="D304" s="20"/>
      <c r="E304" s="20"/>
      <c r="F304" s="20"/>
      <c r="G304" s="20"/>
      <c r="H304" s="20"/>
      <c r="I304" s="21"/>
      <c r="J304" s="21"/>
      <c r="K304" s="19"/>
      <c r="M304" s="22"/>
      <c r="N304" s="22"/>
      <c r="O304" s="22"/>
      <c r="P304" s="22"/>
      <c r="Q304" s="22"/>
      <c r="R304" s="22"/>
      <c r="S304" s="22"/>
      <c r="T304" s="22"/>
      <c r="U304" s="22"/>
    </row>
    <row r="305" ht="15.75" customHeight="1">
      <c r="B305" s="19"/>
      <c r="C305" s="19"/>
      <c r="D305" s="20"/>
      <c r="E305" s="20"/>
      <c r="F305" s="20"/>
      <c r="G305" s="20"/>
      <c r="H305" s="20"/>
      <c r="I305" s="21"/>
      <c r="J305" s="21"/>
      <c r="K305" s="19"/>
      <c r="M305" s="22"/>
      <c r="N305" s="22"/>
      <c r="O305" s="22"/>
      <c r="P305" s="22"/>
      <c r="Q305" s="22"/>
      <c r="R305" s="22"/>
      <c r="S305" s="22"/>
      <c r="T305" s="22"/>
      <c r="U305" s="22"/>
    </row>
    <row r="306" ht="15.75" customHeight="1">
      <c r="B306" s="19"/>
      <c r="C306" s="19"/>
      <c r="D306" s="20"/>
      <c r="E306" s="20"/>
      <c r="F306" s="20"/>
      <c r="G306" s="20"/>
      <c r="H306" s="20"/>
      <c r="I306" s="21"/>
      <c r="J306" s="21"/>
      <c r="K306" s="19"/>
      <c r="M306" s="22"/>
      <c r="N306" s="22"/>
      <c r="O306" s="22"/>
      <c r="P306" s="22"/>
      <c r="Q306" s="22"/>
      <c r="R306" s="22"/>
      <c r="S306" s="22"/>
      <c r="T306" s="22"/>
      <c r="U306" s="22"/>
    </row>
    <row r="307" ht="15.75" customHeight="1">
      <c r="B307" s="19"/>
      <c r="C307" s="19"/>
      <c r="D307" s="20"/>
      <c r="E307" s="20"/>
      <c r="F307" s="20"/>
      <c r="G307" s="20"/>
      <c r="H307" s="20"/>
      <c r="I307" s="21"/>
      <c r="J307" s="21"/>
      <c r="K307" s="19"/>
      <c r="M307" s="22"/>
      <c r="N307" s="22"/>
      <c r="O307" s="22"/>
      <c r="P307" s="22"/>
      <c r="Q307" s="22"/>
      <c r="R307" s="22"/>
      <c r="S307" s="22"/>
      <c r="T307" s="22"/>
      <c r="U307" s="22"/>
    </row>
    <row r="308" ht="15.75" customHeight="1">
      <c r="B308" s="19"/>
      <c r="C308" s="19"/>
      <c r="D308" s="20"/>
      <c r="E308" s="20"/>
      <c r="F308" s="20"/>
      <c r="G308" s="20"/>
      <c r="H308" s="20"/>
      <c r="I308" s="21"/>
      <c r="J308" s="21"/>
      <c r="K308" s="19"/>
      <c r="M308" s="22"/>
      <c r="N308" s="22"/>
      <c r="O308" s="22"/>
      <c r="P308" s="22"/>
      <c r="Q308" s="22"/>
      <c r="R308" s="22"/>
      <c r="S308" s="22"/>
      <c r="T308" s="22"/>
      <c r="U308" s="22"/>
    </row>
    <row r="309" ht="15.75" customHeight="1">
      <c r="B309" s="19"/>
      <c r="C309" s="19"/>
      <c r="D309" s="20"/>
      <c r="E309" s="20"/>
      <c r="F309" s="20"/>
      <c r="G309" s="20"/>
      <c r="H309" s="20"/>
      <c r="I309" s="21"/>
      <c r="J309" s="21"/>
      <c r="K309" s="19"/>
      <c r="M309" s="22"/>
      <c r="N309" s="22"/>
      <c r="O309" s="22"/>
      <c r="P309" s="22"/>
      <c r="Q309" s="22"/>
      <c r="R309" s="22"/>
      <c r="S309" s="22"/>
      <c r="T309" s="22"/>
      <c r="U309" s="22"/>
    </row>
    <row r="310" ht="15.75" customHeight="1">
      <c r="B310" s="19"/>
      <c r="C310" s="19"/>
      <c r="D310" s="20"/>
      <c r="E310" s="20"/>
      <c r="F310" s="20"/>
      <c r="G310" s="20"/>
      <c r="H310" s="20"/>
      <c r="I310" s="21"/>
      <c r="J310" s="21"/>
      <c r="K310" s="19"/>
      <c r="M310" s="22"/>
      <c r="N310" s="22"/>
      <c r="O310" s="22"/>
      <c r="P310" s="22"/>
      <c r="Q310" s="22"/>
      <c r="R310" s="22"/>
      <c r="S310" s="22"/>
      <c r="T310" s="22"/>
      <c r="U310" s="22"/>
    </row>
    <row r="311" ht="15.75" customHeight="1">
      <c r="B311" s="19"/>
      <c r="C311" s="19"/>
      <c r="D311" s="20"/>
      <c r="E311" s="20"/>
      <c r="F311" s="20"/>
      <c r="G311" s="20"/>
      <c r="H311" s="20"/>
      <c r="I311" s="21"/>
      <c r="J311" s="21"/>
      <c r="K311" s="19"/>
      <c r="M311" s="22"/>
      <c r="N311" s="22"/>
      <c r="O311" s="22"/>
      <c r="P311" s="22"/>
      <c r="Q311" s="22"/>
      <c r="R311" s="22"/>
      <c r="S311" s="22"/>
      <c r="T311" s="22"/>
      <c r="U311" s="22"/>
    </row>
    <row r="312" ht="15.75" customHeight="1">
      <c r="B312" s="19"/>
      <c r="C312" s="19"/>
      <c r="D312" s="20"/>
      <c r="E312" s="20"/>
      <c r="F312" s="20"/>
      <c r="G312" s="20"/>
      <c r="H312" s="20"/>
      <c r="I312" s="21"/>
      <c r="J312" s="21"/>
      <c r="K312" s="19"/>
      <c r="M312" s="22"/>
      <c r="N312" s="22"/>
      <c r="O312" s="22"/>
      <c r="P312" s="22"/>
      <c r="Q312" s="22"/>
      <c r="R312" s="22"/>
      <c r="S312" s="22"/>
      <c r="T312" s="22"/>
      <c r="U312" s="22"/>
    </row>
    <row r="313" ht="15.75" customHeight="1">
      <c r="B313" s="19"/>
      <c r="C313" s="19"/>
      <c r="D313" s="20"/>
      <c r="E313" s="20"/>
      <c r="F313" s="20"/>
      <c r="G313" s="20"/>
      <c r="H313" s="20"/>
      <c r="I313" s="21"/>
      <c r="J313" s="21"/>
      <c r="K313" s="19"/>
      <c r="M313" s="22"/>
      <c r="N313" s="22"/>
      <c r="O313" s="22"/>
      <c r="P313" s="22"/>
      <c r="Q313" s="22"/>
      <c r="R313" s="22"/>
      <c r="S313" s="22"/>
      <c r="T313" s="22"/>
      <c r="U313" s="22"/>
    </row>
    <row r="314" ht="15.75" customHeight="1">
      <c r="B314" s="19"/>
      <c r="C314" s="19"/>
      <c r="D314" s="20"/>
      <c r="E314" s="20"/>
      <c r="F314" s="20"/>
      <c r="G314" s="20"/>
      <c r="H314" s="20"/>
      <c r="I314" s="21"/>
      <c r="J314" s="21"/>
      <c r="K314" s="19"/>
      <c r="M314" s="22"/>
      <c r="N314" s="22"/>
      <c r="O314" s="22"/>
      <c r="P314" s="22"/>
      <c r="Q314" s="22"/>
      <c r="R314" s="22"/>
      <c r="S314" s="22"/>
      <c r="T314" s="22"/>
      <c r="U314" s="22"/>
    </row>
    <row r="315" ht="15.75" customHeight="1">
      <c r="B315" s="19"/>
      <c r="C315" s="19"/>
      <c r="D315" s="20"/>
      <c r="E315" s="20"/>
      <c r="F315" s="20"/>
      <c r="G315" s="20"/>
      <c r="H315" s="20"/>
      <c r="I315" s="21"/>
      <c r="J315" s="21"/>
      <c r="K315" s="19"/>
      <c r="M315" s="22"/>
      <c r="N315" s="22"/>
      <c r="O315" s="22"/>
      <c r="P315" s="22"/>
      <c r="Q315" s="22"/>
      <c r="R315" s="22"/>
      <c r="S315" s="22"/>
      <c r="T315" s="22"/>
      <c r="U315" s="22"/>
    </row>
    <row r="316" ht="15.75" customHeight="1">
      <c r="B316" s="19"/>
      <c r="C316" s="19"/>
      <c r="D316" s="20"/>
      <c r="E316" s="20"/>
      <c r="F316" s="20"/>
      <c r="G316" s="20"/>
      <c r="H316" s="20"/>
      <c r="I316" s="21"/>
      <c r="J316" s="21"/>
      <c r="K316" s="19"/>
      <c r="M316" s="22"/>
      <c r="N316" s="22"/>
      <c r="O316" s="22"/>
      <c r="P316" s="22"/>
      <c r="Q316" s="22"/>
      <c r="R316" s="22"/>
      <c r="S316" s="22"/>
      <c r="T316" s="22"/>
      <c r="U316" s="22"/>
    </row>
    <row r="317" ht="15.75" customHeight="1">
      <c r="B317" s="19"/>
      <c r="C317" s="19"/>
      <c r="D317" s="20"/>
      <c r="E317" s="20"/>
      <c r="F317" s="20"/>
      <c r="G317" s="20"/>
      <c r="H317" s="20"/>
      <c r="I317" s="21"/>
      <c r="J317" s="21"/>
      <c r="K317" s="19"/>
      <c r="M317" s="22"/>
      <c r="N317" s="22"/>
      <c r="O317" s="22"/>
      <c r="P317" s="22"/>
      <c r="Q317" s="22"/>
      <c r="R317" s="22"/>
      <c r="S317" s="22"/>
      <c r="T317" s="22"/>
      <c r="U317" s="22"/>
    </row>
    <row r="318" ht="15.75" customHeight="1">
      <c r="B318" s="19"/>
      <c r="C318" s="19"/>
      <c r="D318" s="20"/>
      <c r="E318" s="20"/>
      <c r="F318" s="20"/>
      <c r="G318" s="20"/>
      <c r="H318" s="20"/>
      <c r="I318" s="21"/>
      <c r="J318" s="21"/>
      <c r="K318" s="19"/>
      <c r="M318" s="22"/>
      <c r="N318" s="22"/>
      <c r="O318" s="22"/>
      <c r="P318" s="22"/>
      <c r="Q318" s="22"/>
      <c r="R318" s="22"/>
      <c r="S318" s="22"/>
      <c r="T318" s="22"/>
      <c r="U318" s="22"/>
    </row>
    <row r="319" ht="15.75" customHeight="1">
      <c r="B319" s="19"/>
      <c r="C319" s="19"/>
      <c r="D319" s="20"/>
      <c r="E319" s="20"/>
      <c r="F319" s="20"/>
      <c r="G319" s="20"/>
      <c r="H319" s="20"/>
      <c r="I319" s="21"/>
      <c r="J319" s="21"/>
      <c r="K319" s="19"/>
      <c r="M319" s="22"/>
      <c r="N319" s="22"/>
      <c r="O319" s="22"/>
      <c r="P319" s="22"/>
      <c r="Q319" s="22"/>
      <c r="R319" s="22"/>
      <c r="S319" s="22"/>
      <c r="T319" s="22"/>
      <c r="U319" s="22"/>
    </row>
    <row r="320" ht="15.75" customHeight="1">
      <c r="B320" s="19"/>
      <c r="C320" s="19"/>
      <c r="D320" s="20"/>
      <c r="E320" s="20"/>
      <c r="F320" s="20"/>
      <c r="G320" s="20"/>
      <c r="H320" s="20"/>
      <c r="I320" s="21"/>
      <c r="J320" s="21"/>
      <c r="K320" s="19"/>
      <c r="M320" s="22"/>
      <c r="N320" s="22"/>
      <c r="O320" s="22"/>
      <c r="P320" s="22"/>
      <c r="Q320" s="22"/>
      <c r="R320" s="22"/>
      <c r="S320" s="22"/>
      <c r="T320" s="22"/>
      <c r="U320" s="22"/>
    </row>
    <row r="321" ht="15.75" customHeight="1">
      <c r="B321" s="19"/>
      <c r="C321" s="19"/>
      <c r="D321" s="20"/>
      <c r="E321" s="20"/>
      <c r="F321" s="20"/>
      <c r="G321" s="20"/>
      <c r="H321" s="20"/>
      <c r="I321" s="21"/>
      <c r="J321" s="21"/>
      <c r="K321" s="19"/>
      <c r="M321" s="22"/>
      <c r="N321" s="22"/>
      <c r="O321" s="22"/>
      <c r="P321" s="22"/>
      <c r="Q321" s="22"/>
      <c r="R321" s="22"/>
      <c r="S321" s="22"/>
      <c r="T321" s="22"/>
      <c r="U321" s="22"/>
    </row>
    <row r="322" ht="15.75" customHeight="1">
      <c r="B322" s="19"/>
      <c r="C322" s="19"/>
      <c r="D322" s="20"/>
      <c r="E322" s="20"/>
      <c r="F322" s="20"/>
      <c r="G322" s="20"/>
      <c r="H322" s="20"/>
      <c r="I322" s="21"/>
      <c r="J322" s="21"/>
      <c r="K322" s="19"/>
      <c r="M322" s="22"/>
      <c r="N322" s="22"/>
      <c r="O322" s="22"/>
      <c r="P322" s="22"/>
      <c r="Q322" s="22"/>
      <c r="R322" s="22"/>
      <c r="S322" s="22"/>
      <c r="T322" s="22"/>
      <c r="U322" s="22"/>
    </row>
    <row r="323" ht="15.75" customHeight="1">
      <c r="B323" s="19"/>
      <c r="C323" s="19"/>
      <c r="D323" s="20"/>
      <c r="E323" s="20"/>
      <c r="F323" s="20"/>
      <c r="G323" s="20"/>
      <c r="H323" s="20"/>
      <c r="I323" s="21"/>
      <c r="J323" s="21"/>
      <c r="K323" s="19"/>
      <c r="M323" s="22"/>
      <c r="N323" s="22"/>
      <c r="O323" s="22"/>
      <c r="P323" s="22"/>
      <c r="Q323" s="22"/>
      <c r="R323" s="22"/>
      <c r="S323" s="22"/>
      <c r="T323" s="22"/>
      <c r="U323" s="22"/>
    </row>
    <row r="324" ht="15.75" customHeight="1">
      <c r="B324" s="19"/>
      <c r="C324" s="19"/>
      <c r="D324" s="20"/>
      <c r="E324" s="20"/>
      <c r="F324" s="20"/>
      <c r="G324" s="20"/>
      <c r="H324" s="20"/>
      <c r="I324" s="21"/>
      <c r="J324" s="21"/>
      <c r="K324" s="19"/>
      <c r="M324" s="22"/>
      <c r="N324" s="22"/>
      <c r="O324" s="22"/>
      <c r="P324" s="22"/>
      <c r="Q324" s="22"/>
      <c r="R324" s="22"/>
      <c r="S324" s="22"/>
      <c r="T324" s="22"/>
      <c r="U324" s="22"/>
    </row>
    <row r="325" ht="15.75" customHeight="1">
      <c r="B325" s="19"/>
      <c r="C325" s="19"/>
      <c r="D325" s="20"/>
      <c r="E325" s="20"/>
      <c r="F325" s="20"/>
      <c r="G325" s="20"/>
      <c r="H325" s="20"/>
      <c r="I325" s="21"/>
      <c r="J325" s="21"/>
      <c r="K325" s="19"/>
      <c r="M325" s="22"/>
      <c r="N325" s="22"/>
      <c r="O325" s="22"/>
      <c r="P325" s="22"/>
      <c r="Q325" s="22"/>
      <c r="R325" s="22"/>
      <c r="S325" s="22"/>
      <c r="T325" s="22"/>
      <c r="U325" s="22"/>
    </row>
    <row r="326" ht="15.75" customHeight="1">
      <c r="B326" s="19"/>
      <c r="C326" s="19"/>
      <c r="D326" s="20"/>
      <c r="E326" s="20"/>
      <c r="F326" s="20"/>
      <c r="G326" s="20"/>
      <c r="H326" s="20"/>
      <c r="I326" s="21"/>
      <c r="J326" s="21"/>
      <c r="K326" s="19"/>
      <c r="M326" s="22"/>
      <c r="N326" s="22"/>
      <c r="O326" s="22"/>
      <c r="P326" s="22"/>
      <c r="Q326" s="22"/>
      <c r="R326" s="22"/>
      <c r="S326" s="22"/>
      <c r="T326" s="22"/>
      <c r="U326" s="22"/>
    </row>
    <row r="327" ht="15.75" customHeight="1">
      <c r="B327" s="19"/>
      <c r="C327" s="19"/>
      <c r="D327" s="20"/>
      <c r="E327" s="20"/>
      <c r="F327" s="20"/>
      <c r="G327" s="20"/>
      <c r="H327" s="20"/>
      <c r="I327" s="21"/>
      <c r="J327" s="21"/>
      <c r="K327" s="19"/>
      <c r="M327" s="22"/>
      <c r="N327" s="22"/>
      <c r="O327" s="22"/>
      <c r="P327" s="22"/>
      <c r="Q327" s="22"/>
      <c r="R327" s="22"/>
      <c r="S327" s="22"/>
      <c r="T327" s="22"/>
      <c r="U327" s="22"/>
    </row>
    <row r="328" ht="15.75" customHeight="1">
      <c r="B328" s="19"/>
      <c r="C328" s="19"/>
      <c r="D328" s="20"/>
      <c r="E328" s="20"/>
      <c r="F328" s="20"/>
      <c r="G328" s="20"/>
      <c r="H328" s="20"/>
      <c r="I328" s="21"/>
      <c r="J328" s="21"/>
      <c r="K328" s="19"/>
      <c r="M328" s="22"/>
      <c r="N328" s="22"/>
      <c r="O328" s="22"/>
      <c r="P328" s="22"/>
      <c r="Q328" s="22"/>
      <c r="R328" s="22"/>
      <c r="S328" s="22"/>
      <c r="T328" s="22"/>
      <c r="U328" s="22"/>
    </row>
    <row r="329" ht="15.75" customHeight="1">
      <c r="B329" s="19"/>
      <c r="C329" s="19"/>
      <c r="D329" s="20"/>
      <c r="E329" s="20"/>
      <c r="F329" s="20"/>
      <c r="G329" s="20"/>
      <c r="H329" s="20"/>
      <c r="I329" s="21"/>
      <c r="J329" s="21"/>
      <c r="K329" s="19"/>
      <c r="M329" s="22"/>
      <c r="N329" s="22"/>
      <c r="O329" s="22"/>
      <c r="P329" s="22"/>
      <c r="Q329" s="22"/>
      <c r="R329" s="22"/>
      <c r="S329" s="22"/>
      <c r="T329" s="22"/>
      <c r="U329" s="22"/>
    </row>
    <row r="330" ht="15.75" customHeight="1">
      <c r="B330" s="19"/>
      <c r="C330" s="19"/>
      <c r="D330" s="20"/>
      <c r="E330" s="20"/>
      <c r="F330" s="20"/>
      <c r="G330" s="20"/>
      <c r="H330" s="20"/>
      <c r="I330" s="21"/>
      <c r="J330" s="21"/>
      <c r="K330" s="19"/>
      <c r="M330" s="22"/>
      <c r="N330" s="22"/>
      <c r="O330" s="22"/>
      <c r="P330" s="22"/>
      <c r="Q330" s="22"/>
      <c r="R330" s="22"/>
      <c r="S330" s="22"/>
      <c r="T330" s="22"/>
      <c r="U330" s="22"/>
    </row>
    <row r="331" ht="15.75" customHeight="1">
      <c r="B331" s="19"/>
      <c r="C331" s="19"/>
      <c r="D331" s="20"/>
      <c r="E331" s="20"/>
      <c r="F331" s="20"/>
      <c r="G331" s="20"/>
      <c r="H331" s="20"/>
      <c r="I331" s="21"/>
      <c r="J331" s="21"/>
      <c r="K331" s="19"/>
      <c r="M331" s="22"/>
      <c r="N331" s="22"/>
      <c r="O331" s="22"/>
      <c r="P331" s="22"/>
      <c r="Q331" s="22"/>
      <c r="R331" s="22"/>
      <c r="S331" s="22"/>
      <c r="T331" s="22"/>
      <c r="U331" s="22"/>
    </row>
    <row r="332" ht="15.75" customHeight="1">
      <c r="B332" s="19"/>
      <c r="C332" s="19"/>
      <c r="D332" s="20"/>
      <c r="E332" s="20"/>
      <c r="F332" s="20"/>
      <c r="G332" s="20"/>
      <c r="H332" s="20"/>
      <c r="I332" s="21"/>
      <c r="J332" s="21"/>
      <c r="K332" s="19"/>
      <c r="M332" s="22"/>
      <c r="N332" s="22"/>
      <c r="O332" s="22"/>
      <c r="P332" s="22"/>
      <c r="Q332" s="22"/>
      <c r="R332" s="22"/>
      <c r="S332" s="22"/>
      <c r="T332" s="22"/>
      <c r="U332" s="22"/>
    </row>
    <row r="333" ht="15.75" customHeight="1">
      <c r="B333" s="19"/>
      <c r="C333" s="19"/>
      <c r="D333" s="20"/>
      <c r="E333" s="20"/>
      <c r="F333" s="20"/>
      <c r="G333" s="20"/>
      <c r="H333" s="20"/>
      <c r="I333" s="21"/>
      <c r="J333" s="21"/>
      <c r="K333" s="19"/>
      <c r="M333" s="22"/>
      <c r="N333" s="22"/>
      <c r="O333" s="22"/>
      <c r="P333" s="22"/>
      <c r="Q333" s="22"/>
      <c r="R333" s="22"/>
      <c r="S333" s="22"/>
      <c r="T333" s="22"/>
      <c r="U333" s="22"/>
    </row>
    <row r="334" ht="15.75" customHeight="1">
      <c r="B334" s="19"/>
      <c r="C334" s="19"/>
      <c r="D334" s="20"/>
      <c r="E334" s="20"/>
      <c r="F334" s="20"/>
      <c r="G334" s="20"/>
      <c r="H334" s="20"/>
      <c r="I334" s="21"/>
      <c r="J334" s="21"/>
      <c r="K334" s="19"/>
      <c r="M334" s="22"/>
      <c r="N334" s="22"/>
      <c r="O334" s="22"/>
      <c r="P334" s="22"/>
      <c r="Q334" s="22"/>
      <c r="R334" s="22"/>
      <c r="S334" s="22"/>
      <c r="T334" s="22"/>
      <c r="U334" s="22"/>
    </row>
    <row r="335" ht="15.75" customHeight="1">
      <c r="B335" s="19"/>
      <c r="C335" s="19"/>
      <c r="D335" s="20"/>
      <c r="E335" s="20"/>
      <c r="F335" s="20"/>
      <c r="G335" s="20"/>
      <c r="H335" s="20"/>
      <c r="I335" s="21"/>
      <c r="J335" s="21"/>
      <c r="K335" s="19"/>
      <c r="M335" s="22"/>
      <c r="N335" s="22"/>
      <c r="O335" s="22"/>
      <c r="P335" s="22"/>
      <c r="Q335" s="22"/>
      <c r="R335" s="22"/>
      <c r="S335" s="22"/>
      <c r="T335" s="22"/>
      <c r="U335" s="22"/>
    </row>
    <row r="336" ht="15.75" customHeight="1">
      <c r="B336" s="19"/>
      <c r="C336" s="19"/>
      <c r="D336" s="20"/>
      <c r="E336" s="20"/>
      <c r="F336" s="20"/>
      <c r="G336" s="20"/>
      <c r="H336" s="20"/>
      <c r="I336" s="21"/>
      <c r="J336" s="21"/>
      <c r="K336" s="19"/>
      <c r="M336" s="22"/>
      <c r="N336" s="22"/>
      <c r="O336" s="22"/>
      <c r="P336" s="22"/>
      <c r="Q336" s="22"/>
      <c r="R336" s="22"/>
      <c r="S336" s="22"/>
      <c r="T336" s="22"/>
      <c r="U336" s="22"/>
    </row>
    <row r="337" ht="15.75" customHeight="1">
      <c r="B337" s="19"/>
      <c r="C337" s="19"/>
      <c r="D337" s="20"/>
      <c r="E337" s="20"/>
      <c r="F337" s="20"/>
      <c r="G337" s="20"/>
      <c r="H337" s="20"/>
      <c r="I337" s="21"/>
      <c r="J337" s="21"/>
      <c r="K337" s="19"/>
      <c r="M337" s="22"/>
      <c r="N337" s="22"/>
      <c r="O337" s="22"/>
      <c r="P337" s="22"/>
      <c r="Q337" s="22"/>
      <c r="R337" s="22"/>
      <c r="S337" s="22"/>
      <c r="T337" s="22"/>
      <c r="U337" s="22"/>
    </row>
    <row r="338" ht="15.75" customHeight="1">
      <c r="B338" s="19"/>
      <c r="C338" s="19"/>
      <c r="D338" s="20"/>
      <c r="E338" s="20"/>
      <c r="F338" s="20"/>
      <c r="G338" s="20"/>
      <c r="H338" s="20"/>
      <c r="I338" s="21"/>
      <c r="J338" s="21"/>
      <c r="K338" s="19"/>
      <c r="M338" s="22"/>
      <c r="N338" s="22"/>
      <c r="O338" s="22"/>
      <c r="P338" s="22"/>
      <c r="Q338" s="22"/>
      <c r="R338" s="22"/>
      <c r="S338" s="22"/>
      <c r="T338" s="22"/>
      <c r="U338" s="22"/>
    </row>
    <row r="339" ht="15.75" customHeight="1">
      <c r="B339" s="19"/>
      <c r="C339" s="19"/>
      <c r="D339" s="20"/>
      <c r="E339" s="20"/>
      <c r="F339" s="20"/>
      <c r="G339" s="20"/>
      <c r="H339" s="20"/>
      <c r="I339" s="21"/>
      <c r="J339" s="21"/>
      <c r="K339" s="19"/>
      <c r="M339" s="22"/>
      <c r="N339" s="22"/>
      <c r="O339" s="22"/>
      <c r="P339" s="22"/>
      <c r="Q339" s="22"/>
      <c r="R339" s="22"/>
      <c r="S339" s="22"/>
      <c r="T339" s="22"/>
      <c r="U339" s="22"/>
    </row>
    <row r="340" ht="15.75" customHeight="1">
      <c r="B340" s="19"/>
      <c r="C340" s="19"/>
      <c r="D340" s="20"/>
      <c r="E340" s="20"/>
      <c r="F340" s="20"/>
      <c r="G340" s="20"/>
      <c r="H340" s="20"/>
      <c r="I340" s="21"/>
      <c r="J340" s="21"/>
      <c r="K340" s="19"/>
      <c r="M340" s="22"/>
      <c r="N340" s="22"/>
      <c r="O340" s="22"/>
      <c r="P340" s="22"/>
      <c r="Q340" s="22"/>
      <c r="R340" s="22"/>
      <c r="S340" s="22"/>
      <c r="T340" s="22"/>
      <c r="U340" s="22"/>
    </row>
    <row r="341" ht="15.75" customHeight="1">
      <c r="B341" s="19"/>
      <c r="C341" s="19"/>
      <c r="D341" s="20"/>
      <c r="E341" s="20"/>
      <c r="F341" s="20"/>
      <c r="G341" s="20"/>
      <c r="H341" s="20"/>
      <c r="I341" s="21"/>
      <c r="J341" s="21"/>
      <c r="K341" s="19"/>
      <c r="M341" s="22"/>
      <c r="N341" s="22"/>
      <c r="O341" s="22"/>
      <c r="P341" s="22"/>
      <c r="Q341" s="22"/>
      <c r="R341" s="22"/>
      <c r="S341" s="22"/>
      <c r="T341" s="22"/>
      <c r="U341" s="22"/>
    </row>
    <row r="342" ht="15.75" customHeight="1">
      <c r="B342" s="19"/>
      <c r="C342" s="19"/>
      <c r="D342" s="20"/>
      <c r="E342" s="20"/>
      <c r="F342" s="20"/>
      <c r="G342" s="20"/>
      <c r="H342" s="20"/>
      <c r="I342" s="21"/>
      <c r="J342" s="21"/>
      <c r="K342" s="19"/>
      <c r="M342" s="22"/>
      <c r="N342" s="22"/>
      <c r="O342" s="22"/>
      <c r="P342" s="22"/>
      <c r="Q342" s="22"/>
      <c r="R342" s="22"/>
      <c r="S342" s="22"/>
      <c r="T342" s="22"/>
      <c r="U342" s="22"/>
    </row>
    <row r="343" ht="15.75" customHeight="1">
      <c r="B343" s="19"/>
      <c r="C343" s="19"/>
      <c r="D343" s="20"/>
      <c r="E343" s="20"/>
      <c r="F343" s="20"/>
      <c r="G343" s="20"/>
      <c r="H343" s="20"/>
      <c r="I343" s="21"/>
      <c r="J343" s="21"/>
      <c r="K343" s="19"/>
      <c r="M343" s="22"/>
      <c r="N343" s="22"/>
      <c r="O343" s="22"/>
      <c r="P343" s="22"/>
      <c r="Q343" s="22"/>
      <c r="R343" s="22"/>
      <c r="S343" s="22"/>
      <c r="T343" s="22"/>
      <c r="U343" s="22"/>
    </row>
    <row r="344" ht="15.75" customHeight="1">
      <c r="B344" s="19"/>
      <c r="C344" s="19"/>
      <c r="D344" s="20"/>
      <c r="E344" s="20"/>
      <c r="F344" s="20"/>
      <c r="G344" s="20"/>
      <c r="H344" s="20"/>
      <c r="I344" s="21"/>
      <c r="J344" s="21"/>
      <c r="K344" s="19"/>
      <c r="M344" s="22"/>
      <c r="N344" s="22"/>
      <c r="O344" s="22"/>
      <c r="P344" s="22"/>
      <c r="Q344" s="22"/>
      <c r="R344" s="22"/>
      <c r="S344" s="22"/>
      <c r="T344" s="22"/>
      <c r="U344" s="22"/>
    </row>
    <row r="345" ht="15.75" customHeight="1">
      <c r="B345" s="19"/>
      <c r="C345" s="19"/>
      <c r="D345" s="20"/>
      <c r="E345" s="20"/>
      <c r="F345" s="20"/>
      <c r="G345" s="20"/>
      <c r="H345" s="20"/>
      <c r="I345" s="21"/>
      <c r="J345" s="21"/>
      <c r="K345" s="19"/>
      <c r="M345" s="22"/>
      <c r="N345" s="22"/>
      <c r="O345" s="22"/>
      <c r="P345" s="22"/>
      <c r="Q345" s="22"/>
      <c r="R345" s="22"/>
      <c r="S345" s="22"/>
      <c r="T345" s="22"/>
      <c r="U345" s="22"/>
    </row>
    <row r="346" ht="15.75" customHeight="1">
      <c r="B346" s="19"/>
      <c r="C346" s="19"/>
      <c r="D346" s="20"/>
      <c r="E346" s="20"/>
      <c r="F346" s="20"/>
      <c r="G346" s="20"/>
      <c r="H346" s="20"/>
      <c r="I346" s="21"/>
      <c r="J346" s="21"/>
      <c r="K346" s="19"/>
      <c r="M346" s="22"/>
      <c r="N346" s="22"/>
      <c r="O346" s="22"/>
      <c r="P346" s="22"/>
      <c r="Q346" s="22"/>
      <c r="R346" s="22"/>
      <c r="S346" s="22"/>
      <c r="T346" s="22"/>
      <c r="U346" s="22"/>
    </row>
    <row r="347" ht="15.75" customHeight="1">
      <c r="B347" s="19"/>
      <c r="C347" s="19"/>
      <c r="D347" s="20"/>
      <c r="E347" s="20"/>
      <c r="F347" s="20"/>
      <c r="G347" s="20"/>
      <c r="H347" s="20"/>
      <c r="I347" s="21"/>
      <c r="J347" s="21"/>
      <c r="K347" s="19"/>
      <c r="M347" s="22"/>
      <c r="N347" s="22"/>
      <c r="O347" s="22"/>
      <c r="P347" s="22"/>
      <c r="Q347" s="22"/>
      <c r="R347" s="22"/>
      <c r="S347" s="22"/>
      <c r="T347" s="22"/>
      <c r="U347" s="22"/>
    </row>
    <row r="348" ht="15.75" customHeight="1">
      <c r="B348" s="19"/>
      <c r="C348" s="19"/>
      <c r="D348" s="20"/>
      <c r="E348" s="20"/>
      <c r="F348" s="20"/>
      <c r="G348" s="20"/>
      <c r="H348" s="20"/>
      <c r="I348" s="21"/>
      <c r="J348" s="21"/>
      <c r="K348" s="19"/>
      <c r="M348" s="22"/>
      <c r="N348" s="22"/>
      <c r="O348" s="22"/>
      <c r="P348" s="22"/>
      <c r="Q348" s="22"/>
      <c r="R348" s="22"/>
      <c r="S348" s="22"/>
      <c r="T348" s="22"/>
      <c r="U348" s="22"/>
    </row>
    <row r="349" ht="15.75" customHeight="1">
      <c r="B349" s="19"/>
      <c r="C349" s="19"/>
      <c r="D349" s="20"/>
      <c r="E349" s="20"/>
      <c r="F349" s="20"/>
      <c r="G349" s="20"/>
      <c r="H349" s="20"/>
      <c r="I349" s="21"/>
      <c r="J349" s="21"/>
      <c r="K349" s="19"/>
      <c r="M349" s="22"/>
      <c r="N349" s="22"/>
      <c r="O349" s="22"/>
      <c r="P349" s="22"/>
      <c r="Q349" s="22"/>
      <c r="R349" s="22"/>
      <c r="S349" s="22"/>
      <c r="T349" s="22"/>
      <c r="U349" s="22"/>
    </row>
    <row r="350" ht="15.75" customHeight="1">
      <c r="B350" s="19"/>
      <c r="C350" s="19"/>
      <c r="D350" s="20"/>
      <c r="E350" s="20"/>
      <c r="F350" s="20"/>
      <c r="G350" s="20"/>
      <c r="H350" s="20"/>
      <c r="I350" s="21"/>
      <c r="J350" s="21"/>
      <c r="K350" s="19"/>
      <c r="M350" s="22"/>
      <c r="N350" s="22"/>
      <c r="O350" s="22"/>
      <c r="P350" s="22"/>
      <c r="Q350" s="22"/>
      <c r="R350" s="22"/>
      <c r="S350" s="22"/>
      <c r="T350" s="22"/>
      <c r="U350" s="22"/>
    </row>
    <row r="351" ht="15.75" customHeight="1">
      <c r="B351" s="19"/>
      <c r="C351" s="19"/>
      <c r="D351" s="20"/>
      <c r="E351" s="20"/>
      <c r="F351" s="20"/>
      <c r="G351" s="20"/>
      <c r="H351" s="20"/>
      <c r="I351" s="21"/>
      <c r="J351" s="21"/>
      <c r="K351" s="19"/>
      <c r="M351" s="22"/>
      <c r="N351" s="22"/>
      <c r="O351" s="22"/>
      <c r="P351" s="22"/>
      <c r="Q351" s="22"/>
      <c r="R351" s="22"/>
      <c r="S351" s="22"/>
      <c r="T351" s="22"/>
      <c r="U351" s="22"/>
    </row>
    <row r="352" ht="15.75" customHeight="1">
      <c r="B352" s="19"/>
      <c r="C352" s="19"/>
      <c r="D352" s="20"/>
      <c r="E352" s="20"/>
      <c r="F352" s="20"/>
      <c r="G352" s="20"/>
      <c r="H352" s="20"/>
      <c r="I352" s="21"/>
      <c r="J352" s="21"/>
      <c r="K352" s="19"/>
      <c r="M352" s="22"/>
      <c r="N352" s="22"/>
      <c r="O352" s="22"/>
      <c r="P352" s="22"/>
      <c r="Q352" s="22"/>
      <c r="R352" s="22"/>
      <c r="S352" s="22"/>
      <c r="T352" s="22"/>
      <c r="U352" s="22"/>
    </row>
    <row r="353" ht="15.75" customHeight="1">
      <c r="B353" s="19"/>
      <c r="C353" s="19"/>
      <c r="D353" s="20"/>
      <c r="E353" s="20"/>
      <c r="F353" s="20"/>
      <c r="G353" s="20"/>
      <c r="H353" s="20"/>
      <c r="I353" s="21"/>
      <c r="J353" s="21"/>
      <c r="K353" s="19"/>
      <c r="M353" s="22"/>
      <c r="N353" s="22"/>
      <c r="O353" s="22"/>
      <c r="P353" s="22"/>
      <c r="Q353" s="22"/>
      <c r="R353" s="22"/>
      <c r="S353" s="22"/>
      <c r="T353" s="22"/>
      <c r="U353" s="22"/>
    </row>
    <row r="354" ht="15.75" customHeight="1">
      <c r="B354" s="19"/>
      <c r="C354" s="19"/>
      <c r="D354" s="20"/>
      <c r="E354" s="20"/>
      <c r="F354" s="20"/>
      <c r="G354" s="20"/>
      <c r="H354" s="20"/>
      <c r="I354" s="21"/>
      <c r="J354" s="21"/>
      <c r="K354" s="19"/>
      <c r="M354" s="22"/>
      <c r="N354" s="22"/>
      <c r="O354" s="22"/>
      <c r="P354" s="22"/>
      <c r="Q354" s="22"/>
      <c r="R354" s="22"/>
      <c r="S354" s="22"/>
      <c r="T354" s="22"/>
      <c r="U354" s="22"/>
    </row>
    <row r="355" ht="15.75" customHeight="1">
      <c r="B355" s="19"/>
      <c r="C355" s="19"/>
      <c r="D355" s="20"/>
      <c r="E355" s="20"/>
      <c r="F355" s="20"/>
      <c r="G355" s="20"/>
      <c r="H355" s="20"/>
      <c r="I355" s="21"/>
      <c r="J355" s="21"/>
      <c r="K355" s="19"/>
      <c r="M355" s="22"/>
      <c r="N355" s="22"/>
      <c r="O355" s="22"/>
      <c r="P355" s="22"/>
      <c r="Q355" s="22"/>
      <c r="R355" s="22"/>
      <c r="S355" s="22"/>
      <c r="T355" s="22"/>
      <c r="U355" s="22"/>
    </row>
    <row r="356" ht="15.75" customHeight="1">
      <c r="B356" s="19"/>
      <c r="C356" s="19"/>
      <c r="D356" s="20"/>
      <c r="E356" s="20"/>
      <c r="F356" s="20"/>
      <c r="G356" s="20"/>
      <c r="H356" s="20"/>
      <c r="I356" s="21"/>
      <c r="J356" s="21"/>
      <c r="K356" s="19"/>
      <c r="M356" s="22"/>
      <c r="N356" s="22"/>
      <c r="O356" s="22"/>
      <c r="P356" s="22"/>
      <c r="Q356" s="22"/>
      <c r="R356" s="22"/>
      <c r="S356" s="22"/>
      <c r="T356" s="22"/>
      <c r="U356" s="22"/>
    </row>
    <row r="357" ht="15.75" customHeight="1">
      <c r="B357" s="19"/>
      <c r="C357" s="19"/>
      <c r="D357" s="20"/>
      <c r="E357" s="20"/>
      <c r="F357" s="20"/>
      <c r="G357" s="20"/>
      <c r="H357" s="20"/>
      <c r="I357" s="21"/>
      <c r="J357" s="21"/>
      <c r="K357" s="19"/>
      <c r="M357" s="22"/>
      <c r="N357" s="22"/>
      <c r="O357" s="22"/>
      <c r="P357" s="22"/>
      <c r="Q357" s="22"/>
      <c r="R357" s="22"/>
      <c r="S357" s="22"/>
      <c r="T357" s="22"/>
      <c r="U357" s="22"/>
    </row>
    <row r="358" ht="15.75" customHeight="1">
      <c r="B358" s="19"/>
      <c r="C358" s="19"/>
      <c r="D358" s="20"/>
      <c r="E358" s="20"/>
      <c r="F358" s="20"/>
      <c r="G358" s="20"/>
      <c r="H358" s="20"/>
      <c r="I358" s="21"/>
      <c r="J358" s="21"/>
      <c r="K358" s="19"/>
      <c r="M358" s="22"/>
      <c r="N358" s="22"/>
      <c r="O358" s="22"/>
      <c r="P358" s="22"/>
      <c r="Q358" s="22"/>
      <c r="R358" s="22"/>
      <c r="S358" s="22"/>
      <c r="T358" s="22"/>
      <c r="U358" s="22"/>
    </row>
    <row r="359" ht="15.75" customHeight="1">
      <c r="B359" s="19"/>
      <c r="C359" s="19"/>
      <c r="D359" s="20"/>
      <c r="E359" s="20"/>
      <c r="F359" s="20"/>
      <c r="G359" s="20"/>
      <c r="H359" s="20"/>
      <c r="I359" s="21"/>
      <c r="J359" s="21"/>
      <c r="K359" s="19"/>
      <c r="M359" s="22"/>
      <c r="N359" s="22"/>
      <c r="O359" s="22"/>
      <c r="P359" s="22"/>
      <c r="Q359" s="22"/>
      <c r="R359" s="22"/>
      <c r="S359" s="22"/>
      <c r="T359" s="22"/>
      <c r="U359" s="22"/>
    </row>
    <row r="360" ht="15.75" customHeight="1">
      <c r="B360" s="19"/>
      <c r="C360" s="19"/>
      <c r="D360" s="20"/>
      <c r="E360" s="20"/>
      <c r="F360" s="20"/>
      <c r="G360" s="20"/>
      <c r="H360" s="20"/>
      <c r="I360" s="21"/>
      <c r="J360" s="21"/>
      <c r="K360" s="19"/>
      <c r="M360" s="22"/>
      <c r="N360" s="22"/>
      <c r="O360" s="22"/>
      <c r="P360" s="22"/>
      <c r="Q360" s="22"/>
      <c r="R360" s="22"/>
      <c r="S360" s="22"/>
      <c r="T360" s="22"/>
      <c r="U360" s="22"/>
    </row>
    <row r="361" ht="15.75" customHeight="1">
      <c r="B361" s="19"/>
      <c r="C361" s="19"/>
      <c r="D361" s="20"/>
      <c r="E361" s="20"/>
      <c r="F361" s="20"/>
      <c r="G361" s="20"/>
      <c r="H361" s="20"/>
      <c r="I361" s="21"/>
      <c r="J361" s="21"/>
      <c r="K361" s="19"/>
      <c r="M361" s="22"/>
      <c r="N361" s="22"/>
      <c r="O361" s="22"/>
      <c r="P361" s="22"/>
      <c r="Q361" s="22"/>
      <c r="R361" s="22"/>
      <c r="S361" s="22"/>
      <c r="T361" s="22"/>
      <c r="U361" s="22"/>
    </row>
    <row r="362" ht="15.75" customHeight="1">
      <c r="B362" s="19"/>
      <c r="C362" s="19"/>
      <c r="D362" s="20"/>
      <c r="E362" s="20"/>
      <c r="F362" s="20"/>
      <c r="G362" s="20"/>
      <c r="H362" s="20"/>
      <c r="I362" s="21"/>
      <c r="J362" s="21"/>
      <c r="K362" s="19"/>
      <c r="M362" s="22"/>
      <c r="N362" s="22"/>
      <c r="O362" s="22"/>
      <c r="P362" s="22"/>
      <c r="Q362" s="22"/>
      <c r="R362" s="22"/>
      <c r="S362" s="22"/>
      <c r="T362" s="22"/>
      <c r="U362" s="22"/>
    </row>
    <row r="363" ht="15.75" customHeight="1">
      <c r="B363" s="19"/>
      <c r="C363" s="19"/>
      <c r="D363" s="20"/>
      <c r="E363" s="20"/>
      <c r="F363" s="20"/>
      <c r="G363" s="20"/>
      <c r="H363" s="20"/>
      <c r="I363" s="21"/>
      <c r="J363" s="21"/>
      <c r="K363" s="19"/>
      <c r="M363" s="22"/>
      <c r="N363" s="22"/>
      <c r="O363" s="22"/>
      <c r="P363" s="22"/>
      <c r="Q363" s="22"/>
      <c r="R363" s="22"/>
      <c r="S363" s="22"/>
      <c r="T363" s="22"/>
      <c r="U363" s="22"/>
    </row>
    <row r="364" ht="15.75" customHeight="1">
      <c r="B364" s="19"/>
      <c r="C364" s="19"/>
      <c r="D364" s="20"/>
      <c r="E364" s="20"/>
      <c r="F364" s="20"/>
      <c r="G364" s="20"/>
      <c r="H364" s="20"/>
      <c r="I364" s="21"/>
      <c r="J364" s="21"/>
      <c r="K364" s="19"/>
      <c r="M364" s="22"/>
      <c r="N364" s="22"/>
      <c r="O364" s="22"/>
      <c r="P364" s="22"/>
      <c r="Q364" s="22"/>
      <c r="R364" s="22"/>
      <c r="S364" s="22"/>
      <c r="T364" s="22"/>
      <c r="U364" s="22"/>
    </row>
    <row r="365" ht="15.75" customHeight="1">
      <c r="B365" s="19"/>
      <c r="C365" s="19"/>
      <c r="D365" s="20"/>
      <c r="E365" s="20"/>
      <c r="F365" s="20"/>
      <c r="G365" s="20"/>
      <c r="H365" s="20"/>
      <c r="I365" s="21"/>
      <c r="J365" s="21"/>
      <c r="K365" s="19"/>
      <c r="M365" s="22"/>
      <c r="N365" s="22"/>
      <c r="O365" s="22"/>
      <c r="P365" s="22"/>
      <c r="Q365" s="22"/>
      <c r="R365" s="22"/>
      <c r="S365" s="22"/>
      <c r="T365" s="22"/>
      <c r="U365" s="22"/>
    </row>
    <row r="366" ht="15.75" customHeight="1">
      <c r="B366" s="19"/>
      <c r="C366" s="19"/>
      <c r="D366" s="20"/>
      <c r="E366" s="20"/>
      <c r="F366" s="20"/>
      <c r="G366" s="20"/>
      <c r="H366" s="20"/>
      <c r="I366" s="21"/>
      <c r="J366" s="21"/>
      <c r="K366" s="19"/>
      <c r="M366" s="22"/>
      <c r="N366" s="22"/>
      <c r="O366" s="22"/>
      <c r="P366" s="22"/>
      <c r="Q366" s="22"/>
      <c r="R366" s="22"/>
      <c r="S366" s="22"/>
      <c r="T366" s="22"/>
      <c r="U366" s="22"/>
    </row>
    <row r="367" ht="15.75" customHeight="1">
      <c r="B367" s="19"/>
      <c r="C367" s="19"/>
      <c r="D367" s="20"/>
      <c r="E367" s="20"/>
      <c r="F367" s="20"/>
      <c r="G367" s="20"/>
      <c r="H367" s="20"/>
      <c r="I367" s="21"/>
      <c r="J367" s="21"/>
      <c r="K367" s="19"/>
      <c r="M367" s="22"/>
      <c r="N367" s="22"/>
      <c r="O367" s="22"/>
      <c r="P367" s="22"/>
      <c r="Q367" s="22"/>
      <c r="R367" s="22"/>
      <c r="S367" s="22"/>
      <c r="T367" s="22"/>
      <c r="U367" s="22"/>
    </row>
    <row r="368" ht="15.75" customHeight="1">
      <c r="B368" s="19"/>
      <c r="C368" s="19"/>
      <c r="D368" s="20"/>
      <c r="E368" s="20"/>
      <c r="F368" s="20"/>
      <c r="G368" s="20"/>
      <c r="H368" s="20"/>
      <c r="I368" s="21"/>
      <c r="J368" s="21"/>
      <c r="K368" s="19"/>
      <c r="M368" s="22"/>
      <c r="N368" s="22"/>
      <c r="O368" s="22"/>
      <c r="P368" s="22"/>
      <c r="Q368" s="22"/>
      <c r="R368" s="22"/>
      <c r="S368" s="22"/>
      <c r="T368" s="22"/>
      <c r="U368" s="22"/>
    </row>
    <row r="369" ht="15.75" customHeight="1">
      <c r="B369" s="19"/>
      <c r="C369" s="19"/>
      <c r="D369" s="20"/>
      <c r="E369" s="20"/>
      <c r="F369" s="20"/>
      <c r="G369" s="20"/>
      <c r="H369" s="20"/>
      <c r="I369" s="21"/>
      <c r="J369" s="21"/>
      <c r="K369" s="19"/>
      <c r="M369" s="22"/>
      <c r="N369" s="22"/>
      <c r="O369" s="22"/>
      <c r="P369" s="22"/>
      <c r="Q369" s="22"/>
      <c r="R369" s="22"/>
      <c r="S369" s="22"/>
      <c r="T369" s="22"/>
      <c r="U369" s="22"/>
    </row>
    <row r="370" ht="15.75" customHeight="1">
      <c r="B370" s="19"/>
      <c r="C370" s="19"/>
      <c r="D370" s="20"/>
      <c r="E370" s="20"/>
      <c r="F370" s="20"/>
      <c r="G370" s="20"/>
      <c r="H370" s="20"/>
      <c r="I370" s="21"/>
      <c r="J370" s="21"/>
      <c r="K370" s="19"/>
      <c r="M370" s="22"/>
      <c r="N370" s="22"/>
      <c r="O370" s="22"/>
      <c r="P370" s="22"/>
      <c r="Q370" s="22"/>
      <c r="R370" s="22"/>
      <c r="S370" s="22"/>
      <c r="T370" s="22"/>
      <c r="U370" s="22"/>
    </row>
    <row r="371" ht="15.75" customHeight="1">
      <c r="B371" s="19"/>
      <c r="C371" s="19"/>
      <c r="D371" s="20"/>
      <c r="E371" s="20"/>
      <c r="F371" s="20"/>
      <c r="G371" s="20"/>
      <c r="H371" s="20"/>
      <c r="I371" s="21"/>
      <c r="J371" s="21"/>
      <c r="K371" s="19"/>
      <c r="M371" s="22"/>
      <c r="N371" s="22"/>
      <c r="O371" s="22"/>
      <c r="P371" s="22"/>
      <c r="Q371" s="22"/>
      <c r="R371" s="22"/>
      <c r="S371" s="22"/>
      <c r="T371" s="22"/>
      <c r="U371" s="22"/>
    </row>
    <row r="372" ht="15.75" customHeight="1">
      <c r="B372" s="19"/>
      <c r="C372" s="19"/>
      <c r="D372" s="20"/>
      <c r="E372" s="20"/>
      <c r="F372" s="20"/>
      <c r="G372" s="20"/>
      <c r="H372" s="20"/>
      <c r="I372" s="21"/>
      <c r="J372" s="21"/>
      <c r="K372" s="19"/>
      <c r="M372" s="22"/>
      <c r="N372" s="22"/>
      <c r="O372" s="22"/>
      <c r="P372" s="22"/>
      <c r="Q372" s="22"/>
      <c r="R372" s="22"/>
      <c r="S372" s="22"/>
      <c r="T372" s="22"/>
      <c r="U372" s="22"/>
    </row>
    <row r="373" ht="15.75" customHeight="1">
      <c r="B373" s="19"/>
      <c r="C373" s="19"/>
      <c r="D373" s="20"/>
      <c r="E373" s="20"/>
      <c r="F373" s="20"/>
      <c r="G373" s="20"/>
      <c r="H373" s="20"/>
      <c r="I373" s="21"/>
      <c r="J373" s="21"/>
      <c r="K373" s="19"/>
      <c r="M373" s="22"/>
      <c r="N373" s="22"/>
      <c r="O373" s="22"/>
      <c r="P373" s="22"/>
      <c r="Q373" s="22"/>
      <c r="R373" s="22"/>
      <c r="S373" s="22"/>
      <c r="T373" s="22"/>
      <c r="U373" s="22"/>
    </row>
    <row r="374" ht="15.75" customHeight="1">
      <c r="B374" s="19"/>
      <c r="C374" s="19"/>
      <c r="D374" s="20"/>
      <c r="E374" s="20"/>
      <c r="F374" s="20"/>
      <c r="G374" s="20"/>
      <c r="H374" s="20"/>
      <c r="I374" s="21"/>
      <c r="J374" s="21"/>
      <c r="K374" s="19"/>
      <c r="M374" s="22"/>
      <c r="N374" s="22"/>
      <c r="O374" s="22"/>
      <c r="P374" s="22"/>
      <c r="Q374" s="22"/>
      <c r="R374" s="22"/>
      <c r="S374" s="22"/>
      <c r="T374" s="22"/>
      <c r="U374" s="22"/>
    </row>
    <row r="375" ht="15.75" customHeight="1">
      <c r="B375" s="19"/>
      <c r="C375" s="19"/>
      <c r="D375" s="20"/>
      <c r="E375" s="20"/>
      <c r="F375" s="20"/>
      <c r="G375" s="20"/>
      <c r="H375" s="20"/>
      <c r="I375" s="21"/>
      <c r="J375" s="21"/>
      <c r="K375" s="19"/>
      <c r="M375" s="22"/>
      <c r="N375" s="22"/>
      <c r="O375" s="22"/>
      <c r="P375" s="22"/>
      <c r="Q375" s="22"/>
      <c r="R375" s="22"/>
      <c r="S375" s="22"/>
      <c r="T375" s="22"/>
      <c r="U375" s="22"/>
    </row>
    <row r="376" ht="15.75" customHeight="1">
      <c r="B376" s="19"/>
      <c r="C376" s="19"/>
      <c r="D376" s="20"/>
      <c r="E376" s="20"/>
      <c r="F376" s="20"/>
      <c r="G376" s="20"/>
      <c r="H376" s="20"/>
      <c r="I376" s="21"/>
      <c r="J376" s="21"/>
      <c r="K376" s="19"/>
      <c r="M376" s="22"/>
      <c r="N376" s="22"/>
      <c r="O376" s="22"/>
      <c r="P376" s="22"/>
      <c r="Q376" s="22"/>
      <c r="R376" s="22"/>
      <c r="S376" s="22"/>
      <c r="T376" s="22"/>
      <c r="U376" s="22"/>
    </row>
    <row r="377" ht="15.75" customHeight="1">
      <c r="B377" s="19"/>
      <c r="C377" s="19"/>
      <c r="D377" s="20"/>
      <c r="E377" s="20"/>
      <c r="F377" s="20"/>
      <c r="G377" s="20"/>
      <c r="H377" s="20"/>
      <c r="I377" s="21"/>
      <c r="J377" s="21"/>
      <c r="K377" s="19"/>
      <c r="M377" s="22"/>
      <c r="N377" s="22"/>
      <c r="O377" s="22"/>
      <c r="P377" s="22"/>
      <c r="Q377" s="22"/>
      <c r="R377" s="22"/>
      <c r="S377" s="22"/>
      <c r="T377" s="22"/>
      <c r="U377" s="22"/>
    </row>
    <row r="378" ht="15.75" customHeight="1">
      <c r="B378" s="19"/>
      <c r="C378" s="19"/>
      <c r="D378" s="20"/>
      <c r="E378" s="20"/>
      <c r="F378" s="20"/>
      <c r="G378" s="20"/>
      <c r="H378" s="20"/>
      <c r="I378" s="21"/>
      <c r="J378" s="21"/>
      <c r="K378" s="19"/>
      <c r="M378" s="22"/>
      <c r="N378" s="22"/>
      <c r="O378" s="22"/>
      <c r="P378" s="22"/>
      <c r="Q378" s="22"/>
      <c r="R378" s="22"/>
      <c r="S378" s="22"/>
      <c r="T378" s="22"/>
      <c r="U378" s="22"/>
    </row>
    <row r="379" ht="15.75" customHeight="1">
      <c r="B379" s="19"/>
      <c r="C379" s="19"/>
      <c r="D379" s="20"/>
      <c r="E379" s="20"/>
      <c r="F379" s="20"/>
      <c r="G379" s="20"/>
      <c r="H379" s="20"/>
      <c r="I379" s="21"/>
      <c r="J379" s="21"/>
      <c r="K379" s="19"/>
      <c r="M379" s="22"/>
      <c r="N379" s="22"/>
      <c r="O379" s="22"/>
      <c r="P379" s="22"/>
      <c r="Q379" s="22"/>
      <c r="R379" s="22"/>
      <c r="S379" s="22"/>
      <c r="T379" s="22"/>
      <c r="U379" s="22"/>
    </row>
    <row r="380" ht="15.75" customHeight="1">
      <c r="B380" s="19"/>
      <c r="C380" s="19"/>
      <c r="D380" s="20"/>
      <c r="E380" s="20"/>
      <c r="F380" s="20"/>
      <c r="G380" s="20"/>
      <c r="H380" s="20"/>
      <c r="I380" s="21"/>
      <c r="J380" s="21"/>
      <c r="K380" s="19"/>
      <c r="M380" s="22"/>
      <c r="N380" s="22"/>
      <c r="O380" s="22"/>
      <c r="P380" s="22"/>
      <c r="Q380" s="22"/>
      <c r="R380" s="22"/>
      <c r="S380" s="22"/>
      <c r="T380" s="22"/>
      <c r="U380" s="22"/>
    </row>
    <row r="381" ht="15.75" customHeight="1">
      <c r="B381" s="19"/>
      <c r="C381" s="19"/>
      <c r="D381" s="20"/>
      <c r="E381" s="20"/>
      <c r="F381" s="20"/>
      <c r="G381" s="20"/>
      <c r="H381" s="20"/>
      <c r="I381" s="21"/>
      <c r="J381" s="21"/>
      <c r="K381" s="19"/>
      <c r="M381" s="22"/>
      <c r="N381" s="22"/>
      <c r="O381" s="22"/>
      <c r="P381" s="22"/>
      <c r="Q381" s="22"/>
      <c r="R381" s="22"/>
      <c r="S381" s="22"/>
      <c r="T381" s="22"/>
      <c r="U381" s="22"/>
    </row>
    <row r="382" ht="15.75" customHeight="1">
      <c r="B382" s="19"/>
      <c r="C382" s="19"/>
      <c r="D382" s="20"/>
      <c r="E382" s="20"/>
      <c r="F382" s="20"/>
      <c r="G382" s="20"/>
      <c r="H382" s="20"/>
      <c r="I382" s="21"/>
      <c r="J382" s="21"/>
      <c r="K382" s="19"/>
      <c r="M382" s="22"/>
      <c r="N382" s="22"/>
      <c r="O382" s="22"/>
      <c r="P382" s="22"/>
      <c r="Q382" s="22"/>
      <c r="R382" s="22"/>
      <c r="S382" s="22"/>
      <c r="T382" s="22"/>
      <c r="U382" s="22"/>
    </row>
    <row r="383" ht="15.75" customHeight="1">
      <c r="B383" s="19"/>
      <c r="C383" s="19"/>
      <c r="D383" s="20"/>
      <c r="E383" s="20"/>
      <c r="F383" s="20"/>
      <c r="G383" s="20"/>
      <c r="H383" s="20"/>
      <c r="I383" s="21"/>
      <c r="J383" s="21"/>
      <c r="K383" s="19"/>
      <c r="M383" s="22"/>
      <c r="N383" s="22"/>
      <c r="O383" s="22"/>
      <c r="P383" s="22"/>
      <c r="Q383" s="22"/>
      <c r="R383" s="22"/>
      <c r="S383" s="22"/>
      <c r="T383" s="22"/>
      <c r="U383" s="22"/>
    </row>
    <row r="384" ht="15.75" customHeight="1">
      <c r="B384" s="19"/>
      <c r="C384" s="19"/>
      <c r="D384" s="20"/>
      <c r="E384" s="20"/>
      <c r="F384" s="20"/>
      <c r="G384" s="20"/>
      <c r="H384" s="20"/>
      <c r="I384" s="21"/>
      <c r="J384" s="21"/>
      <c r="K384" s="19"/>
      <c r="M384" s="22"/>
      <c r="N384" s="22"/>
      <c r="O384" s="22"/>
      <c r="P384" s="22"/>
      <c r="Q384" s="22"/>
      <c r="R384" s="22"/>
      <c r="S384" s="22"/>
      <c r="T384" s="22"/>
      <c r="U384" s="22"/>
    </row>
    <row r="385" ht="15.75" customHeight="1">
      <c r="B385" s="19"/>
      <c r="C385" s="19"/>
      <c r="D385" s="20"/>
      <c r="E385" s="20"/>
      <c r="F385" s="20"/>
      <c r="G385" s="20"/>
      <c r="H385" s="20"/>
      <c r="I385" s="21"/>
      <c r="J385" s="21"/>
      <c r="K385" s="19"/>
      <c r="M385" s="22"/>
      <c r="N385" s="22"/>
      <c r="O385" s="22"/>
      <c r="P385" s="22"/>
      <c r="Q385" s="22"/>
      <c r="R385" s="22"/>
      <c r="S385" s="22"/>
      <c r="T385" s="22"/>
      <c r="U385" s="22"/>
    </row>
    <row r="386" ht="15.75" customHeight="1">
      <c r="B386" s="19"/>
      <c r="C386" s="19"/>
      <c r="D386" s="20"/>
      <c r="E386" s="20"/>
      <c r="F386" s="20"/>
      <c r="G386" s="20"/>
      <c r="H386" s="20"/>
      <c r="I386" s="21"/>
      <c r="J386" s="21"/>
      <c r="K386" s="19"/>
      <c r="M386" s="22"/>
      <c r="N386" s="22"/>
      <c r="O386" s="22"/>
      <c r="P386" s="22"/>
      <c r="Q386" s="22"/>
      <c r="R386" s="22"/>
      <c r="S386" s="22"/>
      <c r="T386" s="22"/>
      <c r="U386" s="22"/>
    </row>
    <row r="387" ht="15.75" customHeight="1">
      <c r="B387" s="19"/>
      <c r="C387" s="19"/>
      <c r="D387" s="20"/>
      <c r="E387" s="20"/>
      <c r="F387" s="20"/>
      <c r="G387" s="20"/>
      <c r="H387" s="20"/>
      <c r="I387" s="21"/>
      <c r="J387" s="21"/>
      <c r="K387" s="19"/>
      <c r="M387" s="22"/>
      <c r="N387" s="22"/>
      <c r="O387" s="22"/>
      <c r="P387" s="22"/>
      <c r="Q387" s="22"/>
      <c r="R387" s="22"/>
      <c r="S387" s="22"/>
      <c r="T387" s="22"/>
      <c r="U387" s="22"/>
    </row>
    <row r="388" ht="15.75" customHeight="1">
      <c r="B388" s="19"/>
      <c r="C388" s="19"/>
      <c r="D388" s="20"/>
      <c r="E388" s="20"/>
      <c r="F388" s="20"/>
      <c r="G388" s="20"/>
      <c r="H388" s="20"/>
      <c r="I388" s="21"/>
      <c r="J388" s="21"/>
      <c r="K388" s="19"/>
      <c r="M388" s="22"/>
      <c r="N388" s="22"/>
      <c r="O388" s="22"/>
      <c r="P388" s="22"/>
      <c r="Q388" s="22"/>
      <c r="R388" s="22"/>
      <c r="S388" s="22"/>
      <c r="T388" s="22"/>
      <c r="U388" s="22"/>
    </row>
    <row r="389" ht="15.75" customHeight="1">
      <c r="B389" s="19"/>
      <c r="C389" s="19"/>
      <c r="D389" s="20"/>
      <c r="E389" s="20"/>
      <c r="F389" s="20"/>
      <c r="G389" s="20"/>
      <c r="H389" s="20"/>
      <c r="I389" s="21"/>
      <c r="J389" s="21"/>
      <c r="K389" s="19"/>
      <c r="M389" s="22"/>
      <c r="N389" s="22"/>
      <c r="O389" s="22"/>
      <c r="P389" s="22"/>
      <c r="Q389" s="22"/>
      <c r="R389" s="22"/>
      <c r="S389" s="22"/>
      <c r="T389" s="22"/>
      <c r="U389" s="22"/>
    </row>
    <row r="390" ht="15.75" customHeight="1">
      <c r="B390" s="19"/>
      <c r="C390" s="19"/>
      <c r="D390" s="20"/>
      <c r="E390" s="20"/>
      <c r="F390" s="20"/>
      <c r="G390" s="20"/>
      <c r="H390" s="20"/>
      <c r="I390" s="21"/>
      <c r="J390" s="21"/>
      <c r="K390" s="19"/>
      <c r="M390" s="22"/>
      <c r="N390" s="22"/>
      <c r="O390" s="22"/>
      <c r="P390" s="22"/>
      <c r="Q390" s="22"/>
      <c r="R390" s="22"/>
      <c r="S390" s="22"/>
      <c r="T390" s="22"/>
      <c r="U390" s="22"/>
    </row>
    <row r="391" ht="15.75" customHeight="1">
      <c r="B391" s="19"/>
      <c r="C391" s="19"/>
      <c r="D391" s="20"/>
      <c r="E391" s="20"/>
      <c r="F391" s="20"/>
      <c r="G391" s="20"/>
      <c r="H391" s="20"/>
      <c r="I391" s="21"/>
      <c r="J391" s="21"/>
      <c r="K391" s="19"/>
      <c r="M391" s="22"/>
      <c r="N391" s="22"/>
      <c r="O391" s="22"/>
      <c r="P391" s="22"/>
      <c r="Q391" s="22"/>
      <c r="R391" s="22"/>
      <c r="S391" s="22"/>
      <c r="T391" s="22"/>
      <c r="U391" s="22"/>
    </row>
    <row r="392" ht="15.75" customHeight="1">
      <c r="B392" s="19"/>
      <c r="C392" s="19"/>
      <c r="D392" s="20"/>
      <c r="E392" s="20"/>
      <c r="F392" s="20"/>
      <c r="G392" s="20"/>
      <c r="H392" s="20"/>
      <c r="I392" s="21"/>
      <c r="J392" s="21"/>
      <c r="K392" s="19"/>
      <c r="M392" s="22"/>
      <c r="N392" s="22"/>
      <c r="O392" s="22"/>
      <c r="P392" s="22"/>
      <c r="Q392" s="22"/>
      <c r="R392" s="22"/>
      <c r="S392" s="22"/>
      <c r="T392" s="22"/>
      <c r="U392" s="22"/>
    </row>
    <row r="393" ht="15.75" customHeight="1">
      <c r="B393" s="19"/>
      <c r="C393" s="19"/>
      <c r="D393" s="20"/>
      <c r="E393" s="20"/>
      <c r="F393" s="20"/>
      <c r="G393" s="20"/>
      <c r="H393" s="20"/>
      <c r="I393" s="21"/>
      <c r="J393" s="21"/>
      <c r="K393" s="19"/>
      <c r="M393" s="22"/>
      <c r="N393" s="22"/>
      <c r="O393" s="22"/>
      <c r="P393" s="22"/>
      <c r="Q393" s="22"/>
      <c r="R393" s="22"/>
      <c r="S393" s="22"/>
      <c r="T393" s="22"/>
      <c r="U393" s="22"/>
    </row>
    <row r="394" ht="15.75" customHeight="1">
      <c r="B394" s="19"/>
      <c r="C394" s="19"/>
      <c r="D394" s="20"/>
      <c r="E394" s="20"/>
      <c r="F394" s="20"/>
      <c r="G394" s="20"/>
      <c r="H394" s="20"/>
      <c r="I394" s="21"/>
      <c r="J394" s="21"/>
      <c r="K394" s="19"/>
      <c r="M394" s="22"/>
      <c r="N394" s="22"/>
      <c r="O394" s="22"/>
      <c r="P394" s="22"/>
      <c r="Q394" s="22"/>
      <c r="R394" s="22"/>
      <c r="S394" s="22"/>
      <c r="T394" s="22"/>
      <c r="U394" s="22"/>
    </row>
    <row r="395" ht="15.75" customHeight="1">
      <c r="B395" s="19"/>
      <c r="C395" s="19"/>
      <c r="D395" s="20"/>
      <c r="E395" s="20"/>
      <c r="F395" s="20"/>
      <c r="G395" s="20"/>
      <c r="H395" s="20"/>
      <c r="I395" s="21"/>
      <c r="J395" s="21"/>
      <c r="K395" s="19"/>
      <c r="M395" s="22"/>
      <c r="N395" s="22"/>
      <c r="O395" s="22"/>
      <c r="P395" s="22"/>
      <c r="Q395" s="22"/>
      <c r="R395" s="22"/>
      <c r="S395" s="22"/>
      <c r="T395" s="22"/>
      <c r="U395" s="22"/>
    </row>
    <row r="396" ht="15.75" customHeight="1">
      <c r="B396" s="19"/>
      <c r="C396" s="19"/>
      <c r="D396" s="20"/>
      <c r="E396" s="20"/>
      <c r="F396" s="20"/>
      <c r="G396" s="20"/>
      <c r="H396" s="20"/>
      <c r="I396" s="21"/>
      <c r="J396" s="21"/>
      <c r="K396" s="19"/>
      <c r="M396" s="22"/>
      <c r="N396" s="22"/>
      <c r="O396" s="22"/>
      <c r="P396" s="22"/>
      <c r="Q396" s="22"/>
      <c r="R396" s="22"/>
      <c r="S396" s="22"/>
      <c r="T396" s="22"/>
      <c r="U396" s="22"/>
    </row>
    <row r="397" ht="15.75" customHeight="1">
      <c r="B397" s="19"/>
      <c r="C397" s="19"/>
      <c r="D397" s="20"/>
      <c r="E397" s="20"/>
      <c r="F397" s="20"/>
      <c r="G397" s="20"/>
      <c r="H397" s="20"/>
      <c r="I397" s="21"/>
      <c r="J397" s="21"/>
      <c r="K397" s="19"/>
      <c r="M397" s="22"/>
      <c r="N397" s="22"/>
      <c r="O397" s="22"/>
      <c r="P397" s="22"/>
      <c r="Q397" s="22"/>
      <c r="R397" s="22"/>
      <c r="S397" s="22"/>
      <c r="T397" s="22"/>
      <c r="U397" s="22"/>
    </row>
    <row r="398" ht="15.75" customHeight="1">
      <c r="B398" s="19"/>
      <c r="C398" s="19"/>
      <c r="D398" s="20"/>
      <c r="E398" s="20"/>
      <c r="F398" s="20"/>
      <c r="G398" s="20"/>
      <c r="H398" s="20"/>
      <c r="I398" s="21"/>
      <c r="J398" s="21"/>
      <c r="K398" s="19"/>
      <c r="M398" s="22"/>
      <c r="N398" s="22"/>
      <c r="O398" s="22"/>
      <c r="P398" s="22"/>
      <c r="Q398" s="22"/>
      <c r="R398" s="22"/>
      <c r="S398" s="22"/>
      <c r="T398" s="22"/>
      <c r="U398" s="22"/>
    </row>
    <row r="399" ht="15.75" customHeight="1">
      <c r="B399" s="19"/>
      <c r="C399" s="19"/>
      <c r="D399" s="20"/>
      <c r="E399" s="20"/>
      <c r="F399" s="20"/>
      <c r="G399" s="20"/>
      <c r="H399" s="20"/>
      <c r="I399" s="21"/>
      <c r="J399" s="21"/>
      <c r="K399" s="19"/>
      <c r="M399" s="22"/>
      <c r="N399" s="22"/>
      <c r="O399" s="22"/>
      <c r="P399" s="22"/>
      <c r="Q399" s="22"/>
      <c r="R399" s="22"/>
      <c r="S399" s="22"/>
      <c r="T399" s="22"/>
      <c r="U399" s="22"/>
    </row>
    <row r="400" ht="15.75" customHeight="1">
      <c r="B400" s="19"/>
      <c r="C400" s="19"/>
      <c r="D400" s="20"/>
      <c r="E400" s="20"/>
      <c r="F400" s="20"/>
      <c r="G400" s="20"/>
      <c r="H400" s="20"/>
      <c r="I400" s="21"/>
      <c r="J400" s="21"/>
      <c r="K400" s="19"/>
      <c r="M400" s="22"/>
      <c r="N400" s="22"/>
      <c r="O400" s="22"/>
      <c r="P400" s="22"/>
      <c r="Q400" s="22"/>
      <c r="R400" s="22"/>
      <c r="S400" s="22"/>
      <c r="T400" s="22"/>
      <c r="U400" s="22"/>
    </row>
    <row r="401" ht="15.75" customHeight="1">
      <c r="B401" s="19"/>
      <c r="C401" s="19"/>
      <c r="D401" s="20"/>
      <c r="E401" s="20"/>
      <c r="F401" s="20"/>
      <c r="G401" s="20"/>
      <c r="H401" s="20"/>
      <c r="I401" s="21"/>
      <c r="J401" s="21"/>
      <c r="K401" s="19"/>
      <c r="M401" s="22"/>
      <c r="N401" s="22"/>
      <c r="O401" s="22"/>
      <c r="P401" s="22"/>
      <c r="Q401" s="22"/>
      <c r="R401" s="22"/>
      <c r="S401" s="22"/>
      <c r="T401" s="22"/>
      <c r="U401" s="22"/>
    </row>
    <row r="402" ht="15.75" customHeight="1">
      <c r="B402" s="19"/>
      <c r="C402" s="19"/>
      <c r="D402" s="20"/>
      <c r="E402" s="20"/>
      <c r="F402" s="20"/>
      <c r="G402" s="20"/>
      <c r="H402" s="20"/>
      <c r="I402" s="21"/>
      <c r="J402" s="21"/>
      <c r="K402" s="19"/>
      <c r="M402" s="22"/>
      <c r="N402" s="22"/>
      <c r="O402" s="22"/>
      <c r="P402" s="22"/>
      <c r="Q402" s="22"/>
      <c r="R402" s="22"/>
      <c r="S402" s="22"/>
      <c r="T402" s="22"/>
      <c r="U402" s="22"/>
    </row>
    <row r="403" ht="15.75" customHeight="1">
      <c r="B403" s="19"/>
      <c r="C403" s="19"/>
      <c r="D403" s="20"/>
      <c r="E403" s="20"/>
      <c r="F403" s="20"/>
      <c r="G403" s="20"/>
      <c r="H403" s="20"/>
      <c r="I403" s="21"/>
      <c r="J403" s="21"/>
      <c r="K403" s="19"/>
      <c r="M403" s="22"/>
      <c r="N403" s="22"/>
      <c r="O403" s="22"/>
      <c r="P403" s="22"/>
      <c r="Q403" s="22"/>
      <c r="R403" s="22"/>
      <c r="S403" s="22"/>
      <c r="T403" s="22"/>
      <c r="U403" s="22"/>
    </row>
    <row r="404" ht="15.75" customHeight="1">
      <c r="B404" s="19"/>
      <c r="C404" s="19"/>
      <c r="D404" s="20"/>
      <c r="E404" s="20"/>
      <c r="F404" s="20"/>
      <c r="G404" s="20"/>
      <c r="H404" s="20"/>
      <c r="I404" s="21"/>
      <c r="J404" s="21"/>
      <c r="K404" s="19"/>
      <c r="M404" s="22"/>
      <c r="N404" s="22"/>
      <c r="O404" s="22"/>
      <c r="P404" s="22"/>
      <c r="Q404" s="22"/>
      <c r="R404" s="22"/>
      <c r="S404" s="22"/>
      <c r="T404" s="22"/>
      <c r="U404" s="22"/>
    </row>
    <row r="405" ht="15.75" customHeight="1">
      <c r="B405" s="19"/>
      <c r="C405" s="19"/>
      <c r="D405" s="20"/>
      <c r="E405" s="20"/>
      <c r="F405" s="20"/>
      <c r="G405" s="20"/>
      <c r="H405" s="20"/>
      <c r="I405" s="21"/>
      <c r="J405" s="21"/>
      <c r="K405" s="19"/>
      <c r="M405" s="22"/>
      <c r="N405" s="22"/>
      <c r="O405" s="22"/>
      <c r="P405" s="22"/>
      <c r="Q405" s="22"/>
      <c r="R405" s="22"/>
      <c r="S405" s="22"/>
      <c r="T405" s="22"/>
      <c r="U405" s="22"/>
    </row>
    <row r="406" ht="15.75" customHeight="1">
      <c r="B406" s="19"/>
      <c r="C406" s="19"/>
      <c r="D406" s="20"/>
      <c r="E406" s="20"/>
      <c r="F406" s="20"/>
      <c r="G406" s="20"/>
      <c r="H406" s="20"/>
      <c r="I406" s="21"/>
      <c r="J406" s="21"/>
      <c r="K406" s="19"/>
      <c r="M406" s="22"/>
      <c r="N406" s="22"/>
      <c r="O406" s="22"/>
      <c r="P406" s="22"/>
      <c r="Q406" s="22"/>
      <c r="R406" s="22"/>
      <c r="S406" s="22"/>
      <c r="T406" s="22"/>
      <c r="U406" s="22"/>
    </row>
    <row r="407" ht="15.75" customHeight="1">
      <c r="B407" s="19"/>
      <c r="C407" s="19"/>
      <c r="D407" s="20"/>
      <c r="E407" s="20"/>
      <c r="F407" s="20"/>
      <c r="G407" s="20"/>
      <c r="H407" s="20"/>
      <c r="I407" s="21"/>
      <c r="J407" s="21"/>
      <c r="K407" s="19"/>
      <c r="M407" s="22"/>
      <c r="N407" s="22"/>
      <c r="O407" s="22"/>
      <c r="P407" s="22"/>
      <c r="Q407" s="22"/>
      <c r="R407" s="22"/>
      <c r="S407" s="22"/>
      <c r="T407" s="22"/>
      <c r="U407" s="22"/>
    </row>
    <row r="408" ht="15.75" customHeight="1">
      <c r="B408" s="19"/>
      <c r="C408" s="19"/>
      <c r="D408" s="20"/>
      <c r="E408" s="20"/>
      <c r="F408" s="20"/>
      <c r="G408" s="20"/>
      <c r="H408" s="20"/>
      <c r="I408" s="21"/>
      <c r="J408" s="21"/>
      <c r="K408" s="19"/>
      <c r="M408" s="22"/>
      <c r="N408" s="22"/>
      <c r="O408" s="22"/>
      <c r="P408" s="22"/>
      <c r="Q408" s="22"/>
      <c r="R408" s="22"/>
      <c r="S408" s="22"/>
      <c r="T408" s="22"/>
      <c r="U408" s="22"/>
    </row>
    <row r="409" ht="15.75" customHeight="1">
      <c r="B409" s="19"/>
      <c r="C409" s="19"/>
      <c r="D409" s="20"/>
      <c r="E409" s="20"/>
      <c r="F409" s="20"/>
      <c r="G409" s="20"/>
      <c r="H409" s="20"/>
      <c r="I409" s="21"/>
      <c r="J409" s="21"/>
      <c r="K409" s="19"/>
      <c r="M409" s="22"/>
      <c r="N409" s="22"/>
      <c r="O409" s="22"/>
      <c r="P409" s="22"/>
      <c r="Q409" s="22"/>
      <c r="R409" s="22"/>
      <c r="S409" s="22"/>
      <c r="T409" s="22"/>
      <c r="U409" s="22"/>
    </row>
    <row r="410" ht="15.75" customHeight="1">
      <c r="B410" s="19"/>
      <c r="C410" s="19"/>
      <c r="D410" s="20"/>
      <c r="E410" s="20"/>
      <c r="F410" s="20"/>
      <c r="G410" s="20"/>
      <c r="H410" s="20"/>
      <c r="I410" s="21"/>
      <c r="J410" s="21"/>
      <c r="K410" s="19"/>
      <c r="M410" s="22"/>
      <c r="N410" s="22"/>
      <c r="O410" s="22"/>
      <c r="P410" s="22"/>
      <c r="Q410" s="22"/>
      <c r="R410" s="22"/>
      <c r="S410" s="22"/>
      <c r="T410" s="22"/>
      <c r="U410" s="22"/>
    </row>
    <row r="411" ht="15.75" customHeight="1">
      <c r="B411" s="19"/>
      <c r="C411" s="19"/>
      <c r="D411" s="20"/>
      <c r="E411" s="20"/>
      <c r="F411" s="20"/>
      <c r="G411" s="20"/>
      <c r="H411" s="20"/>
      <c r="I411" s="21"/>
      <c r="J411" s="21"/>
      <c r="K411" s="19"/>
      <c r="M411" s="22"/>
      <c r="N411" s="22"/>
      <c r="O411" s="22"/>
      <c r="P411" s="22"/>
      <c r="Q411" s="22"/>
      <c r="R411" s="22"/>
      <c r="S411" s="22"/>
      <c r="T411" s="22"/>
      <c r="U411" s="22"/>
    </row>
    <row r="412" ht="15.75" customHeight="1">
      <c r="B412" s="19"/>
      <c r="C412" s="19"/>
      <c r="D412" s="20"/>
      <c r="E412" s="20"/>
      <c r="F412" s="20"/>
      <c r="G412" s="20"/>
      <c r="H412" s="20"/>
      <c r="I412" s="21"/>
      <c r="J412" s="21"/>
      <c r="K412" s="19"/>
      <c r="M412" s="22"/>
      <c r="N412" s="22"/>
      <c r="O412" s="22"/>
      <c r="P412" s="22"/>
      <c r="Q412" s="22"/>
      <c r="R412" s="22"/>
      <c r="S412" s="22"/>
      <c r="T412" s="22"/>
      <c r="U412" s="22"/>
    </row>
    <row r="413" ht="15.75" customHeight="1">
      <c r="B413" s="19"/>
      <c r="C413" s="19"/>
      <c r="D413" s="20"/>
      <c r="E413" s="20"/>
      <c r="F413" s="20"/>
      <c r="G413" s="20"/>
      <c r="H413" s="20"/>
      <c r="I413" s="21"/>
      <c r="J413" s="21"/>
      <c r="K413" s="19"/>
      <c r="M413" s="22"/>
      <c r="N413" s="22"/>
      <c r="O413" s="22"/>
      <c r="P413" s="22"/>
      <c r="Q413" s="22"/>
      <c r="R413" s="22"/>
      <c r="S413" s="22"/>
      <c r="T413" s="22"/>
      <c r="U413" s="22"/>
    </row>
    <row r="414" ht="15.75" customHeight="1">
      <c r="B414" s="19"/>
      <c r="C414" s="19"/>
      <c r="D414" s="20"/>
      <c r="E414" s="20"/>
      <c r="F414" s="20"/>
      <c r="G414" s="20"/>
      <c r="H414" s="20"/>
      <c r="I414" s="21"/>
      <c r="J414" s="21"/>
      <c r="K414" s="19"/>
      <c r="M414" s="22"/>
      <c r="N414" s="22"/>
      <c r="O414" s="22"/>
      <c r="P414" s="22"/>
      <c r="Q414" s="22"/>
      <c r="R414" s="22"/>
      <c r="S414" s="22"/>
      <c r="T414" s="22"/>
      <c r="U414" s="22"/>
    </row>
    <row r="415" ht="15.75" customHeight="1">
      <c r="B415" s="19"/>
      <c r="C415" s="19"/>
      <c r="D415" s="20"/>
      <c r="E415" s="20"/>
      <c r="F415" s="20"/>
      <c r="G415" s="20"/>
      <c r="H415" s="20"/>
      <c r="I415" s="21"/>
      <c r="J415" s="21"/>
      <c r="K415" s="19"/>
      <c r="M415" s="22"/>
      <c r="N415" s="22"/>
      <c r="O415" s="22"/>
      <c r="P415" s="22"/>
      <c r="Q415" s="22"/>
      <c r="R415" s="22"/>
      <c r="S415" s="22"/>
      <c r="T415" s="22"/>
      <c r="U415" s="22"/>
    </row>
    <row r="416" ht="15.75" customHeight="1">
      <c r="B416" s="19"/>
      <c r="C416" s="19"/>
      <c r="D416" s="20"/>
      <c r="E416" s="20"/>
      <c r="F416" s="20"/>
      <c r="G416" s="20"/>
      <c r="H416" s="20"/>
      <c r="I416" s="21"/>
      <c r="J416" s="21"/>
      <c r="K416" s="19"/>
      <c r="M416" s="22"/>
      <c r="N416" s="22"/>
      <c r="O416" s="22"/>
      <c r="P416" s="22"/>
      <c r="Q416" s="22"/>
      <c r="R416" s="22"/>
      <c r="S416" s="22"/>
      <c r="T416" s="22"/>
      <c r="U416" s="22"/>
    </row>
    <row r="417" ht="15.75" customHeight="1">
      <c r="B417" s="19"/>
      <c r="C417" s="19"/>
      <c r="D417" s="20"/>
      <c r="E417" s="20"/>
      <c r="F417" s="20"/>
      <c r="G417" s="20"/>
      <c r="H417" s="20"/>
      <c r="I417" s="21"/>
      <c r="J417" s="21"/>
      <c r="K417" s="19"/>
      <c r="M417" s="22"/>
      <c r="N417" s="22"/>
      <c r="O417" s="22"/>
      <c r="P417" s="22"/>
      <c r="Q417" s="22"/>
      <c r="R417" s="22"/>
      <c r="S417" s="22"/>
      <c r="T417" s="22"/>
      <c r="U417" s="22"/>
    </row>
    <row r="418" ht="15.75" customHeight="1">
      <c r="B418" s="19"/>
      <c r="C418" s="19"/>
      <c r="D418" s="20"/>
      <c r="E418" s="20"/>
      <c r="F418" s="20"/>
      <c r="G418" s="20"/>
      <c r="H418" s="20"/>
      <c r="I418" s="21"/>
      <c r="J418" s="21"/>
      <c r="K418" s="19"/>
      <c r="M418" s="22"/>
      <c r="N418" s="22"/>
      <c r="O418" s="22"/>
      <c r="P418" s="22"/>
      <c r="Q418" s="22"/>
      <c r="R418" s="22"/>
      <c r="S418" s="22"/>
      <c r="T418" s="22"/>
      <c r="U418" s="22"/>
    </row>
    <row r="419" ht="15.75" customHeight="1">
      <c r="B419" s="19"/>
      <c r="C419" s="19"/>
      <c r="D419" s="20"/>
      <c r="E419" s="20"/>
      <c r="F419" s="20"/>
      <c r="G419" s="20"/>
      <c r="H419" s="20"/>
      <c r="I419" s="21"/>
      <c r="J419" s="21"/>
      <c r="K419" s="19"/>
      <c r="M419" s="22"/>
      <c r="N419" s="22"/>
      <c r="O419" s="22"/>
      <c r="P419" s="22"/>
      <c r="Q419" s="22"/>
      <c r="R419" s="22"/>
      <c r="S419" s="22"/>
      <c r="T419" s="22"/>
      <c r="U419" s="22"/>
    </row>
    <row r="420" ht="15.75" customHeight="1">
      <c r="B420" s="19"/>
      <c r="C420" s="19"/>
      <c r="D420" s="20"/>
      <c r="E420" s="20"/>
      <c r="F420" s="20"/>
      <c r="G420" s="20"/>
      <c r="H420" s="20"/>
      <c r="I420" s="21"/>
      <c r="J420" s="21"/>
      <c r="K420" s="19"/>
      <c r="M420" s="22"/>
      <c r="N420" s="22"/>
      <c r="O420" s="22"/>
      <c r="P420" s="22"/>
      <c r="Q420" s="22"/>
      <c r="R420" s="22"/>
      <c r="S420" s="22"/>
      <c r="T420" s="22"/>
      <c r="U420" s="22"/>
    </row>
    <row r="421" ht="15.75" customHeight="1">
      <c r="B421" s="19"/>
      <c r="C421" s="19"/>
      <c r="D421" s="20"/>
      <c r="E421" s="20"/>
      <c r="F421" s="20"/>
      <c r="G421" s="20"/>
      <c r="H421" s="20"/>
      <c r="I421" s="21"/>
      <c r="J421" s="21"/>
      <c r="K421" s="19"/>
      <c r="M421" s="22"/>
      <c r="N421" s="22"/>
      <c r="O421" s="22"/>
      <c r="P421" s="22"/>
      <c r="Q421" s="22"/>
      <c r="R421" s="22"/>
      <c r="S421" s="22"/>
      <c r="T421" s="22"/>
      <c r="U421" s="22"/>
    </row>
    <row r="422" ht="15.75" customHeight="1">
      <c r="B422" s="19"/>
      <c r="C422" s="19"/>
      <c r="D422" s="20"/>
      <c r="E422" s="20"/>
      <c r="F422" s="20"/>
      <c r="G422" s="20"/>
      <c r="H422" s="20"/>
      <c r="I422" s="21"/>
      <c r="J422" s="21"/>
      <c r="K422" s="19"/>
      <c r="M422" s="22"/>
      <c r="N422" s="22"/>
      <c r="O422" s="22"/>
      <c r="P422" s="22"/>
      <c r="Q422" s="22"/>
      <c r="R422" s="22"/>
      <c r="S422" s="22"/>
      <c r="T422" s="22"/>
      <c r="U422" s="22"/>
    </row>
    <row r="423" ht="15.75" customHeight="1">
      <c r="B423" s="19"/>
      <c r="C423" s="19"/>
      <c r="D423" s="20"/>
      <c r="E423" s="20"/>
      <c r="F423" s="20"/>
      <c r="G423" s="20"/>
      <c r="H423" s="20"/>
      <c r="I423" s="21"/>
      <c r="J423" s="21"/>
      <c r="K423" s="19"/>
      <c r="M423" s="22"/>
      <c r="N423" s="22"/>
      <c r="O423" s="22"/>
      <c r="P423" s="22"/>
      <c r="Q423" s="22"/>
      <c r="R423" s="22"/>
      <c r="S423" s="22"/>
      <c r="T423" s="22"/>
      <c r="U423" s="22"/>
    </row>
    <row r="424" ht="15.75" customHeight="1">
      <c r="B424" s="19"/>
      <c r="C424" s="19"/>
      <c r="D424" s="20"/>
      <c r="E424" s="20"/>
      <c r="F424" s="20"/>
      <c r="G424" s="20"/>
      <c r="H424" s="20"/>
      <c r="I424" s="21"/>
      <c r="J424" s="21"/>
      <c r="K424" s="19"/>
      <c r="M424" s="22"/>
      <c r="N424" s="22"/>
      <c r="O424" s="22"/>
      <c r="P424" s="22"/>
      <c r="Q424" s="22"/>
      <c r="R424" s="22"/>
      <c r="S424" s="22"/>
      <c r="T424" s="22"/>
      <c r="U424" s="22"/>
    </row>
    <row r="425" ht="15.75" customHeight="1">
      <c r="B425" s="19"/>
      <c r="C425" s="19"/>
      <c r="D425" s="20"/>
      <c r="E425" s="20"/>
      <c r="F425" s="20"/>
      <c r="G425" s="20"/>
      <c r="H425" s="20"/>
      <c r="I425" s="21"/>
      <c r="J425" s="21"/>
      <c r="K425" s="19"/>
      <c r="M425" s="22"/>
      <c r="N425" s="22"/>
      <c r="O425" s="22"/>
      <c r="P425" s="22"/>
      <c r="Q425" s="22"/>
      <c r="R425" s="22"/>
      <c r="S425" s="22"/>
      <c r="T425" s="22"/>
      <c r="U425" s="22"/>
    </row>
    <row r="426" ht="15.75" customHeight="1">
      <c r="B426" s="19"/>
      <c r="C426" s="19"/>
      <c r="D426" s="20"/>
      <c r="E426" s="20"/>
      <c r="F426" s="20"/>
      <c r="G426" s="20"/>
      <c r="H426" s="20"/>
      <c r="I426" s="21"/>
      <c r="J426" s="21"/>
      <c r="K426" s="19"/>
      <c r="M426" s="22"/>
      <c r="N426" s="22"/>
      <c r="O426" s="22"/>
      <c r="P426" s="22"/>
      <c r="Q426" s="22"/>
      <c r="R426" s="22"/>
      <c r="S426" s="22"/>
      <c r="T426" s="22"/>
      <c r="U426" s="22"/>
    </row>
    <row r="427" ht="15.75" customHeight="1">
      <c r="B427" s="19"/>
      <c r="C427" s="19"/>
      <c r="D427" s="20"/>
      <c r="E427" s="20"/>
      <c r="F427" s="20"/>
      <c r="G427" s="20"/>
      <c r="H427" s="20"/>
      <c r="I427" s="21"/>
      <c r="J427" s="21"/>
      <c r="K427" s="19"/>
      <c r="M427" s="22"/>
      <c r="N427" s="22"/>
      <c r="O427" s="22"/>
      <c r="P427" s="22"/>
      <c r="Q427" s="22"/>
      <c r="R427" s="22"/>
      <c r="S427" s="22"/>
      <c r="T427" s="22"/>
      <c r="U427" s="22"/>
    </row>
    <row r="428" ht="15.75" customHeight="1">
      <c r="B428" s="19"/>
      <c r="C428" s="19"/>
      <c r="D428" s="20"/>
      <c r="E428" s="20"/>
      <c r="F428" s="20"/>
      <c r="G428" s="20"/>
      <c r="H428" s="20"/>
      <c r="I428" s="21"/>
      <c r="J428" s="21"/>
      <c r="K428" s="19"/>
      <c r="M428" s="22"/>
      <c r="N428" s="22"/>
      <c r="O428" s="22"/>
      <c r="P428" s="22"/>
      <c r="Q428" s="22"/>
      <c r="R428" s="22"/>
      <c r="S428" s="22"/>
      <c r="T428" s="22"/>
      <c r="U428" s="22"/>
    </row>
    <row r="429" ht="15.75" customHeight="1">
      <c r="B429" s="19"/>
      <c r="C429" s="19"/>
      <c r="D429" s="20"/>
      <c r="E429" s="20"/>
      <c r="F429" s="20"/>
      <c r="G429" s="20"/>
      <c r="H429" s="20"/>
      <c r="I429" s="21"/>
      <c r="J429" s="21"/>
      <c r="K429" s="19"/>
      <c r="M429" s="22"/>
      <c r="N429" s="22"/>
      <c r="O429" s="22"/>
      <c r="P429" s="22"/>
      <c r="Q429" s="22"/>
      <c r="R429" s="22"/>
      <c r="S429" s="22"/>
      <c r="T429" s="22"/>
      <c r="U429" s="22"/>
    </row>
    <row r="430" ht="15.75" customHeight="1">
      <c r="B430" s="19"/>
      <c r="C430" s="19"/>
      <c r="D430" s="20"/>
      <c r="E430" s="20"/>
      <c r="F430" s="20"/>
      <c r="G430" s="20"/>
      <c r="H430" s="20"/>
      <c r="I430" s="21"/>
      <c r="J430" s="21"/>
      <c r="K430" s="19"/>
      <c r="M430" s="22"/>
      <c r="N430" s="22"/>
      <c r="O430" s="22"/>
      <c r="P430" s="22"/>
      <c r="Q430" s="22"/>
      <c r="R430" s="22"/>
      <c r="S430" s="22"/>
      <c r="T430" s="22"/>
      <c r="U430" s="22"/>
    </row>
    <row r="431" ht="15.75" customHeight="1">
      <c r="B431" s="19"/>
      <c r="C431" s="19"/>
      <c r="D431" s="20"/>
      <c r="E431" s="20"/>
      <c r="F431" s="20"/>
      <c r="G431" s="20"/>
      <c r="H431" s="20"/>
      <c r="I431" s="21"/>
      <c r="J431" s="21"/>
      <c r="K431" s="19"/>
      <c r="M431" s="22"/>
      <c r="N431" s="22"/>
      <c r="O431" s="22"/>
      <c r="P431" s="22"/>
      <c r="Q431" s="22"/>
      <c r="R431" s="22"/>
      <c r="S431" s="22"/>
      <c r="T431" s="22"/>
      <c r="U431" s="22"/>
    </row>
    <row r="432" ht="15.75" customHeight="1">
      <c r="B432" s="19"/>
      <c r="C432" s="19"/>
      <c r="D432" s="20"/>
      <c r="E432" s="20"/>
      <c r="F432" s="20"/>
      <c r="G432" s="20"/>
      <c r="H432" s="20"/>
      <c r="I432" s="21"/>
      <c r="J432" s="21"/>
      <c r="K432" s="19"/>
      <c r="M432" s="22"/>
      <c r="N432" s="22"/>
      <c r="O432" s="22"/>
      <c r="P432" s="22"/>
      <c r="Q432" s="22"/>
      <c r="R432" s="22"/>
      <c r="S432" s="22"/>
      <c r="T432" s="22"/>
      <c r="U432" s="22"/>
    </row>
    <row r="433" ht="15.75" customHeight="1">
      <c r="B433" s="19"/>
      <c r="C433" s="19"/>
      <c r="D433" s="20"/>
      <c r="E433" s="20"/>
      <c r="F433" s="20"/>
      <c r="G433" s="20"/>
      <c r="H433" s="20"/>
      <c r="I433" s="21"/>
      <c r="J433" s="21"/>
      <c r="K433" s="19"/>
      <c r="M433" s="22"/>
      <c r="N433" s="22"/>
      <c r="O433" s="22"/>
      <c r="P433" s="22"/>
      <c r="Q433" s="22"/>
      <c r="R433" s="22"/>
      <c r="S433" s="22"/>
      <c r="T433" s="22"/>
      <c r="U433" s="22"/>
    </row>
    <row r="434" ht="15.75" customHeight="1">
      <c r="B434" s="19"/>
      <c r="C434" s="19"/>
      <c r="D434" s="20"/>
      <c r="E434" s="20"/>
      <c r="F434" s="20"/>
      <c r="G434" s="20"/>
      <c r="H434" s="20"/>
      <c r="I434" s="21"/>
      <c r="J434" s="21"/>
      <c r="K434" s="19"/>
      <c r="M434" s="22"/>
      <c r="N434" s="22"/>
      <c r="O434" s="22"/>
      <c r="P434" s="22"/>
      <c r="Q434" s="22"/>
      <c r="R434" s="22"/>
      <c r="S434" s="22"/>
      <c r="T434" s="22"/>
      <c r="U434" s="22"/>
    </row>
    <row r="435" ht="15.75" customHeight="1">
      <c r="B435" s="19"/>
      <c r="C435" s="19"/>
      <c r="D435" s="20"/>
      <c r="E435" s="20"/>
      <c r="F435" s="20"/>
      <c r="G435" s="20"/>
      <c r="H435" s="20"/>
      <c r="I435" s="21"/>
      <c r="J435" s="21"/>
      <c r="K435" s="19"/>
      <c r="M435" s="22"/>
      <c r="N435" s="22"/>
      <c r="O435" s="22"/>
      <c r="P435" s="22"/>
      <c r="Q435" s="22"/>
      <c r="R435" s="22"/>
      <c r="S435" s="22"/>
      <c r="T435" s="22"/>
      <c r="U435" s="22"/>
    </row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1:$U$86"/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1.63"/>
    <col customWidth="1" min="3" max="3" width="21.13"/>
    <col customWidth="1" min="4" max="4" width="21.63"/>
    <col customWidth="1" min="5" max="5" width="16.63"/>
    <col customWidth="1" min="6" max="6" width="16.13"/>
    <col customWidth="1" min="7" max="7" width="16.75"/>
  </cols>
  <sheetData>
    <row r="1" ht="15.75" customHeight="1">
      <c r="A1" s="23" t="s">
        <v>282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ht="15.75" customHeight="1">
      <c r="H2" s="24"/>
      <c r="I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ht="15.75" customHeight="1"/>
    <row r="4" ht="15.75" customHeight="1"/>
    <row r="5" ht="15.75" customHeight="1">
      <c r="J5" s="44"/>
      <c r="K5" s="45"/>
      <c r="L5" s="46"/>
      <c r="M5" s="47"/>
    </row>
    <row r="6" ht="15.75" customHeight="1"/>
    <row r="7" ht="15.75" customHeight="1"/>
    <row r="8" ht="15.75" customHeight="1"/>
    <row r="9" ht="15.75" customHeight="1"/>
    <row r="10" ht="15.75" customHeight="1">
      <c r="A10" s="44"/>
      <c r="B10" s="45"/>
      <c r="C10" s="46"/>
      <c r="D10" s="46"/>
      <c r="E10" s="46"/>
      <c r="F10" s="46"/>
      <c r="G10" s="47"/>
    </row>
    <row r="11" ht="15.75" customHeight="1"/>
    <row r="12" ht="15.75" customHeight="1"/>
    <row r="13" ht="15.75" customHeight="1">
      <c r="A13" s="51" t="s">
        <v>291</v>
      </c>
    </row>
    <row r="14" ht="15.75" customHeight="1">
      <c r="A14" s="24" t="s">
        <v>5</v>
      </c>
      <c r="B14" s="24" t="s">
        <v>292</v>
      </c>
      <c r="C14" s="24" t="s">
        <v>293</v>
      </c>
      <c r="D14" s="24" t="s">
        <v>288</v>
      </c>
      <c r="E14" s="24" t="s">
        <v>289</v>
      </c>
      <c r="F14" s="24"/>
      <c r="G14" s="24"/>
      <c r="H14" s="24"/>
      <c r="I14" s="24" t="s">
        <v>2</v>
      </c>
      <c r="J14" s="24" t="s">
        <v>287</v>
      </c>
      <c r="K14" s="24" t="s">
        <v>288</v>
      </c>
      <c r="L14" s="24" t="s">
        <v>289</v>
      </c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ht="15.75" customHeight="1">
      <c r="A15" s="52" t="s">
        <v>28</v>
      </c>
      <c r="B15" s="52">
        <v>4.94945993294461E7</v>
      </c>
      <c r="C15" s="53">
        <v>4.28463237600583E7</v>
      </c>
      <c r="D15" s="53">
        <v>1.0919931704E8</v>
      </c>
      <c r="E15" s="53">
        <v>1.0919931704E8</v>
      </c>
      <c r="I15" s="52" t="s">
        <v>22</v>
      </c>
      <c r="J15" s="53">
        <v>4.68272206287588E7</v>
      </c>
      <c r="K15" s="53">
        <v>1.05684571664E8</v>
      </c>
      <c r="L15" s="53">
        <v>2.45734192792E8</v>
      </c>
    </row>
    <row r="16" ht="15.75" customHeight="1">
      <c r="A16" s="52" t="s">
        <v>42</v>
      </c>
      <c r="B16" s="52">
        <v>4.93166132002701E7</v>
      </c>
      <c r="C16" s="53">
        <v>4.30903624059301E7</v>
      </c>
      <c r="D16" s="53">
        <v>1.18275609728E8</v>
      </c>
      <c r="E16" s="53">
        <v>1.19681063376E8</v>
      </c>
      <c r="I16" s="52" t="s">
        <v>290</v>
      </c>
      <c r="J16" s="53">
        <v>4.68272206287588E7</v>
      </c>
      <c r="K16" s="53">
        <v>1.05684571664E8</v>
      </c>
      <c r="L16" s="53">
        <v>2.45734192792E8</v>
      </c>
    </row>
    <row r="17" ht="15.75" customHeight="1">
      <c r="A17" s="52" t="s">
        <v>31</v>
      </c>
      <c r="B17" s="52">
        <v>5.05720125866567E7</v>
      </c>
      <c r="C17" s="53">
        <v>4.43413031566753E7</v>
      </c>
      <c r="D17" s="53">
        <v>2.34382326424E8</v>
      </c>
      <c r="E17" s="53">
        <v>2.45734192792E8</v>
      </c>
    </row>
    <row r="18" ht="15.75" customHeight="1">
      <c r="A18" s="52" t="s">
        <v>25</v>
      </c>
      <c r="B18" s="52">
        <v>4.83792325079365E7</v>
      </c>
      <c r="C18" s="53">
        <v>4.16376204017778E7</v>
      </c>
      <c r="D18" s="53">
        <v>1.05684571664E8</v>
      </c>
      <c r="E18" s="53">
        <v>1.05684571664E8</v>
      </c>
    </row>
    <row r="19" ht="15.75" customHeight="1">
      <c r="A19" s="52" t="s">
        <v>290</v>
      </c>
      <c r="B19" s="52">
        <v>5.02123542202757E7</v>
      </c>
      <c r="C19" s="53">
        <v>4.39657600987775E7</v>
      </c>
      <c r="D19" s="53">
        <v>1.05684571664E8</v>
      </c>
      <c r="E19" s="53">
        <v>2.45734192792E8</v>
      </c>
    </row>
    <row r="20" ht="15.75" customHeight="1"/>
    <row r="21" ht="15.75" customHeight="1"/>
    <row r="22" ht="15.75" customHeight="1"/>
    <row r="23" ht="15.75" customHeight="1">
      <c r="A23" s="51"/>
    </row>
    <row r="24" ht="15.75" customHeight="1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orientation="portrait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8" width="11.5"/>
    <col customWidth="1" min="9" max="9" width="15.13"/>
    <col customWidth="1" min="10" max="10" width="17.88"/>
    <col customWidth="1" min="11" max="11" width="17.38"/>
    <col customWidth="1" min="12" max="12" width="20.88"/>
    <col customWidth="1" min="13" max="14" width="11.5"/>
    <col customWidth="1" min="15" max="15" width="23.0"/>
    <col customWidth="1" min="16" max="22" width="11.5"/>
  </cols>
  <sheetData>
    <row r="1" ht="52.5" customHeight="1">
      <c r="A1" s="54" t="s">
        <v>294</v>
      </c>
      <c r="B1" s="55" t="s">
        <v>0</v>
      </c>
      <c r="C1" s="55" t="s">
        <v>1</v>
      </c>
      <c r="D1" s="55" t="s">
        <v>2</v>
      </c>
      <c r="E1" s="55" t="s">
        <v>3</v>
      </c>
      <c r="F1" s="56" t="s">
        <v>4</v>
      </c>
      <c r="G1" s="56" t="s">
        <v>295</v>
      </c>
      <c r="H1" s="55" t="s">
        <v>5</v>
      </c>
      <c r="I1" s="55" t="s">
        <v>6</v>
      </c>
      <c r="J1" s="55" t="s">
        <v>7</v>
      </c>
      <c r="K1" s="55" t="s">
        <v>8</v>
      </c>
      <c r="L1" s="55" t="s">
        <v>10</v>
      </c>
      <c r="M1" s="55" t="s">
        <v>11</v>
      </c>
      <c r="N1" s="57" t="s">
        <v>12</v>
      </c>
      <c r="O1" s="57" t="s">
        <v>14</v>
      </c>
      <c r="P1" s="58" t="s">
        <v>20</v>
      </c>
      <c r="Q1" s="55" t="s">
        <v>18</v>
      </c>
      <c r="R1" s="57" t="s">
        <v>19</v>
      </c>
      <c r="U1" s="55"/>
      <c r="V1" s="55"/>
    </row>
    <row r="2" ht="12.75" customHeight="1">
      <c r="G2" s="59"/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printOptions/>
  <pageMargins bottom="1.05277777777778" footer="0.0" header="0.0" left="0.7875" right="0.7875" top="1.05277777777778"/>
  <pageSetup orientation="portrait"/>
  <headerFooter>
    <oddHeader>&amp;C&amp;A</oddHeader>
    <oddFooter>&amp;CPage &amp;P</oddFooter>
  </headerFooter>
  <drawing r:id="rId1"/>
</worksheet>
</file>