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 class marketcaps" sheetId="1" r:id="rId4"/>
    <sheet state="visible" name="Asset class marketcaps - detail" sheetId="2" r:id="rId5"/>
  </sheets>
  <definedNames/>
  <calcPr/>
</workbook>
</file>

<file path=xl/sharedStrings.xml><?xml version="1.0" encoding="utf-8"?>
<sst xmlns="http://schemas.openxmlformats.org/spreadsheetml/2006/main" count="59" uniqueCount="31">
  <si>
    <t>Market capitalization (USD tn)</t>
  </si>
  <si>
    <t>Market portfolio weight</t>
  </si>
  <si>
    <t>Asset class</t>
  </si>
  <si>
    <t>Equity</t>
  </si>
  <si>
    <t>Fixed income</t>
  </si>
  <si>
    <t>Commodity</t>
  </si>
  <si>
    <t>Real estate</t>
  </si>
  <si>
    <t>Representative index/source</t>
  </si>
  <si>
    <t>Asset class (specific)</t>
  </si>
  <si>
    <t>Market capitalization (USD bn)</t>
  </si>
  <si>
    <t>MSCI AC World Index</t>
  </si>
  <si>
    <t>Public equity</t>
  </si>
  <si>
    <t>MSCI AC World Small Cap Index</t>
  </si>
  <si>
    <t>MSCI AC World REITs Index</t>
  </si>
  <si>
    <t>MSCI AC World Small Cap REITs Index</t>
  </si>
  <si>
    <t>Prequin</t>
  </si>
  <si>
    <t>Private equity</t>
  </si>
  <si>
    <t>J.P. Morgan Government Bond Index - Emerging Markets Global Composite</t>
  </si>
  <si>
    <t>Emerging debt</t>
  </si>
  <si>
    <t>J.P. Morgan Emerging Markets Bond Index Global Components</t>
  </si>
  <si>
    <t>J.P. Morgan Corporate Emerging Markets Bond Index Broad</t>
  </si>
  <si>
    <t>Barclays Capital Emerging Markets Government Inflation-Linked Index</t>
  </si>
  <si>
    <t>Barclays Capital Multiverse Index</t>
  </si>
  <si>
    <t>Investment grade credit</t>
  </si>
  <si>
    <t>Barclays Capital Global Aggregate Inflation-Linked Index</t>
  </si>
  <si>
    <t>Inflation-linked bonds</t>
  </si>
  <si>
    <t>Gold</t>
  </si>
  <si>
    <t>Silver</t>
  </si>
  <si>
    <t>GPR General PSI Global Index (t)</t>
  </si>
  <si>
    <t>GPR General PSI Global Index (t-1)</t>
  </si>
  <si>
    <t>Real estate estimate (t-1)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</si>
</sst>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3">
    <border/>
    <border>
      <left style="double">
        <color rgb="FF000000"/>
      </lef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1" fillId="2" fontId="3" numFmtId="2" xfId="0" applyAlignment="1" applyBorder="1" applyFont="1" applyNumberFormat="1">
      <alignment readingOrder="0"/>
    </xf>
    <xf borderId="0" fillId="2" fontId="3" numFmtId="2" xfId="0" applyAlignment="1" applyFont="1" applyNumberFormat="1">
      <alignment readingOrder="0"/>
    </xf>
    <xf borderId="2" fillId="2" fontId="3" numFmtId="2" xfId="0" applyAlignment="1" applyBorder="1" applyFont="1" applyNumberFormat="1">
      <alignment readingOrder="0"/>
    </xf>
    <xf borderId="0" fillId="2" fontId="3" numFmtId="10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1" fillId="3" fontId="3" numFmtId="2" xfId="0" applyAlignment="1" applyBorder="1" applyFont="1" applyNumberFormat="1">
      <alignment readingOrder="0"/>
    </xf>
    <xf borderId="0" fillId="3" fontId="3" numFmtId="2" xfId="0" applyAlignment="1" applyFont="1" applyNumberFormat="1">
      <alignment readingOrder="0"/>
    </xf>
    <xf borderId="2" fillId="3" fontId="3" numFmtId="2" xfId="0" applyAlignment="1" applyBorder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1" fillId="4" fontId="3" numFmtId="2" xfId="0" applyAlignment="1" applyBorder="1" applyFont="1" applyNumberFormat="1">
      <alignment readingOrder="0"/>
    </xf>
    <xf borderId="0" fillId="4" fontId="3" numFmtId="2" xfId="0" applyAlignment="1" applyFont="1" applyNumberFormat="1">
      <alignment readingOrder="0"/>
    </xf>
    <xf borderId="2" fillId="4" fontId="3" numFmtId="2" xfId="0" applyAlignment="1" applyBorder="1" applyFont="1" applyNumberFormat="1">
      <alignment readingOrder="0"/>
    </xf>
    <xf borderId="0" fillId="4" fontId="3" numFmtId="10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1" fillId="5" fontId="3" numFmtId="2" xfId="0" applyAlignment="1" applyBorder="1" applyFont="1" applyNumberFormat="1">
      <alignment readingOrder="0"/>
    </xf>
    <xf borderId="0" fillId="5" fontId="3" numFmtId="2" xfId="0" applyAlignment="1" applyFont="1" applyNumberFormat="1">
      <alignment readingOrder="0"/>
    </xf>
    <xf borderId="2" fillId="5" fontId="3" numFmtId="2" xfId="0" applyAlignment="1" applyBorder="1" applyFont="1" applyNumberFormat="1">
      <alignment readingOrder="0"/>
    </xf>
    <xf borderId="0" fillId="5" fontId="3" numFmtId="10" xfId="0" applyAlignment="1" applyFont="1" applyNumberFormat="1">
      <alignment readingOrder="0"/>
    </xf>
    <xf borderId="0" fillId="0" fontId="3" numFmtId="164" xfId="0" applyFont="1" applyNumberFormat="1"/>
    <xf borderId="0" fillId="2" fontId="3" numFmtId="1" xfId="0" applyAlignment="1" applyFont="1" applyNumberFormat="1">
      <alignment readingOrder="0"/>
    </xf>
    <xf borderId="0" fillId="3" fontId="3" numFmtId="1" xfId="0" applyAlignment="1" applyFont="1" applyNumberFormat="1">
      <alignment readingOrder="0"/>
    </xf>
    <xf borderId="0" fillId="4" fontId="3" numFmtId="1" xfId="0" applyAlignment="1" applyFont="1" applyNumberFormat="1">
      <alignment readingOrder="0"/>
    </xf>
    <xf borderId="0" fillId="5" fontId="3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5" width="7.25"/>
  </cols>
  <sheetData>
    <row r="1">
      <c r="A1" s="1"/>
      <c r="B1" s="2" t="s">
        <v>0</v>
      </c>
      <c r="M1" s="3"/>
      <c r="N1" s="4" t="s">
        <v>1</v>
      </c>
    </row>
    <row r="2">
      <c r="A2" s="1" t="s">
        <v>2</v>
      </c>
      <c r="B2" s="5">
        <v>2012.0</v>
      </c>
      <c r="C2" s="1">
        <v>2013.0</v>
      </c>
      <c r="D2" s="1">
        <v>2014.0</v>
      </c>
      <c r="E2" s="1">
        <v>2015.0</v>
      </c>
      <c r="F2" s="1">
        <v>2016.0</v>
      </c>
      <c r="G2" s="1">
        <v>2017.0</v>
      </c>
      <c r="H2" s="1">
        <v>2018.0</v>
      </c>
      <c r="I2" s="1">
        <v>2019.0</v>
      </c>
      <c r="J2" s="1">
        <v>2020.0</v>
      </c>
      <c r="K2" s="1">
        <v>2021.0</v>
      </c>
      <c r="L2" s="1">
        <v>2022.0</v>
      </c>
      <c r="M2" s="6">
        <v>2023.0</v>
      </c>
      <c r="N2" s="1">
        <v>2012.0</v>
      </c>
      <c r="O2" s="1">
        <v>2013.0</v>
      </c>
      <c r="P2" s="1">
        <v>2014.0</v>
      </c>
      <c r="Q2" s="1">
        <v>2015.0</v>
      </c>
      <c r="R2" s="1">
        <v>2016.0</v>
      </c>
      <c r="S2" s="1">
        <v>2017.0</v>
      </c>
      <c r="T2" s="1">
        <v>2018.0</v>
      </c>
      <c r="U2" s="1">
        <v>2019.0</v>
      </c>
      <c r="V2" s="1">
        <v>2020.0</v>
      </c>
      <c r="W2" s="1">
        <v>2021.0</v>
      </c>
      <c r="X2" s="1">
        <v>2022.0</v>
      </c>
      <c r="Y2" s="1">
        <v>2023.0</v>
      </c>
    </row>
    <row r="3">
      <c r="A3" s="7" t="s">
        <v>3</v>
      </c>
      <c r="B3" s="8">
        <f>('Asset class marketcaps - detail'!D3+'Asset class marketcaps - detail'!D4-'Asset class marketcaps - detail'!D5-'Asset class marketcaps - detail'!D6+'Asset class marketcaps - detail'!D7)/1000</f>
        <v>36.19</v>
      </c>
      <c r="C3" s="9">
        <f>('Asset class marketcaps - detail'!E3+'Asset class marketcaps - detail'!E4-'Asset class marketcaps - detail'!E5-'Asset class marketcaps - detail'!E6+'Asset class marketcaps - detail'!E7)/1000</f>
        <v>44.06</v>
      </c>
      <c r="D3" s="9">
        <f>('Asset class marketcaps - detail'!F3+'Asset class marketcaps - detail'!F4-'Asset class marketcaps - detail'!F5-'Asset class marketcaps - detail'!F6+'Asset class marketcaps - detail'!F7)/1000</f>
        <v>45.269</v>
      </c>
      <c r="E3" s="9">
        <f>('Asset class marketcaps - detail'!G3+'Asset class marketcaps - detail'!G4-'Asset class marketcaps - detail'!G5-'Asset class marketcaps - detail'!G6+'Asset class marketcaps - detail'!G7)/1000</f>
        <v>44.177</v>
      </c>
      <c r="F3" s="9">
        <f>('Asset class marketcaps - detail'!H3+'Asset class marketcaps - detail'!H4-'Asset class marketcaps - detail'!H5-'Asset class marketcaps - detail'!H6+'Asset class marketcaps - detail'!H7)/1000</f>
        <v>46.715</v>
      </c>
      <c r="G3" s="9">
        <f>('Asset class marketcaps - detail'!I3+'Asset class marketcaps - detail'!I4-'Asset class marketcaps - detail'!I5-'Asset class marketcaps - detail'!I6+'Asset class marketcaps - detail'!I7)/1000</f>
        <v>56.786</v>
      </c>
      <c r="H3" s="9">
        <f>('Asset class marketcaps - detail'!J3+'Asset class marketcaps - detail'!J4-'Asset class marketcaps - detail'!J5-'Asset class marketcaps - detail'!J6+'Asset class marketcaps - detail'!J7)/1000</f>
        <v>51.184</v>
      </c>
      <c r="I3" s="9">
        <f>('Asset class marketcaps - detail'!K3+'Asset class marketcaps - detail'!K4-'Asset class marketcaps - detail'!K5-'Asset class marketcaps - detail'!K6+'Asset class marketcaps - detail'!K7)/1000</f>
        <v>63.392</v>
      </c>
      <c r="J3" s="9">
        <f>('Asset class marketcaps - detail'!L3+'Asset class marketcaps - detail'!L4-'Asset class marketcaps - detail'!L5-'Asset class marketcaps - detail'!L6+'Asset class marketcaps - detail'!L7)/1000</f>
        <v>74.285</v>
      </c>
      <c r="K3" s="9">
        <f>('Asset class marketcaps - detail'!M3+'Asset class marketcaps - detail'!M4-'Asset class marketcaps - detail'!M5-'Asset class marketcaps - detail'!M6+'Asset class marketcaps - detail'!M7)/1000</f>
        <v>88.421</v>
      </c>
      <c r="L3" s="9">
        <f>('Asset class marketcaps - detail'!N3+'Asset class marketcaps - detail'!N4-'Asset class marketcaps - detail'!N5-'Asset class marketcaps - detail'!N6+'Asset class marketcaps - detail'!N7)/1000</f>
        <v>74.242</v>
      </c>
      <c r="M3" s="10">
        <f>('Asset class marketcaps - detail'!O3+'Asset class marketcaps - detail'!O4-'Asset class marketcaps - detail'!O5-'Asset class marketcaps - detail'!O6+'Asset class marketcaps - detail'!O7)/1000</f>
        <v>87.484</v>
      </c>
      <c r="N3" s="11">
        <f t="shared" ref="N3:Y3" si="1">B3/(sum(B$3:B$6))</f>
        <v>0.3505701194</v>
      </c>
      <c r="O3" s="11">
        <f t="shared" si="1"/>
        <v>0.4081473957</v>
      </c>
      <c r="P3" s="11">
        <f t="shared" si="1"/>
        <v>0.4061657153</v>
      </c>
      <c r="Q3" s="11">
        <f t="shared" si="1"/>
        <v>0.4064110257</v>
      </c>
      <c r="R3" s="11">
        <f t="shared" si="1"/>
        <v>0.4066916402</v>
      </c>
      <c r="S3" s="11">
        <f t="shared" si="1"/>
        <v>0.4267351798</v>
      </c>
      <c r="T3" s="11">
        <f t="shared" si="1"/>
        <v>0.4040667916</v>
      </c>
      <c r="U3" s="11">
        <f t="shared" si="1"/>
        <v>0.4243491278</v>
      </c>
      <c r="V3" s="11">
        <f t="shared" si="1"/>
        <v>0.4244132721</v>
      </c>
      <c r="W3" s="11">
        <f t="shared" si="1"/>
        <v>0.4608521494</v>
      </c>
      <c r="X3" s="11">
        <f t="shared" si="1"/>
        <v>0.4503783986</v>
      </c>
      <c r="Y3" s="11">
        <f t="shared" si="1"/>
        <v>0.4672415462</v>
      </c>
    </row>
    <row r="4">
      <c r="A4" s="12" t="s">
        <v>4</v>
      </c>
      <c r="B4" s="13">
        <f>sum('Asset class marketcaps - detail'!D8:D13) / 1000</f>
        <v>49.766</v>
      </c>
      <c r="C4" s="14">
        <f>sum('Asset class marketcaps - detail'!E8:E13) / 1000</f>
        <v>49.661</v>
      </c>
      <c r="D4" s="14">
        <f>sum('Asset class marketcaps - detail'!F8:F13) / 1000</f>
        <v>51.48</v>
      </c>
      <c r="E4" s="14">
        <f>sum('Asset class marketcaps - detail'!G8:G13) / 1000</f>
        <v>50.684</v>
      </c>
      <c r="F4" s="14">
        <f>sum('Asset class marketcaps - detail'!H8:H13) / 1000</f>
        <v>53.452</v>
      </c>
      <c r="G4" s="14">
        <f>sum('Asset class marketcaps - detail'!I8:I13) / 1000</f>
        <v>59.62</v>
      </c>
      <c r="H4" s="14">
        <f>sum('Asset class marketcaps - detail'!J8:J13) / 1000</f>
        <v>59.403</v>
      </c>
      <c r="I4" s="14">
        <f>sum('Asset class marketcaps - detail'!K8:K13) / 1000</f>
        <v>67.207</v>
      </c>
      <c r="J4" s="14">
        <f>sum('Asset class marketcaps - detail'!L8:L13) / 1000</f>
        <v>79.666</v>
      </c>
      <c r="K4" s="14">
        <f>sum('Asset class marketcaps - detail'!M8:M13) / 1000</f>
        <v>81.455</v>
      </c>
      <c r="L4" s="14">
        <f>sum('Asset class marketcaps - detail'!N8:N13) / 1000</f>
        <v>70.808</v>
      </c>
      <c r="M4" s="15">
        <f>sum('Asset class marketcaps - detail'!O8:O13) / 1000</f>
        <v>77.927</v>
      </c>
      <c r="N4" s="16">
        <f t="shared" ref="N4:Y4" si="2">B4/(sum(B$3:B$6))</f>
        <v>0.4820799271</v>
      </c>
      <c r="O4" s="16">
        <f t="shared" si="2"/>
        <v>0.4600319523</v>
      </c>
      <c r="P4" s="16">
        <f t="shared" si="2"/>
        <v>0.4618924876</v>
      </c>
      <c r="Q4" s="16">
        <f t="shared" si="2"/>
        <v>0.4662728666</v>
      </c>
      <c r="R4" s="16">
        <f t="shared" si="2"/>
        <v>0.4653426426</v>
      </c>
      <c r="S4" s="16">
        <f t="shared" si="2"/>
        <v>0.4480321104</v>
      </c>
      <c r="T4" s="16">
        <f t="shared" si="2"/>
        <v>0.4689508366</v>
      </c>
      <c r="U4" s="16">
        <f t="shared" si="2"/>
        <v>0.4498869232</v>
      </c>
      <c r="V4" s="16">
        <f t="shared" si="2"/>
        <v>0.455156596</v>
      </c>
      <c r="W4" s="16">
        <f t="shared" si="2"/>
        <v>0.4245452079</v>
      </c>
      <c r="X4" s="16">
        <f t="shared" si="2"/>
        <v>0.4295465322</v>
      </c>
      <c r="Y4" s="16">
        <f t="shared" si="2"/>
        <v>0.416198756</v>
      </c>
    </row>
    <row r="5">
      <c r="A5" s="17" t="s">
        <v>5</v>
      </c>
      <c r="B5" s="18">
        <f>sum('Asset class marketcaps - detail'!D14:D15) / 1000</f>
        <v>12.66247572</v>
      </c>
      <c r="C5" s="19">
        <f>sum('Asset class marketcaps - detail'!E14:E15) / 1000</f>
        <v>8.956322382</v>
      </c>
      <c r="D5" s="19">
        <f>sum('Asset class marketcaps - detail'!F14:F15) / 1000</f>
        <v>8.625333199</v>
      </c>
      <c r="E5" s="19">
        <f>sum('Asset class marketcaps - detail'!G14:G15) / 1000</f>
        <v>7.715520298</v>
      </c>
      <c r="F5" s="19">
        <f>sum('Asset class marketcaps - detail'!H14:H15) / 1000</f>
        <v>8.424494348</v>
      </c>
      <c r="G5" s="19">
        <f>sum('Asset class marketcaps - detail'!I14:I15) / 1000</f>
        <v>9.510628505</v>
      </c>
      <c r="H5" s="19">
        <f>sum('Asset class marketcaps - detail'!J14:J15) / 1000</f>
        <v>9.235510997</v>
      </c>
      <c r="I5" s="19">
        <f>sum('Asset class marketcaps - detail'!K14:K15) / 1000</f>
        <v>10.94893135</v>
      </c>
      <c r="J5" s="19">
        <f>sum('Asset class marketcaps - detail'!L14:L15) / 1000</f>
        <v>13.87375177</v>
      </c>
      <c r="K5" s="19">
        <f>sum('Asset class marketcaps - detail'!M14:M15) / 1000</f>
        <v>13.27483069</v>
      </c>
      <c r="L5" s="19">
        <f>sum('Asset class marketcaps - detail'!N14:N15) / 1000</f>
        <v>13.25396638</v>
      </c>
      <c r="M5" s="20">
        <f>sum('Asset class marketcaps - detail'!O14:O15) / 1000</f>
        <v>14.84138215</v>
      </c>
      <c r="N5" s="21">
        <f t="shared" ref="N5:Y5" si="3">B5/(sum(B$3:B$6))</f>
        <v>0.1226605589</v>
      </c>
      <c r="O5" s="21">
        <f t="shared" si="3"/>
        <v>0.08296640162</v>
      </c>
      <c r="P5" s="21">
        <f t="shared" si="3"/>
        <v>0.07738882299</v>
      </c>
      <c r="Q5" s="21">
        <f t="shared" si="3"/>
        <v>0.07097975232</v>
      </c>
      <c r="R5" s="21">
        <f t="shared" si="3"/>
        <v>0.07334199773</v>
      </c>
      <c r="S5" s="21">
        <f t="shared" si="3"/>
        <v>0.07147042872</v>
      </c>
      <c r="T5" s="21">
        <f t="shared" si="3"/>
        <v>0.0729087859</v>
      </c>
      <c r="U5" s="21">
        <f t="shared" si="3"/>
        <v>0.07329267842</v>
      </c>
      <c r="V5" s="21">
        <f t="shared" si="3"/>
        <v>0.07926505197</v>
      </c>
      <c r="W5" s="21">
        <f t="shared" si="3"/>
        <v>0.06918870244</v>
      </c>
      <c r="X5" s="21">
        <f t="shared" si="3"/>
        <v>0.08040327781</v>
      </c>
      <c r="Y5" s="21">
        <f t="shared" si="3"/>
        <v>0.07926604113</v>
      </c>
    </row>
    <row r="6">
      <c r="A6" s="22" t="s">
        <v>6</v>
      </c>
      <c r="B6" s="23">
        <f>'Asset class marketcaps - detail'!D18*'Asset class marketcaps - detail'!D16/'Asset class marketcaps - detail'!D17 / 1000</f>
        <v>4.613368624</v>
      </c>
      <c r="C6" s="24">
        <f>'Asset class marketcaps - detail'!E18*'Asset class marketcaps - detail'!E16/'Asset class marketcaps - detail'!E17 / 1000</f>
        <v>5.273874809</v>
      </c>
      <c r="D6" s="24">
        <f>'Asset class marketcaps - detail'!F18*'Asset class marketcaps - detail'!F16/'Asset class marketcaps - detail'!F17 / 1000</f>
        <v>6.0801749</v>
      </c>
      <c r="E6" s="24">
        <f>'Asset class marketcaps - detail'!G18*'Asset class marketcaps - detail'!G16/'Asset class marketcaps - detail'!G17 / 1000</f>
        <v>6.123778679</v>
      </c>
      <c r="F6" s="24">
        <f>'Asset class marketcaps - detail'!H18*'Asset class marketcaps - detail'!H16/'Asset class marketcaps - detail'!H17 / 1000</f>
        <v>6.27440253</v>
      </c>
      <c r="G6" s="24">
        <f>'Asset class marketcaps - detail'!I18*'Asset class marketcaps - detail'!I16/'Asset class marketcaps - detail'!I17 / 1000</f>
        <v>7.154190797</v>
      </c>
      <c r="H6" s="24">
        <f>'Asset class marketcaps - detail'!J18*'Asset class marketcaps - detail'!J16/'Asset class marketcaps - detail'!J17 / 1000</f>
        <v>6.849616142</v>
      </c>
      <c r="I6" s="24">
        <f>'Asset class marketcaps - detail'!K18*'Asset class marketcaps - detail'!K16/'Asset class marketcaps - detail'!K17 / 1000</f>
        <v>7.83849563</v>
      </c>
      <c r="J6" s="24">
        <f>'Asset class marketcaps - detail'!L18*'Asset class marketcaps - detail'!L16/'Asset class marketcaps - detail'!L17 / 1000</f>
        <v>7.205118598</v>
      </c>
      <c r="K6" s="24">
        <f>'Asset class marketcaps - detail'!M18*'Asset class marketcaps - detail'!M16/'Asset class marketcaps - detail'!M17 / 1000</f>
        <v>8.713306452</v>
      </c>
      <c r="L6" s="24">
        <f>'Asset class marketcaps - detail'!N18*'Asset class marketcaps - detail'!N16/'Asset class marketcaps - detail'!N17 / 1000</f>
        <v>6.539641212</v>
      </c>
      <c r="M6" s="25">
        <f>'Asset class marketcaps - detail'!O18*'Asset class marketcaps - detail'!O16/'Asset class marketcaps - detail'!O17 / 1000</f>
        <v>6.982680129</v>
      </c>
      <c r="N6" s="26">
        <f t="shared" ref="N6:Y6" si="4">B6/(sum(B$3:B$6))</f>
        <v>0.04468939456</v>
      </c>
      <c r="O6" s="26">
        <f t="shared" si="4"/>
        <v>0.04885425031</v>
      </c>
      <c r="P6" s="26">
        <f t="shared" si="4"/>
        <v>0.05455297416</v>
      </c>
      <c r="Q6" s="26">
        <f t="shared" si="4"/>
        <v>0.05633635543</v>
      </c>
      <c r="R6" s="26">
        <f t="shared" si="4"/>
        <v>0.05462371949</v>
      </c>
      <c r="S6" s="26">
        <f t="shared" si="4"/>
        <v>0.05376228113</v>
      </c>
      <c r="T6" s="26">
        <f t="shared" si="4"/>
        <v>0.05407358585</v>
      </c>
      <c r="U6" s="26">
        <f t="shared" si="4"/>
        <v>0.05247127057</v>
      </c>
      <c r="V6" s="26">
        <f t="shared" si="4"/>
        <v>0.0411650799</v>
      </c>
      <c r="W6" s="26">
        <f t="shared" si="4"/>
        <v>0.0454139402</v>
      </c>
      <c r="X6" s="26">
        <f t="shared" si="4"/>
        <v>0.03967179139</v>
      </c>
      <c r="Y6" s="26">
        <f t="shared" si="4"/>
        <v>0.03729365667</v>
      </c>
    </row>
    <row r="8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</sheetData>
  <mergeCells count="2">
    <mergeCell ref="B1:M1"/>
    <mergeCell ref="N1:Y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0"/>
    <col customWidth="1" min="2" max="2" width="57.25"/>
    <col customWidth="1" min="3" max="3" width="18.5"/>
    <col customWidth="1" min="4" max="15" width="8.75"/>
  </cols>
  <sheetData>
    <row r="1">
      <c r="A1" s="1" t="s">
        <v>2</v>
      </c>
      <c r="B1" s="1" t="s">
        <v>7</v>
      </c>
      <c r="C1" s="1" t="s">
        <v>8</v>
      </c>
      <c r="D1" s="4" t="s">
        <v>9</v>
      </c>
    </row>
    <row r="2">
      <c r="D2" s="1">
        <v>2012.0</v>
      </c>
      <c r="E2" s="1">
        <v>2013.0</v>
      </c>
      <c r="F2" s="1">
        <v>2014.0</v>
      </c>
      <c r="G2" s="1">
        <v>2015.0</v>
      </c>
      <c r="H2" s="1">
        <v>2016.0</v>
      </c>
      <c r="I2" s="1">
        <v>2017.0</v>
      </c>
      <c r="J2" s="1">
        <v>2018.0</v>
      </c>
      <c r="K2" s="1">
        <v>2019.0</v>
      </c>
      <c r="L2" s="1">
        <v>2020.0</v>
      </c>
      <c r="M2" s="1">
        <v>2021.0</v>
      </c>
      <c r="N2" s="1">
        <v>2022.0</v>
      </c>
      <c r="O2" s="1">
        <v>2023.0</v>
      </c>
    </row>
    <row r="3">
      <c r="A3" s="7" t="s">
        <v>3</v>
      </c>
      <c r="B3" s="7" t="s">
        <v>10</v>
      </c>
      <c r="C3" s="7" t="s">
        <v>11</v>
      </c>
      <c r="D3" s="28">
        <v>29474.0</v>
      </c>
      <c r="E3" s="28">
        <v>35739.0</v>
      </c>
      <c r="F3" s="28">
        <v>36893.0</v>
      </c>
      <c r="G3" s="28">
        <v>35723.0</v>
      </c>
      <c r="H3" s="28">
        <v>37616.0</v>
      </c>
      <c r="I3" s="28">
        <v>45879.0</v>
      </c>
      <c r="J3" s="28">
        <v>40566.0</v>
      </c>
      <c r="K3" s="28">
        <v>50879.0</v>
      </c>
      <c r="L3" s="28">
        <v>59241.0</v>
      </c>
      <c r="M3" s="28">
        <v>70242.0</v>
      </c>
      <c r="N3" s="28">
        <v>56217.0</v>
      </c>
      <c r="O3" s="28">
        <v>67275.0</v>
      </c>
    </row>
    <row r="4">
      <c r="A4" s="7" t="s">
        <v>3</v>
      </c>
      <c r="B4" s="7" t="s">
        <v>12</v>
      </c>
      <c r="C4" s="7" t="s">
        <v>11</v>
      </c>
      <c r="D4" s="28">
        <v>4300.0</v>
      </c>
      <c r="E4" s="28">
        <v>5522.0</v>
      </c>
      <c r="F4" s="28">
        <v>5717.0</v>
      </c>
      <c r="G4" s="28">
        <v>5540.0</v>
      </c>
      <c r="H4" s="28">
        <v>5916.0</v>
      </c>
      <c r="I4" s="28">
        <v>7167.0</v>
      </c>
      <c r="J4" s="28">
        <v>5920.0</v>
      </c>
      <c r="K4" s="28">
        <v>7057.0</v>
      </c>
      <c r="L4" s="28">
        <v>8170.0</v>
      </c>
      <c r="M4" s="28">
        <v>9761.0</v>
      </c>
      <c r="N4" s="28">
        <v>7535.0</v>
      </c>
      <c r="O4" s="28">
        <v>8505.0</v>
      </c>
    </row>
    <row r="5">
      <c r="A5" s="7" t="s">
        <v>3</v>
      </c>
      <c r="B5" s="7" t="s">
        <v>13</v>
      </c>
      <c r="C5" s="7" t="s">
        <v>11</v>
      </c>
      <c r="D5" s="28">
        <v>558.0</v>
      </c>
      <c r="E5" s="28">
        <v>590.0</v>
      </c>
      <c r="F5" s="28">
        <v>761.0</v>
      </c>
      <c r="G5" s="28">
        <v>803.0</v>
      </c>
      <c r="H5" s="28">
        <v>842.0</v>
      </c>
      <c r="I5" s="28">
        <v>960.0</v>
      </c>
      <c r="J5" s="28">
        <v>876.0</v>
      </c>
      <c r="K5" s="28">
        <v>1156.0</v>
      </c>
      <c r="L5" s="28">
        <v>1071.0</v>
      </c>
      <c r="M5" s="28">
        <v>1440.0</v>
      </c>
      <c r="N5" s="28">
        <v>1106.0</v>
      </c>
      <c r="O5" s="28">
        <v>1215.0</v>
      </c>
    </row>
    <row r="6">
      <c r="A6" s="7" t="s">
        <v>3</v>
      </c>
      <c r="B6" s="7" t="s">
        <v>14</v>
      </c>
      <c r="C6" s="7" t="s">
        <v>11</v>
      </c>
      <c r="D6" s="28">
        <v>296.0</v>
      </c>
      <c r="E6" s="28">
        <v>370.0</v>
      </c>
      <c r="F6" s="28">
        <v>471.0</v>
      </c>
      <c r="G6" s="28">
        <v>474.0</v>
      </c>
      <c r="H6" s="28">
        <v>484.0</v>
      </c>
      <c r="I6" s="28">
        <v>535.0</v>
      </c>
      <c r="J6" s="28">
        <v>489.0</v>
      </c>
      <c r="K6" s="28">
        <v>581.0</v>
      </c>
      <c r="L6" s="28">
        <v>559.0</v>
      </c>
      <c r="M6" s="28">
        <v>721.0</v>
      </c>
      <c r="N6" s="28">
        <v>489.0</v>
      </c>
      <c r="O6" s="28">
        <v>498.0</v>
      </c>
    </row>
    <row r="7">
      <c r="A7" s="7" t="s">
        <v>3</v>
      </c>
      <c r="B7" s="7" t="s">
        <v>15</v>
      </c>
      <c r="C7" s="7" t="s">
        <v>16</v>
      </c>
      <c r="D7" s="28">
        <v>3270.0</v>
      </c>
      <c r="E7" s="28">
        <v>3759.0</v>
      </c>
      <c r="F7" s="28">
        <v>3891.0</v>
      </c>
      <c r="G7" s="28">
        <v>4191.0</v>
      </c>
      <c r="H7" s="28">
        <v>4509.0</v>
      </c>
      <c r="I7" s="28">
        <v>5235.0</v>
      </c>
      <c r="J7" s="28">
        <v>6063.0</v>
      </c>
      <c r="K7" s="28">
        <v>7193.0</v>
      </c>
      <c r="L7" s="28">
        <v>8504.0</v>
      </c>
      <c r="M7" s="28">
        <v>10579.0</v>
      </c>
      <c r="N7" s="28">
        <v>12085.0</v>
      </c>
      <c r="O7" s="28">
        <v>13417.0</v>
      </c>
    </row>
    <row r="8">
      <c r="A8" s="12" t="s">
        <v>4</v>
      </c>
      <c r="B8" s="12" t="s">
        <v>17</v>
      </c>
      <c r="C8" s="12" t="s">
        <v>18</v>
      </c>
      <c r="D8" s="29">
        <v>953.0</v>
      </c>
      <c r="E8" s="29">
        <v>930.0</v>
      </c>
      <c r="F8" s="29">
        <v>941.0</v>
      </c>
      <c r="G8" s="29">
        <v>793.0</v>
      </c>
      <c r="H8" s="29">
        <v>965.0</v>
      </c>
      <c r="I8" s="29">
        <v>1203.0</v>
      </c>
      <c r="J8" s="29">
        <v>1123.0</v>
      </c>
      <c r="K8" s="29">
        <v>1292.0</v>
      </c>
      <c r="L8" s="29">
        <v>2050.0</v>
      </c>
      <c r="M8" s="29">
        <v>2629.0</v>
      </c>
      <c r="N8" s="29">
        <v>2921.0</v>
      </c>
      <c r="O8" s="29">
        <v>3706.0</v>
      </c>
    </row>
    <row r="9">
      <c r="A9" s="12" t="s">
        <v>4</v>
      </c>
      <c r="B9" s="12" t="s">
        <v>19</v>
      </c>
      <c r="C9" s="12" t="s">
        <v>18</v>
      </c>
      <c r="D9" s="29">
        <v>579.0</v>
      </c>
      <c r="E9" s="29">
        <v>586.0</v>
      </c>
      <c r="F9" s="29">
        <v>651.0</v>
      </c>
      <c r="G9" s="29">
        <v>672.0</v>
      </c>
      <c r="H9" s="29">
        <v>776.0</v>
      </c>
      <c r="I9" s="29">
        <v>913.0</v>
      </c>
      <c r="J9" s="29">
        <v>873.0</v>
      </c>
      <c r="K9" s="29">
        <v>1153.0</v>
      </c>
      <c r="L9" s="29">
        <v>1327.0</v>
      </c>
      <c r="M9" s="29">
        <v>1365.0</v>
      </c>
      <c r="N9" s="29">
        <v>1081.0</v>
      </c>
      <c r="O9" s="29">
        <v>1180.0</v>
      </c>
    </row>
    <row r="10">
      <c r="A10" s="12" t="s">
        <v>4</v>
      </c>
      <c r="B10" s="12" t="s">
        <v>20</v>
      </c>
      <c r="C10" s="12" t="s">
        <v>18</v>
      </c>
      <c r="D10" s="29">
        <v>620.0</v>
      </c>
      <c r="E10" s="29">
        <v>716.0</v>
      </c>
      <c r="F10" s="29">
        <v>792.0</v>
      </c>
      <c r="G10" s="29">
        <v>788.0</v>
      </c>
      <c r="H10" s="29">
        <v>855.0</v>
      </c>
      <c r="I10" s="29">
        <v>969.0</v>
      </c>
      <c r="J10" s="29">
        <v>945.0</v>
      </c>
      <c r="K10" s="29">
        <v>1079.0</v>
      </c>
      <c r="L10" s="29">
        <v>1248.0</v>
      </c>
      <c r="M10" s="29">
        <v>1372.0</v>
      </c>
      <c r="N10" s="29">
        <v>1054.0</v>
      </c>
      <c r="O10" s="29">
        <v>1069.0</v>
      </c>
    </row>
    <row r="11">
      <c r="A11" s="12" t="s">
        <v>4</v>
      </c>
      <c r="B11" s="12" t="s">
        <v>21</v>
      </c>
      <c r="C11" s="12" t="s">
        <v>18</v>
      </c>
      <c r="D11" s="29">
        <v>530.0</v>
      </c>
      <c r="E11" s="29">
        <v>485.0</v>
      </c>
      <c r="F11" s="29">
        <v>483.0</v>
      </c>
      <c r="G11" s="29">
        <v>383.0</v>
      </c>
      <c r="H11" s="29">
        <v>473.0</v>
      </c>
      <c r="I11" s="29">
        <v>519.0</v>
      </c>
      <c r="J11" s="29">
        <v>470.0</v>
      </c>
      <c r="K11" s="29">
        <v>539.0</v>
      </c>
      <c r="L11" s="29">
        <v>522.0</v>
      </c>
      <c r="M11" s="29">
        <v>583.0</v>
      </c>
      <c r="N11" s="29">
        <v>607.0</v>
      </c>
      <c r="O11" s="29">
        <v>721.0</v>
      </c>
    </row>
    <row r="12">
      <c r="A12" s="12" t="s">
        <v>4</v>
      </c>
      <c r="B12" s="12" t="s">
        <v>22</v>
      </c>
      <c r="C12" s="12" t="s">
        <v>23</v>
      </c>
      <c r="D12" s="29">
        <v>45022.0</v>
      </c>
      <c r="E12" s="29">
        <v>44813.0</v>
      </c>
      <c r="F12" s="29">
        <v>46225.0</v>
      </c>
      <c r="G12" s="29">
        <v>45684.0</v>
      </c>
      <c r="H12" s="29">
        <v>47836.0</v>
      </c>
      <c r="I12" s="29">
        <v>53150.0</v>
      </c>
      <c r="J12" s="29">
        <v>53159.0</v>
      </c>
      <c r="K12" s="29">
        <v>60053.0</v>
      </c>
      <c r="L12" s="29">
        <v>71182.0</v>
      </c>
      <c r="M12" s="29">
        <v>72073.0</v>
      </c>
      <c r="N12" s="29">
        <v>62468.0</v>
      </c>
      <c r="O12" s="29">
        <v>68427.0</v>
      </c>
    </row>
    <row r="13">
      <c r="A13" s="12" t="s">
        <v>4</v>
      </c>
      <c r="B13" s="12" t="s">
        <v>24</v>
      </c>
      <c r="C13" s="12" t="s">
        <v>25</v>
      </c>
      <c r="D13" s="29">
        <v>2062.0</v>
      </c>
      <c r="E13" s="29">
        <v>2131.0</v>
      </c>
      <c r="F13" s="29">
        <v>2388.0</v>
      </c>
      <c r="G13" s="29">
        <v>2364.0</v>
      </c>
      <c r="H13" s="29">
        <v>2547.0</v>
      </c>
      <c r="I13" s="29">
        <v>2866.0</v>
      </c>
      <c r="J13" s="29">
        <v>2833.0</v>
      </c>
      <c r="K13" s="29">
        <v>3091.0</v>
      </c>
      <c r="L13" s="29">
        <v>3337.0</v>
      </c>
      <c r="M13" s="29">
        <v>3433.0</v>
      </c>
      <c r="N13" s="29">
        <v>2677.0</v>
      </c>
      <c r="O13" s="29">
        <v>2824.0</v>
      </c>
    </row>
    <row r="14">
      <c r="A14" s="17" t="s">
        <v>5</v>
      </c>
      <c r="B14" s="17" t="s">
        <v>26</v>
      </c>
      <c r="C14" s="17" t="s">
        <v>5</v>
      </c>
      <c r="D14" s="30">
        <v>10957.791638</v>
      </c>
      <c r="E14" s="30">
        <v>7863.726805</v>
      </c>
      <c r="F14" s="30">
        <v>7745.957374</v>
      </c>
      <c r="G14" s="30">
        <v>6937.274105</v>
      </c>
      <c r="H14" s="30">
        <v>7524.158118</v>
      </c>
      <c r="I14" s="30">
        <v>8546.789667</v>
      </c>
      <c r="J14" s="30">
        <v>8363.592774</v>
      </c>
      <c r="K14" s="30">
        <v>9941.702836</v>
      </c>
      <c r="L14" s="30">
        <v>12386.072652</v>
      </c>
      <c r="M14" s="30">
        <v>11956.868662</v>
      </c>
      <c r="N14" s="30">
        <v>11905.834922</v>
      </c>
      <c r="O14" s="30">
        <v>13493.759103</v>
      </c>
    </row>
    <row r="15">
      <c r="A15" s="17" t="s">
        <v>5</v>
      </c>
      <c r="B15" s="17" t="s">
        <v>27</v>
      </c>
      <c r="C15" s="17" t="s">
        <v>5</v>
      </c>
      <c r="D15" s="30">
        <v>1704.684086</v>
      </c>
      <c r="E15" s="30">
        <v>1092.595577</v>
      </c>
      <c r="F15" s="30">
        <v>879.375825</v>
      </c>
      <c r="G15" s="30">
        <v>778.246193</v>
      </c>
      <c r="H15" s="30">
        <v>900.33623</v>
      </c>
      <c r="I15" s="30">
        <v>963.838838</v>
      </c>
      <c r="J15" s="30">
        <v>871.918223</v>
      </c>
      <c r="K15" s="30">
        <v>1007.228517</v>
      </c>
      <c r="L15" s="30">
        <v>1487.67912</v>
      </c>
      <c r="M15" s="30">
        <v>1317.962032</v>
      </c>
      <c r="N15" s="30">
        <v>1348.131454</v>
      </c>
      <c r="O15" s="30">
        <v>1347.623045</v>
      </c>
    </row>
    <row r="16">
      <c r="A16" s="22" t="s">
        <v>6</v>
      </c>
      <c r="B16" s="22" t="s">
        <v>28</v>
      </c>
      <c r="C16" s="22" t="s">
        <v>6</v>
      </c>
      <c r="D16" s="31">
        <v>1310.0</v>
      </c>
      <c r="E16" s="31">
        <v>1498.0</v>
      </c>
      <c r="F16" s="31">
        <v>1726.0</v>
      </c>
      <c r="G16" s="31">
        <v>1739.0</v>
      </c>
      <c r="H16" s="31">
        <v>1782.0</v>
      </c>
      <c r="I16" s="31">
        <v>2032.0</v>
      </c>
      <c r="J16" s="31">
        <v>1945.0</v>
      </c>
      <c r="K16" s="31">
        <v>2226.0</v>
      </c>
      <c r="L16" s="31">
        <v>2046.0</v>
      </c>
      <c r="M16" s="31">
        <v>2475.0</v>
      </c>
      <c r="N16" s="31">
        <v>1857.0</v>
      </c>
      <c r="O16" s="31">
        <v>1983.0</v>
      </c>
    </row>
    <row r="17">
      <c r="A17" s="22" t="s">
        <v>6</v>
      </c>
      <c r="B17" s="22" t="s">
        <v>29</v>
      </c>
      <c r="C17" s="22" t="s">
        <v>6</v>
      </c>
      <c r="D17" s="31">
        <v>1039.0</v>
      </c>
      <c r="E17" s="31">
        <v>1310.0</v>
      </c>
      <c r="F17" s="31">
        <v>1498.0</v>
      </c>
      <c r="G17" s="31">
        <v>1726.0</v>
      </c>
      <c r="H17" s="31">
        <v>1739.0</v>
      </c>
      <c r="I17" s="31">
        <v>1782.0</v>
      </c>
      <c r="J17" s="31">
        <v>2032.0</v>
      </c>
      <c r="K17" s="31">
        <v>1945.0</v>
      </c>
      <c r="L17" s="31">
        <v>2226.0</v>
      </c>
      <c r="M17" s="31">
        <v>2046.0</v>
      </c>
      <c r="N17" s="31">
        <v>2475.0</v>
      </c>
      <c r="O17" s="31">
        <v>1857.0</v>
      </c>
    </row>
    <row r="18">
      <c r="A18" s="22" t="s">
        <v>6</v>
      </c>
      <c r="B18" s="22" t="s">
        <v>30</v>
      </c>
      <c r="C18" s="22" t="s">
        <v>6</v>
      </c>
      <c r="D18" s="31">
        <v>3659.0</v>
      </c>
      <c r="E18" s="31">
        <v>4612.0</v>
      </c>
      <c r="F18" s="31">
        <v>5277.0</v>
      </c>
      <c r="G18" s="31">
        <v>6078.0</v>
      </c>
      <c r="H18" s="31">
        <v>6123.0</v>
      </c>
      <c r="I18" s="31">
        <v>6274.0</v>
      </c>
      <c r="J18" s="31">
        <v>7156.0</v>
      </c>
      <c r="K18" s="31">
        <v>6849.0</v>
      </c>
      <c r="L18" s="31">
        <v>7839.0</v>
      </c>
      <c r="M18" s="31">
        <v>7203.0</v>
      </c>
      <c r="N18" s="31">
        <v>8716.0</v>
      </c>
      <c r="O18" s="31">
        <v>6539.0</v>
      </c>
    </row>
  </sheetData>
  <mergeCells count="4">
    <mergeCell ref="A1:A2"/>
    <mergeCell ref="B1:B2"/>
    <mergeCell ref="C1:C2"/>
    <mergeCell ref="D1:O1"/>
  </mergeCells>
  <drawing r:id="rId1"/>
</worksheet>
</file>