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yataryatir/Desktop/"/>
    </mc:Choice>
  </mc:AlternateContent>
  <xr:revisionPtr revIDLastSave="0" documentId="8_{4A9D5B8E-9394-5949-A1C8-D51A537D0DE0}" xr6:coauthVersionLast="47" xr6:coauthVersionMax="47" xr10:uidLastSave="{00000000-0000-0000-0000-000000000000}"/>
  <bookViews>
    <workbookView xWindow="0" yWindow="760" windowWidth="29040" windowHeight="15720" xr2:uid="{B884009E-2BC7-4A52-9546-A24D317C42F2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U29" i="1"/>
  <c r="U31" i="1"/>
  <c r="U30" i="1"/>
  <c r="E5" i="1" l="1"/>
  <c r="G5" i="1" s="1"/>
  <c r="E7" i="1"/>
  <c r="G7" i="1" s="1"/>
  <c r="E10" i="1"/>
  <c r="G10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2" i="1"/>
  <c r="F2" i="1" s="1"/>
  <c r="E9" i="1" l="1"/>
  <c r="G9" i="1" s="1"/>
  <c r="E8" i="1"/>
  <c r="G8" i="1" s="1"/>
  <c r="E2" i="1"/>
  <c r="G2" i="1" s="1"/>
  <c r="E6" i="1"/>
  <c r="G6" i="1" s="1"/>
  <c r="E13" i="1"/>
  <c r="G13" i="1" s="1"/>
  <c r="E12" i="1"/>
  <c r="G12" i="1" s="1"/>
  <c r="E4" i="1"/>
  <c r="G4" i="1" s="1"/>
  <c r="G11" i="1"/>
  <c r="E3" i="1"/>
  <c r="G3" i="1" s="1"/>
  <c r="F14" i="1"/>
  <c r="G14" i="1" l="1"/>
</calcChain>
</file>

<file path=xl/sharedStrings.xml><?xml version="1.0" encoding="utf-8"?>
<sst xmlns="http://schemas.openxmlformats.org/spreadsheetml/2006/main" count="25" uniqueCount="25">
  <si>
    <t>month</t>
  </si>
  <si>
    <t>irrigate (tree)</t>
  </si>
  <si>
    <t>m3/dun/month</t>
  </si>
  <si>
    <t>m3/tree/mnth</t>
  </si>
  <si>
    <t>Mpa</t>
  </si>
  <si>
    <t>mbar</t>
  </si>
  <si>
    <t>Kc-fruit</t>
  </si>
  <si>
    <t>Kc-transpiration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</si>
  <si>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</si>
  <si>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</si>
  <si>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</si>
  <si>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</si>
  <si>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</si>
  <si>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</si>
  <si>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</si>
  <si>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</si>
  <si>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</si>
  <si>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</si>
  <si>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</si>
  <si>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</si>
  <si>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Sperling 2013</t>
  </si>
  <si>
    <t>ETo pen (mm)</t>
  </si>
  <si>
    <t>ET Penman</t>
  </si>
  <si>
    <t>Recommendation</t>
  </si>
  <si>
    <t>Kc Sperling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</si>
</sst>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1839991148307"/>
          <c:y val="4.2194092827004218E-2"/>
          <c:w val="0.58246165062700495"/>
          <c:h val="0.78993744884306027"/>
        </c:manualLayout>
      </c:layout>
      <c:lineChart>
        <c:grouping val="standard"/>
        <c:varyColors val="0"/>
        <c:ser>
          <c:idx val="3"/>
          <c:order val="0"/>
          <c:tx>
            <c:strRef>
              <c:f>גיליון1!$D$1</c:f>
              <c:strCache>
                <c:ptCount val="1"/>
                <c:pt idx="0">
                  <c:v>Recommendation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גיליון1!$D$2:$D$13</c:f>
              <c:numCache>
                <c:formatCode>0.00</c:formatCode>
                <c:ptCount val="12"/>
                <c:pt idx="0">
                  <c:v>1.875</c:v>
                </c:pt>
                <c:pt idx="1">
                  <c:v>2.5499999999999998</c:v>
                </c:pt>
                <c:pt idx="2">
                  <c:v>3.84</c:v>
                </c:pt>
                <c:pt idx="3">
                  <c:v>6.1099999999999994</c:v>
                </c:pt>
                <c:pt idx="4">
                  <c:v>10.375</c:v>
                </c:pt>
                <c:pt idx="5">
                  <c:v>11.75</c:v>
                </c:pt>
                <c:pt idx="6">
                  <c:v>12.25</c:v>
                </c:pt>
                <c:pt idx="7">
                  <c:v>5.915</c:v>
                </c:pt>
                <c:pt idx="8">
                  <c:v>4.0150000000000006</c:v>
                </c:pt>
                <c:pt idx="9">
                  <c:v>4.5049999999999999</c:v>
                </c:pt>
                <c:pt idx="10">
                  <c:v>2.8000000000000003</c:v>
                </c:pt>
                <c:pt idx="11">
                  <c:v>1.9500000000000002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7F-43CA-AF2C-D1A3C1B74640}"/>
            </c:ext>
          </c:extLst>
        </c:ser>
        <c:ser>
          <c:idx val="0"/>
          <c:order val="1"/>
          <c:tx>
            <c:strRef>
              <c:f>גיליון1!$B$1</c:f>
              <c:strCache>
                <c:ptCount val="1"/>
                <c:pt idx="0">
                  <c:v>ETo pen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גיליון1!$B$2:$B$13</c:f>
              <c:numCache>
                <c:formatCode>General</c:formatCode>
                <c:ptCount val="12"/>
                <c:pt idx="0">
                  <c:v>2.5</c:v>
                </c:pt>
                <c:pt idx="1">
                  <c:v>3.4</c:v>
                </c:pt>
                <c:pt idx="2">
                  <c:v>4.8</c:v>
                </c:pt>
                <c:pt idx="3">
                  <c:v>6.5</c:v>
                </c:pt>
                <c:pt idx="4">
                  <c:v>8.3000000000000007</c:v>
                </c:pt>
                <c:pt idx="5">
                  <c:v>9.4</c:v>
                </c:pt>
                <c:pt idx="6">
                  <c:v>9.8000000000000007</c:v>
                </c:pt>
                <c:pt idx="7">
                  <c:v>9.1</c:v>
                </c:pt>
                <c:pt idx="8">
                  <c:v>7.3</c:v>
                </c:pt>
                <c:pt idx="9">
                  <c:v>5.3</c:v>
                </c:pt>
                <c:pt idx="10">
                  <c:v>3.5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F-43CA-AF2C-D1A3C1B7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58352"/>
        <c:axId val="923152944"/>
      </c:lineChart>
      <c:lineChart>
        <c:grouping val="standard"/>
        <c:varyColors val="0"/>
        <c:ser>
          <c:idx val="1"/>
          <c:order val="2"/>
          <c:tx>
            <c:strRef>
              <c:f>גיליון1!$C$1</c:f>
              <c:strCache>
                <c:ptCount val="1"/>
                <c:pt idx="0">
                  <c:v>Kc-fruit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גיליון1!$C$2:$C$13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0.8</c:v>
                </c:pt>
                <c:pt idx="3">
                  <c:v>0.94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0.85</c:v>
                </c:pt>
                <c:pt idx="10">
                  <c:v>0.8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F-43CA-AF2C-D1A3C1B74640}"/>
            </c:ext>
          </c:extLst>
        </c:ser>
        <c:ser>
          <c:idx val="2"/>
          <c:order val="3"/>
          <c:tx>
            <c:strRef>
              <c:f>גיליון1!$H$1</c:f>
              <c:strCache>
                <c:ptCount val="1"/>
                <c:pt idx="0">
                  <c:v>Kc-transpiration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גיליון1!$H$2:$H$13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7F-43CA-AF2C-D1A3C1B7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4112"/>
        <c:axId val="39381232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  <c:valAx>
        <c:axId val="39381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Kc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384112"/>
        <c:crosses val="max"/>
        <c:crossBetween val="between"/>
      </c:valAx>
      <c:catAx>
        <c:axId val="3938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81232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6301939340915714"/>
          <c:y val="2.0202721737359874E-2"/>
          <c:w val="0.22478783902012248"/>
          <c:h val="0.243559791476649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1839991148307"/>
          <c:y val="4.2194092827004218E-2"/>
          <c:w val="0.58246165062700495"/>
          <c:h val="0.78993744884306027"/>
        </c:manualLayout>
      </c:layout>
      <c:lineChart>
        <c:grouping val="standard"/>
        <c:varyColors val="0"/>
        <c:ser>
          <c:idx val="5"/>
          <c:order val="0"/>
          <c:tx>
            <c:strRef>
              <c:f>גיליון1!$I$1</c:f>
              <c:strCache>
                <c:ptCount val="1"/>
                <c:pt idx="0">
                  <c:v>Kc Sperling</c:v>
                </c:pt>
              </c:strCache>
            </c:strRef>
          </c:tx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גיליון1!$I$2:$I$13</c:f>
              <c:numCache>
                <c:formatCode>General</c:formatCode>
                <c:ptCount val="12"/>
                <c:pt idx="0">
                  <c:v>0.5</c:v>
                </c:pt>
                <c:pt idx="1">
                  <c:v>0.46</c:v>
                </c:pt>
                <c:pt idx="2">
                  <c:v>0.42</c:v>
                </c:pt>
                <c:pt idx="3">
                  <c:v>0.41</c:v>
                </c:pt>
                <c:pt idx="4">
                  <c:v>0.46</c:v>
                </c:pt>
                <c:pt idx="5">
                  <c:v>0.52</c:v>
                </c:pt>
                <c:pt idx="6">
                  <c:v>0.6</c:v>
                </c:pt>
                <c:pt idx="7">
                  <c:v>0.56000000000000005</c:v>
                </c:pt>
                <c:pt idx="8">
                  <c:v>0.47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E31-852F-6A1E0967BE0A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Kc-fruit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גיליון1!$C$2:$C$13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0.8</c:v>
                </c:pt>
                <c:pt idx="3">
                  <c:v>0.94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0.85</c:v>
                </c:pt>
                <c:pt idx="10">
                  <c:v>0.8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F-4E31-852F-6A1E0967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158352"/>
        <c:axId val="923152944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Crop coefficient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6301939340915714"/>
          <c:y val="2.0202721737359874E-2"/>
          <c:w val="0.22478783902012248"/>
          <c:h val="0.243559791476649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1520309053925"/>
          <c:y val="4.2194092827004218E-2"/>
          <c:w val="0.81504551495491395"/>
          <c:h val="0.78993744884306027"/>
        </c:manualLayout>
      </c:layout>
      <c:lineChart>
        <c:grouping val="standard"/>
        <c:varyColors val="0"/>
        <c:ser>
          <c:idx val="2"/>
          <c:order val="0"/>
          <c:tx>
            <c:strRef>
              <c:f>גיליון1!$H$1</c:f>
              <c:strCache>
                <c:ptCount val="1"/>
                <c:pt idx="0">
                  <c:v>Kc-transpiration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גיליון1!$H$2:$H$13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D-4EC1-AA77-F45693E4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58352"/>
        <c:axId val="923152944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Crop coefficient</a:t>
                </a:r>
                <a:r>
                  <a:rPr lang="en-GB" baseline="0"/>
                  <a:t> </a:t>
                </a:r>
                <a:r>
                  <a:rPr lang="en-GB"/>
                  <a:t>(Kc)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1839991148307"/>
          <c:y val="4.2194092827004218E-2"/>
          <c:w val="0.58246165062700495"/>
          <c:h val="0.78993744884306027"/>
        </c:manualLayout>
      </c:layout>
      <c:lineChart>
        <c:grouping val="standard"/>
        <c:varyColors val="0"/>
        <c:ser>
          <c:idx val="4"/>
          <c:order val="0"/>
          <c:tx>
            <c:strRef>
              <c:f>גיליון1!$J$1</c:f>
              <c:strCache>
                <c:ptCount val="1"/>
                <c:pt idx="0">
                  <c:v>Sperling 2013</c:v>
                </c:pt>
              </c:strCache>
            </c:strRef>
          </c:tx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גיליון1!$J$2:$J$13</c:f>
              <c:numCache>
                <c:formatCode>General</c:formatCode>
                <c:ptCount val="12"/>
                <c:pt idx="0">
                  <c:v>1.25</c:v>
                </c:pt>
                <c:pt idx="1">
                  <c:v>1.5640000000000001</c:v>
                </c:pt>
                <c:pt idx="2">
                  <c:v>2.016</c:v>
                </c:pt>
                <c:pt idx="3">
                  <c:v>2.665</c:v>
                </c:pt>
                <c:pt idx="4">
                  <c:v>3.8180000000000005</c:v>
                </c:pt>
                <c:pt idx="5">
                  <c:v>4.8880000000000008</c:v>
                </c:pt>
                <c:pt idx="6">
                  <c:v>5.88</c:v>
                </c:pt>
                <c:pt idx="7">
                  <c:v>5.0960000000000001</c:v>
                </c:pt>
                <c:pt idx="8">
                  <c:v>3.4309999999999996</c:v>
                </c:pt>
                <c:pt idx="9">
                  <c:v>2.65</c:v>
                </c:pt>
                <c:pt idx="10">
                  <c:v>1.9250000000000003</c:v>
                </c:pt>
                <c:pt idx="11">
                  <c:v>1.0660000000000001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CE8-4DB2-961C-29B2FDD507E4}"/>
            </c:ext>
          </c:extLst>
        </c:ser>
        <c:ser>
          <c:idx val="3"/>
          <c:order val="2"/>
          <c:tx>
            <c:strRef>
              <c:f>גיליון1!$D$1</c:f>
              <c:strCache>
                <c:ptCount val="1"/>
                <c:pt idx="0">
                  <c:v>Recommendation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גיליון1!$D$2:$D$13</c:f>
              <c:numCache>
                <c:formatCode>0.00</c:formatCode>
                <c:ptCount val="12"/>
                <c:pt idx="0">
                  <c:v>1.875</c:v>
                </c:pt>
                <c:pt idx="1">
                  <c:v>2.5499999999999998</c:v>
                </c:pt>
                <c:pt idx="2">
                  <c:v>3.84</c:v>
                </c:pt>
                <c:pt idx="3">
                  <c:v>6.1099999999999994</c:v>
                </c:pt>
                <c:pt idx="4">
                  <c:v>10.375</c:v>
                </c:pt>
                <c:pt idx="5">
                  <c:v>11.75</c:v>
                </c:pt>
                <c:pt idx="6">
                  <c:v>12.25</c:v>
                </c:pt>
                <c:pt idx="7">
                  <c:v>5.915</c:v>
                </c:pt>
                <c:pt idx="8">
                  <c:v>4.0150000000000006</c:v>
                </c:pt>
                <c:pt idx="9">
                  <c:v>4.5049999999999999</c:v>
                </c:pt>
                <c:pt idx="10">
                  <c:v>2.8000000000000003</c:v>
                </c:pt>
                <c:pt idx="11">
                  <c:v>1.9500000000000002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CE8-4DB2-961C-29B2FDD507E4}"/>
            </c:ext>
          </c:extLst>
        </c:ser>
        <c:ser>
          <c:idx val="0"/>
          <c:order val="3"/>
          <c:tx>
            <c:strRef>
              <c:f>גיליון1!$B$1</c:f>
              <c:strCache>
                <c:ptCount val="1"/>
                <c:pt idx="0">
                  <c:v>ETo pen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גיליון1!$B$2:$B$13</c:f>
              <c:numCache>
                <c:formatCode>General</c:formatCode>
                <c:ptCount val="12"/>
                <c:pt idx="0">
                  <c:v>2.5</c:v>
                </c:pt>
                <c:pt idx="1">
                  <c:v>3.4</c:v>
                </c:pt>
                <c:pt idx="2">
                  <c:v>4.8</c:v>
                </c:pt>
                <c:pt idx="3">
                  <c:v>6.5</c:v>
                </c:pt>
                <c:pt idx="4">
                  <c:v>8.3000000000000007</c:v>
                </c:pt>
                <c:pt idx="5">
                  <c:v>9.4</c:v>
                </c:pt>
                <c:pt idx="6">
                  <c:v>9.8000000000000007</c:v>
                </c:pt>
                <c:pt idx="7">
                  <c:v>9.1</c:v>
                </c:pt>
                <c:pt idx="8">
                  <c:v>7.3</c:v>
                </c:pt>
                <c:pt idx="9">
                  <c:v>5.3</c:v>
                </c:pt>
                <c:pt idx="10">
                  <c:v>3.5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CE8-4DB2-961C-29B2FDD5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58352"/>
        <c:axId val="923152944"/>
      </c:lineChart>
      <c:lineChart>
        <c:grouping val="standard"/>
        <c:varyColors val="0"/>
        <c:ser>
          <c:idx val="5"/>
          <c:order val="1"/>
          <c:tx>
            <c:strRef>
              <c:f>גיליון1!$I$1</c:f>
              <c:strCache>
                <c:ptCount val="1"/>
                <c:pt idx="0">
                  <c:v>Kc Sperling</c:v>
                </c:pt>
              </c:strCache>
            </c:strRef>
          </c:tx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גיליון1!$I$2:$I$13</c:f>
              <c:numCache>
                <c:formatCode>General</c:formatCode>
                <c:ptCount val="12"/>
                <c:pt idx="0">
                  <c:v>0.5</c:v>
                </c:pt>
                <c:pt idx="1">
                  <c:v>0.46</c:v>
                </c:pt>
                <c:pt idx="2">
                  <c:v>0.42</c:v>
                </c:pt>
                <c:pt idx="3">
                  <c:v>0.41</c:v>
                </c:pt>
                <c:pt idx="4">
                  <c:v>0.46</c:v>
                </c:pt>
                <c:pt idx="5">
                  <c:v>0.52</c:v>
                </c:pt>
                <c:pt idx="6">
                  <c:v>0.6</c:v>
                </c:pt>
                <c:pt idx="7">
                  <c:v>0.56000000000000005</c:v>
                </c:pt>
                <c:pt idx="8">
                  <c:v>0.47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CE8-4DB2-961C-29B2FDD507E4}"/>
            </c:ext>
          </c:extLst>
        </c:ser>
        <c:ser>
          <c:idx val="1"/>
          <c:order val="4"/>
          <c:tx>
            <c:strRef>
              <c:f>גיליון1!$C$1</c:f>
              <c:strCache>
                <c:ptCount val="1"/>
                <c:pt idx="0">
                  <c:v>Kc-fruit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גיליון1!$C$2:$C$13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0.8</c:v>
                </c:pt>
                <c:pt idx="3">
                  <c:v>0.94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0.85</c:v>
                </c:pt>
                <c:pt idx="10">
                  <c:v>0.8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CE8-4DB2-961C-29B2FDD507E4}"/>
            </c:ext>
          </c:extLst>
        </c:ser>
        <c:ser>
          <c:idx val="2"/>
          <c:order val="5"/>
          <c:tx>
            <c:strRef>
              <c:f>גיליון1!$H$1</c:f>
              <c:strCache>
                <c:ptCount val="1"/>
                <c:pt idx="0">
                  <c:v>Kc-transpiration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גיליון1!$H$2:$H$13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CE8-4DB2-961C-29B2FDD5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4112"/>
        <c:axId val="39381232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  <c:valAx>
        <c:axId val="39381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Kc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384112"/>
        <c:crosses val="max"/>
        <c:crossBetween val="between"/>
      </c:valAx>
      <c:catAx>
        <c:axId val="3938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81232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6301939340915714"/>
          <c:y val="2.0202721737359874E-2"/>
          <c:w val="0.22478783902012248"/>
          <c:h val="0.243559791476649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1839991148307"/>
          <c:y val="4.2194092827004218E-2"/>
          <c:w val="0.58246165062700495"/>
          <c:h val="0.78993744884306027"/>
        </c:manualLayout>
      </c:layout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ETo pen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גיליון1!$B$2:$B$13</c:f>
              <c:numCache>
                <c:formatCode>General</c:formatCode>
                <c:ptCount val="12"/>
                <c:pt idx="0">
                  <c:v>2.5</c:v>
                </c:pt>
                <c:pt idx="1">
                  <c:v>3.4</c:v>
                </c:pt>
                <c:pt idx="2">
                  <c:v>4.8</c:v>
                </c:pt>
                <c:pt idx="3">
                  <c:v>6.5</c:v>
                </c:pt>
                <c:pt idx="4">
                  <c:v>8.3000000000000007</c:v>
                </c:pt>
                <c:pt idx="5">
                  <c:v>9.4</c:v>
                </c:pt>
                <c:pt idx="6">
                  <c:v>9.8000000000000007</c:v>
                </c:pt>
                <c:pt idx="7">
                  <c:v>9.1</c:v>
                </c:pt>
                <c:pt idx="8">
                  <c:v>7.3</c:v>
                </c:pt>
                <c:pt idx="9">
                  <c:v>5.3</c:v>
                </c:pt>
                <c:pt idx="10">
                  <c:v>3.5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9-4DD5-AEC1-070786D0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158352"/>
        <c:axId val="923152944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6301939340915714"/>
          <c:y val="2.0202721737359874E-2"/>
          <c:w val="0.22478783902012248"/>
          <c:h val="0.243559791476649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1839991148307"/>
          <c:y val="4.2194092827004218E-2"/>
          <c:w val="0.58246165062700495"/>
          <c:h val="0.78993744884306027"/>
        </c:manualLayout>
      </c:layout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ETo pen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גיליון1!$B$2:$B$13</c:f>
              <c:numCache>
                <c:formatCode>General</c:formatCode>
                <c:ptCount val="12"/>
                <c:pt idx="0">
                  <c:v>2.5</c:v>
                </c:pt>
                <c:pt idx="1">
                  <c:v>3.4</c:v>
                </c:pt>
                <c:pt idx="2">
                  <c:v>4.8</c:v>
                </c:pt>
                <c:pt idx="3">
                  <c:v>6.5</c:v>
                </c:pt>
                <c:pt idx="4">
                  <c:v>8.3000000000000007</c:v>
                </c:pt>
                <c:pt idx="5">
                  <c:v>9.4</c:v>
                </c:pt>
                <c:pt idx="6">
                  <c:v>9.8000000000000007</c:v>
                </c:pt>
                <c:pt idx="7">
                  <c:v>9.1</c:v>
                </c:pt>
                <c:pt idx="8">
                  <c:v>7.3</c:v>
                </c:pt>
                <c:pt idx="9">
                  <c:v>5.3</c:v>
                </c:pt>
                <c:pt idx="10">
                  <c:v>3.5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3-4EBA-9CBA-3060D1DC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58352"/>
        <c:axId val="923152944"/>
      </c:lineChart>
      <c:lineChart>
        <c:grouping val="standard"/>
        <c:varyColors val="0"/>
        <c:ser>
          <c:idx val="2"/>
          <c:order val="1"/>
          <c:tx>
            <c:strRef>
              <c:f>גיליון1!$H$1</c:f>
              <c:strCache>
                <c:ptCount val="1"/>
                <c:pt idx="0">
                  <c:v>Kc-transpiration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גיליון1!$H$2:$H$13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3-4EBA-9CBA-3060D1DC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4112"/>
        <c:axId val="39381232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  <c:valAx>
        <c:axId val="39381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Kc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384112"/>
        <c:crosses val="max"/>
        <c:crossBetween val="between"/>
      </c:valAx>
      <c:catAx>
        <c:axId val="3938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81232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6301939340915714"/>
          <c:y val="2.0202721737359874E-2"/>
          <c:w val="0.22478783902012248"/>
          <c:h val="0.243559791476649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1839991148307"/>
          <c:y val="4.2194092827004218E-2"/>
          <c:w val="0.58246165062700495"/>
          <c:h val="0.78993744884306027"/>
        </c:manualLayout>
      </c:layout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ETo pen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גיליון1!$B$2:$B$13</c:f>
              <c:numCache>
                <c:formatCode>General</c:formatCode>
                <c:ptCount val="12"/>
                <c:pt idx="0">
                  <c:v>2.5</c:v>
                </c:pt>
                <c:pt idx="1">
                  <c:v>3.4</c:v>
                </c:pt>
                <c:pt idx="2">
                  <c:v>4.8</c:v>
                </c:pt>
                <c:pt idx="3">
                  <c:v>6.5</c:v>
                </c:pt>
                <c:pt idx="4">
                  <c:v>8.3000000000000007</c:v>
                </c:pt>
                <c:pt idx="5">
                  <c:v>9.4</c:v>
                </c:pt>
                <c:pt idx="6">
                  <c:v>9.8000000000000007</c:v>
                </c:pt>
                <c:pt idx="7">
                  <c:v>9.1</c:v>
                </c:pt>
                <c:pt idx="8">
                  <c:v>7.3</c:v>
                </c:pt>
                <c:pt idx="9">
                  <c:v>5.3</c:v>
                </c:pt>
                <c:pt idx="10">
                  <c:v>3.5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A3D-9FC4-A70EF09F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58352"/>
        <c:axId val="923152944"/>
      </c:lineChart>
      <c:lineChart>
        <c:grouping val="standard"/>
        <c:varyColors val="0"/>
        <c:ser>
          <c:idx val="1"/>
          <c:order val="1"/>
          <c:tx>
            <c:strRef>
              <c:f>גיליון1!$C$1</c:f>
              <c:strCache>
                <c:ptCount val="1"/>
                <c:pt idx="0">
                  <c:v>Kc-fruit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גיליון1!$C$2:$C$13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0.8</c:v>
                </c:pt>
                <c:pt idx="3">
                  <c:v>0.94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0.85</c:v>
                </c:pt>
                <c:pt idx="10">
                  <c:v>0.8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45-4A3D-9FC4-A70EF09FCACF}"/>
            </c:ext>
          </c:extLst>
        </c:ser>
        <c:ser>
          <c:idx val="2"/>
          <c:order val="2"/>
          <c:tx>
            <c:strRef>
              <c:f>גיליון1!$H$1</c:f>
              <c:strCache>
                <c:ptCount val="1"/>
                <c:pt idx="0">
                  <c:v>Kc-transpiration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גיליון1!$H$2:$H$13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45-4A3D-9FC4-A70EF09F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4112"/>
        <c:axId val="39381232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  <c:valAx>
        <c:axId val="39381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Kc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384112"/>
        <c:crosses val="max"/>
        <c:crossBetween val="between"/>
      </c:valAx>
      <c:catAx>
        <c:axId val="3938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81232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6301939340915714"/>
          <c:y val="2.0202721737359874E-2"/>
          <c:w val="0.22478783902012248"/>
          <c:h val="0.3467258828505561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1839991148307"/>
          <c:y val="4.2194092827004218E-2"/>
          <c:w val="0.58246165062700495"/>
          <c:h val="0.78993744884306027"/>
        </c:manualLayout>
      </c:layout>
      <c:lineChart>
        <c:grouping val="standard"/>
        <c:varyColors val="0"/>
        <c:ser>
          <c:idx val="0"/>
          <c:order val="1"/>
          <c:tx>
            <c:strRef>
              <c:f>גיליון1!$B$1</c:f>
              <c:strCache>
                <c:ptCount val="1"/>
                <c:pt idx="0">
                  <c:v>ETo pen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גיליון1!$B$2:$B$13</c:f>
              <c:numCache>
                <c:formatCode>General</c:formatCode>
                <c:ptCount val="12"/>
                <c:pt idx="0">
                  <c:v>2.5</c:v>
                </c:pt>
                <c:pt idx="1">
                  <c:v>3.4</c:v>
                </c:pt>
                <c:pt idx="2">
                  <c:v>4.8</c:v>
                </c:pt>
                <c:pt idx="3">
                  <c:v>6.5</c:v>
                </c:pt>
                <c:pt idx="4">
                  <c:v>8.3000000000000007</c:v>
                </c:pt>
                <c:pt idx="5">
                  <c:v>9.4</c:v>
                </c:pt>
                <c:pt idx="6">
                  <c:v>9.8000000000000007</c:v>
                </c:pt>
                <c:pt idx="7">
                  <c:v>9.1</c:v>
                </c:pt>
                <c:pt idx="8">
                  <c:v>7.3</c:v>
                </c:pt>
                <c:pt idx="9">
                  <c:v>5.3</c:v>
                </c:pt>
                <c:pt idx="10">
                  <c:v>3.5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5-4540-BEBB-A77060DB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58352"/>
        <c:axId val="923152944"/>
      </c:lineChart>
      <c:lineChart>
        <c:grouping val="standard"/>
        <c:varyColors val="0"/>
        <c:ser>
          <c:idx val="5"/>
          <c:order val="0"/>
          <c:tx>
            <c:strRef>
              <c:f>גיליון1!$I$1</c:f>
              <c:strCache>
                <c:ptCount val="1"/>
                <c:pt idx="0">
                  <c:v>Kc Sperling</c:v>
                </c:pt>
              </c:strCache>
            </c:strRef>
          </c:tx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גיליון1!$I$2:$I$13</c:f>
              <c:numCache>
                <c:formatCode>General</c:formatCode>
                <c:ptCount val="12"/>
                <c:pt idx="0">
                  <c:v>0.5</c:v>
                </c:pt>
                <c:pt idx="1">
                  <c:v>0.46</c:v>
                </c:pt>
                <c:pt idx="2">
                  <c:v>0.42</c:v>
                </c:pt>
                <c:pt idx="3">
                  <c:v>0.41</c:v>
                </c:pt>
                <c:pt idx="4">
                  <c:v>0.46</c:v>
                </c:pt>
                <c:pt idx="5">
                  <c:v>0.52</c:v>
                </c:pt>
                <c:pt idx="6">
                  <c:v>0.6</c:v>
                </c:pt>
                <c:pt idx="7">
                  <c:v>0.56000000000000005</c:v>
                </c:pt>
                <c:pt idx="8">
                  <c:v>0.47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5-4540-BEBB-A77060DB7D79}"/>
            </c:ext>
          </c:extLst>
        </c:ser>
        <c:ser>
          <c:idx val="1"/>
          <c:order val="2"/>
          <c:tx>
            <c:strRef>
              <c:f>גיליון1!$C$1</c:f>
              <c:strCache>
                <c:ptCount val="1"/>
                <c:pt idx="0">
                  <c:v>Kc-fruit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גיליון1!$C$2:$C$13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0.8</c:v>
                </c:pt>
                <c:pt idx="3">
                  <c:v>0.94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0.85</c:v>
                </c:pt>
                <c:pt idx="10">
                  <c:v>0.8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5-4540-BEBB-A77060DB7D79}"/>
            </c:ext>
          </c:extLst>
        </c:ser>
        <c:ser>
          <c:idx val="2"/>
          <c:order val="3"/>
          <c:tx>
            <c:strRef>
              <c:f>גיליון1!$H$1</c:f>
              <c:strCache>
                <c:ptCount val="1"/>
                <c:pt idx="0">
                  <c:v>Kc-transpiration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גיליון1!$H$2:$H$13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5-4540-BEBB-A77060DB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4112"/>
        <c:axId val="39381232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  <c:valAx>
        <c:axId val="39381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Kc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384112"/>
        <c:crosses val="max"/>
        <c:crossBetween val="between"/>
      </c:valAx>
      <c:catAx>
        <c:axId val="3938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81232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76301939340915714"/>
          <c:y val="2.0202721737359874E-2"/>
          <c:w val="0.22478783902012248"/>
          <c:h val="0.243559791476649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1839991148307"/>
          <c:y val="4.2194092827004218E-2"/>
          <c:w val="0.58246165062700495"/>
          <c:h val="0.78993744884306027"/>
        </c:manualLayout>
      </c:layout>
      <c:lineChart>
        <c:grouping val="standard"/>
        <c:varyColors val="0"/>
        <c:ser>
          <c:idx val="4"/>
          <c:order val="0"/>
          <c:tx>
            <c:strRef>
              <c:f>גיליון1!$J$1</c:f>
              <c:strCache>
                <c:ptCount val="1"/>
                <c:pt idx="0">
                  <c:v>Sperling 2013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גיליון1!$J$2:$J$13</c:f>
              <c:numCache>
                <c:formatCode>General</c:formatCode>
                <c:ptCount val="12"/>
                <c:pt idx="0">
                  <c:v>1.25</c:v>
                </c:pt>
                <c:pt idx="1">
                  <c:v>1.5640000000000001</c:v>
                </c:pt>
                <c:pt idx="2">
                  <c:v>2.016</c:v>
                </c:pt>
                <c:pt idx="3">
                  <c:v>2.665</c:v>
                </c:pt>
                <c:pt idx="4">
                  <c:v>3.8180000000000005</c:v>
                </c:pt>
                <c:pt idx="5">
                  <c:v>4.8880000000000008</c:v>
                </c:pt>
                <c:pt idx="6">
                  <c:v>5.88</c:v>
                </c:pt>
                <c:pt idx="7">
                  <c:v>5.0960000000000001</c:v>
                </c:pt>
                <c:pt idx="8">
                  <c:v>3.4309999999999996</c:v>
                </c:pt>
                <c:pt idx="9">
                  <c:v>2.65</c:v>
                </c:pt>
                <c:pt idx="10">
                  <c:v>1.9250000000000003</c:v>
                </c:pt>
                <c:pt idx="11">
                  <c:v>1.0660000000000001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D-4FC7-B2BF-46451914576B}"/>
            </c:ext>
          </c:extLst>
        </c:ser>
        <c:ser>
          <c:idx val="3"/>
          <c:order val="1"/>
          <c:tx>
            <c:strRef>
              <c:f>גיליון1!$D$1</c:f>
              <c:strCache>
                <c:ptCount val="1"/>
                <c:pt idx="0">
                  <c:v>Recommendation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גיליון1!$D$2:$D$13</c:f>
              <c:numCache>
                <c:formatCode>0.00</c:formatCode>
                <c:ptCount val="12"/>
                <c:pt idx="0">
                  <c:v>1.875</c:v>
                </c:pt>
                <c:pt idx="1">
                  <c:v>2.5499999999999998</c:v>
                </c:pt>
                <c:pt idx="2">
                  <c:v>3.84</c:v>
                </c:pt>
                <c:pt idx="3">
                  <c:v>6.1099999999999994</c:v>
                </c:pt>
                <c:pt idx="4">
                  <c:v>10.375</c:v>
                </c:pt>
                <c:pt idx="5">
                  <c:v>11.75</c:v>
                </c:pt>
                <c:pt idx="6">
                  <c:v>12.25</c:v>
                </c:pt>
                <c:pt idx="7">
                  <c:v>5.915</c:v>
                </c:pt>
                <c:pt idx="8">
                  <c:v>4.0150000000000006</c:v>
                </c:pt>
                <c:pt idx="9">
                  <c:v>4.5049999999999999</c:v>
                </c:pt>
                <c:pt idx="10">
                  <c:v>2.8000000000000003</c:v>
                </c:pt>
                <c:pt idx="11">
                  <c:v>1.9500000000000002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D-4FC7-B2BF-46451914576B}"/>
            </c:ext>
          </c:extLst>
        </c:ser>
        <c:ser>
          <c:idx val="0"/>
          <c:order val="2"/>
          <c:tx>
            <c:strRef>
              <c:f>גיליון1!$K$1</c:f>
              <c:strCache>
                <c:ptCount val="1"/>
                <c:pt idx="0">
                  <c:v>ET Penman</c:v>
                </c:pt>
              </c:strCache>
            </c:strRef>
          </c:tx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גיליון1!$K$2:$K$13</c:f>
              <c:numCache>
                <c:formatCode>General</c:formatCode>
                <c:ptCount val="12"/>
                <c:pt idx="0">
                  <c:v>2.5</c:v>
                </c:pt>
                <c:pt idx="1">
                  <c:v>3.4</c:v>
                </c:pt>
                <c:pt idx="2">
                  <c:v>4.8</c:v>
                </c:pt>
                <c:pt idx="3">
                  <c:v>6.5</c:v>
                </c:pt>
                <c:pt idx="4">
                  <c:v>8.3000000000000007</c:v>
                </c:pt>
                <c:pt idx="5">
                  <c:v>9.4</c:v>
                </c:pt>
                <c:pt idx="6">
                  <c:v>9.8000000000000007</c:v>
                </c:pt>
                <c:pt idx="7">
                  <c:v>9.1</c:v>
                </c:pt>
                <c:pt idx="8">
                  <c:v>7.3</c:v>
                </c:pt>
                <c:pt idx="9">
                  <c:v>5.3</c:v>
                </c:pt>
                <c:pt idx="10">
                  <c:v>3.5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D-4FC7-B2BF-46451914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158352"/>
        <c:axId val="923152944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6301939340915714"/>
          <c:y val="2.0202721737359874E-2"/>
          <c:w val="0.22478783902012248"/>
          <c:h val="0.243559791476649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1839991148307"/>
          <c:y val="4.2194092827004218E-2"/>
          <c:w val="0.58246165062700495"/>
          <c:h val="0.78993744884306027"/>
        </c:manualLayout>
      </c:layout>
      <c:lineChart>
        <c:grouping val="standard"/>
        <c:varyColors val="0"/>
        <c:ser>
          <c:idx val="5"/>
          <c:order val="0"/>
          <c:tx>
            <c:strRef>
              <c:f>גיליון1!$I$1</c:f>
              <c:strCache>
                <c:ptCount val="1"/>
                <c:pt idx="0">
                  <c:v>Kc Sperling</c:v>
                </c:pt>
              </c:strCache>
            </c:strRef>
          </c:tx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גיליון1!$I$2:$I$13</c:f>
              <c:numCache>
                <c:formatCode>General</c:formatCode>
                <c:ptCount val="12"/>
                <c:pt idx="0">
                  <c:v>0.5</c:v>
                </c:pt>
                <c:pt idx="1">
                  <c:v>0.46</c:v>
                </c:pt>
                <c:pt idx="2">
                  <c:v>0.42</c:v>
                </c:pt>
                <c:pt idx="3">
                  <c:v>0.41</c:v>
                </c:pt>
                <c:pt idx="4">
                  <c:v>0.46</c:v>
                </c:pt>
                <c:pt idx="5">
                  <c:v>0.52</c:v>
                </c:pt>
                <c:pt idx="6">
                  <c:v>0.6</c:v>
                </c:pt>
                <c:pt idx="7">
                  <c:v>0.56000000000000005</c:v>
                </c:pt>
                <c:pt idx="8">
                  <c:v>0.47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E31-852F-6A1E0967BE0A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Kc-fruit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גיליון1!$C$2:$C$13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0.8</c:v>
                </c:pt>
                <c:pt idx="3">
                  <c:v>0.94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0.85</c:v>
                </c:pt>
                <c:pt idx="10">
                  <c:v>0.8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F-4E31-852F-6A1E0967BE0A}"/>
            </c:ext>
          </c:extLst>
        </c:ser>
        <c:ser>
          <c:idx val="2"/>
          <c:order val="2"/>
          <c:tx>
            <c:strRef>
              <c:f>גיליון1!$H$1</c:f>
              <c:strCache>
                <c:ptCount val="1"/>
                <c:pt idx="0">
                  <c:v>Kc-transpiration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גיליון1!$H$2:$H$13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F-4E31-852F-6A1E0967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158352"/>
        <c:axId val="923152944"/>
      </c:lineChart>
      <c:catAx>
        <c:axId val="9231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2944"/>
        <c:crosses val="autoZero"/>
        <c:auto val="1"/>
        <c:lblAlgn val="ctr"/>
        <c:lblOffset val="100"/>
        <c:tickMarkSkip val="1"/>
        <c:noMultiLvlLbl val="1"/>
      </c:catAx>
      <c:valAx>
        <c:axId val="92315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31583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6301939340915714"/>
          <c:y val="2.0202721737359874E-2"/>
          <c:w val="0.22478783902012248"/>
          <c:h val="0.243559791476649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0</xdr:row>
      <xdr:rowOff>180975</xdr:rowOff>
    </xdr:from>
    <xdr:to>
      <xdr:col>22</xdr:col>
      <xdr:colOff>133351</xdr:colOff>
      <xdr:row>19</xdr:row>
      <xdr:rowOff>146685</xdr:rowOff>
    </xdr:to>
    <xdr:graphicFrame macro="">
      <xdr:nvGraphicFramePr>
        <xdr:cNvPr id="8" name="תרשים 1">
          <a:extLst>
            <a:ext uri="{FF2B5EF4-FFF2-40B4-BE49-F238E27FC236}">
              <a16:creationId xmlns:a16="http://schemas.microsoft.com/office/drawing/2014/main" id="{782D0D50-F35F-4754-AA36-F77E0354F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329564</xdr:colOff>
      <xdr:row>40</xdr:row>
      <xdr:rowOff>45720</xdr:rowOff>
    </xdr:from>
    <xdr:to>
      <xdr:col>21</xdr:col>
      <xdr:colOff>581025</xdr:colOff>
      <xdr:row>58</xdr:row>
      <xdr:rowOff>30480</xdr:rowOff>
    </xdr:to>
    <xdr:graphicFrame macro="">
      <xdr:nvGraphicFramePr>
        <xdr:cNvPr id="5" name="תרשים 1">
          <a:extLst>
            <a:ext uri="{FF2B5EF4-FFF2-40B4-BE49-F238E27FC236}">
              <a16:creationId xmlns:a16="http://schemas.microsoft.com/office/drawing/2014/main" id="{0AC3DDB9-51D4-435C-940E-0BF7D8BE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379095</xdr:colOff>
      <xdr:row>20</xdr:row>
      <xdr:rowOff>129540</xdr:rowOff>
    </xdr:from>
    <xdr:to>
      <xdr:col>22</xdr:col>
      <xdr:colOff>123824</xdr:colOff>
      <xdr:row>39</xdr:row>
      <xdr:rowOff>95250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CC24E2B-AFE4-4516-AAB2-4DA50805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18</xdr:row>
      <xdr:rowOff>19050</xdr:rowOff>
    </xdr:from>
    <xdr:to>
      <xdr:col>11</xdr:col>
      <xdr:colOff>438149</xdr:colOff>
      <xdr:row>36</xdr:row>
      <xdr:rowOff>160020</xdr:rowOff>
    </xdr:to>
    <xdr:graphicFrame macro="">
      <xdr:nvGraphicFramePr>
        <xdr:cNvPr id="3" name="תרשים 1">
          <a:extLst>
            <a:ext uri="{FF2B5EF4-FFF2-40B4-BE49-F238E27FC236}">
              <a16:creationId xmlns:a16="http://schemas.microsoft.com/office/drawing/2014/main" id="{E2268BB3-B37A-404E-BECB-A5ED10028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40</xdr:row>
      <xdr:rowOff>0</xdr:rowOff>
    </xdr:from>
    <xdr:to>
      <xdr:col>10</xdr:col>
      <xdr:colOff>504825</xdr:colOff>
      <xdr:row>58</xdr:row>
      <xdr:rowOff>140970</xdr:rowOff>
    </xdr:to>
    <xdr:graphicFrame macro="">
      <xdr:nvGraphicFramePr>
        <xdr:cNvPr id="6" name="תרשים 1">
          <a:extLst>
            <a:ext uri="{FF2B5EF4-FFF2-40B4-BE49-F238E27FC236}">
              <a16:creationId xmlns:a16="http://schemas.microsoft.com/office/drawing/2014/main" id="{5F008BAA-B516-4AF6-821D-132DD2CE7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10</xdr:col>
      <xdr:colOff>314325</xdr:colOff>
      <xdr:row>79</xdr:row>
      <xdr:rowOff>140970</xdr:rowOff>
    </xdr:to>
    <xdr:graphicFrame macro="">
      <xdr:nvGraphicFramePr>
        <xdr:cNvPr id="7" name="תרשים 1">
          <a:extLst>
            <a:ext uri="{FF2B5EF4-FFF2-40B4-BE49-F238E27FC236}">
              <a16:creationId xmlns:a16="http://schemas.microsoft.com/office/drawing/2014/main" id="{D5874B8C-2F18-47A6-A0A7-BB299B814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10</xdr:col>
      <xdr:colOff>380999</xdr:colOff>
      <xdr:row>99</xdr:row>
      <xdr:rowOff>140970</xdr:rowOff>
    </xdr:to>
    <xdr:graphicFrame macro="">
      <xdr:nvGraphicFramePr>
        <xdr:cNvPr id="12" name="תרשים 1">
          <a:extLst>
            <a:ext uri="{FF2B5EF4-FFF2-40B4-BE49-F238E27FC236}">
              <a16:creationId xmlns:a16="http://schemas.microsoft.com/office/drawing/2014/main" id="{34159ADE-CEFE-40B6-AF02-EDE9B421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10</xdr:col>
      <xdr:colOff>285750</xdr:colOff>
      <xdr:row>119</xdr:row>
      <xdr:rowOff>140970</xdr:rowOff>
    </xdr:to>
    <xdr:graphicFrame macro="">
      <xdr:nvGraphicFramePr>
        <xdr:cNvPr id="13" name="תרשים 1">
          <a:extLst>
            <a:ext uri="{FF2B5EF4-FFF2-40B4-BE49-F238E27FC236}">
              <a16:creationId xmlns:a16="http://schemas.microsoft.com/office/drawing/2014/main" id="{C6E5A255-A077-40AE-8AE0-35D97213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81</xdr:row>
      <xdr:rowOff>0</xdr:rowOff>
    </xdr:from>
    <xdr:to>
      <xdr:col>22</xdr:col>
      <xdr:colOff>47625</xdr:colOff>
      <xdr:row>99</xdr:row>
      <xdr:rowOff>140970</xdr:rowOff>
    </xdr:to>
    <xdr:graphicFrame macro="">
      <xdr:nvGraphicFramePr>
        <xdr:cNvPr id="4" name="תרשים 1">
          <a:extLst>
            <a:ext uri="{FF2B5EF4-FFF2-40B4-BE49-F238E27FC236}">
              <a16:creationId xmlns:a16="http://schemas.microsoft.com/office/drawing/2014/main" id="{7FF57478-CCE6-46B7-B436-95E125E39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22</xdr:col>
      <xdr:colOff>47625</xdr:colOff>
      <xdr:row>119</xdr:row>
      <xdr:rowOff>140970</xdr:rowOff>
    </xdr:to>
    <xdr:graphicFrame macro="">
      <xdr:nvGraphicFramePr>
        <xdr:cNvPr id="9" name="תרשים 1">
          <a:extLst>
            <a:ext uri="{FF2B5EF4-FFF2-40B4-BE49-F238E27FC236}">
              <a16:creationId xmlns:a16="http://schemas.microsoft.com/office/drawing/2014/main" id="{369CAF00-2618-41B9-A699-E86A4E0F5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E7AC-2929-49A7-82C0-B0A9B17598CB}">
  <dimension ref="A1:V31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2" max="2" width="6.5" customWidth="1"/>
    <col min="3" max="3" width="6.1640625" customWidth="1"/>
    <col min="4" max="4" width="7.5" customWidth="1"/>
    <col min="5" max="5" width="13.33203125" customWidth="1"/>
    <col min="6" max="6" width="8.6640625" customWidth="1"/>
    <col min="7" max="7" width="7.6640625" customWidth="1"/>
    <col min="8" max="8" width="7" customWidth="1"/>
    <col min="9" max="9" width="6.83203125" customWidth="1"/>
    <col min="10" max="10" width="7.1640625" customWidth="1"/>
    <col min="11" max="11" width="8" customWidth="1"/>
  </cols>
  <sheetData>
    <row r="1" spans="1:11" x14ac:dyDescent="0.2">
      <c r="A1" t="s">
        <v>0</v>
      </c>
      <c r="B1" t="s">
        <v>21</v>
      </c>
      <c r="C1" t="s">
        <v>6</v>
      </c>
      <c r="D1" t="s">
        <v>23</v>
      </c>
      <c r="E1" t="s">
        <v>1</v>
      </c>
      <c r="F1" t="s">
        <v>2</v>
      </c>
      <c r="G1" t="s">
        <v>3</v>
      </c>
      <c r="H1" t="s">
        <v>7</v>
      </c>
      <c r="I1" t="s">
        <v>24</v>
      </c>
      <c r="J1" t="s">
        <v>20</v>
      </c>
      <c r="K1" t="s">
        <v>22</v>
      </c>
    </row>
    <row r="2" spans="1:11" x14ac:dyDescent="0.2">
      <c r="A2" t="s">
        <v>8</v>
      </c>
      <c r="B2">
        <v>2.5</v>
      </c>
      <c r="C2">
        <v>0.75</v>
      </c>
      <c r="D2" s="2">
        <f>B2*C2</f>
        <v>1.875</v>
      </c>
      <c r="E2" s="1">
        <f>D2/12.3</f>
        <v>0.1524390243902439</v>
      </c>
      <c r="F2" s="3">
        <f ca="1">D2*(DAY(EOMONTH(DATEVALUE("01-"&amp;A2&amp;"-"&amp;YEAR(TODAY())),0)))</f>
        <v>58.125</v>
      </c>
      <c r="G2" s="3">
        <f ca="1">E2*(DAY(EOMONTH(DATEVALUE("01-"&amp;A2&amp;"-"&amp;YEAR(TODAY())),0)))</f>
        <v>4.725609756097561</v>
      </c>
      <c r="H2">
        <v>1</v>
      </c>
      <c r="I2">
        <v>0.5</v>
      </c>
      <c r="J2">
        <f t="shared" ref="J2:J13" si="0">B2*I2</f>
        <v>1.25</v>
      </c>
      <c r="K2">
        <f>B2</f>
        <v>2.5</v>
      </c>
    </row>
    <row r="3" spans="1:11" x14ac:dyDescent="0.2">
      <c r="A3" t="s">
        <v>9</v>
      </c>
      <c r="B3">
        <v>3.4</v>
      </c>
      <c r="C3">
        <v>0.75</v>
      </c>
      <c r="D3" s="2">
        <f t="shared" ref="D3:D13" si="1">B3*C3</f>
        <v>2.5499999999999998</v>
      </c>
      <c r="E3" s="1">
        <f t="shared" ref="E3:E13" si="2">D3/12.3</f>
        <v>0.20731707317073167</v>
      </c>
      <c r="F3" s="3">
        <f t="shared" ref="F3:F13" ca="1" si="3">D3*(DAY(EOMONTH(DATEVALUE("01-"&amp;A3&amp;"-"&amp;YEAR(TODAY())),0)))</f>
        <v>73.949999999999989</v>
      </c>
      <c r="G3" s="3">
        <f t="shared" ref="G3:G13" ca="1" si="4">E3*(DAY(EOMONTH(DATEVALUE("01-"&amp;A3&amp;"-"&amp;YEAR(TODAY())),0)))</f>
        <v>6.0121951219512182</v>
      </c>
      <c r="H3">
        <v>1</v>
      </c>
      <c r="I3">
        <v>0.46</v>
      </c>
      <c r="J3">
        <f t="shared" si="0"/>
        <v>1.5640000000000001</v>
      </c>
      <c r="K3">
        <f t="shared" ref="K3:K13" si="5">B3</f>
        <v>3.4</v>
      </c>
    </row>
    <row r="4" spans="1:11" x14ac:dyDescent="0.2">
      <c r="A4" t="s">
        <v>10</v>
      </c>
      <c r="B4">
        <v>4.8</v>
      </c>
      <c r="C4">
        <v>0.8</v>
      </c>
      <c r="D4" s="2">
        <f t="shared" si="1"/>
        <v>3.84</v>
      </c>
      <c r="E4" s="1">
        <f t="shared" si="2"/>
        <v>0.31219512195121946</v>
      </c>
      <c r="F4" s="3">
        <f t="shared" ca="1" si="3"/>
        <v>119.03999999999999</v>
      </c>
      <c r="G4" s="3">
        <f t="shared" ca="1" si="4"/>
        <v>9.6780487804878028</v>
      </c>
      <c r="H4">
        <v>1</v>
      </c>
      <c r="I4">
        <v>0.42</v>
      </c>
      <c r="J4">
        <f t="shared" si="0"/>
        <v>2.016</v>
      </c>
      <c r="K4">
        <f t="shared" si="5"/>
        <v>4.8</v>
      </c>
    </row>
    <row r="5" spans="1:11" x14ac:dyDescent="0.2">
      <c r="A5" t="s">
        <v>11</v>
      </c>
      <c r="B5">
        <v>6.5</v>
      </c>
      <c r="C5">
        <v>0.94</v>
      </c>
      <c r="D5" s="2">
        <f t="shared" si="1"/>
        <v>6.1099999999999994</v>
      </c>
      <c r="E5" s="1">
        <f t="shared" si="2"/>
        <v>0.4967479674796747</v>
      </c>
      <c r="F5" s="3">
        <f t="shared" ca="1" si="3"/>
        <v>183.29999999999998</v>
      </c>
      <c r="G5" s="3">
        <f t="shared" ca="1" si="4"/>
        <v>14.90243902439024</v>
      </c>
      <c r="H5">
        <v>1</v>
      </c>
      <c r="I5">
        <v>0.41</v>
      </c>
      <c r="J5">
        <f t="shared" si="0"/>
        <v>2.665</v>
      </c>
      <c r="K5">
        <f t="shared" si="5"/>
        <v>6.5</v>
      </c>
    </row>
    <row r="6" spans="1:11" x14ac:dyDescent="0.2">
      <c r="A6" t="s">
        <v>12</v>
      </c>
      <c r="B6">
        <v>8.3000000000000007</v>
      </c>
      <c r="C6">
        <v>1.25</v>
      </c>
      <c r="D6" s="2">
        <f t="shared" si="1"/>
        <v>10.375</v>
      </c>
      <c r="E6" s="1">
        <f t="shared" si="2"/>
        <v>0.84349593495934949</v>
      </c>
      <c r="F6" s="3">
        <f t="shared" ca="1" si="3"/>
        <v>321.625</v>
      </c>
      <c r="G6" s="3">
        <f t="shared" ca="1" si="4"/>
        <v>26.148373983739834</v>
      </c>
      <c r="H6">
        <v>1</v>
      </c>
      <c r="I6">
        <v>0.46</v>
      </c>
      <c r="J6">
        <f t="shared" si="0"/>
        <v>3.8180000000000005</v>
      </c>
      <c r="K6">
        <f t="shared" si="5"/>
        <v>8.3000000000000007</v>
      </c>
    </row>
    <row r="7" spans="1:11" x14ac:dyDescent="0.2">
      <c r="A7" t="s">
        <v>13</v>
      </c>
      <c r="B7">
        <v>9.4</v>
      </c>
      <c r="C7">
        <v>1.25</v>
      </c>
      <c r="D7" s="2">
        <f t="shared" si="1"/>
        <v>11.75</v>
      </c>
      <c r="E7" s="1">
        <f t="shared" si="2"/>
        <v>0.95528455284552838</v>
      </c>
      <c r="F7" s="3">
        <f t="shared" ca="1" si="3"/>
        <v>352.5</v>
      </c>
      <c r="G7" s="3">
        <f t="shared" ca="1" si="4"/>
        <v>28.658536585365852</v>
      </c>
      <c r="H7">
        <v>1</v>
      </c>
      <c r="I7">
        <v>0.52</v>
      </c>
      <c r="J7">
        <f t="shared" si="0"/>
        <v>4.8880000000000008</v>
      </c>
      <c r="K7">
        <f t="shared" si="5"/>
        <v>9.4</v>
      </c>
    </row>
    <row r="8" spans="1:11" x14ac:dyDescent="0.2">
      <c r="A8" t="s">
        <v>14</v>
      </c>
      <c r="B8">
        <v>9.8000000000000007</v>
      </c>
      <c r="C8">
        <v>1.25</v>
      </c>
      <c r="D8" s="2">
        <f t="shared" si="1"/>
        <v>12.25</v>
      </c>
      <c r="E8" s="1">
        <f t="shared" si="2"/>
        <v>0.99593495934959342</v>
      </c>
      <c r="F8" s="3">
        <f t="shared" ca="1" si="3"/>
        <v>379.75</v>
      </c>
      <c r="G8" s="3">
        <f t="shared" ca="1" si="4"/>
        <v>30.873983739837396</v>
      </c>
      <c r="H8">
        <v>1</v>
      </c>
      <c r="I8">
        <v>0.6</v>
      </c>
      <c r="J8">
        <f t="shared" si="0"/>
        <v>5.88</v>
      </c>
      <c r="K8">
        <f t="shared" si="5"/>
        <v>9.8000000000000007</v>
      </c>
    </row>
    <row r="9" spans="1:11" x14ac:dyDescent="0.2">
      <c r="A9" t="s">
        <v>15</v>
      </c>
      <c r="B9">
        <v>9.1</v>
      </c>
      <c r="C9">
        <v>0.65</v>
      </c>
      <c r="D9" s="2">
        <f t="shared" si="1"/>
        <v>5.915</v>
      </c>
      <c r="E9" s="1">
        <f t="shared" si="2"/>
        <v>0.48089430894308943</v>
      </c>
      <c r="F9" s="3">
        <f t="shared" ca="1" si="3"/>
        <v>183.36500000000001</v>
      </c>
      <c r="G9" s="3">
        <f t="shared" ca="1" si="4"/>
        <v>14.907723577235773</v>
      </c>
      <c r="H9">
        <v>1</v>
      </c>
      <c r="I9">
        <v>0.56000000000000005</v>
      </c>
      <c r="J9">
        <f t="shared" si="0"/>
        <v>5.0960000000000001</v>
      </c>
      <c r="K9">
        <f t="shared" si="5"/>
        <v>9.1</v>
      </c>
    </row>
    <row r="10" spans="1:11" x14ac:dyDescent="0.2">
      <c r="A10" t="s">
        <v>16</v>
      </c>
      <c r="B10">
        <v>7.3</v>
      </c>
      <c r="C10">
        <v>0.55000000000000004</v>
      </c>
      <c r="D10" s="2">
        <f t="shared" si="1"/>
        <v>4.0150000000000006</v>
      </c>
      <c r="E10" s="1">
        <f t="shared" si="2"/>
        <v>0.32642276422764233</v>
      </c>
      <c r="F10" s="3">
        <f t="shared" ca="1" si="3"/>
        <v>120.45000000000002</v>
      </c>
      <c r="G10" s="3">
        <f t="shared" ca="1" si="4"/>
        <v>9.7926829268292703</v>
      </c>
      <c r="H10">
        <v>1</v>
      </c>
      <c r="I10">
        <v>0.47</v>
      </c>
      <c r="J10">
        <f t="shared" si="0"/>
        <v>3.4309999999999996</v>
      </c>
      <c r="K10">
        <f t="shared" si="5"/>
        <v>7.3</v>
      </c>
    </row>
    <row r="11" spans="1:11" x14ac:dyDescent="0.2">
      <c r="A11" t="s">
        <v>17</v>
      </c>
      <c r="B11">
        <v>5.3</v>
      </c>
      <c r="C11">
        <v>0.85</v>
      </c>
      <c r="D11" s="2">
        <f t="shared" si="1"/>
        <v>4.5049999999999999</v>
      </c>
      <c r="E11" s="1">
        <f>D11/12.3</f>
        <v>0.36626016260162597</v>
      </c>
      <c r="F11" s="3">
        <f t="shared" ca="1" si="3"/>
        <v>139.655</v>
      </c>
      <c r="G11" s="3">
        <f t="shared" ca="1" si="4"/>
        <v>11.354065040650404</v>
      </c>
      <c r="H11">
        <v>1</v>
      </c>
      <c r="I11">
        <v>0.5</v>
      </c>
      <c r="J11">
        <f t="shared" si="0"/>
        <v>2.65</v>
      </c>
      <c r="K11">
        <f t="shared" si="5"/>
        <v>5.3</v>
      </c>
    </row>
    <row r="12" spans="1:11" x14ac:dyDescent="0.2">
      <c r="A12" t="s">
        <v>18</v>
      </c>
      <c r="B12">
        <v>3.5</v>
      </c>
      <c r="C12">
        <v>0.8</v>
      </c>
      <c r="D12" s="2">
        <f t="shared" si="1"/>
        <v>2.8000000000000003</v>
      </c>
      <c r="E12" s="1">
        <f t="shared" si="2"/>
        <v>0.22764227642276424</v>
      </c>
      <c r="F12" s="3">
        <f t="shared" ca="1" si="3"/>
        <v>84.000000000000014</v>
      </c>
      <c r="G12" s="3">
        <f t="shared" ca="1" si="4"/>
        <v>6.8292682926829276</v>
      </c>
      <c r="H12">
        <v>1</v>
      </c>
      <c r="I12">
        <v>0.55000000000000004</v>
      </c>
      <c r="J12">
        <f t="shared" si="0"/>
        <v>1.9250000000000003</v>
      </c>
      <c r="K12">
        <f t="shared" si="5"/>
        <v>3.5</v>
      </c>
    </row>
    <row r="13" spans="1:11" x14ac:dyDescent="0.2">
      <c r="A13" t="s">
        <v>19</v>
      </c>
      <c r="B13">
        <v>2.6</v>
      </c>
      <c r="C13">
        <v>0.75</v>
      </c>
      <c r="D13" s="2">
        <f t="shared" si="1"/>
        <v>1.9500000000000002</v>
      </c>
      <c r="E13" s="1">
        <f t="shared" si="2"/>
        <v>0.15853658536585366</v>
      </c>
      <c r="F13" s="3">
        <f t="shared" ca="1" si="3"/>
        <v>60.45</v>
      </c>
      <c r="G13" s="3">
        <f t="shared" ca="1" si="4"/>
        <v>4.9146341463414638</v>
      </c>
      <c r="H13">
        <v>1</v>
      </c>
      <c r="I13">
        <v>0.41</v>
      </c>
      <c r="J13">
        <f t="shared" si="0"/>
        <v>1.0660000000000001</v>
      </c>
      <c r="K13">
        <f t="shared" si="5"/>
        <v>2.6</v>
      </c>
    </row>
    <row r="14" spans="1:11" x14ac:dyDescent="0.2">
      <c r="F14" s="3">
        <f ca="1">SUM(F2:F13)</f>
        <v>2076.21</v>
      </c>
      <c r="G14" s="3">
        <f ca="1">SUM(G2:G13)</f>
        <v>168.79756097560974</v>
      </c>
    </row>
    <row r="28" spans="21:22" x14ac:dyDescent="0.2">
      <c r="U28" t="s">
        <v>4</v>
      </c>
      <c r="V28" t="s">
        <v>5</v>
      </c>
    </row>
    <row r="29" spans="21:22" x14ac:dyDescent="0.2">
      <c r="U29">
        <f>10^-1</f>
        <v>0.1</v>
      </c>
    </row>
    <row r="30" spans="21:22" x14ac:dyDescent="0.2">
      <c r="U30">
        <f>10^0</f>
        <v>1</v>
      </c>
    </row>
    <row r="31" spans="21:22" x14ac:dyDescent="0.2">
      <c r="U31">
        <f>10^1</f>
        <v>10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groenveld</dc:creator>
  <cp:lastModifiedBy>evyatar yatir</cp:lastModifiedBy>
  <cp:lastPrinted>2024-06-03T09:45:24Z</cp:lastPrinted>
  <dcterms:created xsi:type="dcterms:W3CDTF">2024-02-14T10:58:59Z</dcterms:created>
  <dcterms:modified xsi:type="dcterms:W3CDTF">2024-11-03T09:39:24Z</dcterms:modified>
</cp:coreProperties>
</file>