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<sst xmlns="http://schemas.openxmlformats.org/spreadsheetml/2006/main" count="41" uniqueCount="16">
  <si>
    <t xml:space="preserve">σz=8.24cm</t>
  </si>
  <si>
    <t xml:space="preserve">WG5</t>
  </si>
  <si>
    <t xml:space="preserve">2025 conservative</t>
  </si>
  <si>
    <t xml:space="preserve">2025 optimistic</t>
  </si>
  <si>
    <t xml:space="preserve">2025 25 ns</t>
  </si>
  <si>
    <t xml:space="preserve">WG5 is not updated from Roderik's studies; also considers σz=8.24cm</t>
  </si>
  <si>
    <t xml:space="preserve">O</t>
  </si>
  <si>
    <t xml:space="preserve">*units pb^-1</t>
  </si>
  <si>
    <t xml:space="preserve">Ar</t>
  </si>
  <si>
    <t xml:space="preserve">Trun =23 days</t>
  </si>
  <si>
    <t xml:space="preserve">Ca</t>
  </si>
  <si>
    <t xml:space="preserve">Kr</t>
  </si>
  <si>
    <t xml:space="preserve">In</t>
  </si>
  <si>
    <t xml:space="preserve">Xe</t>
  </si>
  <si>
    <t xml:space="preserve">Pb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</si>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</sst>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6.57"/>
    <col collapsed="false" customWidth="true" hidden="false" outlineLevel="0" max="3" min="3" style="0" width="17.14"/>
    <col collapsed="false" customWidth="true" hidden="false" outlineLevel="0" max="4" min="4" style="0" width="14.71"/>
    <col collapsed="false" customWidth="true" hidden="false" outlineLevel="0" max="5" min="5" style="0" width="11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I1" s="4" t="s">
        <v>5</v>
      </c>
    </row>
    <row r="2" customFormat="false" ht="13.8" hidden="false" customHeight="false" outlineLevel="0" collapsed="false">
      <c r="A2" s="5" t="s">
        <v>6</v>
      </c>
      <c r="B2" s="0" t="n">
        <v>2995.2</v>
      </c>
      <c r="C2" s="0" t="n">
        <v>134.391650048</v>
      </c>
      <c r="D2" s="0" t="n">
        <v>578.819308288</v>
      </c>
      <c r="E2" s="0" t="n">
        <v>205.584788224</v>
      </c>
      <c r="I2" s="0" t="s">
        <v>7</v>
      </c>
    </row>
    <row r="3" customFormat="false" ht="13.8" hidden="false" customHeight="false" outlineLevel="0" collapsed="false">
      <c r="A3" s="5" t="s">
        <v>8</v>
      </c>
      <c r="B3" s="0" t="n">
        <v>1728</v>
      </c>
      <c r="C3" s="0" t="n">
        <v>68.167368</v>
      </c>
      <c r="D3" s="0" t="n">
        <v>412.9551616</v>
      </c>
      <c r="E3" s="0" t="n">
        <v>88.9556352</v>
      </c>
      <c r="I3" s="0" t="s">
        <v>9</v>
      </c>
    </row>
    <row r="4" customFormat="false" ht="13.8" hidden="false" customHeight="false" outlineLevel="0" collapsed="false">
      <c r="A4" s="5" t="s">
        <v>10</v>
      </c>
      <c r="B4" s="0" t="n">
        <v>1278.4</v>
      </c>
      <c r="C4" s="0" t="n">
        <v>77.4791408</v>
      </c>
      <c r="D4" s="0" t="n">
        <v>329.285056</v>
      </c>
      <c r="E4" s="0" t="n">
        <v>117.2407024</v>
      </c>
    </row>
    <row r="5" customFormat="false" ht="13.8" hidden="false" customHeight="false" outlineLevel="0" collapsed="false">
      <c r="A5" s="5" t="s">
        <v>11</v>
      </c>
      <c r="B5" s="0" t="n">
        <v>748.3</v>
      </c>
      <c r="C5" s="0" t="n">
        <v>217.498809292</v>
      </c>
      <c r="D5" s="0" t="n">
        <v>525.439848652</v>
      </c>
      <c r="E5" s="0" t="n">
        <v>306.719516</v>
      </c>
      <c r="I5" s="0" t="n">
        <f aca="false">D2/D8</f>
        <v>3.7409981864585</v>
      </c>
    </row>
    <row r="6" customFormat="false" ht="13.8" hidden="false" customHeight="false" outlineLevel="0" collapsed="false">
      <c r="A6" s="5" t="s">
        <v>12</v>
      </c>
      <c r="B6" s="0" t="n">
        <v>0</v>
      </c>
      <c r="C6" s="0" t="n">
        <v>141.485242325</v>
      </c>
      <c r="D6" s="0" t="n">
        <v>485.177679675</v>
      </c>
      <c r="E6" s="0" t="n">
        <v>192.132284225</v>
      </c>
      <c r="I6" s="0" t="n">
        <f aca="false">C5/C8</f>
        <v>1.64990539400085</v>
      </c>
      <c r="M6" s="0" t="n">
        <f aca="false">131*1.07</f>
        <v>140.17</v>
      </c>
    </row>
    <row r="7" customFormat="false" ht="13.8" hidden="false" customHeight="false" outlineLevel="0" collapsed="false">
      <c r="A7" s="5" t="s">
        <v>13</v>
      </c>
      <c r="B7" s="0" t="n">
        <v>480.9</v>
      </c>
      <c r="C7" s="0" t="n">
        <v>154.306318419</v>
      </c>
      <c r="D7" s="0" t="n">
        <v>443.373751296</v>
      </c>
      <c r="E7" s="0" t="n">
        <v>209.653652061</v>
      </c>
    </row>
    <row r="8" customFormat="false" ht="13.8" hidden="false" customHeight="false" outlineLevel="0" collapsed="false">
      <c r="A8" s="5" t="s">
        <v>14</v>
      </c>
      <c r="B8" s="0" t="n">
        <v>212.9</v>
      </c>
      <c r="C8" s="0" t="n">
        <v>131.825018624</v>
      </c>
      <c r="D8" s="0" t="n">
        <v>154.723226112</v>
      </c>
      <c r="E8" s="0" t="n">
        <v>160.221171968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1" sqref="B2:B8 L2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7.14"/>
    <col collapsed="false" customWidth="true" hidden="false" outlineLevel="0" max="5" min="5" style="0" width="14.71"/>
    <col collapsed="false" customWidth="true" hidden="false" outlineLevel="0" max="6" min="6" style="0" width="11.43"/>
    <col collapsed="false" customWidth="true" hidden="false" outlineLevel="0" max="12" min="12" style="0" width="17.14"/>
    <col collapsed="false" customWidth="true" hidden="false" outlineLevel="0" max="13" min="13" style="0" width="14.71"/>
    <col collapsed="false" customWidth="true" hidden="false" outlineLevel="0" max="14" min="14" style="0" width="11.43"/>
  </cols>
  <sheetData>
    <row r="1" customFormat="false" ht="15" hidden="false" customHeight="false" outlineLevel="0" collapsed="false">
      <c r="A1" s="1" t="s">
        <v>0</v>
      </c>
      <c r="B1" s="3" t="s">
        <v>15</v>
      </c>
      <c r="C1" s="2" t="s">
        <v>1</v>
      </c>
      <c r="D1" s="3" t="s">
        <v>2</v>
      </c>
      <c r="E1" s="3" t="s">
        <v>3</v>
      </c>
      <c r="F1" s="3" t="s">
        <v>4</v>
      </c>
      <c r="I1" s="1" t="s">
        <v>0</v>
      </c>
      <c r="J1" s="3" t="s">
        <v>15</v>
      </c>
      <c r="K1" s="2" t="s">
        <v>1</v>
      </c>
      <c r="L1" s="3" t="s">
        <v>2</v>
      </c>
      <c r="M1" s="3" t="s">
        <v>3</v>
      </c>
      <c r="N1" s="3" t="s">
        <v>4</v>
      </c>
    </row>
    <row r="2" customFormat="false" ht="15" hidden="false" customHeight="false" outlineLevel="0" collapsed="false">
      <c r="A2" s="5" t="s">
        <v>6</v>
      </c>
      <c r="B2" s="3" t="n">
        <v>16</v>
      </c>
      <c r="C2" s="2" t="n">
        <v>11700</v>
      </c>
      <c r="D2" s="6" t="n">
        <v>524.967383</v>
      </c>
      <c r="E2" s="6" t="n">
        <v>2261.012923</v>
      </c>
      <c r="F2" s="6" t="n">
        <v>803.065579</v>
      </c>
      <c r="I2" s="5" t="s">
        <v>6</v>
      </c>
      <c r="J2" s="3" t="n">
        <v>16</v>
      </c>
      <c r="K2" s="2" t="n">
        <v>11700</v>
      </c>
      <c r="L2" s="6" t="n">
        <f aca="false">B2*B2*D2/1000</f>
        <v>134.391650048</v>
      </c>
      <c r="M2" s="6" t="n">
        <f aca="false">B2*B2*E2/1000</f>
        <v>578.819308288</v>
      </c>
      <c r="N2" s="6" t="n">
        <f aca="false">B2*B2*F2/1000</f>
        <v>205.584788224</v>
      </c>
    </row>
    <row r="3" customFormat="false" ht="15" hidden="false" customHeight="false" outlineLevel="0" collapsed="false">
      <c r="A3" s="5" t="s">
        <v>8</v>
      </c>
      <c r="B3" s="3" t="n">
        <v>40</v>
      </c>
      <c r="C3" s="2" t="n">
        <v>1080</v>
      </c>
      <c r="D3" s="6" t="n">
        <v>42.604605</v>
      </c>
      <c r="E3" s="6" t="n">
        <v>258.096976</v>
      </c>
      <c r="F3" s="6" t="n">
        <v>55.597272</v>
      </c>
      <c r="I3" s="5" t="s">
        <v>8</v>
      </c>
      <c r="J3" s="3" t="n">
        <v>40</v>
      </c>
      <c r="K3" s="2" t="n">
        <v>1080</v>
      </c>
      <c r="L3" s="6" t="n">
        <f aca="false">B3*B3*D3/1000</f>
        <v>68.167368</v>
      </c>
      <c r="M3" s="6" t="n">
        <f aca="false">B3*B3*E3/1000</f>
        <v>412.9551616</v>
      </c>
      <c r="N3" s="6" t="n">
        <f aca="false">B3*B3*F3/1000</f>
        <v>88.9556352</v>
      </c>
    </row>
    <row r="4" customFormat="false" ht="15" hidden="false" customHeight="false" outlineLevel="0" collapsed="false">
      <c r="A4" s="5" t="s">
        <v>10</v>
      </c>
      <c r="B4" s="3" t="n">
        <v>40</v>
      </c>
      <c r="C4" s="2" t="n">
        <v>799</v>
      </c>
      <c r="D4" s="6" t="n">
        <v>48.424463</v>
      </c>
      <c r="E4" s="6" t="n">
        <v>205.80316</v>
      </c>
      <c r="F4" s="6" t="n">
        <v>73.275439</v>
      </c>
      <c r="I4" s="5" t="s">
        <v>10</v>
      </c>
      <c r="J4" s="3" t="n">
        <v>40</v>
      </c>
      <c r="K4" s="2" t="n">
        <v>799</v>
      </c>
      <c r="L4" s="6" t="n">
        <f aca="false">B4*B4*D4/1000</f>
        <v>77.4791408</v>
      </c>
      <c r="M4" s="6" t="n">
        <f aca="false">B4*B4*E4/1000</f>
        <v>329.285056</v>
      </c>
      <c r="N4" s="6" t="n">
        <f aca="false">B4*B4*F4/1000</f>
        <v>117.2407024</v>
      </c>
    </row>
    <row r="5" customFormat="false" ht="15" hidden="false" customHeight="false" outlineLevel="0" collapsed="false">
      <c r="A5" s="5" t="s">
        <v>11</v>
      </c>
      <c r="B5" s="3" t="n">
        <v>86</v>
      </c>
      <c r="C5" s="2" t="n">
        <v>123</v>
      </c>
      <c r="D5" s="6" t="n">
        <v>29.407627</v>
      </c>
      <c r="E5" s="6" t="n">
        <v>71.043787</v>
      </c>
      <c r="F5" s="6" t="n">
        <v>41.471</v>
      </c>
      <c r="I5" s="5" t="s">
        <v>11</v>
      </c>
      <c r="J5" s="3" t="n">
        <v>86</v>
      </c>
      <c r="K5" s="2" t="n">
        <v>123</v>
      </c>
      <c r="L5" s="6" t="n">
        <f aca="false">B5*B5*D5/1000</f>
        <v>217.498809292</v>
      </c>
      <c r="M5" s="6" t="n">
        <f aca="false">B5*B5*E5/1000</f>
        <v>525.439848652</v>
      </c>
      <c r="N5" s="6" t="n">
        <f aca="false">B5*B5*F5/1000</f>
        <v>306.719516</v>
      </c>
    </row>
    <row r="6" customFormat="false" ht="15" hidden="false" customHeight="false" outlineLevel="0" collapsed="false">
      <c r="A6" s="5" t="s">
        <v>12</v>
      </c>
      <c r="B6" s="3" t="n">
        <v>115</v>
      </c>
      <c r="C6" s="2" t="n">
        <v>0</v>
      </c>
      <c r="D6" s="6" t="n">
        <v>10.698317</v>
      </c>
      <c r="E6" s="6" t="n">
        <v>36.686403</v>
      </c>
      <c r="F6" s="6" t="n">
        <v>14.527961</v>
      </c>
      <c r="I6" s="5" t="s">
        <v>12</v>
      </c>
      <c r="J6" s="3" t="n">
        <v>115</v>
      </c>
      <c r="K6" s="2" t="n">
        <v>0</v>
      </c>
      <c r="L6" s="6" t="n">
        <f aca="false">B6*B6*D6/1000</f>
        <v>141.485242325</v>
      </c>
      <c r="M6" s="6" t="n">
        <f aca="false">B6*B6*E6/1000</f>
        <v>485.177679675</v>
      </c>
      <c r="N6" s="6" t="n">
        <f aca="false">B6*B6*F6/1000</f>
        <v>192.132284225</v>
      </c>
    </row>
    <row r="7" customFormat="false" ht="15" hidden="false" customHeight="false" outlineLevel="0" collapsed="false">
      <c r="A7" s="5" t="s">
        <v>13</v>
      </c>
      <c r="B7" s="3" t="n">
        <v>129</v>
      </c>
      <c r="C7" s="2" t="n">
        <v>28.9</v>
      </c>
      <c r="D7" s="6" t="n">
        <v>9.272659</v>
      </c>
      <c r="E7" s="6" t="n">
        <v>26.643456</v>
      </c>
      <c r="F7" s="6" t="n">
        <v>12.598621</v>
      </c>
      <c r="I7" s="5" t="s">
        <v>13</v>
      </c>
      <c r="J7" s="3" t="n">
        <v>129</v>
      </c>
      <c r="K7" s="2" t="n">
        <v>28.9</v>
      </c>
      <c r="L7" s="6" t="n">
        <f aca="false">B7*B7*D7/1000</f>
        <v>154.306318419</v>
      </c>
      <c r="M7" s="6" t="n">
        <f aca="false">B7*B7*E7/1000</f>
        <v>443.373751296</v>
      </c>
      <c r="N7" s="6" t="n">
        <f aca="false">B7*B7*F7/1000</f>
        <v>209.653652061</v>
      </c>
    </row>
    <row r="8" customFormat="false" ht="15" hidden="false" customHeight="false" outlineLevel="0" collapsed="false">
      <c r="A8" s="5" t="s">
        <v>14</v>
      </c>
      <c r="B8" s="3" t="n">
        <v>208</v>
      </c>
      <c r="C8" s="2" t="n">
        <v>4.92</v>
      </c>
      <c r="D8" s="6" t="n">
        <v>3.046991</v>
      </c>
      <c r="E8" s="6" t="n">
        <v>3.576258</v>
      </c>
      <c r="F8" s="6" t="n">
        <v>3.703337</v>
      </c>
      <c r="I8" s="5" t="s">
        <v>14</v>
      </c>
      <c r="J8" s="3" t="n">
        <v>208</v>
      </c>
      <c r="K8" s="2" t="n">
        <v>4.92</v>
      </c>
      <c r="L8" s="6" t="n">
        <f aca="false">B8*B8*D8/1000</f>
        <v>131.825018624</v>
      </c>
      <c r="M8" s="6" t="n">
        <f aca="false">B8*B8*E8/1000</f>
        <v>154.723226112</v>
      </c>
      <c r="N8" s="6" t="n">
        <f aca="false">B8*B8*F8/1000</f>
        <v>160.221171968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2025-04-07T09:03:32Z</dcterms:created>
  <dc:creator/>
  <dc:description/>
  <dc:language>en-US</dc:language>
  <cp:lastModifiedBy/>
  <dcterms:modified xsi:type="dcterms:W3CDTF">2025-05-23T09:09:46Z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