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 defaultThemeVersion="166925"/>
  <xr:revisionPtr revIDLastSave="82" documentId="11_E60897F41BE170836B02CE998F75CCDC64E183C8" xr6:coauthVersionLast="47" xr6:coauthVersionMax="47" xr10:uidLastSave="{95E12651-7C07-47EB-B5CF-3E057E58657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P20" i="1"/>
  <c r="F18" i="1"/>
  <c r="N3" i="2"/>
  <c r="N4" i="2"/>
  <c r="N5" i="2"/>
  <c r="N6" i="2"/>
  <c r="N7" i="2"/>
  <c r="N8" i="2"/>
  <c r="N2" i="2"/>
  <c r="M3" i="2"/>
  <c r="M4" i="2"/>
  <c r="M5" i="2"/>
  <c r="M6" i="2"/>
  <c r="M7" i="2"/>
  <c r="M8" i="2"/>
  <c r="M2" i="2"/>
  <c r="L3" i="2"/>
  <c r="L4" i="2"/>
  <c r="L5" i="2"/>
  <c r="L6" i="2"/>
  <c r="L7" i="2"/>
  <c r="L8" i="2"/>
  <c r="L2" i="2"/>
</calcChain>
</file>

<file path=xl/sharedStrings.xml><?xml version="1.0" encoding="utf-8"?>
<sst xmlns="http://schemas.openxmlformats.org/spreadsheetml/2006/main" count="41" uniqueCount="16">
  <si>
    <t>σz=8.24cm</t>
  </si>
  <si>
    <t>WG5</t>
  </si>
  <si>
    <t>2025 conservative</t>
  </si>
  <si>
    <t>2025 optimistic</t>
  </si>
  <si>
    <t>2025 25 ns</t>
  </si>
  <si>
    <t>WG5 is not updated from Roderik's studies; also considers σz=8.24cm</t>
  </si>
  <si>
    <t>O</t>
  </si>
  <si>
    <t>*units pb^-1</t>
  </si>
  <si>
    <t>Ar</t>
  </si>
  <si>
    <t>Trun =23 days</t>
  </si>
  <si>
    <t>Ca</t>
  </si>
  <si>
    <t>Kr</t>
  </si>
  <si>
    <t>In</t>
  </si>
  <si>
    <t>Xe</t>
  </si>
  <si>
    <t>Pb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</si>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</sst>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C2" sqref="C2"/>
    </sheetView>
  </sheetViews>
  <sheetFormatPr defaultRowHeight="15"/>
  <cols>
    <col min="2" max="2" width="6.5703125" bestFit="1" customWidth="1"/>
    <col min="3" max="3" width="17.140625" bestFit="1" customWidth="1"/>
    <col min="4" max="4" width="14.7109375" bestFit="1" customWidth="1"/>
    <col min="5" max="5" width="11.42578125" bestFit="1" customWidth="1"/>
  </cols>
  <sheetData>
    <row r="1" spans="1:9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I1" s="1" t="s">
        <v>5</v>
      </c>
    </row>
    <row r="2" spans="1:9">
      <c r="A2" s="5" t="s">
        <v>6</v>
      </c>
      <c r="B2" s="3">
        <v>11700</v>
      </c>
      <c r="C2">
        <v>134.391650048</v>
      </c>
      <c r="D2">
        <v>578.81930828799989</v>
      </c>
      <c r="E2">
        <v>205.58478822399999</v>
      </c>
      <c r="I2" t="s">
        <v>7</v>
      </c>
    </row>
    <row r="3" spans="1:9">
      <c r="A3" s="5" t="s">
        <v>8</v>
      </c>
      <c r="B3" s="3">
        <v>1080</v>
      </c>
      <c r="C3">
        <v>68.167367999999996</v>
      </c>
      <c r="D3">
        <v>412.9551616</v>
      </c>
      <c r="E3">
        <v>88.955635199999989</v>
      </c>
      <c r="I3" t="s">
        <v>9</v>
      </c>
    </row>
    <row r="4" spans="1:9">
      <c r="A4" s="5" t="s">
        <v>10</v>
      </c>
      <c r="B4" s="3">
        <v>799</v>
      </c>
      <c r="C4">
        <v>77.47914080000001</v>
      </c>
      <c r="D4">
        <v>329.285056</v>
      </c>
      <c r="E4">
        <v>117.2407024</v>
      </c>
    </row>
    <row r="5" spans="1:9">
      <c r="A5" s="5" t="s">
        <v>11</v>
      </c>
      <c r="B5" s="3">
        <v>123</v>
      </c>
      <c r="C5">
        <v>217.49880929200003</v>
      </c>
      <c r="D5">
        <v>525.43984865199991</v>
      </c>
      <c r="E5">
        <v>306.719516</v>
      </c>
    </row>
    <row r="6" spans="1:9">
      <c r="A6" s="5" t="s">
        <v>12</v>
      </c>
      <c r="B6" s="3">
        <v>0</v>
      </c>
      <c r="C6">
        <v>141.485242325</v>
      </c>
      <c r="D6">
        <v>485.17767967499998</v>
      </c>
      <c r="E6">
        <v>192.13228422499998</v>
      </c>
    </row>
    <row r="7" spans="1:9">
      <c r="A7" s="5" t="s">
        <v>13</v>
      </c>
      <c r="B7" s="3">
        <v>28.9</v>
      </c>
      <c r="C7">
        <v>154.30631841900001</v>
      </c>
      <c r="D7">
        <v>443.37375129600002</v>
      </c>
      <c r="E7">
        <v>209.653652061</v>
      </c>
    </row>
    <row r="8" spans="1:9">
      <c r="A8" s="5" t="s">
        <v>14</v>
      </c>
      <c r="B8" s="3">
        <v>4.92</v>
      </c>
      <c r="C8">
        <v>131.82501862399999</v>
      </c>
      <c r="D8">
        <v>154.72322611199999</v>
      </c>
      <c r="E8">
        <v>160.22117196799999</v>
      </c>
    </row>
    <row r="18" spans="6:16">
      <c r="F18">
        <f>D2/D8</f>
        <v>3.7409981864584965</v>
      </c>
    </row>
    <row r="19" spans="6:16">
      <c r="F19">
        <f>C5/C8</f>
        <v>1.6499053940008495</v>
      </c>
    </row>
    <row r="20" spans="6:16">
      <c r="P20">
        <f>131*1.07</f>
        <v>140.17000000000002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110A-B8C1-4375-A631-7437DBF9F372}">
  <dimension ref="A1:N8"/>
  <sheetViews>
    <sheetView workbookViewId="0">
      <selection activeCell="L2" sqref="L2:N2"/>
    </sheetView>
  </sheetViews>
  <sheetFormatPr defaultRowHeight="15"/>
  <cols>
    <col min="4" max="4" width="17.140625" bestFit="1" customWidth="1"/>
    <col min="5" max="5" width="14.7109375" bestFit="1" customWidth="1"/>
    <col min="6" max="6" width="11.42578125" bestFit="1" customWidth="1"/>
    <col min="12" max="12" width="17.140625" bestFit="1" customWidth="1"/>
    <col min="13" max="13" width="14.7109375" bestFit="1" customWidth="1"/>
    <col min="14" max="14" width="11.42578125" bestFit="1" customWidth="1"/>
  </cols>
  <sheetData>
    <row r="1" spans="1:14">
      <c r="A1" s="2" t="s">
        <v>0</v>
      </c>
      <c r="B1" s="7" t="s">
        <v>15</v>
      </c>
      <c r="C1" s="3" t="s">
        <v>1</v>
      </c>
      <c r="D1" s="4" t="s">
        <v>2</v>
      </c>
      <c r="E1" s="4" t="s">
        <v>3</v>
      </c>
      <c r="F1" s="4" t="s">
        <v>4</v>
      </c>
      <c r="I1" s="2" t="s">
        <v>0</v>
      </c>
      <c r="J1" s="7" t="s">
        <v>15</v>
      </c>
      <c r="K1" s="3" t="s">
        <v>1</v>
      </c>
      <c r="L1" s="4" t="s">
        <v>2</v>
      </c>
      <c r="M1" s="4" t="s">
        <v>3</v>
      </c>
      <c r="N1" s="4" t="s">
        <v>4</v>
      </c>
    </row>
    <row r="2" spans="1:14">
      <c r="A2" s="5" t="s">
        <v>6</v>
      </c>
      <c r="B2" s="7">
        <v>16</v>
      </c>
      <c r="C2" s="3">
        <v>11700</v>
      </c>
      <c r="D2" s="6">
        <v>524.96738300000004</v>
      </c>
      <c r="E2" s="6">
        <v>2261.0129229999998</v>
      </c>
      <c r="F2" s="6">
        <v>803.06557899999996</v>
      </c>
      <c r="I2" s="5" t="s">
        <v>6</v>
      </c>
      <c r="J2" s="7">
        <v>16</v>
      </c>
      <c r="K2" s="3">
        <v>11700</v>
      </c>
      <c r="L2" s="6">
        <f>B2*B2*D2/1000</f>
        <v>134.391650048</v>
      </c>
      <c r="M2" s="6">
        <f>B2*B2*E2/1000</f>
        <v>578.81930828799989</v>
      </c>
      <c r="N2" s="6">
        <f>B2*B2*F2/1000</f>
        <v>205.58478822399999</v>
      </c>
    </row>
    <row r="3" spans="1:14">
      <c r="A3" s="5" t="s">
        <v>8</v>
      </c>
      <c r="B3" s="7">
        <v>40</v>
      </c>
      <c r="C3" s="3">
        <v>1080</v>
      </c>
      <c r="D3" s="6">
        <v>42.604604999999999</v>
      </c>
      <c r="E3" s="6">
        <v>258.09697599999998</v>
      </c>
      <c r="F3" s="6">
        <v>55.597271999999997</v>
      </c>
      <c r="I3" s="5" t="s">
        <v>8</v>
      </c>
      <c r="J3" s="7">
        <v>40</v>
      </c>
      <c r="K3" s="3">
        <v>1080</v>
      </c>
      <c r="L3" s="6">
        <f t="shared" ref="L3:L8" si="0">B3*B3*D3/1000</f>
        <v>68.167367999999996</v>
      </c>
      <c r="M3" s="6">
        <f t="shared" ref="M3:M8" si="1">B3*B3*E3/1000</f>
        <v>412.9551616</v>
      </c>
      <c r="N3" s="6">
        <f t="shared" ref="N3:N8" si="2">B3*B3*F3/1000</f>
        <v>88.955635199999989</v>
      </c>
    </row>
    <row r="4" spans="1:14">
      <c r="A4" s="5" t="s">
        <v>10</v>
      </c>
      <c r="B4" s="7">
        <v>40</v>
      </c>
      <c r="C4" s="3">
        <v>799</v>
      </c>
      <c r="D4" s="6">
        <v>48.424463000000003</v>
      </c>
      <c r="E4" s="6">
        <v>205.80315999999999</v>
      </c>
      <c r="F4" s="6">
        <v>73.275439000000006</v>
      </c>
      <c r="I4" s="5" t="s">
        <v>10</v>
      </c>
      <c r="J4" s="7">
        <v>40</v>
      </c>
      <c r="K4" s="3">
        <v>799</v>
      </c>
      <c r="L4" s="6">
        <f t="shared" si="0"/>
        <v>77.47914080000001</v>
      </c>
      <c r="M4" s="6">
        <f t="shared" si="1"/>
        <v>329.285056</v>
      </c>
      <c r="N4" s="6">
        <f t="shared" si="2"/>
        <v>117.2407024</v>
      </c>
    </row>
    <row r="5" spans="1:14">
      <c r="A5" s="5" t="s">
        <v>11</v>
      </c>
      <c r="B5" s="7">
        <v>86</v>
      </c>
      <c r="C5" s="3">
        <v>123</v>
      </c>
      <c r="D5" s="6">
        <v>29.407627000000002</v>
      </c>
      <c r="E5" s="6">
        <v>71.043786999999995</v>
      </c>
      <c r="F5" s="6">
        <v>41.470999999999997</v>
      </c>
      <c r="I5" s="5" t="s">
        <v>11</v>
      </c>
      <c r="J5" s="7">
        <v>86</v>
      </c>
      <c r="K5" s="3">
        <v>123</v>
      </c>
      <c r="L5" s="6">
        <f t="shared" si="0"/>
        <v>217.49880929200003</v>
      </c>
      <c r="M5" s="6">
        <f t="shared" si="1"/>
        <v>525.43984865199991</v>
      </c>
      <c r="N5" s="6">
        <f t="shared" si="2"/>
        <v>306.719516</v>
      </c>
    </row>
    <row r="6" spans="1:14">
      <c r="A6" s="5" t="s">
        <v>12</v>
      </c>
      <c r="B6" s="7">
        <v>115</v>
      </c>
      <c r="C6" s="3">
        <v>0</v>
      </c>
      <c r="D6" s="6">
        <v>10.698316999999999</v>
      </c>
      <c r="E6" s="6">
        <v>36.686402999999999</v>
      </c>
      <c r="F6" s="6">
        <v>14.527960999999999</v>
      </c>
      <c r="I6" s="5" t="s">
        <v>12</v>
      </c>
      <c r="J6" s="7">
        <v>115</v>
      </c>
      <c r="K6" s="3">
        <v>0</v>
      </c>
      <c r="L6" s="6">
        <f t="shared" si="0"/>
        <v>141.485242325</v>
      </c>
      <c r="M6" s="6">
        <f t="shared" si="1"/>
        <v>485.17767967499998</v>
      </c>
      <c r="N6" s="6">
        <f t="shared" si="2"/>
        <v>192.13228422499998</v>
      </c>
    </row>
    <row r="7" spans="1:14">
      <c r="A7" s="5" t="s">
        <v>13</v>
      </c>
      <c r="B7" s="7">
        <v>129</v>
      </c>
      <c r="C7" s="3">
        <v>28.9</v>
      </c>
      <c r="D7" s="6">
        <v>9.2726590000000009</v>
      </c>
      <c r="E7" s="6">
        <v>26.643456</v>
      </c>
      <c r="F7" s="6">
        <v>12.598621</v>
      </c>
      <c r="I7" s="5" t="s">
        <v>13</v>
      </c>
      <c r="J7" s="7">
        <v>129</v>
      </c>
      <c r="K7" s="3">
        <v>28.9</v>
      </c>
      <c r="L7" s="6">
        <f t="shared" si="0"/>
        <v>154.30631841900001</v>
      </c>
      <c r="M7" s="6">
        <f t="shared" si="1"/>
        <v>443.37375129600002</v>
      </c>
      <c r="N7" s="6">
        <f t="shared" si="2"/>
        <v>209.653652061</v>
      </c>
    </row>
    <row r="8" spans="1:14">
      <c r="A8" s="5" t="s">
        <v>14</v>
      </c>
      <c r="B8" s="7">
        <v>208</v>
      </c>
      <c r="C8" s="3">
        <v>4.92</v>
      </c>
      <c r="D8" s="6">
        <v>3.0469909999999998</v>
      </c>
      <c r="E8" s="6">
        <v>3.5762580000000002</v>
      </c>
      <c r="F8" s="6">
        <v>3.7033369999999999</v>
      </c>
      <c r="I8" s="5" t="s">
        <v>14</v>
      </c>
      <c r="J8" s="7">
        <v>208</v>
      </c>
      <c r="K8" s="3">
        <v>4.92</v>
      </c>
      <c r="L8" s="6">
        <f t="shared" si="0"/>
        <v>131.82501862399999</v>
      </c>
      <c r="M8" s="6">
        <f t="shared" si="1"/>
        <v>154.72322611199999</v>
      </c>
      <c r="N8" s="6">
        <f t="shared" si="2"/>
        <v>160.22117196799999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Triantafyllou</cp:lastModifiedBy>
  <cp:revision/>
  <dcterms:created xsi:type="dcterms:W3CDTF">2025-04-07T09:03:32Z</dcterms:created>
  <dcterms:modified xsi:type="dcterms:W3CDTF">2025-05-22T16:31:24Z</dcterms:modified>
  <cp:category/>
  <cp:contentStatus/>
</cp:coreProperties>
</file>