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TicTrackingDisplay\Data\"/>
    </mc:Choice>
  </mc:AlternateContent>
  <xr:revisionPtr revIDLastSave="0" documentId="13_ncr:9_{95F4A670-7A69-4701-BD4D-2818FBDAD046}" xr6:coauthVersionLast="41" xr6:coauthVersionMax="41" xr10:uidLastSave="{00000000-0000-0000-0000-000000000000}"/>
  <bookViews>
    <workbookView xWindow="-22725" yWindow="4395" windowWidth="21600" windowHeight="11385" xr2:uid="{3936AB9A-9162-4114-973D-69364851D628}"/>
  </bookViews>
  <sheets>
    <sheet name="ypr2quat" sheetId="1" r:id="rId1"/>
    <sheet name="LeftAccelTest_cali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V2" i="1"/>
  <c r="W2" i="1"/>
  <c r="U2" i="1"/>
  <c r="T2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S4" i="1"/>
  <c r="S5" i="1" s="1"/>
  <c r="S6" i="1" s="1"/>
  <c r="S7" i="1" s="1"/>
  <c r="S8" i="1" s="1"/>
  <c r="S9" i="1" s="1"/>
  <c r="S10" i="1" s="1"/>
  <c r="S11" i="1" s="1"/>
  <c r="S3" i="1"/>
  <c r="Q4" i="1"/>
  <c r="Q5" i="1"/>
  <c r="Q6" i="1" s="1"/>
  <c r="Q7" i="1" s="1"/>
  <c r="Q8" i="1" s="1"/>
  <c r="Q9" i="1" s="1"/>
  <c r="Q10" i="1" s="1"/>
  <c r="Q11" i="1" s="1"/>
  <c r="Q3" i="1"/>
  <c r="D3" i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I2" i="1"/>
  <c r="H2" i="1"/>
  <c r="G2" i="1"/>
  <c r="F2" i="1"/>
  <c r="E2" i="1"/>
  <c r="D2" i="1"/>
  <c r="J31" i="1" l="1"/>
  <c r="K21" i="1"/>
  <c r="J20" i="1"/>
  <c r="J30" i="1"/>
  <c r="J28" i="1"/>
  <c r="J21" i="1"/>
  <c r="K13" i="1"/>
  <c r="M21" i="1"/>
  <c r="L27" i="1"/>
  <c r="K31" i="1"/>
  <c r="J26" i="1"/>
  <c r="J24" i="1"/>
  <c r="J22" i="1"/>
  <c r="K20" i="1"/>
  <c r="L14" i="1"/>
  <c r="J14" i="1"/>
  <c r="J25" i="1"/>
  <c r="J13" i="1"/>
  <c r="J12" i="1"/>
  <c r="L33" i="1"/>
  <c r="K33" i="1"/>
  <c r="M15" i="1"/>
  <c r="L21" i="1"/>
  <c r="L15" i="1"/>
  <c r="J27" i="1"/>
  <c r="M32" i="1"/>
  <c r="J19" i="1"/>
  <c r="L13" i="1"/>
  <c r="K26" i="1"/>
  <c r="J32" i="1"/>
  <c r="J33" i="1"/>
  <c r="M24" i="1"/>
  <c r="L22" i="1"/>
  <c r="L20" i="1"/>
  <c r="K15" i="1"/>
  <c r="J15" i="1"/>
  <c r="K25" i="1"/>
  <c r="L19" i="1"/>
  <c r="L17" i="1"/>
  <c r="M20" i="1"/>
  <c r="J17" i="1"/>
  <c r="M30" i="1"/>
  <c r="L28" i="1"/>
  <c r="L26" i="1"/>
  <c r="M12" i="1"/>
  <c r="M27" i="1"/>
  <c r="L25" i="1"/>
  <c r="M23" i="1"/>
  <c r="M26" i="1"/>
  <c r="J23" i="1"/>
  <c r="L32" i="1"/>
  <c r="K27" i="1"/>
  <c r="M18" i="1"/>
  <c r="L16" i="1"/>
  <c r="L34" i="1"/>
  <c r="K34" i="1"/>
  <c r="M33" i="1"/>
  <c r="K32" i="1"/>
  <c r="J18" i="1"/>
  <c r="K16" i="1"/>
  <c r="K14" i="1"/>
  <c r="L31" i="1"/>
  <c r="K19" i="1"/>
  <c r="M29" i="1"/>
  <c r="K29" i="1"/>
  <c r="M14" i="1"/>
  <c r="J2" i="1"/>
  <c r="L2" i="1"/>
  <c r="K2" i="1"/>
  <c r="M2" i="1"/>
  <c r="L11" i="1"/>
  <c r="J11" i="1"/>
  <c r="J10" i="1"/>
  <c r="L10" i="1"/>
  <c r="L9" i="1"/>
  <c r="M9" i="1"/>
  <c r="J9" i="1"/>
  <c r="K9" i="1"/>
  <c r="L8" i="1"/>
  <c r="J8" i="1"/>
  <c r="M8" i="1"/>
  <c r="K8" i="1"/>
  <c r="J7" i="1"/>
  <c r="L7" i="1"/>
  <c r="K7" i="1"/>
  <c r="L6" i="1"/>
  <c r="J6" i="1"/>
  <c r="M5" i="1"/>
  <c r="J5" i="1"/>
  <c r="J4" i="1"/>
  <c r="M4" i="1"/>
  <c r="K3" i="1"/>
  <c r="J3" i="1"/>
  <c r="M3" i="1"/>
  <c r="L3" i="1"/>
  <c r="M34" i="1"/>
  <c r="M16" i="1"/>
  <c r="M10" i="1"/>
  <c r="K4" i="1"/>
  <c r="K5" i="1"/>
  <c r="M28" i="1"/>
  <c r="M17" i="1"/>
  <c r="K10" i="1"/>
  <c r="J34" i="1"/>
  <c r="L23" i="1"/>
  <c r="K23" i="1"/>
  <c r="K17" i="1"/>
  <c r="K11" i="1"/>
  <c r="M6" i="1"/>
  <c r="L30" i="1"/>
  <c r="J29" i="1"/>
  <c r="L24" i="1"/>
  <c r="L18" i="1"/>
  <c r="L12" i="1"/>
  <c r="M22" i="1"/>
  <c r="K22" i="1"/>
  <c r="M11" i="1"/>
  <c r="L29" i="1"/>
  <c r="J16" i="1"/>
  <c r="L5" i="1"/>
  <c r="M31" i="1"/>
  <c r="K30" i="1"/>
  <c r="M25" i="1"/>
  <c r="K24" i="1"/>
  <c r="M19" i="1"/>
  <c r="K18" i="1"/>
  <c r="M13" i="1"/>
  <c r="K12" i="1"/>
  <c r="M7" i="1"/>
  <c r="K6" i="1"/>
  <c r="L4" i="1"/>
  <c r="K28" i="1"/>
</calcChain>
</file>

<file path=xl/sharedStrings.xml><?xml version="1.0" encoding="utf-8"?>
<sst xmlns="http://schemas.openxmlformats.org/spreadsheetml/2006/main" count="107" uniqueCount="48">
  <si>
    <r>
      <t xml:space="preserve">    </t>
    </r>
    <r>
      <rPr>
        <sz val="11"/>
        <color rgb="FFB00040"/>
        <rFont val="Courier New"/>
        <family val="3"/>
      </rPr>
      <t>double</t>
    </r>
    <r>
      <rPr>
        <sz val="11"/>
        <color rgb="FF000000"/>
        <rFont val="Courier New"/>
        <family val="3"/>
      </rPr>
      <t xml:space="preserve"> cy </t>
    </r>
    <r>
      <rPr>
        <sz val="11"/>
        <color rgb="FF666666"/>
        <rFont val="Courier New"/>
        <family val="3"/>
      </rPr>
      <t>=</t>
    </r>
    <r>
      <rPr>
        <sz val="11"/>
        <color rgb="FF000000"/>
        <rFont val="Courier New"/>
        <family val="3"/>
      </rPr>
      <t xml:space="preserve"> cos(yaw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0.5</t>
    </r>
    <r>
      <rPr>
        <sz val="11"/>
        <color rgb="FF000000"/>
        <rFont val="Courier New"/>
        <family val="3"/>
      </rPr>
      <t>);</t>
    </r>
  </si>
  <si>
    <r>
      <t xml:space="preserve">    </t>
    </r>
    <r>
      <rPr>
        <sz val="11"/>
        <color rgb="FFB00040"/>
        <rFont val="Courier New"/>
        <family val="3"/>
      </rPr>
      <t>double</t>
    </r>
    <r>
      <rPr>
        <sz val="11"/>
        <color rgb="FF000000"/>
        <rFont val="Courier New"/>
        <family val="3"/>
      </rPr>
      <t xml:space="preserve"> sy </t>
    </r>
    <r>
      <rPr>
        <sz val="11"/>
        <color rgb="FF666666"/>
        <rFont val="Courier New"/>
        <family val="3"/>
      </rPr>
      <t>=</t>
    </r>
    <r>
      <rPr>
        <sz val="11"/>
        <color rgb="FF000000"/>
        <rFont val="Courier New"/>
        <family val="3"/>
      </rPr>
      <t xml:space="preserve"> sin(yaw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0.5</t>
    </r>
    <r>
      <rPr>
        <sz val="11"/>
        <color rgb="FF000000"/>
        <rFont val="Courier New"/>
        <family val="3"/>
      </rPr>
      <t>);</t>
    </r>
  </si>
  <si>
    <r>
      <t xml:space="preserve">    </t>
    </r>
    <r>
      <rPr>
        <sz val="11"/>
        <color rgb="FFB00040"/>
        <rFont val="Courier New"/>
        <family val="3"/>
      </rPr>
      <t>double</t>
    </r>
    <r>
      <rPr>
        <sz val="11"/>
        <color rgb="FF000000"/>
        <rFont val="Courier New"/>
        <family val="3"/>
      </rPr>
      <t xml:space="preserve"> cp </t>
    </r>
    <r>
      <rPr>
        <sz val="11"/>
        <color rgb="FF666666"/>
        <rFont val="Courier New"/>
        <family val="3"/>
      </rPr>
      <t>=</t>
    </r>
    <r>
      <rPr>
        <sz val="11"/>
        <color rgb="FF000000"/>
        <rFont val="Courier New"/>
        <family val="3"/>
      </rPr>
      <t xml:space="preserve"> cos(pitch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0.5</t>
    </r>
    <r>
      <rPr>
        <sz val="11"/>
        <color rgb="FF000000"/>
        <rFont val="Courier New"/>
        <family val="3"/>
      </rPr>
      <t>);</t>
    </r>
  </si>
  <si>
    <r>
      <t xml:space="preserve">    </t>
    </r>
    <r>
      <rPr>
        <sz val="11"/>
        <color rgb="FFB00040"/>
        <rFont val="Courier New"/>
        <family val="3"/>
      </rPr>
      <t>double</t>
    </r>
    <r>
      <rPr>
        <sz val="11"/>
        <color rgb="FF000000"/>
        <rFont val="Courier New"/>
        <family val="3"/>
      </rPr>
      <t xml:space="preserve"> sp </t>
    </r>
    <r>
      <rPr>
        <sz val="11"/>
        <color rgb="FF666666"/>
        <rFont val="Courier New"/>
        <family val="3"/>
      </rPr>
      <t>=</t>
    </r>
    <r>
      <rPr>
        <sz val="11"/>
        <color rgb="FF000000"/>
        <rFont val="Courier New"/>
        <family val="3"/>
      </rPr>
      <t xml:space="preserve"> sin(pitch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0.5</t>
    </r>
    <r>
      <rPr>
        <sz val="11"/>
        <color rgb="FF000000"/>
        <rFont val="Courier New"/>
        <family val="3"/>
      </rPr>
      <t>);</t>
    </r>
  </si>
  <si>
    <r>
      <t xml:space="preserve">    </t>
    </r>
    <r>
      <rPr>
        <sz val="11"/>
        <color rgb="FFB00040"/>
        <rFont val="Courier New"/>
        <family val="3"/>
      </rPr>
      <t>double</t>
    </r>
    <r>
      <rPr>
        <sz val="11"/>
        <color rgb="FF000000"/>
        <rFont val="Courier New"/>
        <family val="3"/>
      </rPr>
      <t xml:space="preserve"> cr </t>
    </r>
    <r>
      <rPr>
        <sz val="11"/>
        <color rgb="FF666666"/>
        <rFont val="Courier New"/>
        <family val="3"/>
      </rPr>
      <t>=</t>
    </r>
    <r>
      <rPr>
        <sz val="11"/>
        <color rgb="FF000000"/>
        <rFont val="Courier New"/>
        <family val="3"/>
      </rPr>
      <t xml:space="preserve"> cos(roll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0.5</t>
    </r>
    <r>
      <rPr>
        <sz val="11"/>
        <color rgb="FF000000"/>
        <rFont val="Courier New"/>
        <family val="3"/>
      </rPr>
      <t>);</t>
    </r>
  </si>
  <si>
    <r>
      <t xml:space="preserve">    </t>
    </r>
    <r>
      <rPr>
        <sz val="11"/>
        <color rgb="FFB00040"/>
        <rFont val="Courier New"/>
        <family val="3"/>
      </rPr>
      <t>double</t>
    </r>
    <r>
      <rPr>
        <sz val="11"/>
        <color rgb="FF000000"/>
        <rFont val="Courier New"/>
        <family val="3"/>
      </rPr>
      <t xml:space="preserve"> sr </t>
    </r>
    <r>
      <rPr>
        <sz val="11"/>
        <color rgb="FF666666"/>
        <rFont val="Courier New"/>
        <family val="3"/>
      </rPr>
      <t>=</t>
    </r>
    <r>
      <rPr>
        <sz val="11"/>
        <color rgb="FF000000"/>
        <rFont val="Courier New"/>
        <family val="3"/>
      </rPr>
      <t xml:space="preserve"> sin(roll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0.5</t>
    </r>
    <r>
      <rPr>
        <sz val="11"/>
        <color rgb="FF000000"/>
        <rFont val="Courier New"/>
        <family val="3"/>
      </rPr>
      <t>);</t>
    </r>
  </si>
  <si>
    <t xml:space="preserve">    Quaternion q;</t>
  </si>
  <si>
    <r>
      <t xml:space="preserve">    q.w </t>
    </r>
    <r>
      <rPr>
        <sz val="11"/>
        <color rgb="FF666666"/>
        <rFont val="Courier New"/>
        <family val="3"/>
      </rPr>
      <t>=</t>
    </r>
    <r>
      <rPr>
        <sz val="11"/>
        <color rgb="FF000000"/>
        <rFont val="Courier New"/>
        <family val="3"/>
      </rPr>
      <t xml:space="preserve"> cy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cp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cr </t>
    </r>
    <r>
      <rPr>
        <sz val="11"/>
        <color rgb="FF666666"/>
        <rFont val="Courier New"/>
        <family val="3"/>
      </rPr>
      <t>+</t>
    </r>
    <r>
      <rPr>
        <sz val="11"/>
        <color rgb="FF000000"/>
        <rFont val="Courier New"/>
        <family val="3"/>
      </rPr>
      <t xml:space="preserve"> sy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sp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sr;</t>
    </r>
  </si>
  <si>
    <r>
      <t xml:space="preserve">    q.x </t>
    </r>
    <r>
      <rPr>
        <sz val="11"/>
        <color rgb="FF666666"/>
        <rFont val="Courier New"/>
        <family val="3"/>
      </rPr>
      <t>=</t>
    </r>
    <r>
      <rPr>
        <sz val="11"/>
        <color rgb="FF000000"/>
        <rFont val="Courier New"/>
        <family val="3"/>
      </rPr>
      <t xml:space="preserve"> cy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cp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sr </t>
    </r>
    <r>
      <rPr>
        <sz val="11"/>
        <color rgb="FF666666"/>
        <rFont val="Courier New"/>
        <family val="3"/>
      </rPr>
      <t>-</t>
    </r>
    <r>
      <rPr>
        <sz val="11"/>
        <color rgb="FF000000"/>
        <rFont val="Courier New"/>
        <family val="3"/>
      </rPr>
      <t xml:space="preserve"> sy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sp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cr;</t>
    </r>
  </si>
  <si>
    <r>
      <t xml:space="preserve">    q.y </t>
    </r>
    <r>
      <rPr>
        <sz val="11"/>
        <color rgb="FF666666"/>
        <rFont val="Courier New"/>
        <family val="3"/>
      </rPr>
      <t>=</t>
    </r>
    <r>
      <rPr>
        <sz val="11"/>
        <color rgb="FF000000"/>
        <rFont val="Courier New"/>
        <family val="3"/>
      </rPr>
      <t xml:space="preserve"> sy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cp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sr </t>
    </r>
    <r>
      <rPr>
        <sz val="11"/>
        <color rgb="FF666666"/>
        <rFont val="Courier New"/>
        <family val="3"/>
      </rPr>
      <t>+</t>
    </r>
    <r>
      <rPr>
        <sz val="11"/>
        <color rgb="FF000000"/>
        <rFont val="Courier New"/>
        <family val="3"/>
      </rPr>
      <t xml:space="preserve"> cy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sp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cr;</t>
    </r>
  </si>
  <si>
    <r>
      <t xml:space="preserve">    q.z </t>
    </r>
    <r>
      <rPr>
        <sz val="11"/>
        <color rgb="FF666666"/>
        <rFont val="Courier New"/>
        <family val="3"/>
      </rPr>
      <t>=</t>
    </r>
    <r>
      <rPr>
        <sz val="11"/>
        <color rgb="FF000000"/>
        <rFont val="Courier New"/>
        <family val="3"/>
      </rPr>
      <t xml:space="preserve"> sy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cp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cr </t>
    </r>
    <r>
      <rPr>
        <sz val="11"/>
        <color rgb="FF666666"/>
        <rFont val="Courier New"/>
        <family val="3"/>
      </rPr>
      <t>-</t>
    </r>
    <r>
      <rPr>
        <sz val="11"/>
        <color rgb="FF000000"/>
        <rFont val="Courier New"/>
        <family val="3"/>
      </rPr>
      <t xml:space="preserve"> cy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sp </t>
    </r>
    <r>
      <rPr>
        <sz val="11"/>
        <color rgb="FF666666"/>
        <rFont val="Courier New"/>
        <family val="3"/>
      </rPr>
      <t>*</t>
    </r>
    <r>
      <rPr>
        <sz val="11"/>
        <color rgb="FF000000"/>
        <rFont val="Courier New"/>
        <family val="3"/>
      </rPr>
      <t xml:space="preserve"> sr;</t>
    </r>
  </si>
  <si>
    <t>Y</t>
  </si>
  <si>
    <t>cy</t>
  </si>
  <si>
    <t>sy</t>
  </si>
  <si>
    <t>cp</t>
  </si>
  <si>
    <t>sp</t>
  </si>
  <si>
    <t>cr</t>
  </si>
  <si>
    <t>sr</t>
  </si>
  <si>
    <t>W</t>
  </si>
  <si>
    <t>X</t>
  </si>
  <si>
    <t>Z</t>
  </si>
  <si>
    <t>level</t>
  </si>
  <si>
    <t>hard right, level</t>
  </si>
  <si>
    <t>180 deg back, level</t>
  </si>
  <si>
    <t>hard left, level</t>
  </si>
  <si>
    <t>nose up 90, level</t>
  </si>
  <si>
    <t>upside down, level</t>
  </si>
  <si>
    <t>nose down 90, level</t>
  </si>
  <si>
    <t>roll right 90</t>
  </si>
  <si>
    <t>roll left</t>
  </si>
  <si>
    <t>millis()</t>
  </si>
  <si>
    <t>Channel</t>
  </si>
  <si>
    <t>w2</t>
  </si>
  <si>
    <t>x2</t>
  </si>
  <si>
    <t>z2</t>
  </si>
  <si>
    <t>Yaw</t>
  </si>
  <si>
    <t>Pitch</t>
  </si>
  <si>
    <t>Roll</t>
  </si>
  <si>
    <t>y2</t>
  </si>
  <si>
    <t>L</t>
  </si>
  <si>
    <t>LINE</t>
  </si>
  <si>
    <t>Label</t>
  </si>
  <si>
    <t>DATA</t>
  </si>
  <si>
    <t>desc</t>
  </si>
  <si>
    <t>comment</t>
  </si>
  <si>
    <t>rotate in y plane</t>
  </si>
  <si>
    <t>rotate in z plane</t>
  </si>
  <si>
    <t>rotate in x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</si>
</sst>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B00040"/>
      <name val="Courier New"/>
      <family val="3"/>
    </font>
    <font>
      <sz val="11"/>
      <color rgb="FF666666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medium">
        <color rgb="FFEAECF0"/>
      </left>
      <right style="medium">
        <color rgb="FFEAECF0"/>
      </right>
      <top style="medium">
        <color rgb="FFEAECF0"/>
      </top>
      <bottom style="medium">
        <color rgb="FFEAEC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2" borderId="2" xfId="0" applyFont="1" applyFill="1" applyBorder="1"/>
    <xf numFmtId="0" fontId="0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2" fontId="0" fillId="2" borderId="2" xfId="0" applyNumberFormat="1" applyFont="1" applyFill="1" applyBorder="1"/>
    <xf numFmtId="2" fontId="0" fillId="0" borderId="2" xfId="0" applyNumberFormat="1" applyFont="1" applyBorder="1"/>
    <xf numFmtId="2" fontId="0" fillId="2" borderId="3" xfId="0" applyNumberFormat="1" applyFont="1" applyFill="1" applyBorder="1"/>
    <xf numFmtId="2" fontId="0" fillId="0" borderId="3" xfId="0" applyNumberFormat="1" applyFont="1" applyBorder="1"/>
  </cellXfs>
  <cellStyles count="1">
    <cellStyle name="Normal" xfId="0" builtinId="0"/>
  </cellStyles>
  <dxfs count="5">
    <dxf>
      <numFmt numFmtId="0" formatCode="General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25</xdr:row>
      <xdr:rowOff>114300</xdr:rowOff>
    </xdr:from>
    <xdr:to>
      <xdr:col>18</xdr:col>
      <xdr:colOff>286717</xdr:colOff>
      <xdr:row>58</xdr:row>
      <xdr:rowOff>38968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A5807-28CD-4EB0-A573-4471127F1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6975" y="4991100"/>
          <a:ext cx="6925642" cy="6220693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25</xdr:row>
      <xdr:rowOff>114300</xdr:rowOff>
    </xdr:from>
    <xdr:to>
      <xdr:col>18</xdr:col>
      <xdr:colOff>162874</xdr:colOff>
      <xdr:row>61</xdr:row>
      <xdr:rowOff>86680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C5DB15-7C17-4E2F-98D6-2AE1870A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66975" y="4991100"/>
          <a:ext cx="6801799" cy="6839905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25</xdr:row>
      <xdr:rowOff>114300</xdr:rowOff>
    </xdr:from>
    <xdr:to>
      <xdr:col>18</xdr:col>
      <xdr:colOff>115243</xdr:colOff>
      <xdr:row>61</xdr:row>
      <xdr:rowOff>105732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49C3BD-5985-4F49-A8F2-DE39B0AD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66975" y="4991100"/>
          <a:ext cx="6754168" cy="6858957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25</xdr:row>
      <xdr:rowOff>114300</xdr:rowOff>
    </xdr:from>
    <xdr:to>
      <xdr:col>18</xdr:col>
      <xdr:colOff>96190</xdr:colOff>
      <xdr:row>57</xdr:row>
      <xdr:rowOff>19889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2E7ECC-B3BD-44BC-95DD-093157A91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66975" y="4991100"/>
          <a:ext cx="6735115" cy="6011114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25</xdr:row>
      <xdr:rowOff>114300</xdr:rowOff>
    </xdr:from>
    <xdr:to>
      <xdr:col>18</xdr:col>
      <xdr:colOff>48558</xdr:colOff>
      <xdr:row>51</xdr:row>
      <xdr:rowOff>29256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63618E-BADC-4016-85F3-47E03F01B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66975" y="4991100"/>
          <a:ext cx="6687483" cy="4877481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25</xdr:row>
      <xdr:rowOff>114300</xdr:rowOff>
    </xdr:from>
    <xdr:to>
      <xdr:col>18</xdr:col>
      <xdr:colOff>19979</xdr:colOff>
      <xdr:row>56</xdr:row>
      <xdr:rowOff>810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967824-5AA2-4BA0-9CD8-0FEC46C26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66975" y="4991100"/>
          <a:ext cx="6658904" cy="58015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13C062-A342-4931-9643-5D5572B85D9F}" name="Table1" displayName="Table1" ref="A1:W34" totalsRowShown="0">
  <autoFilter ref="A1:W34" xr:uid="{DFD1882E-1BB5-43D7-B253-15DC6A469D01}"/>
  <tableColumns count="23">
    <tableColumn id="1" xr3:uid="{51A247D4-6CA2-4441-A5C7-56CF317C75FF}" name="Yaw" dataDxfId="2"/>
    <tableColumn id="2" xr3:uid="{2995F08C-F23B-4BF1-98A7-9ACF3ABF30AD}" name="Pitch"/>
    <tableColumn id="3" xr3:uid="{BE122F98-06D2-4707-9271-CA1BDD3A1924}" name="Roll" dataDxfId="1"/>
    <tableColumn id="4" xr3:uid="{B99DB4E8-0791-4F36-A2B8-36B8BEC32390}" name="cy">
      <calculatedColumnFormula>COS(RADIANS(A2)/2)</calculatedColumnFormula>
    </tableColumn>
    <tableColumn id="5" xr3:uid="{CF2BDD4F-F4F3-46CA-AE01-0176116A21B2}" name="sy">
      <calculatedColumnFormula>SIN(RADIANS(A2)/2)</calculatedColumnFormula>
    </tableColumn>
    <tableColumn id="6" xr3:uid="{9EEB4DAE-DC44-4EB1-92F1-34C2FEBB671B}" name="cp">
      <calculatedColumnFormula>COS(RADIANS(B2)/2)</calculatedColumnFormula>
    </tableColumn>
    <tableColumn id="7" xr3:uid="{0AB1A80A-D253-4CA3-B20E-BB5D7E32FB40}" name="sp">
      <calculatedColumnFormula>SIN(RADIANS(B2)/2)</calculatedColumnFormula>
    </tableColumn>
    <tableColumn id="8" xr3:uid="{B64EEBC2-B74D-417D-9BD9-59D59BB6AB6B}" name="cr">
      <calculatedColumnFormula>COS(RADIANS(C2)/2)</calculatedColumnFormula>
    </tableColumn>
    <tableColumn id="9" xr3:uid="{5F6380A1-C8D1-4B5C-A30E-911A34669019}" name="sr">
      <calculatedColumnFormula>SIN(RADIANS(C2)/2)</calculatedColumnFormula>
    </tableColumn>
    <tableColumn id="10" xr3:uid="{648E0448-AFF1-4101-9B3F-B73CE9C48024}" name="W" dataDxfId="4">
      <calculatedColumnFormula>(D2*F2*H2)+(E2*G2*I2)</calculatedColumnFormula>
    </tableColumn>
    <tableColumn id="11" xr3:uid="{3F7C0093-50B5-41A6-9146-616BA2833586}" name="X">
      <calculatedColumnFormula>(D2*F2*I2)-(E2*G2*H2)</calculatedColumnFormula>
    </tableColumn>
    <tableColumn id="12" xr3:uid="{38B4A281-805D-4DF7-94BC-0CE6D67C04C0}" name="Y">
      <calculatedColumnFormula>(E2*F2*I2)-(D2*G2*H2)</calculatedColumnFormula>
    </tableColumn>
    <tableColumn id="13" xr3:uid="{13287D42-B5D1-4873-8638-9F88D43BA250}" name="Z" dataDxfId="3">
      <calculatedColumnFormula>(E2*F2*H2)-(D2*G2*I2)</calculatedColumnFormula>
    </tableColumn>
    <tableColumn id="14" xr3:uid="{0BF21FB3-8BB9-44AF-9E9A-3C3143A12FA6}" name="desc"/>
    <tableColumn id="23" xr3:uid="{EFBDBBC4-0367-40A9-867E-FCDA72E2E16B}" name="comment"/>
    <tableColumn id="21" xr3:uid="{313DF77D-BFD2-4009-9BCC-D2FB3776BCA1}" name="LINE"/>
    <tableColumn id="15" xr3:uid="{06686471-5BCD-418F-9212-1D88491338E8}" name="millis()"/>
    <tableColumn id="22" xr3:uid="{A7AF5F48-EBD3-4D3A-AB25-7277D61B581A}" name="Label"/>
    <tableColumn id="16" xr3:uid="{F0E1B8A9-3BF1-46EB-A99E-FAD2F9BE3B45}" name="Channel"/>
    <tableColumn id="17" xr3:uid="{7CC33830-E109-48A5-9DFF-56B7C8ED6669}" name="w2" dataDxfId="0">
      <calculatedColumnFormula>Table1[[#This Row],[W]]</calculatedColumnFormula>
    </tableColumn>
    <tableColumn id="18" xr3:uid="{E7876D9B-D765-4FA7-9DCC-8C2005A37E1C}" name="x2"/>
    <tableColumn id="19" xr3:uid="{4B66E4B6-6CB6-4411-AB73-81F47A237665}" name="y2"/>
    <tableColumn id="20" xr3:uid="{6683FD4E-4AEE-4BE7-A8E7-9633629703C9}" name="z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295E-B254-4BC0-B777-10C07115D433}">
  <dimension ref="A1:Y34"/>
  <sheetViews>
    <sheetView tabSelected="1" topLeftCell="J1" workbookViewId="0">
      <selection activeCell="O3" sqref="O3:O5"/>
    </sheetView>
  </sheetViews>
  <sheetFormatPr defaultRowHeight="15" x14ac:dyDescent="0.25"/>
  <cols>
    <col min="4" max="9" width="0" hidden="1" customWidth="1"/>
    <col min="14" max="15" width="23.5703125" customWidth="1"/>
    <col min="16" max="16" width="7.140625" bestFit="1" customWidth="1"/>
  </cols>
  <sheetData>
    <row r="1" spans="1:25" ht="15.75" thickBot="1" x14ac:dyDescent="0.3">
      <c r="A1" t="s">
        <v>35</v>
      </c>
      <c r="B1" t="s">
        <v>36</v>
      </c>
      <c r="C1" t="s">
        <v>37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11</v>
      </c>
      <c r="M1" t="s">
        <v>20</v>
      </c>
      <c r="N1" t="s">
        <v>43</v>
      </c>
      <c r="O1" t="s">
        <v>44</v>
      </c>
      <c r="P1" t="s">
        <v>40</v>
      </c>
      <c r="Q1" t="s">
        <v>30</v>
      </c>
      <c r="R1" t="s">
        <v>41</v>
      </c>
      <c r="S1" t="s">
        <v>31</v>
      </c>
      <c r="T1" t="s">
        <v>32</v>
      </c>
      <c r="U1" t="s">
        <v>33</v>
      </c>
      <c r="V1" t="s">
        <v>38</v>
      </c>
      <c r="W1" t="s">
        <v>34</v>
      </c>
      <c r="Y1" s="1" t="s">
        <v>0</v>
      </c>
    </row>
    <row r="2" spans="1:25" ht="15.75" thickBot="1" x14ac:dyDescent="0.3">
      <c r="A2" s="5">
        <v>0</v>
      </c>
      <c r="B2" s="6">
        <v>0</v>
      </c>
      <c r="C2" s="7">
        <v>0</v>
      </c>
      <c r="D2">
        <f>COS(RADIANS(A2)/2)</f>
        <v>1</v>
      </c>
      <c r="E2">
        <f>SIN(RADIANS(A2)/2)</f>
        <v>0</v>
      </c>
      <c r="F2">
        <f>COS(RADIANS(B2)/2)</f>
        <v>1</v>
      </c>
      <c r="G2">
        <f>SIN(RADIANS(B2)/2)</f>
        <v>0</v>
      </c>
      <c r="H2">
        <f>COS(RADIANS(C2)/2)</f>
        <v>1</v>
      </c>
      <c r="I2">
        <f>SIN(RADIANS(C2)/2)</f>
        <v>0</v>
      </c>
      <c r="J2" s="5">
        <f>(D2*F2*H2)+(E2*G2*I2)</f>
        <v>1</v>
      </c>
      <c r="K2" s="6">
        <f>(D2*F2*I2)-(E2*G2*H2)</f>
        <v>0</v>
      </c>
      <c r="L2" s="6">
        <f>(E2*F2*I2)-(D2*G2*H2)</f>
        <v>0</v>
      </c>
      <c r="M2" s="7">
        <f>(E2*F2*H2)-(D2*G2*I2)</f>
        <v>0</v>
      </c>
      <c r="N2" t="s">
        <v>21</v>
      </c>
      <c r="P2">
        <v>932</v>
      </c>
      <c r="Q2">
        <v>1000</v>
      </c>
      <c r="R2" t="s">
        <v>42</v>
      </c>
      <c r="S2" t="s">
        <v>39</v>
      </c>
      <c r="T2" s="14">
        <f>Table1[[#This Row],[W]]</f>
        <v>1</v>
      </c>
      <c r="U2" s="14">
        <f>Table1[[#This Row],[X]]</f>
        <v>0</v>
      </c>
      <c r="V2" s="14">
        <f>Table1[[#This Row],[Y]]</f>
        <v>0</v>
      </c>
      <c r="W2" s="14">
        <f>Table1[[#This Row],[Z]]</f>
        <v>0</v>
      </c>
      <c r="Y2" s="1" t="s">
        <v>1</v>
      </c>
    </row>
    <row r="3" spans="1:25" ht="15.75" thickBot="1" x14ac:dyDescent="0.3">
      <c r="A3" s="8">
        <v>90</v>
      </c>
      <c r="B3" s="9">
        <v>0</v>
      </c>
      <c r="C3" s="10">
        <v>0</v>
      </c>
      <c r="D3">
        <f t="shared" ref="D3:D34" si="0">COS(RADIANS(A3)/2)</f>
        <v>0.70710678118654757</v>
      </c>
      <c r="E3">
        <f t="shared" ref="E3:E34" si="1">SIN(RADIANS(A3)/2)</f>
        <v>0.70710678118654746</v>
      </c>
      <c r="F3">
        <f t="shared" ref="F3:F34" si="2">COS(RADIANS(B3)/2)</f>
        <v>1</v>
      </c>
      <c r="G3">
        <f t="shared" ref="G3:G34" si="3">SIN(RADIANS(B3)/2)</f>
        <v>0</v>
      </c>
      <c r="H3">
        <f t="shared" ref="H3:H34" si="4">COS(RADIANS(C3)/2)</f>
        <v>1</v>
      </c>
      <c r="I3">
        <f t="shared" ref="I3:I34" si="5">SIN(RADIANS(C3)/2)</f>
        <v>0</v>
      </c>
      <c r="J3" s="8">
        <f t="shared" ref="J3:J34" si="6">(D3*F3*H3)+(E3*G3*I3)</f>
        <v>0.70710678118654757</v>
      </c>
      <c r="K3" s="9">
        <f t="shared" ref="K3:K34" si="7">(D3*F3*I3)-(E3*G3*H3)</f>
        <v>0</v>
      </c>
      <c r="L3" s="9">
        <f t="shared" ref="L3:L34" si="8">(E3*F3*I3)-(D3*G3*H3)</f>
        <v>0</v>
      </c>
      <c r="M3" s="10">
        <f t="shared" ref="M3:M34" si="9">(E3*F3*H3)-(D3*G3*I3)</f>
        <v>0.70710678118654746</v>
      </c>
      <c r="N3" t="s">
        <v>22</v>
      </c>
      <c r="O3" t="s">
        <v>47</v>
      </c>
      <c r="P3">
        <v>932</v>
      </c>
      <c r="Q3">
        <f>Q2+1000</f>
        <v>2000</v>
      </c>
      <c r="R3" t="s">
        <v>42</v>
      </c>
      <c r="S3" t="str">
        <f>S2</f>
        <v>L</v>
      </c>
      <c r="T3" s="14">
        <f>Table1[[#This Row],[W]]</f>
        <v>0.70710678118654757</v>
      </c>
      <c r="U3" s="14">
        <f>Table1[[#This Row],[X]]</f>
        <v>0</v>
      </c>
      <c r="V3" s="14">
        <f>Table1[[#This Row],[Y]]</f>
        <v>0</v>
      </c>
      <c r="W3" s="14">
        <f>Table1[[#This Row],[Z]]</f>
        <v>0.70710678118654746</v>
      </c>
      <c r="Y3" s="1" t="s">
        <v>2</v>
      </c>
    </row>
    <row r="4" spans="1:25" ht="15.75" thickBot="1" x14ac:dyDescent="0.3">
      <c r="A4" s="8">
        <v>180</v>
      </c>
      <c r="B4" s="9">
        <v>0</v>
      </c>
      <c r="C4" s="10">
        <v>0</v>
      </c>
      <c r="D4">
        <f t="shared" si="0"/>
        <v>6.1257422745431001E-17</v>
      </c>
      <c r="E4">
        <f t="shared" si="1"/>
        <v>1</v>
      </c>
      <c r="F4">
        <f t="shared" si="2"/>
        <v>1</v>
      </c>
      <c r="G4">
        <f t="shared" si="3"/>
        <v>0</v>
      </c>
      <c r="H4">
        <f t="shared" si="4"/>
        <v>1</v>
      </c>
      <c r="I4">
        <f t="shared" si="5"/>
        <v>0</v>
      </c>
      <c r="J4" s="8">
        <f t="shared" si="6"/>
        <v>6.1257422745431001E-17</v>
      </c>
      <c r="K4" s="9">
        <f t="shared" si="7"/>
        <v>0</v>
      </c>
      <c r="L4" s="9">
        <f t="shared" si="8"/>
        <v>0</v>
      </c>
      <c r="M4" s="10">
        <f t="shared" si="9"/>
        <v>1</v>
      </c>
      <c r="N4" t="s">
        <v>23</v>
      </c>
      <c r="O4" t="s">
        <v>47</v>
      </c>
      <c r="P4">
        <v>932</v>
      </c>
      <c r="Q4">
        <f t="shared" ref="Q4:Q11" si="10">Q3+1000</f>
        <v>3000</v>
      </c>
      <c r="R4" t="s">
        <v>42</v>
      </c>
      <c r="S4" t="str">
        <f t="shared" ref="S4:S11" si="11">S3</f>
        <v>L</v>
      </c>
      <c r="T4" s="14">
        <f>Table1[[#This Row],[W]]</f>
        <v>6.1257422745431001E-17</v>
      </c>
      <c r="U4" s="14">
        <f>Table1[[#This Row],[X]]</f>
        <v>0</v>
      </c>
      <c r="V4" s="14">
        <f>Table1[[#This Row],[Y]]</f>
        <v>0</v>
      </c>
      <c r="W4" s="14">
        <f>Table1[[#This Row],[Z]]</f>
        <v>1</v>
      </c>
      <c r="Y4" s="1" t="s">
        <v>3</v>
      </c>
    </row>
    <row r="5" spans="1:25" ht="15.75" thickBot="1" x14ac:dyDescent="0.3">
      <c r="A5" s="8">
        <v>270</v>
      </c>
      <c r="B5" s="9">
        <v>0</v>
      </c>
      <c r="C5" s="10">
        <v>0</v>
      </c>
      <c r="D5">
        <f t="shared" si="0"/>
        <v>-0.70710678118654746</v>
      </c>
      <c r="E5">
        <f t="shared" si="1"/>
        <v>0.70710678118654757</v>
      </c>
      <c r="F5">
        <f t="shared" si="2"/>
        <v>1</v>
      </c>
      <c r="G5">
        <f t="shared" si="3"/>
        <v>0</v>
      </c>
      <c r="H5">
        <f t="shared" si="4"/>
        <v>1</v>
      </c>
      <c r="I5">
        <f t="shared" si="5"/>
        <v>0</v>
      </c>
      <c r="J5" s="8">
        <f t="shared" si="6"/>
        <v>-0.70710678118654746</v>
      </c>
      <c r="K5" s="9">
        <f t="shared" si="7"/>
        <v>0</v>
      </c>
      <c r="L5" s="9">
        <f t="shared" si="8"/>
        <v>0</v>
      </c>
      <c r="M5" s="10">
        <f t="shared" si="9"/>
        <v>0.70710678118654757</v>
      </c>
      <c r="N5" t="s">
        <v>24</v>
      </c>
      <c r="O5" t="s">
        <v>47</v>
      </c>
      <c r="P5">
        <v>932</v>
      </c>
      <c r="Q5">
        <f t="shared" si="10"/>
        <v>4000</v>
      </c>
      <c r="R5" t="s">
        <v>42</v>
      </c>
      <c r="S5" t="str">
        <f t="shared" si="11"/>
        <v>L</v>
      </c>
      <c r="T5" s="14">
        <f>Table1[[#This Row],[W]]</f>
        <v>-0.70710678118654746</v>
      </c>
      <c r="U5" s="14">
        <f>Table1[[#This Row],[X]]</f>
        <v>0</v>
      </c>
      <c r="V5" s="14">
        <f>Table1[[#This Row],[Y]]</f>
        <v>0</v>
      </c>
      <c r="W5" s="14">
        <f>Table1[[#This Row],[Z]]</f>
        <v>0.70710678118654757</v>
      </c>
      <c r="Y5" s="1" t="s">
        <v>4</v>
      </c>
    </row>
    <row r="6" spans="1:25" ht="15.75" thickBot="1" x14ac:dyDescent="0.3">
      <c r="A6" s="8">
        <v>0</v>
      </c>
      <c r="B6" s="9">
        <v>90</v>
      </c>
      <c r="C6" s="10">
        <v>0</v>
      </c>
      <c r="D6">
        <f t="shared" si="0"/>
        <v>1</v>
      </c>
      <c r="E6">
        <f t="shared" si="1"/>
        <v>0</v>
      </c>
      <c r="F6">
        <f t="shared" si="2"/>
        <v>0.70710678118654757</v>
      </c>
      <c r="G6">
        <f t="shared" si="3"/>
        <v>0.70710678118654746</v>
      </c>
      <c r="H6">
        <f t="shared" si="4"/>
        <v>1</v>
      </c>
      <c r="I6">
        <f t="shared" si="5"/>
        <v>0</v>
      </c>
      <c r="J6" s="8">
        <f t="shared" si="6"/>
        <v>0.70710678118654757</v>
      </c>
      <c r="K6" s="9">
        <f t="shared" si="7"/>
        <v>0</v>
      </c>
      <c r="L6" s="9">
        <f t="shared" si="8"/>
        <v>-0.70710678118654746</v>
      </c>
      <c r="M6" s="10">
        <f t="shared" si="9"/>
        <v>0</v>
      </c>
      <c r="N6" t="s">
        <v>25</v>
      </c>
      <c r="O6" t="s">
        <v>45</v>
      </c>
      <c r="P6">
        <v>932</v>
      </c>
      <c r="Q6">
        <f t="shared" si="10"/>
        <v>5000</v>
      </c>
      <c r="R6" t="s">
        <v>42</v>
      </c>
      <c r="S6" t="str">
        <f t="shared" si="11"/>
        <v>L</v>
      </c>
      <c r="T6" s="14">
        <f>Table1[[#This Row],[W]]</f>
        <v>0.70710678118654757</v>
      </c>
      <c r="U6" s="14">
        <f>Table1[[#This Row],[X]]</f>
        <v>0</v>
      </c>
      <c r="V6" s="14">
        <f>Table1[[#This Row],[Y]]</f>
        <v>-0.70710678118654746</v>
      </c>
      <c r="W6" s="14">
        <f>Table1[[#This Row],[Z]]</f>
        <v>0</v>
      </c>
      <c r="Y6" s="1" t="s">
        <v>5</v>
      </c>
    </row>
    <row r="7" spans="1:25" ht="15.75" thickBot="1" x14ac:dyDescent="0.3">
      <c r="A7" s="8">
        <v>0</v>
      </c>
      <c r="B7" s="9">
        <v>180</v>
      </c>
      <c r="C7" s="10">
        <v>0</v>
      </c>
      <c r="D7">
        <f t="shared" si="0"/>
        <v>1</v>
      </c>
      <c r="E7">
        <f t="shared" si="1"/>
        <v>0</v>
      </c>
      <c r="F7">
        <f t="shared" si="2"/>
        <v>6.1257422745431001E-17</v>
      </c>
      <c r="G7">
        <f t="shared" si="3"/>
        <v>1</v>
      </c>
      <c r="H7">
        <f t="shared" si="4"/>
        <v>1</v>
      </c>
      <c r="I7">
        <f t="shared" si="5"/>
        <v>0</v>
      </c>
      <c r="J7" s="8">
        <f t="shared" si="6"/>
        <v>6.1257422745431001E-17</v>
      </c>
      <c r="K7" s="9">
        <f t="shared" si="7"/>
        <v>0</v>
      </c>
      <c r="L7" s="9">
        <f t="shared" si="8"/>
        <v>-1</v>
      </c>
      <c r="M7" s="10">
        <f t="shared" si="9"/>
        <v>0</v>
      </c>
      <c r="N7" t="s">
        <v>26</v>
      </c>
      <c r="O7" t="s">
        <v>45</v>
      </c>
      <c r="P7">
        <v>932</v>
      </c>
      <c r="Q7">
        <f t="shared" si="10"/>
        <v>6000</v>
      </c>
      <c r="R7" t="s">
        <v>42</v>
      </c>
      <c r="S7" t="str">
        <f t="shared" si="11"/>
        <v>L</v>
      </c>
      <c r="T7" s="14">
        <f>Table1[[#This Row],[W]]</f>
        <v>6.1257422745431001E-17</v>
      </c>
      <c r="U7" s="14">
        <f>Table1[[#This Row],[X]]</f>
        <v>0</v>
      </c>
      <c r="V7" s="14">
        <f>Table1[[#This Row],[Y]]</f>
        <v>-1</v>
      </c>
      <c r="W7" s="14">
        <f>Table1[[#This Row],[Z]]</f>
        <v>0</v>
      </c>
      <c r="Y7" s="2"/>
    </row>
    <row r="8" spans="1:25" ht="15.75" thickBot="1" x14ac:dyDescent="0.3">
      <c r="A8" s="8">
        <v>0</v>
      </c>
      <c r="B8" s="9">
        <v>270</v>
      </c>
      <c r="C8" s="10">
        <v>0</v>
      </c>
      <c r="D8">
        <f t="shared" si="0"/>
        <v>1</v>
      </c>
      <c r="E8">
        <f t="shared" si="1"/>
        <v>0</v>
      </c>
      <c r="F8">
        <f t="shared" si="2"/>
        <v>-0.70710678118654746</v>
      </c>
      <c r="G8">
        <f t="shared" si="3"/>
        <v>0.70710678118654757</v>
      </c>
      <c r="H8">
        <f t="shared" si="4"/>
        <v>1</v>
      </c>
      <c r="I8">
        <f t="shared" si="5"/>
        <v>0</v>
      </c>
      <c r="J8" s="8">
        <f t="shared" si="6"/>
        <v>-0.70710678118654746</v>
      </c>
      <c r="K8" s="9">
        <f t="shared" si="7"/>
        <v>0</v>
      </c>
      <c r="L8" s="9">
        <f t="shared" si="8"/>
        <v>-0.70710678118654757</v>
      </c>
      <c r="M8" s="10">
        <f t="shared" si="9"/>
        <v>0</v>
      </c>
      <c r="N8" t="s">
        <v>27</v>
      </c>
      <c r="O8" t="s">
        <v>45</v>
      </c>
      <c r="P8">
        <v>932</v>
      </c>
      <c r="Q8">
        <f t="shared" si="10"/>
        <v>7000</v>
      </c>
      <c r="R8" t="s">
        <v>42</v>
      </c>
      <c r="S8" t="str">
        <f t="shared" si="11"/>
        <v>L</v>
      </c>
      <c r="T8" s="14">
        <f>Table1[[#This Row],[W]]</f>
        <v>-0.70710678118654746</v>
      </c>
      <c r="U8" s="14">
        <f>Table1[[#This Row],[X]]</f>
        <v>0</v>
      </c>
      <c r="V8" s="14">
        <f>Table1[[#This Row],[Y]]</f>
        <v>-0.70710678118654757</v>
      </c>
      <c r="W8" s="14">
        <f>Table1[[#This Row],[Z]]</f>
        <v>0</v>
      </c>
      <c r="Y8" s="1" t="s">
        <v>6</v>
      </c>
    </row>
    <row r="9" spans="1:25" ht="15.75" thickBot="1" x14ac:dyDescent="0.3">
      <c r="A9" s="8">
        <v>0</v>
      </c>
      <c r="B9" s="9">
        <v>0</v>
      </c>
      <c r="C9" s="10">
        <v>90</v>
      </c>
      <c r="D9">
        <f t="shared" si="0"/>
        <v>1</v>
      </c>
      <c r="E9">
        <f t="shared" si="1"/>
        <v>0</v>
      </c>
      <c r="F9">
        <f t="shared" si="2"/>
        <v>1</v>
      </c>
      <c r="G9">
        <f t="shared" si="3"/>
        <v>0</v>
      </c>
      <c r="H9">
        <f t="shared" si="4"/>
        <v>0.70710678118654757</v>
      </c>
      <c r="I9">
        <f t="shared" si="5"/>
        <v>0.70710678118654746</v>
      </c>
      <c r="J9" s="8">
        <f t="shared" si="6"/>
        <v>0.70710678118654757</v>
      </c>
      <c r="K9" s="9">
        <f t="shared" si="7"/>
        <v>0.70710678118654746</v>
      </c>
      <c r="L9" s="9">
        <f t="shared" si="8"/>
        <v>0</v>
      </c>
      <c r="M9" s="10">
        <f t="shared" si="9"/>
        <v>0</v>
      </c>
      <c r="N9" t="s">
        <v>28</v>
      </c>
      <c r="O9" t="s">
        <v>46</v>
      </c>
      <c r="P9">
        <v>932</v>
      </c>
      <c r="Q9">
        <f t="shared" si="10"/>
        <v>8000</v>
      </c>
      <c r="R9" t="s">
        <v>42</v>
      </c>
      <c r="S9" t="str">
        <f t="shared" si="11"/>
        <v>L</v>
      </c>
      <c r="T9" s="14">
        <f>Table1[[#This Row],[W]]</f>
        <v>0.70710678118654757</v>
      </c>
      <c r="U9" s="14">
        <f>Table1[[#This Row],[X]]</f>
        <v>0.70710678118654746</v>
      </c>
      <c r="V9" s="14">
        <f>Table1[[#This Row],[Y]]</f>
        <v>0</v>
      </c>
      <c r="W9" s="14">
        <f>Table1[[#This Row],[Z]]</f>
        <v>0</v>
      </c>
      <c r="Y9" s="1" t="s">
        <v>7</v>
      </c>
    </row>
    <row r="10" spans="1:25" ht="15.75" thickBot="1" x14ac:dyDescent="0.3">
      <c r="A10" s="8">
        <v>0</v>
      </c>
      <c r="B10" s="9">
        <v>0</v>
      </c>
      <c r="C10" s="10">
        <v>180</v>
      </c>
      <c r="D10">
        <f t="shared" si="0"/>
        <v>1</v>
      </c>
      <c r="E10">
        <f t="shared" si="1"/>
        <v>0</v>
      </c>
      <c r="F10">
        <f t="shared" si="2"/>
        <v>1</v>
      </c>
      <c r="G10">
        <f t="shared" si="3"/>
        <v>0</v>
      </c>
      <c r="H10">
        <f t="shared" si="4"/>
        <v>6.1257422745431001E-17</v>
      </c>
      <c r="I10">
        <f t="shared" si="5"/>
        <v>1</v>
      </c>
      <c r="J10" s="8">
        <f t="shared" si="6"/>
        <v>6.1257422745431001E-17</v>
      </c>
      <c r="K10" s="9">
        <f t="shared" si="7"/>
        <v>1</v>
      </c>
      <c r="L10" s="9">
        <f t="shared" si="8"/>
        <v>0</v>
      </c>
      <c r="M10" s="10">
        <f t="shared" si="9"/>
        <v>0</v>
      </c>
      <c r="N10" t="s">
        <v>26</v>
      </c>
      <c r="O10" t="s">
        <v>46</v>
      </c>
      <c r="P10">
        <v>932</v>
      </c>
      <c r="Q10">
        <f t="shared" si="10"/>
        <v>9000</v>
      </c>
      <c r="R10" t="s">
        <v>42</v>
      </c>
      <c r="S10" t="str">
        <f t="shared" si="11"/>
        <v>L</v>
      </c>
      <c r="T10" s="14">
        <f>Table1[[#This Row],[W]]</f>
        <v>6.1257422745431001E-17</v>
      </c>
      <c r="U10" s="14">
        <f>Table1[[#This Row],[X]]</f>
        <v>1</v>
      </c>
      <c r="V10" s="14">
        <f>Table1[[#This Row],[Y]]</f>
        <v>0</v>
      </c>
      <c r="W10" s="14">
        <f>Table1[[#This Row],[Z]]</f>
        <v>0</v>
      </c>
      <c r="Y10" s="1" t="s">
        <v>8</v>
      </c>
    </row>
    <row r="11" spans="1:25" ht="15.75" thickBot="1" x14ac:dyDescent="0.3">
      <c r="A11" s="8">
        <v>0</v>
      </c>
      <c r="B11" s="9">
        <v>0</v>
      </c>
      <c r="C11" s="10">
        <v>270</v>
      </c>
      <c r="D11">
        <f t="shared" si="0"/>
        <v>1</v>
      </c>
      <c r="E11">
        <f t="shared" si="1"/>
        <v>0</v>
      </c>
      <c r="F11">
        <f t="shared" si="2"/>
        <v>1</v>
      </c>
      <c r="G11">
        <f t="shared" si="3"/>
        <v>0</v>
      </c>
      <c r="H11">
        <f t="shared" si="4"/>
        <v>-0.70710678118654746</v>
      </c>
      <c r="I11">
        <f t="shared" si="5"/>
        <v>0.70710678118654757</v>
      </c>
      <c r="J11" s="8">
        <f t="shared" si="6"/>
        <v>-0.70710678118654746</v>
      </c>
      <c r="K11" s="9">
        <f t="shared" si="7"/>
        <v>0.70710678118654757</v>
      </c>
      <c r="L11" s="9">
        <f t="shared" si="8"/>
        <v>0</v>
      </c>
      <c r="M11" s="10">
        <f t="shared" si="9"/>
        <v>0</v>
      </c>
      <c r="N11" t="s">
        <v>29</v>
      </c>
      <c r="O11" t="s">
        <v>46</v>
      </c>
      <c r="P11">
        <v>932</v>
      </c>
      <c r="Q11">
        <f t="shared" si="10"/>
        <v>10000</v>
      </c>
      <c r="R11" t="s">
        <v>42</v>
      </c>
      <c r="S11" t="str">
        <f t="shared" si="11"/>
        <v>L</v>
      </c>
      <c r="T11" s="14">
        <f>Table1[[#This Row],[W]]</f>
        <v>-0.70710678118654746</v>
      </c>
      <c r="U11" s="14">
        <f>Table1[[#This Row],[X]]</f>
        <v>0.70710678118654757</v>
      </c>
      <c r="V11" s="14">
        <f>Table1[[#This Row],[Y]]</f>
        <v>0</v>
      </c>
      <c r="W11" s="14">
        <f>Table1[[#This Row],[Z]]</f>
        <v>0</v>
      </c>
      <c r="Y11" s="1" t="s">
        <v>9</v>
      </c>
    </row>
    <row r="12" spans="1:25" ht="15.75" thickBot="1" x14ac:dyDescent="0.3">
      <c r="A12" s="8"/>
      <c r="B12" s="9"/>
      <c r="C12" s="10"/>
      <c r="D12">
        <f t="shared" si="0"/>
        <v>1</v>
      </c>
      <c r="E12">
        <f t="shared" si="1"/>
        <v>0</v>
      </c>
      <c r="F12">
        <f t="shared" si="2"/>
        <v>1</v>
      </c>
      <c r="G12">
        <f t="shared" si="3"/>
        <v>0</v>
      </c>
      <c r="H12">
        <f t="shared" si="4"/>
        <v>1</v>
      </c>
      <c r="I12">
        <f t="shared" si="5"/>
        <v>0</v>
      </c>
      <c r="J12" s="8">
        <f t="shared" si="6"/>
        <v>1</v>
      </c>
      <c r="K12" s="9">
        <f t="shared" si="7"/>
        <v>0</v>
      </c>
      <c r="L12" s="9">
        <f t="shared" si="8"/>
        <v>0</v>
      </c>
      <c r="M12" s="10">
        <f t="shared" si="9"/>
        <v>0</v>
      </c>
      <c r="P12">
        <v>932</v>
      </c>
      <c r="R12" t="s">
        <v>42</v>
      </c>
      <c r="T12" s="14">
        <f>Table1[[#This Row],[W]]</f>
        <v>1</v>
      </c>
      <c r="Y12" s="1" t="s">
        <v>10</v>
      </c>
    </row>
    <row r="13" spans="1:25" x14ac:dyDescent="0.25">
      <c r="A13" s="8"/>
      <c r="B13" s="9"/>
      <c r="C13" s="10"/>
      <c r="D13">
        <f t="shared" si="0"/>
        <v>1</v>
      </c>
      <c r="E13">
        <f t="shared" si="1"/>
        <v>0</v>
      </c>
      <c r="F13">
        <f t="shared" si="2"/>
        <v>1</v>
      </c>
      <c r="G13">
        <f t="shared" si="3"/>
        <v>0</v>
      </c>
      <c r="H13">
        <f t="shared" si="4"/>
        <v>1</v>
      </c>
      <c r="I13">
        <f t="shared" si="5"/>
        <v>0</v>
      </c>
      <c r="J13" s="8">
        <f t="shared" si="6"/>
        <v>1</v>
      </c>
      <c r="K13" s="9">
        <f t="shared" si="7"/>
        <v>0</v>
      </c>
      <c r="L13" s="9">
        <f t="shared" si="8"/>
        <v>0</v>
      </c>
      <c r="M13" s="10">
        <f t="shared" si="9"/>
        <v>0</v>
      </c>
      <c r="P13">
        <v>932</v>
      </c>
      <c r="R13" t="s">
        <v>42</v>
      </c>
      <c r="T13" s="14">
        <f>Table1[[#This Row],[W]]</f>
        <v>1</v>
      </c>
    </row>
    <row r="14" spans="1:25" x14ac:dyDescent="0.25">
      <c r="A14" s="8"/>
      <c r="B14" s="9"/>
      <c r="C14" s="10"/>
      <c r="D14">
        <f t="shared" si="0"/>
        <v>1</v>
      </c>
      <c r="E14">
        <f t="shared" si="1"/>
        <v>0</v>
      </c>
      <c r="F14">
        <f t="shared" si="2"/>
        <v>1</v>
      </c>
      <c r="G14">
        <f t="shared" si="3"/>
        <v>0</v>
      </c>
      <c r="H14">
        <f t="shared" si="4"/>
        <v>1</v>
      </c>
      <c r="I14">
        <f t="shared" si="5"/>
        <v>0</v>
      </c>
      <c r="J14" s="8">
        <f t="shared" si="6"/>
        <v>1</v>
      </c>
      <c r="K14" s="9">
        <f t="shared" si="7"/>
        <v>0</v>
      </c>
      <c r="L14" s="9">
        <f t="shared" si="8"/>
        <v>0</v>
      </c>
      <c r="M14" s="10">
        <f t="shared" si="9"/>
        <v>0</v>
      </c>
      <c r="P14">
        <v>932</v>
      </c>
      <c r="R14" t="s">
        <v>42</v>
      </c>
      <c r="T14" s="14">
        <f>Table1[[#This Row],[W]]</f>
        <v>1</v>
      </c>
    </row>
    <row r="15" spans="1:25" x14ac:dyDescent="0.25">
      <c r="A15" s="8"/>
      <c r="B15" s="9"/>
      <c r="C15" s="10"/>
      <c r="D15">
        <f t="shared" si="0"/>
        <v>1</v>
      </c>
      <c r="E15">
        <f t="shared" si="1"/>
        <v>0</v>
      </c>
      <c r="F15">
        <f t="shared" si="2"/>
        <v>1</v>
      </c>
      <c r="G15">
        <f t="shared" si="3"/>
        <v>0</v>
      </c>
      <c r="H15">
        <f t="shared" si="4"/>
        <v>1</v>
      </c>
      <c r="I15">
        <f t="shared" si="5"/>
        <v>0</v>
      </c>
      <c r="J15" s="8">
        <f t="shared" si="6"/>
        <v>1</v>
      </c>
      <c r="K15" s="9">
        <f t="shared" si="7"/>
        <v>0</v>
      </c>
      <c r="L15" s="9">
        <f t="shared" si="8"/>
        <v>0</v>
      </c>
      <c r="M15" s="10">
        <f t="shared" si="9"/>
        <v>0</v>
      </c>
      <c r="P15">
        <v>932</v>
      </c>
      <c r="R15" t="s">
        <v>42</v>
      </c>
      <c r="T15" s="14">
        <f>Table1[[#This Row],[W]]</f>
        <v>1</v>
      </c>
    </row>
    <row r="16" spans="1:25" x14ac:dyDescent="0.25">
      <c r="A16" s="8"/>
      <c r="B16" s="9"/>
      <c r="C16" s="10"/>
      <c r="D16">
        <f t="shared" si="0"/>
        <v>1</v>
      </c>
      <c r="E16">
        <f t="shared" si="1"/>
        <v>0</v>
      </c>
      <c r="F16">
        <f t="shared" si="2"/>
        <v>1</v>
      </c>
      <c r="G16">
        <f t="shared" si="3"/>
        <v>0</v>
      </c>
      <c r="H16">
        <f t="shared" si="4"/>
        <v>1</v>
      </c>
      <c r="I16">
        <f t="shared" si="5"/>
        <v>0</v>
      </c>
      <c r="J16" s="8">
        <f t="shared" si="6"/>
        <v>1</v>
      </c>
      <c r="K16" s="9">
        <f t="shared" si="7"/>
        <v>0</v>
      </c>
      <c r="L16" s="9">
        <f t="shared" si="8"/>
        <v>0</v>
      </c>
      <c r="M16" s="10">
        <f t="shared" si="9"/>
        <v>0</v>
      </c>
      <c r="P16">
        <v>932</v>
      </c>
      <c r="R16" t="s">
        <v>42</v>
      </c>
      <c r="T16" s="14">
        <f>Table1[[#This Row],[W]]</f>
        <v>1</v>
      </c>
    </row>
    <row r="17" spans="1:20" x14ac:dyDescent="0.25">
      <c r="A17" s="8"/>
      <c r="B17" s="9"/>
      <c r="C17" s="10"/>
      <c r="D17">
        <f t="shared" si="0"/>
        <v>1</v>
      </c>
      <c r="E17">
        <f t="shared" si="1"/>
        <v>0</v>
      </c>
      <c r="F17">
        <f t="shared" si="2"/>
        <v>1</v>
      </c>
      <c r="G17">
        <f t="shared" si="3"/>
        <v>0</v>
      </c>
      <c r="H17">
        <f t="shared" si="4"/>
        <v>1</v>
      </c>
      <c r="I17">
        <f t="shared" si="5"/>
        <v>0</v>
      </c>
      <c r="J17" s="8">
        <f t="shared" si="6"/>
        <v>1</v>
      </c>
      <c r="K17" s="9">
        <f t="shared" si="7"/>
        <v>0</v>
      </c>
      <c r="L17" s="9">
        <f t="shared" si="8"/>
        <v>0</v>
      </c>
      <c r="M17" s="10">
        <f t="shared" si="9"/>
        <v>0</v>
      </c>
      <c r="P17">
        <v>932</v>
      </c>
      <c r="R17" t="s">
        <v>42</v>
      </c>
      <c r="T17" s="14">
        <f>Table1[[#This Row],[W]]</f>
        <v>1</v>
      </c>
    </row>
    <row r="18" spans="1:20" x14ac:dyDescent="0.25">
      <c r="A18" s="8"/>
      <c r="B18" s="9"/>
      <c r="C18" s="10"/>
      <c r="D18">
        <f t="shared" si="0"/>
        <v>1</v>
      </c>
      <c r="E18">
        <f t="shared" si="1"/>
        <v>0</v>
      </c>
      <c r="F18">
        <f t="shared" si="2"/>
        <v>1</v>
      </c>
      <c r="G18">
        <f t="shared" si="3"/>
        <v>0</v>
      </c>
      <c r="H18">
        <f t="shared" si="4"/>
        <v>1</v>
      </c>
      <c r="I18">
        <f t="shared" si="5"/>
        <v>0</v>
      </c>
      <c r="J18" s="8">
        <f t="shared" si="6"/>
        <v>1</v>
      </c>
      <c r="K18" s="9">
        <f t="shared" si="7"/>
        <v>0</v>
      </c>
      <c r="L18" s="9">
        <f t="shared" si="8"/>
        <v>0</v>
      </c>
      <c r="M18" s="10">
        <f t="shared" si="9"/>
        <v>0</v>
      </c>
      <c r="P18">
        <v>932</v>
      </c>
      <c r="R18" t="s">
        <v>42</v>
      </c>
      <c r="T18" s="14">
        <f>Table1[[#This Row],[W]]</f>
        <v>1</v>
      </c>
    </row>
    <row r="19" spans="1:20" x14ac:dyDescent="0.25">
      <c r="A19" s="8"/>
      <c r="B19" s="9"/>
      <c r="C19" s="10"/>
      <c r="D19">
        <f t="shared" si="0"/>
        <v>1</v>
      </c>
      <c r="E19">
        <f t="shared" si="1"/>
        <v>0</v>
      </c>
      <c r="F19">
        <f t="shared" si="2"/>
        <v>1</v>
      </c>
      <c r="G19">
        <f t="shared" si="3"/>
        <v>0</v>
      </c>
      <c r="H19">
        <f t="shared" si="4"/>
        <v>1</v>
      </c>
      <c r="I19">
        <f t="shared" si="5"/>
        <v>0</v>
      </c>
      <c r="J19" s="8">
        <f t="shared" si="6"/>
        <v>1</v>
      </c>
      <c r="K19" s="9">
        <f t="shared" si="7"/>
        <v>0</v>
      </c>
      <c r="L19" s="9">
        <f t="shared" si="8"/>
        <v>0</v>
      </c>
      <c r="M19" s="10">
        <f t="shared" si="9"/>
        <v>0</v>
      </c>
      <c r="P19">
        <v>932</v>
      </c>
      <c r="R19" t="s">
        <v>42</v>
      </c>
      <c r="T19" s="14">
        <f>Table1[[#This Row],[W]]</f>
        <v>1</v>
      </c>
    </row>
    <row r="20" spans="1:20" x14ac:dyDescent="0.25">
      <c r="A20" s="8"/>
      <c r="B20" s="9"/>
      <c r="C20" s="10"/>
      <c r="D20">
        <f t="shared" si="0"/>
        <v>1</v>
      </c>
      <c r="E20">
        <f t="shared" si="1"/>
        <v>0</v>
      </c>
      <c r="F20">
        <f t="shared" si="2"/>
        <v>1</v>
      </c>
      <c r="G20">
        <f t="shared" si="3"/>
        <v>0</v>
      </c>
      <c r="H20">
        <f t="shared" si="4"/>
        <v>1</v>
      </c>
      <c r="I20">
        <f t="shared" si="5"/>
        <v>0</v>
      </c>
      <c r="J20" s="8">
        <f t="shared" si="6"/>
        <v>1</v>
      </c>
      <c r="K20" s="9">
        <f t="shared" si="7"/>
        <v>0</v>
      </c>
      <c r="L20" s="9">
        <f t="shared" si="8"/>
        <v>0</v>
      </c>
      <c r="M20" s="10">
        <f t="shared" si="9"/>
        <v>0</v>
      </c>
      <c r="P20">
        <v>932</v>
      </c>
      <c r="R20" t="s">
        <v>42</v>
      </c>
      <c r="T20" s="14">
        <f>Table1[[#This Row],[W]]</f>
        <v>1</v>
      </c>
    </row>
    <row r="21" spans="1:20" x14ac:dyDescent="0.25">
      <c r="A21" s="8"/>
      <c r="B21" s="9"/>
      <c r="C21" s="10"/>
      <c r="D21">
        <f t="shared" si="0"/>
        <v>1</v>
      </c>
      <c r="E21">
        <f t="shared" si="1"/>
        <v>0</v>
      </c>
      <c r="F21">
        <f t="shared" si="2"/>
        <v>1</v>
      </c>
      <c r="G21">
        <f t="shared" si="3"/>
        <v>0</v>
      </c>
      <c r="H21">
        <f t="shared" si="4"/>
        <v>1</v>
      </c>
      <c r="I21">
        <f t="shared" si="5"/>
        <v>0</v>
      </c>
      <c r="J21" s="8">
        <f t="shared" si="6"/>
        <v>1</v>
      </c>
      <c r="K21" s="9">
        <f t="shared" si="7"/>
        <v>0</v>
      </c>
      <c r="L21" s="9">
        <f t="shared" si="8"/>
        <v>0</v>
      </c>
      <c r="M21" s="10">
        <f t="shared" si="9"/>
        <v>0</v>
      </c>
      <c r="P21">
        <v>932</v>
      </c>
      <c r="R21" t="s">
        <v>42</v>
      </c>
      <c r="T21" s="14">
        <f>Table1[[#This Row],[W]]</f>
        <v>1</v>
      </c>
    </row>
    <row r="22" spans="1:20" x14ac:dyDescent="0.25">
      <c r="A22" s="8"/>
      <c r="B22" s="9"/>
      <c r="C22" s="10"/>
      <c r="D22">
        <f t="shared" si="0"/>
        <v>1</v>
      </c>
      <c r="E22">
        <f t="shared" si="1"/>
        <v>0</v>
      </c>
      <c r="F22">
        <f t="shared" si="2"/>
        <v>1</v>
      </c>
      <c r="G22">
        <f t="shared" si="3"/>
        <v>0</v>
      </c>
      <c r="H22">
        <f t="shared" si="4"/>
        <v>1</v>
      </c>
      <c r="I22">
        <f t="shared" si="5"/>
        <v>0</v>
      </c>
      <c r="J22" s="8">
        <f t="shared" si="6"/>
        <v>1</v>
      </c>
      <c r="K22" s="9">
        <f t="shared" si="7"/>
        <v>0</v>
      </c>
      <c r="L22" s="9">
        <f t="shared" si="8"/>
        <v>0</v>
      </c>
      <c r="M22" s="10">
        <f t="shared" si="9"/>
        <v>0</v>
      </c>
      <c r="P22">
        <v>932</v>
      </c>
      <c r="R22" t="s">
        <v>42</v>
      </c>
      <c r="T22" s="14">
        <f>Table1[[#This Row],[W]]</f>
        <v>1</v>
      </c>
    </row>
    <row r="23" spans="1:20" x14ac:dyDescent="0.25">
      <c r="A23" s="8"/>
      <c r="B23" s="9"/>
      <c r="C23" s="10"/>
      <c r="D23">
        <f t="shared" si="0"/>
        <v>1</v>
      </c>
      <c r="E23">
        <f t="shared" si="1"/>
        <v>0</v>
      </c>
      <c r="F23">
        <f t="shared" si="2"/>
        <v>1</v>
      </c>
      <c r="G23">
        <f t="shared" si="3"/>
        <v>0</v>
      </c>
      <c r="H23">
        <f t="shared" si="4"/>
        <v>1</v>
      </c>
      <c r="I23">
        <f t="shared" si="5"/>
        <v>0</v>
      </c>
      <c r="J23" s="8">
        <f t="shared" si="6"/>
        <v>1</v>
      </c>
      <c r="K23" s="9">
        <f t="shared" si="7"/>
        <v>0</v>
      </c>
      <c r="L23" s="9">
        <f t="shared" si="8"/>
        <v>0</v>
      </c>
      <c r="M23" s="10">
        <f t="shared" si="9"/>
        <v>0</v>
      </c>
      <c r="P23">
        <v>932</v>
      </c>
      <c r="R23" t="s">
        <v>42</v>
      </c>
      <c r="T23" s="14">
        <f>Table1[[#This Row],[W]]</f>
        <v>1</v>
      </c>
    </row>
    <row r="24" spans="1:20" x14ac:dyDescent="0.25">
      <c r="A24" s="8"/>
      <c r="B24" s="9"/>
      <c r="C24" s="10"/>
      <c r="D24">
        <f t="shared" si="0"/>
        <v>1</v>
      </c>
      <c r="E24">
        <f t="shared" si="1"/>
        <v>0</v>
      </c>
      <c r="F24">
        <f t="shared" si="2"/>
        <v>1</v>
      </c>
      <c r="G24">
        <f t="shared" si="3"/>
        <v>0</v>
      </c>
      <c r="H24">
        <f t="shared" si="4"/>
        <v>1</v>
      </c>
      <c r="I24">
        <f t="shared" si="5"/>
        <v>0</v>
      </c>
      <c r="J24" s="8">
        <f t="shared" si="6"/>
        <v>1</v>
      </c>
      <c r="K24" s="9">
        <f t="shared" si="7"/>
        <v>0</v>
      </c>
      <c r="L24" s="9">
        <f t="shared" si="8"/>
        <v>0</v>
      </c>
      <c r="M24" s="10">
        <f t="shared" si="9"/>
        <v>0</v>
      </c>
      <c r="P24">
        <v>932</v>
      </c>
      <c r="R24" t="s">
        <v>42</v>
      </c>
      <c r="T24" s="14">
        <f>Table1[[#This Row],[W]]</f>
        <v>1</v>
      </c>
    </row>
    <row r="25" spans="1:20" x14ac:dyDescent="0.25">
      <c r="A25" s="8"/>
      <c r="B25" s="9"/>
      <c r="C25" s="10"/>
      <c r="D25">
        <f t="shared" si="0"/>
        <v>1</v>
      </c>
      <c r="E25">
        <f t="shared" si="1"/>
        <v>0</v>
      </c>
      <c r="F25">
        <f t="shared" si="2"/>
        <v>1</v>
      </c>
      <c r="G25">
        <f t="shared" si="3"/>
        <v>0</v>
      </c>
      <c r="H25">
        <f t="shared" si="4"/>
        <v>1</v>
      </c>
      <c r="I25">
        <f t="shared" si="5"/>
        <v>0</v>
      </c>
      <c r="J25" s="8">
        <f t="shared" si="6"/>
        <v>1</v>
      </c>
      <c r="K25" s="9">
        <f t="shared" si="7"/>
        <v>0</v>
      </c>
      <c r="L25" s="9">
        <f t="shared" si="8"/>
        <v>0</v>
      </c>
      <c r="M25" s="10">
        <f t="shared" si="9"/>
        <v>0</v>
      </c>
      <c r="P25">
        <v>932</v>
      </c>
      <c r="R25" t="s">
        <v>42</v>
      </c>
      <c r="T25" s="14">
        <f>Table1[[#This Row],[W]]</f>
        <v>1</v>
      </c>
    </row>
    <row r="26" spans="1:20" x14ac:dyDescent="0.25">
      <c r="A26" s="8"/>
      <c r="B26" s="9"/>
      <c r="C26" s="10"/>
      <c r="D26">
        <f t="shared" si="0"/>
        <v>1</v>
      </c>
      <c r="E26">
        <f t="shared" si="1"/>
        <v>0</v>
      </c>
      <c r="F26">
        <f t="shared" si="2"/>
        <v>1</v>
      </c>
      <c r="G26">
        <f t="shared" si="3"/>
        <v>0</v>
      </c>
      <c r="H26">
        <f t="shared" si="4"/>
        <v>1</v>
      </c>
      <c r="I26">
        <f t="shared" si="5"/>
        <v>0</v>
      </c>
      <c r="J26" s="8">
        <f t="shared" si="6"/>
        <v>1</v>
      </c>
      <c r="K26" s="9">
        <f t="shared" si="7"/>
        <v>0</v>
      </c>
      <c r="L26" s="9">
        <f t="shared" si="8"/>
        <v>0</v>
      </c>
      <c r="M26" s="10">
        <f t="shared" si="9"/>
        <v>0</v>
      </c>
      <c r="P26">
        <v>932</v>
      </c>
      <c r="R26" t="s">
        <v>42</v>
      </c>
      <c r="T26" s="14">
        <f>Table1[[#This Row],[W]]</f>
        <v>1</v>
      </c>
    </row>
    <row r="27" spans="1:20" x14ac:dyDescent="0.25">
      <c r="A27" s="8"/>
      <c r="B27" s="9"/>
      <c r="C27" s="10"/>
      <c r="D27">
        <f t="shared" si="0"/>
        <v>1</v>
      </c>
      <c r="E27">
        <f t="shared" si="1"/>
        <v>0</v>
      </c>
      <c r="F27">
        <f t="shared" si="2"/>
        <v>1</v>
      </c>
      <c r="G27">
        <f t="shared" si="3"/>
        <v>0</v>
      </c>
      <c r="H27">
        <f t="shared" si="4"/>
        <v>1</v>
      </c>
      <c r="I27">
        <f t="shared" si="5"/>
        <v>0</v>
      </c>
      <c r="J27" s="8">
        <f t="shared" si="6"/>
        <v>1</v>
      </c>
      <c r="K27" s="9">
        <f t="shared" si="7"/>
        <v>0</v>
      </c>
      <c r="L27" s="9">
        <f t="shared" si="8"/>
        <v>0</v>
      </c>
      <c r="M27" s="10">
        <f t="shared" si="9"/>
        <v>0</v>
      </c>
      <c r="P27">
        <v>932</v>
      </c>
      <c r="R27" t="s">
        <v>42</v>
      </c>
      <c r="T27" s="14">
        <f>Table1[[#This Row],[W]]</f>
        <v>1</v>
      </c>
    </row>
    <row r="28" spans="1:20" x14ac:dyDescent="0.25">
      <c r="A28" s="8"/>
      <c r="B28" s="9"/>
      <c r="C28" s="10"/>
      <c r="D28">
        <f t="shared" si="0"/>
        <v>1</v>
      </c>
      <c r="E28">
        <f t="shared" si="1"/>
        <v>0</v>
      </c>
      <c r="F28">
        <f t="shared" si="2"/>
        <v>1</v>
      </c>
      <c r="G28">
        <f t="shared" si="3"/>
        <v>0</v>
      </c>
      <c r="H28">
        <f t="shared" si="4"/>
        <v>1</v>
      </c>
      <c r="I28">
        <f t="shared" si="5"/>
        <v>0</v>
      </c>
      <c r="J28" s="8">
        <f t="shared" si="6"/>
        <v>1</v>
      </c>
      <c r="K28" s="9">
        <f t="shared" si="7"/>
        <v>0</v>
      </c>
      <c r="L28" s="9">
        <f t="shared" si="8"/>
        <v>0</v>
      </c>
      <c r="M28" s="10">
        <f t="shared" si="9"/>
        <v>0</v>
      </c>
      <c r="P28">
        <v>932</v>
      </c>
      <c r="R28" t="s">
        <v>42</v>
      </c>
      <c r="T28" s="14">
        <f>Table1[[#This Row],[W]]</f>
        <v>1</v>
      </c>
    </row>
    <row r="29" spans="1:20" x14ac:dyDescent="0.25">
      <c r="A29" s="8"/>
      <c r="B29" s="9"/>
      <c r="C29" s="10"/>
      <c r="D29">
        <f t="shared" si="0"/>
        <v>1</v>
      </c>
      <c r="E29">
        <f t="shared" si="1"/>
        <v>0</v>
      </c>
      <c r="F29">
        <f t="shared" si="2"/>
        <v>1</v>
      </c>
      <c r="G29">
        <f t="shared" si="3"/>
        <v>0</v>
      </c>
      <c r="H29">
        <f t="shared" si="4"/>
        <v>1</v>
      </c>
      <c r="I29">
        <f t="shared" si="5"/>
        <v>0</v>
      </c>
      <c r="J29" s="8">
        <f t="shared" si="6"/>
        <v>1</v>
      </c>
      <c r="K29" s="9">
        <f t="shared" si="7"/>
        <v>0</v>
      </c>
      <c r="L29" s="9">
        <f t="shared" si="8"/>
        <v>0</v>
      </c>
      <c r="M29" s="10">
        <f t="shared" si="9"/>
        <v>0</v>
      </c>
      <c r="P29">
        <v>932</v>
      </c>
      <c r="R29" t="s">
        <v>42</v>
      </c>
      <c r="T29" s="14">
        <f>Table1[[#This Row],[W]]</f>
        <v>1</v>
      </c>
    </row>
    <row r="30" spans="1:20" x14ac:dyDescent="0.25">
      <c r="A30" s="8"/>
      <c r="B30" s="9"/>
      <c r="C30" s="10"/>
      <c r="D30">
        <f t="shared" si="0"/>
        <v>1</v>
      </c>
      <c r="E30">
        <f t="shared" si="1"/>
        <v>0</v>
      </c>
      <c r="F30">
        <f t="shared" si="2"/>
        <v>1</v>
      </c>
      <c r="G30">
        <f t="shared" si="3"/>
        <v>0</v>
      </c>
      <c r="H30">
        <f t="shared" si="4"/>
        <v>1</v>
      </c>
      <c r="I30">
        <f t="shared" si="5"/>
        <v>0</v>
      </c>
      <c r="J30" s="8">
        <f t="shared" si="6"/>
        <v>1</v>
      </c>
      <c r="K30" s="9">
        <f t="shared" si="7"/>
        <v>0</v>
      </c>
      <c r="L30" s="9">
        <f t="shared" si="8"/>
        <v>0</v>
      </c>
      <c r="M30" s="10">
        <f t="shared" si="9"/>
        <v>0</v>
      </c>
      <c r="P30">
        <v>932</v>
      </c>
      <c r="R30" t="s">
        <v>42</v>
      </c>
      <c r="T30" s="14">
        <f>Table1[[#This Row],[W]]</f>
        <v>1</v>
      </c>
    </row>
    <row r="31" spans="1:20" x14ac:dyDescent="0.25">
      <c r="A31" s="8"/>
      <c r="B31" s="9"/>
      <c r="C31" s="10"/>
      <c r="D31">
        <f t="shared" si="0"/>
        <v>1</v>
      </c>
      <c r="E31">
        <f t="shared" si="1"/>
        <v>0</v>
      </c>
      <c r="F31">
        <f t="shared" si="2"/>
        <v>1</v>
      </c>
      <c r="G31">
        <f t="shared" si="3"/>
        <v>0</v>
      </c>
      <c r="H31">
        <f t="shared" si="4"/>
        <v>1</v>
      </c>
      <c r="I31">
        <f t="shared" si="5"/>
        <v>0</v>
      </c>
      <c r="J31" s="8">
        <f t="shared" si="6"/>
        <v>1</v>
      </c>
      <c r="K31" s="9">
        <f t="shared" si="7"/>
        <v>0</v>
      </c>
      <c r="L31" s="9">
        <f t="shared" si="8"/>
        <v>0</v>
      </c>
      <c r="M31" s="10">
        <f t="shared" si="9"/>
        <v>0</v>
      </c>
      <c r="P31">
        <v>932</v>
      </c>
      <c r="R31" t="s">
        <v>42</v>
      </c>
      <c r="T31" s="14">
        <f>Table1[[#This Row],[W]]</f>
        <v>1</v>
      </c>
    </row>
    <row r="32" spans="1:20" x14ac:dyDescent="0.25">
      <c r="A32" s="8"/>
      <c r="B32" s="9"/>
      <c r="C32" s="10"/>
      <c r="D32">
        <f t="shared" si="0"/>
        <v>1</v>
      </c>
      <c r="E32">
        <f t="shared" si="1"/>
        <v>0</v>
      </c>
      <c r="F32">
        <f t="shared" si="2"/>
        <v>1</v>
      </c>
      <c r="G32">
        <f t="shared" si="3"/>
        <v>0</v>
      </c>
      <c r="H32">
        <f t="shared" si="4"/>
        <v>1</v>
      </c>
      <c r="I32">
        <f t="shared" si="5"/>
        <v>0</v>
      </c>
      <c r="J32" s="8">
        <f t="shared" si="6"/>
        <v>1</v>
      </c>
      <c r="K32" s="9">
        <f t="shared" si="7"/>
        <v>0</v>
      </c>
      <c r="L32" s="9">
        <f t="shared" si="8"/>
        <v>0</v>
      </c>
      <c r="M32" s="10">
        <f t="shared" si="9"/>
        <v>0</v>
      </c>
      <c r="P32">
        <v>932</v>
      </c>
      <c r="R32" t="s">
        <v>42</v>
      </c>
      <c r="T32" s="14">
        <f>Table1[[#This Row],[W]]</f>
        <v>1</v>
      </c>
    </row>
    <row r="33" spans="1:20" x14ac:dyDescent="0.25">
      <c r="A33" s="8"/>
      <c r="B33" s="9"/>
      <c r="C33" s="10"/>
      <c r="D33">
        <f t="shared" si="0"/>
        <v>1</v>
      </c>
      <c r="E33">
        <f t="shared" si="1"/>
        <v>0</v>
      </c>
      <c r="F33">
        <f t="shared" si="2"/>
        <v>1</v>
      </c>
      <c r="G33">
        <f t="shared" si="3"/>
        <v>0</v>
      </c>
      <c r="H33">
        <f t="shared" si="4"/>
        <v>1</v>
      </c>
      <c r="I33">
        <f t="shared" si="5"/>
        <v>0</v>
      </c>
      <c r="J33" s="8">
        <f t="shared" si="6"/>
        <v>1</v>
      </c>
      <c r="K33" s="9">
        <f t="shared" si="7"/>
        <v>0</v>
      </c>
      <c r="L33" s="9">
        <f t="shared" si="8"/>
        <v>0</v>
      </c>
      <c r="M33" s="10">
        <f t="shared" si="9"/>
        <v>0</v>
      </c>
      <c r="P33">
        <v>932</v>
      </c>
      <c r="R33" t="s">
        <v>42</v>
      </c>
      <c r="T33" s="14">
        <f>Table1[[#This Row],[W]]</f>
        <v>1</v>
      </c>
    </row>
    <row r="34" spans="1:20" ht="15.75" thickBot="1" x14ac:dyDescent="0.3">
      <c r="A34" s="11"/>
      <c r="B34" s="12"/>
      <c r="C34" s="13"/>
      <c r="D34">
        <f t="shared" si="0"/>
        <v>1</v>
      </c>
      <c r="E34">
        <f t="shared" si="1"/>
        <v>0</v>
      </c>
      <c r="F34">
        <f t="shared" si="2"/>
        <v>1</v>
      </c>
      <c r="G34">
        <f t="shared" si="3"/>
        <v>0</v>
      </c>
      <c r="H34">
        <f t="shared" si="4"/>
        <v>1</v>
      </c>
      <c r="I34">
        <f t="shared" si="5"/>
        <v>0</v>
      </c>
      <c r="J34" s="11">
        <f t="shared" si="6"/>
        <v>1</v>
      </c>
      <c r="K34" s="12">
        <f t="shared" si="7"/>
        <v>0</v>
      </c>
      <c r="L34" s="12">
        <f t="shared" si="8"/>
        <v>0</v>
      </c>
      <c r="M34" s="13">
        <f t="shared" si="9"/>
        <v>0</v>
      </c>
      <c r="P34">
        <v>932</v>
      </c>
      <c r="R34" t="s">
        <v>42</v>
      </c>
      <c r="T34" s="14">
        <f>Table1[[#This Row],[W]]</f>
        <v>1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2050-51E3-46B2-85BA-FE71B2E1C886}">
  <dimension ref="A1:H10"/>
  <sheetViews>
    <sheetView workbookViewId="0">
      <selection sqref="A1:G7"/>
    </sheetView>
  </sheetViews>
  <sheetFormatPr defaultRowHeight="15" x14ac:dyDescent="0.25"/>
  <sheetData>
    <row r="1" spans="1:8" x14ac:dyDescent="0.25">
      <c r="A1" s="3">
        <v>932</v>
      </c>
      <c r="B1" s="3">
        <v>1000</v>
      </c>
      <c r="C1" s="3" t="s">
        <v>42</v>
      </c>
      <c r="D1" s="3" t="s">
        <v>39</v>
      </c>
      <c r="E1" s="15">
        <v>1</v>
      </c>
      <c r="F1" s="15">
        <v>0</v>
      </c>
      <c r="G1" s="15">
        <v>0</v>
      </c>
      <c r="H1" s="17">
        <v>0</v>
      </c>
    </row>
    <row r="2" spans="1:8" x14ac:dyDescent="0.25">
      <c r="A2" s="4">
        <v>932</v>
      </c>
      <c r="B2" s="4">
        <v>2000</v>
      </c>
      <c r="C2" s="4" t="s">
        <v>42</v>
      </c>
      <c r="D2" s="4" t="s">
        <v>39</v>
      </c>
      <c r="E2" s="16">
        <v>0.70710678118654757</v>
      </c>
      <c r="F2" s="16">
        <v>0</v>
      </c>
      <c r="G2" s="16">
        <v>0</v>
      </c>
      <c r="H2" s="18">
        <v>0.70710678118654746</v>
      </c>
    </row>
    <row r="3" spans="1:8" x14ac:dyDescent="0.25">
      <c r="A3" s="3">
        <v>932</v>
      </c>
      <c r="B3" s="3">
        <v>3000</v>
      </c>
      <c r="C3" s="3" t="s">
        <v>42</v>
      </c>
      <c r="D3" s="3" t="s">
        <v>39</v>
      </c>
      <c r="E3" s="15">
        <v>6.1257422745431001E-17</v>
      </c>
      <c r="F3" s="15">
        <v>0</v>
      </c>
      <c r="G3" s="15">
        <v>0</v>
      </c>
      <c r="H3" s="17">
        <v>1</v>
      </c>
    </row>
    <row r="4" spans="1:8" x14ac:dyDescent="0.25">
      <c r="A4" s="4">
        <v>932</v>
      </c>
      <c r="B4" s="4">
        <v>4000</v>
      </c>
      <c r="C4" s="4" t="s">
        <v>42</v>
      </c>
      <c r="D4" s="4" t="s">
        <v>39</v>
      </c>
      <c r="E4" s="16">
        <v>-0.70710678118654746</v>
      </c>
      <c r="F4" s="16">
        <v>0</v>
      </c>
      <c r="G4" s="16">
        <v>0</v>
      </c>
      <c r="H4" s="18">
        <v>0.70710678118654757</v>
      </c>
    </row>
    <row r="5" spans="1:8" x14ac:dyDescent="0.25">
      <c r="A5" s="3">
        <v>932</v>
      </c>
      <c r="B5" s="3">
        <v>5000</v>
      </c>
      <c r="C5" s="3" t="s">
        <v>42</v>
      </c>
      <c r="D5" s="3" t="s">
        <v>39</v>
      </c>
      <c r="E5" s="15">
        <v>0.70710678118654757</v>
      </c>
      <c r="F5" s="15">
        <v>0</v>
      </c>
      <c r="G5" s="15">
        <v>-0.70710678118654746</v>
      </c>
      <c r="H5" s="17">
        <v>0</v>
      </c>
    </row>
    <row r="6" spans="1:8" x14ac:dyDescent="0.25">
      <c r="A6" s="4">
        <v>932</v>
      </c>
      <c r="B6" s="4">
        <v>6000</v>
      </c>
      <c r="C6" s="4" t="s">
        <v>42</v>
      </c>
      <c r="D6" s="4" t="s">
        <v>39</v>
      </c>
      <c r="E6" s="16">
        <v>6.1257422745431001E-17</v>
      </c>
      <c r="F6" s="16">
        <v>0</v>
      </c>
      <c r="G6" s="16">
        <v>-1</v>
      </c>
      <c r="H6" s="18">
        <v>0</v>
      </c>
    </row>
    <row r="7" spans="1:8" x14ac:dyDescent="0.25">
      <c r="A7" s="3">
        <v>932</v>
      </c>
      <c r="B7" s="3">
        <v>7000</v>
      </c>
      <c r="C7" s="3" t="s">
        <v>42</v>
      </c>
      <c r="D7" s="3" t="s">
        <v>39</v>
      </c>
      <c r="E7" s="15">
        <v>-0.70710678118654746</v>
      </c>
      <c r="F7" s="15">
        <v>0</v>
      </c>
      <c r="G7" s="15">
        <v>-0.70710678118654757</v>
      </c>
      <c r="H7" s="17">
        <v>0</v>
      </c>
    </row>
    <row r="8" spans="1:8" x14ac:dyDescent="0.25">
      <c r="A8" s="4">
        <v>932</v>
      </c>
      <c r="B8" s="4">
        <v>8000</v>
      </c>
      <c r="C8" s="4" t="s">
        <v>42</v>
      </c>
      <c r="D8" s="4" t="s">
        <v>39</v>
      </c>
      <c r="E8" s="16">
        <v>0.70710678118654757</v>
      </c>
      <c r="F8" s="16">
        <v>0.70710678118654746</v>
      </c>
      <c r="G8" s="16">
        <v>0</v>
      </c>
      <c r="H8" s="18">
        <v>0</v>
      </c>
    </row>
    <row r="9" spans="1:8" x14ac:dyDescent="0.25">
      <c r="A9" s="3">
        <v>932</v>
      </c>
      <c r="B9" s="3">
        <v>9000</v>
      </c>
      <c r="C9" s="3" t="s">
        <v>42</v>
      </c>
      <c r="D9" s="3" t="s">
        <v>39</v>
      </c>
      <c r="E9" s="15">
        <v>6.1257422745431001E-17</v>
      </c>
      <c r="F9" s="15">
        <v>1</v>
      </c>
      <c r="G9" s="15">
        <v>0</v>
      </c>
      <c r="H9" s="17">
        <v>0</v>
      </c>
    </row>
    <row r="10" spans="1:8" x14ac:dyDescent="0.25">
      <c r="A10" s="4">
        <v>932</v>
      </c>
      <c r="B10" s="4">
        <v>10000</v>
      </c>
      <c r="C10" s="4" t="s">
        <v>42</v>
      </c>
      <c r="D10" s="4" t="s">
        <v>39</v>
      </c>
      <c r="E10" s="16">
        <v>-0.70710678118654746</v>
      </c>
      <c r="F10" s="16">
        <v>0.70710678118654757</v>
      </c>
      <c r="G10" s="16">
        <v>0</v>
      </c>
      <c r="H10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ypr2quat</vt:lpstr>
      <vt:lpstr>LeftAccelTest_calib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May</dc:creator>
  <cp:lastModifiedBy>Richard May</cp:lastModifiedBy>
  <dcterms:created xsi:type="dcterms:W3CDTF">2019-09-18T16:21:19Z</dcterms:created>
  <dcterms:modified xsi:type="dcterms:W3CDTF">2019-09-18T18:18:27Z</dcterms:modified>
</cp:coreProperties>
</file>