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ewaru\Documents\@Firma\Materiały szkoleniowe\Czytanie danych i statystyki\Matriały czytanie danych\3. Wizualizacja danych\Exercise\"/>
    </mc:Choice>
  </mc:AlternateContent>
  <xr:revisionPtr revIDLastSave="0" documentId="13_ncr:1_{D84E1CB8-5DF8-4A70-8A28-A7E50E95151B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Info" sheetId="1" r:id="rId1"/>
    <sheet name="Ex1" sheetId="2" r:id="rId2"/>
    <sheet name="Ex2" sheetId="3" r:id="rId3"/>
    <sheet name="Ex3" sheetId="4" r:id="rId4"/>
    <sheet name="Ex4" sheetId="5" r:id="rId5"/>
    <sheet name="Ex5" sheetId="6" r:id="rId6"/>
    <sheet name="Ex6" sheetId="8" r:id="rId7"/>
    <sheet name="Ex7" sheetId="9" r:id="rId8"/>
    <sheet name="Ex8" sheetId="10" r:id="rId9"/>
    <sheet name="Ex9" sheetId="11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1" hidden="1">'Ex1'!$B$7:$F$13</definedName>
    <definedName name="_xlnm._FilterDatabase" localSheetId="3" hidden="1">'Ex3'!$B$4:$D$14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D9" i="4"/>
  <c r="D8" i="4"/>
  <c r="D7" i="4"/>
  <c r="D6" i="4"/>
  <c r="D5" i="4"/>
  <c r="D14" i="4"/>
  <c r="F13" i="2"/>
  <c r="D13" i="2"/>
  <c r="E13" i="2" s="1"/>
  <c r="C13" i="2" l="1"/>
  <c r="D13" i="8"/>
  <c r="C13" i="8"/>
  <c r="I12" i="8"/>
  <c r="H12" i="8"/>
  <c r="G12" i="8"/>
  <c r="I11" i="8"/>
  <c r="H11" i="8"/>
  <c r="G11" i="8"/>
  <c r="I10" i="8"/>
  <c r="H10" i="8"/>
  <c r="I8" i="8" s="1"/>
  <c r="G10" i="8"/>
  <c r="I9" i="8"/>
  <c r="H9" i="8"/>
  <c r="G9" i="8"/>
  <c r="E25" i="6" l="1"/>
  <c r="D25" i="6"/>
  <c r="F25" i="6" s="1"/>
  <c r="G25" i="6" s="1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D16" i="10" l="1"/>
  <c r="D20" i="10"/>
  <c r="D12" i="10"/>
  <c r="D9" i="10"/>
  <c r="D10" i="10"/>
  <c r="D17" i="10"/>
  <c r="D19" i="10"/>
  <c r="D13" i="10"/>
  <c r="D14" i="10"/>
  <c r="D15" i="10"/>
  <c r="D18" i="10"/>
  <c r="D11" i="10"/>
</calcChain>
</file>

<file path=xl/sharedStrings.xml><?xml version="1.0" encoding="utf-8"?>
<sst xmlns="http://schemas.openxmlformats.org/spreadsheetml/2006/main" count="149" uniqueCount="132">
  <si>
    <t>New client tier share</t>
  </si>
  <si>
    <t>Tier</t>
  </si>
  <si>
    <t># of Accounts</t>
  </si>
  <si>
    <t>% Accounts</t>
  </si>
  <si>
    <t>Revenue ($M)</t>
  </si>
  <si>
    <t>% Revenue</t>
  </si>
  <si>
    <t>A</t>
  </si>
  <si>
    <t>A+</t>
  </si>
  <si>
    <t>B</t>
  </si>
  <si>
    <t>C</t>
  </si>
  <si>
    <t>D</t>
  </si>
  <si>
    <t xml:space="preserve">Ćwiczenia na bazie książki "Storytelling with Data" </t>
  </si>
  <si>
    <t>http://www.storytellingwithdata.com/books</t>
  </si>
  <si>
    <t>Meals served over time</t>
  </si>
  <si>
    <t>Campaign Year</t>
  </si>
  <si>
    <t>Meals Served</t>
  </si>
  <si>
    <t>Year</t>
  </si>
  <si>
    <t>Attrition Rate</t>
  </si>
  <si>
    <t>AVG</t>
  </si>
  <si>
    <t>DATA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</si>
  <si>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</si>
  <si>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</si>
  <si>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</si>
  <si>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</si>
  <si>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</si>
  <si>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</si>
  <si>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</si>
  <si>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</si>
  <si>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</si>
  <si>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</si>
  <si>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</si>
  <si>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</si>
  <si>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</si>
  <si>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</si>
  <si>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</si>
  <si>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Bank 16</t>
  </si>
  <si>
    <t>Bank 17</t>
  </si>
  <si>
    <t>Bank 18</t>
  </si>
  <si>
    <t>Bank 19</t>
  </si>
  <si>
    <t>Bank 20</t>
  </si>
  <si>
    <t>Bank 21</t>
  </si>
  <si>
    <t>Bank 22</t>
  </si>
  <si>
    <t>Industry Average</t>
  </si>
  <si>
    <t>Financial Savings</t>
  </si>
  <si>
    <t>FIG 2.7a</t>
  </si>
  <si>
    <t>Bank Index</t>
  </si>
  <si>
    <t xml:space="preserve">                                               Financial Savings            Industry Average</t>
  </si>
  <si>
    <t>Zaproponuj bardziej czytelny wykres</t>
  </si>
  <si>
    <t>Zaproponuj metodę wizualizacji tych danych</t>
  </si>
  <si>
    <t>DATA TO GRAPH</t>
  </si>
  <si>
    <t>FIGURE 2.11</t>
  </si>
  <si>
    <t>Successful Opportunities by Center (FLU)</t>
  </si>
  <si>
    <t>Center</t>
  </si>
  <si>
    <t>Vaccines</t>
  </si>
  <si>
    <t>Opportunities</t>
  </si>
  <si>
    <t>Success %</t>
  </si>
  <si>
    <t>Average</t>
  </si>
  <si>
    <t>BDT</t>
  </si>
  <si>
    <t>DBA</t>
  </si>
  <si>
    <t>FMP</t>
  </si>
  <si>
    <t>LTA</t>
  </si>
  <si>
    <t>MVT</t>
  </si>
  <si>
    <t>OCE</t>
  </si>
  <si>
    <t>ODP</t>
  </si>
  <si>
    <t>ONK</t>
  </si>
  <si>
    <t>PLB</t>
  </si>
  <si>
    <t>RDM</t>
  </si>
  <si>
    <t>SBC</t>
  </si>
  <si>
    <t>SDT</t>
  </si>
  <si>
    <t>SEP</t>
  </si>
  <si>
    <t>WBA</t>
  </si>
  <si>
    <t>WLT</t>
  </si>
  <si>
    <t>TOTAL</t>
  </si>
  <si>
    <t xml:space="preserve"> </t>
  </si>
  <si>
    <t>"I plan to be working here in one year"</t>
  </si>
  <si>
    <t>For divergent stackd bars</t>
  </si>
  <si>
    <t>LAST YEAR</t>
  </si>
  <si>
    <t>THIS YEAR</t>
  </si>
  <si>
    <t>RESPONSE</t>
  </si>
  <si>
    <t>BLANK SERIES</t>
  </si>
  <si>
    <t>STRONGLY AGREE</t>
  </si>
  <si>
    <t>STRONGLY DISAGREE</t>
  </si>
  <si>
    <t>AGREE</t>
  </si>
  <si>
    <t>DISAGREE</t>
  </si>
  <si>
    <t>FIGURE 2.12a</t>
  </si>
  <si>
    <t>FIGURE 2.12b</t>
  </si>
  <si>
    <r>
      <t xml:space="preserve">OPTION A: </t>
    </r>
    <r>
      <rPr>
        <b/>
        <sz val="20"/>
        <color theme="1"/>
        <rFont val="Arial"/>
        <family val="2"/>
      </rPr>
      <t>pies</t>
    </r>
  </si>
  <si>
    <r>
      <t xml:space="preserve">OPTION B: </t>
    </r>
    <r>
      <rPr>
        <b/>
        <sz val="20"/>
        <color theme="1"/>
        <rFont val="Arial"/>
        <family val="2"/>
      </rPr>
      <t>bars</t>
    </r>
  </si>
  <si>
    <r>
      <rPr>
        <sz val="12"/>
        <color theme="0" tint="-0.34998626667073579"/>
        <rFont val="Arial"/>
        <family val="2"/>
      </rPr>
      <t xml:space="preserve">LAST YEAR  </t>
    </r>
    <r>
      <rPr>
        <sz val="12"/>
        <color theme="0" tint="-0.249977111117893"/>
        <rFont val="Arial"/>
        <family val="2"/>
      </rPr>
      <t>|</t>
    </r>
    <r>
      <rPr>
        <sz val="12"/>
        <color theme="1" tint="0.34998626667073579"/>
        <rFont val="Arial"/>
        <family val="2"/>
      </rPr>
      <t xml:space="preserve">  </t>
    </r>
    <r>
      <rPr>
        <sz val="12"/>
        <color theme="1" tint="0.14999847407452621"/>
        <rFont val="Arial"/>
        <family val="2"/>
      </rPr>
      <t>THIS YEAR</t>
    </r>
  </si>
  <si>
    <t>FIGURE 2.12c</t>
  </si>
  <si>
    <t>FIGURE 2.12d</t>
  </si>
  <si>
    <r>
      <t xml:space="preserve">OPTION C: </t>
    </r>
    <r>
      <rPr>
        <b/>
        <sz val="20"/>
        <color theme="1"/>
        <rFont val="Arial"/>
        <family val="2"/>
      </rPr>
      <t>divergent stacked bars</t>
    </r>
  </si>
  <si>
    <r>
      <t xml:space="preserve">OPTION D: </t>
    </r>
    <r>
      <rPr>
        <b/>
        <sz val="20"/>
        <color theme="1"/>
        <rFont val="Arial"/>
        <family val="2"/>
      </rPr>
      <t>slopegraph</t>
    </r>
  </si>
  <si>
    <t xml:space="preserve">                   STRONGLY                                                                         STRONGLY
                   DISAGREE  |  DISAGREE                                  AGREE  |  AGREE</t>
  </si>
  <si>
    <t>Która metoda wizualizacji danych wydaje Ci się najlepsza. Dlaczego?</t>
  </si>
  <si>
    <t>Która informacja jest bardziej, a która mniej czytelna na każdym z wykresów?</t>
  </si>
  <si>
    <t>Patient-reported pain</t>
  </si>
  <si>
    <t>DEVICE SETTING</t>
  </si>
  <si>
    <t>PAIN LEVEL</t>
  </si>
  <si>
    <t>ON</t>
  </si>
  <si>
    <t>OFF</t>
  </si>
  <si>
    <t>IMPROVED</t>
  </si>
  <si>
    <t>UNCHANGED</t>
  </si>
  <si>
    <t>WORSENED</t>
  </si>
  <si>
    <t>Zaproponuj metodę wizualizacji danych</t>
  </si>
  <si>
    <t>Rate</t>
  </si>
  <si>
    <t># exits</t>
  </si>
  <si>
    <t>JAN</t>
  </si>
  <si>
    <t>FEB</t>
  </si>
  <si>
    <t>MAR</t>
  </si>
  <si>
    <t>APR</t>
  </si>
  <si>
    <t>MAY</t>
  </si>
  <si>
    <t>JUN</t>
  </si>
  <si>
    <t>JUL</t>
  </si>
  <si>
    <t>AUG</t>
  </si>
  <si>
    <t>OCT</t>
  </si>
  <si>
    <t>NOV</t>
  </si>
  <si>
    <t>DEC</t>
  </si>
  <si>
    <t>FIG 3.2a</t>
  </si>
  <si>
    <t>2019 monthly voluntary attrition rate</t>
  </si>
  <si>
    <t>Popraw czytelność wykresu, tak aby powiązać notatli z prawej strony z wizualizacją</t>
  </si>
  <si>
    <t>Direct Sales</t>
  </si>
  <si>
    <t>Indirect Sales</t>
  </si>
  <si>
    <t>Goal</t>
  </si>
  <si>
    <t>FIG 3.4a</t>
  </si>
  <si>
    <t>Time to Close Deal</t>
  </si>
  <si>
    <t>Goal = 90 days</t>
  </si>
  <si>
    <t>Uprość wykres, by był bardziej czytelny i estetyczny</t>
  </si>
  <si>
    <t>Other</t>
  </si>
  <si>
    <t>Rok</t>
  </si>
  <si>
    <t>Wartość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</si>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</sst>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;[Red]\-&quot;$&quot;#,##0.00"/>
    <numFmt numFmtId="165" formatCode="#,##0_ ;\-#,##0\ "/>
    <numFmt numFmtId="166" formatCode="0.0%"/>
    <numFmt numFmtId="167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6"/>
      <color theme="1"/>
      <name val="Arial"/>
      <family val="2"/>
    </font>
    <font>
      <sz val="10"/>
      <color theme="1" tint="0.499984740745262"/>
      <name val="Arial"/>
      <family val="2"/>
    </font>
    <font>
      <sz val="16"/>
      <color theme="1" tint="0.249977111117893"/>
      <name val="Arial"/>
      <family val="2"/>
    </font>
    <font>
      <sz val="9"/>
      <color theme="1"/>
      <name val="Arial"/>
      <family val="2"/>
    </font>
    <font>
      <sz val="12"/>
      <color theme="0" tint="-0.34998626667073579"/>
      <name val="Arial"/>
      <family val="2"/>
    </font>
    <font>
      <sz val="12"/>
      <color theme="1" tint="0.34998626667073579"/>
      <name val="Arial"/>
      <family val="2"/>
    </font>
    <font>
      <sz val="12"/>
      <color theme="0" tint="-0.249977111117893"/>
      <name val="Arial"/>
      <family val="2"/>
    </font>
    <font>
      <b/>
      <sz val="20"/>
      <color theme="1"/>
      <name val="Arial"/>
      <family val="2"/>
    </font>
    <font>
      <sz val="12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20"/>
      <color theme="1" tint="0.249977111117893"/>
      <name val="Arial"/>
      <family val="2"/>
    </font>
    <font>
      <i/>
      <sz val="20"/>
      <color theme="4"/>
      <name val="Arial"/>
      <family val="2"/>
    </font>
    <font>
      <i/>
      <sz val="14"/>
      <color theme="4"/>
      <name val="Arial"/>
      <family val="2"/>
    </font>
    <font>
      <b/>
      <sz val="12"/>
      <color theme="1" tint="4.9989318521683403E-2"/>
      <name val="Arial"/>
      <family val="2"/>
    </font>
    <font>
      <sz val="12"/>
      <color theme="1" tint="4.9989318521683403E-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24994659260841701"/>
      </left>
      <right style="thin">
        <color theme="1" tint="0.24994659260841701"/>
      </right>
      <top style="thin">
        <color theme="0" tint="-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24994659260841701"/>
      </bottom>
      <diagonal/>
    </border>
    <border>
      <left style="thin">
        <color theme="0" tint="-0.24994659260841701"/>
      </left>
      <right style="thin">
        <color theme="1" tint="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24994659260841701"/>
      </right>
      <top/>
      <bottom style="thin">
        <color theme="0" tint="-0.24994659260841701"/>
      </bottom>
      <diagonal/>
    </border>
    <border>
      <left style="thin">
        <color theme="1" tint="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0" tint="-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0" tint="-0.24994659260841701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24994659260841701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24994659260841701"/>
      </left>
      <right style="medium">
        <color theme="0" tint="-0.499984740745262"/>
      </right>
      <top style="thin">
        <color theme="0" tint="-0.24994659260841701"/>
      </top>
      <bottom/>
      <diagonal/>
    </border>
    <border>
      <left style="medium">
        <color theme="0" tint="-0.499984740745262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499984740745262"/>
      </right>
      <top/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ck">
        <color theme="4"/>
      </top>
      <bottom/>
      <diagonal/>
    </border>
    <border>
      <left/>
      <right style="medium">
        <color theme="0" tint="-0.34998626667073579"/>
      </right>
      <top style="thin">
        <color indexed="64"/>
      </top>
      <bottom/>
      <diagonal/>
    </border>
    <border>
      <left/>
      <right style="medium">
        <color theme="0" tint="-0.34998626667073579"/>
      </right>
      <top/>
      <bottom/>
      <diagonal/>
    </border>
  </borders>
  <cellStyleXfs count="8">
    <xf numFmtId="0" fontId="0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8" fillId="0" borderId="0" xfId="5"/>
    <xf numFmtId="0" fontId="4" fillId="2" borderId="0" xfId="1" applyFont="1" applyFill="1"/>
    <xf numFmtId="0" fontId="6" fillId="2" borderId="0" xfId="1" applyFont="1" applyFill="1"/>
    <xf numFmtId="0" fontId="4" fillId="2" borderId="0" xfId="1" applyFont="1" applyFill="1"/>
    <xf numFmtId="0" fontId="6" fillId="2" borderId="0" xfId="1" applyFont="1" applyFill="1"/>
    <xf numFmtId="3" fontId="9" fillId="2" borderId="4" xfId="1" applyNumberFormat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3" fontId="9" fillId="2" borderId="6" xfId="1" applyNumberFormat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3" fontId="9" fillId="2" borderId="8" xfId="1" applyNumberFormat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9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3" fillId="2" borderId="0" xfId="1" applyFill="1"/>
    <xf numFmtId="0" fontId="5" fillId="2" borderId="0" xfId="1" applyFont="1" applyFill="1" applyBorder="1"/>
    <xf numFmtId="166" fontId="4" fillId="6" borderId="12" xfId="3" applyNumberFormat="1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166" fontId="4" fillId="0" borderId="14" xfId="1" applyNumberFormat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166" fontId="4" fillId="0" borderId="16" xfId="1" applyNumberFormat="1" applyFont="1" applyBorder="1" applyAlignment="1">
      <alignment horizontal="center"/>
    </xf>
    <xf numFmtId="0" fontId="4" fillId="0" borderId="17" xfId="1" applyFont="1" applyBorder="1" applyAlignment="1">
      <alignment horizontal="center"/>
    </xf>
    <xf numFmtId="166" fontId="4" fillId="0" borderId="18" xfId="1" applyNumberFormat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3" fillId="0" borderId="0" xfId="1"/>
    <xf numFmtId="0" fontId="4" fillId="2" borderId="0" xfId="1" applyFont="1" applyFill="1"/>
    <xf numFmtId="1" fontId="4" fillId="0" borderId="0" xfId="1" applyNumberFormat="1" applyFont="1"/>
    <xf numFmtId="1" fontId="10" fillId="7" borderId="0" xfId="4" applyNumberFormat="1" applyFont="1" applyFill="1" applyAlignment="1">
      <alignment horizontal="center"/>
    </xf>
    <xf numFmtId="0" fontId="10" fillId="7" borderId="0" xfId="4" applyFont="1" applyFill="1"/>
    <xf numFmtId="1" fontId="10" fillId="6" borderId="0" xfId="4" applyNumberFormat="1" applyFont="1" applyFill="1" applyAlignment="1">
      <alignment horizontal="center"/>
    </xf>
    <xf numFmtId="0" fontId="10" fillId="6" borderId="0" xfId="4" applyFont="1" applyFill="1"/>
    <xf numFmtId="1" fontId="11" fillId="0" borderId="0" xfId="4" applyNumberFormat="1" applyFont="1" applyAlignment="1">
      <alignment horizontal="center"/>
    </xf>
    <xf numFmtId="0" fontId="11" fillId="0" borderId="0" xfId="4" applyFont="1"/>
    <xf numFmtId="0" fontId="10" fillId="0" borderId="0" xfId="4" applyFont="1" applyAlignment="1">
      <alignment horizontal="center"/>
    </xf>
    <xf numFmtId="0" fontId="4" fillId="0" borderId="0" xfId="6" applyFont="1"/>
    <xf numFmtId="0" fontId="4" fillId="6" borderId="0" xfId="1" applyFont="1" applyFill="1"/>
    <xf numFmtId="0" fontId="7" fillId="5" borderId="0" xfId="1" applyFont="1" applyFill="1"/>
    <xf numFmtId="1" fontId="7" fillId="5" borderId="0" xfId="1" applyNumberFormat="1" applyFont="1" applyFill="1"/>
    <xf numFmtId="0" fontId="2" fillId="0" borderId="0" xfId="0" applyFont="1"/>
    <xf numFmtId="0" fontId="4" fillId="0" borderId="0" xfId="0" applyFont="1"/>
    <xf numFmtId="0" fontId="4" fillId="6" borderId="0" xfId="0" applyFont="1" applyFill="1"/>
    <xf numFmtId="0" fontId="7" fillId="5" borderId="0" xfId="0" applyFont="1" applyFill="1"/>
    <xf numFmtId="0" fontId="4" fillId="2" borderId="0" xfId="0" applyFont="1" applyFill="1"/>
    <xf numFmtId="0" fontId="4" fillId="6" borderId="0" xfId="0" applyFont="1" applyFill="1" applyAlignment="1">
      <alignment horizontal="center"/>
    </xf>
    <xf numFmtId="0" fontId="4" fillId="2" borderId="20" xfId="0" applyFont="1" applyFill="1" applyBorder="1" applyAlignment="1">
      <alignment horizontal="center"/>
    </xf>
    <xf numFmtId="3" fontId="4" fillId="2" borderId="20" xfId="0" applyNumberFormat="1" applyFont="1" applyFill="1" applyBorder="1" applyAlignment="1">
      <alignment horizontal="center"/>
    </xf>
    <xf numFmtId="166" fontId="4" fillId="2" borderId="20" xfId="3" applyNumberFormat="1" applyFont="1" applyFill="1" applyBorder="1" applyAlignment="1">
      <alignment horizontal="center"/>
    </xf>
    <xf numFmtId="166" fontId="4" fillId="2" borderId="20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166" fontId="4" fillId="2" borderId="0" xfId="3" applyNumberFormat="1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3" fontId="4" fillId="6" borderId="20" xfId="0" applyNumberFormat="1" applyFont="1" applyFill="1" applyBorder="1" applyAlignment="1">
      <alignment horizontal="center"/>
    </xf>
    <xf numFmtId="166" fontId="4" fillId="6" borderId="20" xfId="3" applyNumberFormat="1" applyFont="1" applyFill="1" applyBorder="1" applyAlignment="1">
      <alignment horizontal="center"/>
    </xf>
    <xf numFmtId="166" fontId="4" fillId="6" borderId="20" xfId="0" applyNumberFormat="1" applyFont="1" applyFill="1" applyBorder="1" applyAlignment="1">
      <alignment horizontal="center"/>
    </xf>
    <xf numFmtId="0" fontId="4" fillId="0" borderId="0" xfId="1" applyFont="1"/>
    <xf numFmtId="0" fontId="13" fillId="0" borderId="0" xfId="1" applyFont="1"/>
    <xf numFmtId="9" fontId="4" fillId="0" borderId="0" xfId="1" applyNumberFormat="1" applyFont="1"/>
    <xf numFmtId="0" fontId="11" fillId="6" borderId="21" xfId="1" applyFont="1" applyFill="1" applyBorder="1" applyAlignment="1">
      <alignment horizontal="right"/>
    </xf>
    <xf numFmtId="0" fontId="11" fillId="6" borderId="22" xfId="1" applyFont="1" applyFill="1" applyBorder="1" applyAlignment="1">
      <alignment horizontal="center"/>
    </xf>
    <xf numFmtId="0" fontId="11" fillId="6" borderId="23" xfId="1" applyFont="1" applyFill="1" applyBorder="1" applyAlignment="1">
      <alignment horizontal="center"/>
    </xf>
    <xf numFmtId="9" fontId="4" fillId="2" borderId="25" xfId="1" applyNumberFormat="1" applyFont="1" applyFill="1" applyBorder="1" applyAlignment="1">
      <alignment horizontal="center"/>
    </xf>
    <xf numFmtId="9" fontId="4" fillId="2" borderId="26" xfId="1" applyNumberFormat="1" applyFont="1" applyFill="1" applyBorder="1" applyAlignment="1">
      <alignment horizontal="center"/>
    </xf>
    <xf numFmtId="0" fontId="11" fillId="6" borderId="27" xfId="1" applyFont="1" applyFill="1" applyBorder="1" applyAlignment="1">
      <alignment horizontal="right"/>
    </xf>
    <xf numFmtId="9" fontId="4" fillId="6" borderId="28" xfId="1" applyNumberFormat="1" applyFont="1" applyFill="1" applyBorder="1" applyAlignment="1">
      <alignment horizontal="center"/>
    </xf>
    <xf numFmtId="9" fontId="4" fillId="6" borderId="29" xfId="1" applyNumberFormat="1" applyFont="1" applyFill="1" applyBorder="1" applyAlignment="1">
      <alignment horizontal="center"/>
    </xf>
    <xf numFmtId="0" fontId="4" fillId="2" borderId="0" xfId="1" applyFont="1" applyFill="1"/>
    <xf numFmtId="9" fontId="4" fillId="0" borderId="0" xfId="3" applyFont="1"/>
    <xf numFmtId="0" fontId="14" fillId="2" borderId="0" xfId="1" applyFont="1" applyFill="1" applyAlignment="1">
      <alignment wrapText="1"/>
    </xf>
    <xf numFmtId="0" fontId="15" fillId="2" borderId="0" xfId="1" applyFont="1" applyFill="1"/>
    <xf numFmtId="0" fontId="4" fillId="0" borderId="3" xfId="1" applyFont="1" applyBorder="1"/>
    <xf numFmtId="0" fontId="7" fillId="5" borderId="2" xfId="1" applyFont="1" applyFill="1" applyBorder="1"/>
    <xf numFmtId="0" fontId="7" fillId="5" borderId="0" xfId="1" applyFont="1" applyFill="1"/>
    <xf numFmtId="0" fontId="4" fillId="8" borderId="0" xfId="1" applyFont="1" applyFill="1"/>
    <xf numFmtId="0" fontId="16" fillId="2" borderId="24" xfId="1" applyFont="1" applyFill="1" applyBorder="1" applyAlignment="1">
      <alignment horizontal="left"/>
    </xf>
    <xf numFmtId="0" fontId="16" fillId="0" borderId="0" xfId="1" applyFont="1"/>
    <xf numFmtId="0" fontId="6" fillId="2" borderId="0" xfId="1" applyFont="1" applyFill="1" applyAlignment="1">
      <alignment vertical="center"/>
    </xf>
    <xf numFmtId="0" fontId="7" fillId="0" borderId="0" xfId="1" applyFont="1"/>
    <xf numFmtId="0" fontId="6" fillId="0" borderId="0" xfId="1" applyFont="1" applyAlignment="1">
      <alignment vertical="center"/>
    </xf>
    <xf numFmtId="0" fontId="4" fillId="6" borderId="21" xfId="1" applyFont="1" applyFill="1" applyBorder="1" applyAlignment="1">
      <alignment horizontal="right"/>
    </xf>
    <xf numFmtId="0" fontId="4" fillId="6" borderId="23" xfId="1" applyFont="1" applyFill="1" applyBorder="1" applyAlignment="1">
      <alignment horizontal="center"/>
    </xf>
    <xf numFmtId="0" fontId="4" fillId="2" borderId="24" xfId="1" applyFont="1" applyFill="1" applyBorder="1" applyAlignment="1">
      <alignment horizontal="right"/>
    </xf>
    <xf numFmtId="9" fontId="4" fillId="2" borderId="26" xfId="1" applyNumberFormat="1" applyFont="1" applyFill="1" applyBorder="1" applyAlignment="1">
      <alignment horizontal="center"/>
    </xf>
    <xf numFmtId="0" fontId="4" fillId="6" borderId="27" xfId="1" applyFont="1" applyFill="1" applyBorder="1" applyAlignment="1">
      <alignment horizontal="right"/>
    </xf>
    <xf numFmtId="9" fontId="4" fillId="6" borderId="29" xfId="1" applyNumberFormat="1" applyFont="1" applyFill="1" applyBorder="1" applyAlignment="1">
      <alignment horizontal="center"/>
    </xf>
    <xf numFmtId="0" fontId="4" fillId="2" borderId="0" xfId="1" applyFont="1" applyFill="1"/>
    <xf numFmtId="0" fontId="4" fillId="6" borderId="21" xfId="1" applyFont="1" applyFill="1" applyBorder="1" applyAlignment="1">
      <alignment horizontal="center"/>
    </xf>
    <xf numFmtId="9" fontId="4" fillId="2" borderId="24" xfId="1" applyNumberFormat="1" applyFont="1" applyFill="1" applyBorder="1" applyAlignment="1">
      <alignment horizontal="center"/>
    </xf>
    <xf numFmtId="9" fontId="4" fillId="6" borderId="27" xfId="1" applyNumberFormat="1" applyFont="1" applyFill="1" applyBorder="1" applyAlignment="1">
      <alignment horizontal="center"/>
    </xf>
    <xf numFmtId="0" fontId="4" fillId="6" borderId="30" xfId="1" applyFont="1" applyFill="1" applyBorder="1"/>
    <xf numFmtId="0" fontId="12" fillId="2" borderId="0" xfId="1" applyFont="1" applyFill="1"/>
    <xf numFmtId="0" fontId="0" fillId="6" borderId="0" xfId="0" applyFill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6" fillId="2" borderId="0" xfId="0" applyFont="1" applyFill="1" applyAlignment="1">
      <alignment vertical="center"/>
    </xf>
    <xf numFmtId="0" fontId="0" fillId="2" borderId="0" xfId="0" applyFill="1"/>
    <xf numFmtId="0" fontId="4" fillId="6" borderId="0" xfId="6" applyFill="1"/>
    <xf numFmtId="0" fontId="4" fillId="0" borderId="0" xfId="6"/>
    <xf numFmtId="0" fontId="4" fillId="0" borderId="0" xfId="6" applyAlignment="1">
      <alignment horizontal="center"/>
    </xf>
    <xf numFmtId="17" fontId="4" fillId="0" borderId="0" xfId="6" applyNumberFormat="1"/>
    <xf numFmtId="1" fontId="4" fillId="0" borderId="0" xfId="6" applyNumberFormat="1" applyAlignment="1">
      <alignment horizontal="center"/>
    </xf>
    <xf numFmtId="167" fontId="4" fillId="0" borderId="0" xfId="6" applyNumberFormat="1"/>
    <xf numFmtId="0" fontId="7" fillId="5" borderId="0" xfId="6" applyFont="1" applyFill="1"/>
    <xf numFmtId="0" fontId="4" fillId="2" borderId="0" xfId="6" applyFill="1"/>
    <xf numFmtId="0" fontId="4" fillId="2" borderId="31" xfId="6" applyFill="1" applyBorder="1"/>
    <xf numFmtId="0" fontId="4" fillId="2" borderId="1" xfId="6" applyFill="1" applyBorder="1"/>
    <xf numFmtId="0" fontId="26" fillId="4" borderId="2" xfId="1" applyFont="1" applyFill="1" applyBorder="1" applyAlignment="1">
      <alignment horizontal="center"/>
    </xf>
    <xf numFmtId="165" fontId="4" fillId="0" borderId="0" xfId="2" applyNumberFormat="1" applyFont="1" applyFill="1" applyBorder="1" applyAlignment="1">
      <alignment horizontal="right"/>
    </xf>
    <xf numFmtId="164" fontId="4" fillId="0" borderId="0" xfId="1" applyNumberFormat="1" applyFont="1" applyFill="1" applyBorder="1" applyAlignment="1">
      <alignment horizontal="right"/>
    </xf>
    <xf numFmtId="9" fontId="4" fillId="0" borderId="0" xfId="7" applyFont="1" applyFill="1" applyBorder="1" applyAlignment="1">
      <alignment horizontal="right"/>
    </xf>
    <xf numFmtId="165" fontId="4" fillId="0" borderId="0" xfId="2" applyNumberFormat="1" applyFont="1" applyFill="1" applyAlignment="1">
      <alignment horizontal="right"/>
    </xf>
    <xf numFmtId="9" fontId="4" fillId="0" borderId="0" xfId="3" applyNumberFormat="1" applyFont="1" applyFill="1" applyAlignment="1">
      <alignment horizontal="right"/>
    </xf>
    <xf numFmtId="0" fontId="27" fillId="6" borderId="0" xfId="1" applyFont="1" applyFill="1" applyBorder="1" applyAlignment="1">
      <alignment horizontal="center"/>
    </xf>
    <xf numFmtId="0" fontId="27" fillId="6" borderId="0" xfId="1" applyFont="1" applyFill="1" applyAlignment="1">
      <alignment horizontal="center"/>
    </xf>
    <xf numFmtId="166" fontId="4" fillId="0" borderId="32" xfId="3" applyNumberFormat="1" applyFont="1" applyFill="1" applyBorder="1" applyAlignment="1">
      <alignment horizontal="right"/>
    </xf>
    <xf numFmtId="166" fontId="4" fillId="0" borderId="33" xfId="3" applyNumberFormat="1" applyFont="1" applyFill="1" applyBorder="1" applyAlignment="1">
      <alignment horizontal="right"/>
    </xf>
    <xf numFmtId="166" fontId="0" fillId="0" borderId="0" xfId="0" applyNumberFormat="1"/>
    <xf numFmtId="0" fontId="6" fillId="2" borderId="0" xfId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" fillId="2" borderId="0" xfId="1" applyFont="1" applyFill="1" applyAlignment="1">
      <alignment horizontal="left" vertical="center"/>
    </xf>
    <xf numFmtId="0" fontId="22" fillId="2" borderId="0" xfId="1" applyFont="1" applyFill="1" applyAlignment="1">
      <alignment horizontal="left" wrapText="1"/>
    </xf>
    <xf numFmtId="0" fontId="4" fillId="6" borderId="0" xfId="1" applyFont="1" applyFill="1" applyAlignment="1">
      <alignment horizontal="center"/>
    </xf>
    <xf numFmtId="0" fontId="23" fillId="2" borderId="0" xfId="0" applyFont="1" applyFill="1" applyAlignment="1">
      <alignment horizontal="left" vertical="center"/>
    </xf>
    <xf numFmtId="0" fontId="24" fillId="2" borderId="0" xfId="6" applyFont="1" applyFill="1" applyAlignment="1">
      <alignment horizontal="center"/>
    </xf>
    <xf numFmtId="0" fontId="25" fillId="2" borderId="1" xfId="6" applyFont="1" applyFill="1" applyBorder="1" applyAlignment="1">
      <alignment horizontal="center"/>
    </xf>
  </cellXfs>
  <cellStyles count="8">
    <cellStyle name="Dziesiętny 2" xfId="2" xr:uid="{DE79A298-CF1A-45DB-9738-6C7456B5C604}"/>
    <cellStyle name="Hiperłącze" xfId="5" builtinId="8"/>
    <cellStyle name="Normal 2" xfId="6" xr:uid="{A85C6DF2-11D9-4350-992D-4BDB59A0647A}"/>
    <cellStyle name="Normal 2 2" xfId="4" xr:uid="{01250A45-EB26-4EFE-BCB6-3D0B5465770C}"/>
    <cellStyle name="Normalny" xfId="0" builtinId="0"/>
    <cellStyle name="Normalny 2" xfId="1" xr:uid="{8DE8E795-28D4-4019-9AD5-8699BC40E333}"/>
    <cellStyle name="Procentowy" xfId="7" builtinId="5"/>
    <cellStyle name="Procentowy 2" xfId="3" xr:uid="{CAE45D4D-D3DB-438B-B5D5-5C14E5E26915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;[Red]\-&quot;$&quot;#,##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6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/>
        <right style="medium">
          <color theme="0" tint="-0.34998626667073579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#,##0_ ;\-#,##0\ 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Jesteśmy drugą najlepszą kategorią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603937007874016"/>
          <c:y val="0.17135597135597139"/>
          <c:w val="0.84430796150481191"/>
          <c:h val="0.62350054476038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'Ex1'!$C$7</c:f>
              <c:strCache>
                <c:ptCount val="1"/>
                <c:pt idx="0">
                  <c:v># of Accounts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28-40EE-A129-0EB9BA17406C}"/>
              </c:ext>
            </c:extLst>
          </c:dPt>
          <c:cat>
            <c:strRef>
              <c:f>'Ex1'!$B$8:$B$13</c:f>
              <c:strCache>
                <c:ptCount val="6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Other</c:v>
                </c:pt>
              </c:strCache>
            </c:strRef>
          </c:cat>
          <c:val>
            <c:numRef>
              <c:f>'Ex1'!$C$8:$C$13</c:f>
              <c:numCache>
                <c:formatCode>#\ ##0_ ;\-#\ ##0\ </c:formatCode>
                <c:ptCount val="6"/>
                <c:pt idx="0">
                  <c:v>19</c:v>
                </c:pt>
                <c:pt idx="1">
                  <c:v>77</c:v>
                </c:pt>
                <c:pt idx="2">
                  <c:v>338</c:v>
                </c:pt>
                <c:pt idx="3">
                  <c:v>425</c:v>
                </c:pt>
                <c:pt idx="4">
                  <c:v>24</c:v>
                </c:pt>
                <c:pt idx="5">
                  <c:v>204.99999999999994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8-40EE-A129-0EB9BA174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1558672"/>
        <c:axId val="1530303792"/>
      </c:barChart>
      <c:catAx>
        <c:axId val="137155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03792"/>
        <c:crosses val="autoZero"/>
        <c:auto val="1"/>
        <c:lblAlgn val="ctr"/>
        <c:lblOffset val="100"/>
        <c:noMultiLvlLbl val="0"/>
      </c:catAx>
      <c:valAx>
        <c:axId val="153030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accounts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15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858757062146894E-2"/>
          <c:y val="4.5081967213114756E-2"/>
          <c:w val="0.95028248587570618"/>
          <c:h val="0.79837711372144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'Ex6'!$D$8</c:f>
              <c:strCache>
                <c:ptCount val="1"/>
                <c:pt idx="0">
                  <c:v>THIS YEAR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20-47CB-90DA-0261B2C469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'Ex6'!$B$9:$B$12</c:f>
              <c:strCache>
                <c:ptCount val="4"/>
                <c:pt idx="0">
                  <c:v>STRONGLY AGREE</c:v>
                </c:pt>
                <c:pt idx="1">
                  <c:v>AGREE</c:v>
                </c:pt>
                <c:pt idx="2">
                  <c:v>DISAGREE</c:v>
                </c:pt>
                <c:pt idx="3">
                  <c:v>STRONGLY DISAGREE</c:v>
                </c:pt>
              </c:strCache>
            </c:strRef>
          </c:cat>
          <c:val>
            <c:numRef>
              <c:f>'Ex6'!$D$9:$D$12</c:f>
              <c:numCache>
                <c:formatCode>0%</c:formatCode>
                <c:ptCount val="4"/>
                <c:pt idx="0">
                  <c:v>0.33</c:v>
                </c:pt>
                <c:pt idx="1">
                  <c:v>0.51</c:v>
                </c:pt>
                <c:pt idx="2">
                  <c:v>0.14000000000000001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0-47CB-90DA-0261B2C46933}"/>
            </c:ext>
          </c:extLst>
        </c:ser>
        <c:ser>
          <c:idx val="0"/>
          <c:order val="1"/>
          <c:tx>
            <c:strRef>
              <c:f>'Ex6'!$C$8</c:f>
              <c:strCache>
                <c:ptCount val="1"/>
                <c:pt idx="0">
                  <c:v>LAST YEAR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20-47CB-90DA-0261B2C469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'Ex6'!$B$9:$B$12</c:f>
              <c:strCache>
                <c:ptCount val="4"/>
                <c:pt idx="0">
                  <c:v>STRONGLY AGREE</c:v>
                </c:pt>
                <c:pt idx="1">
                  <c:v>AGREE</c:v>
                </c:pt>
                <c:pt idx="2">
                  <c:v>DISAGREE</c:v>
                </c:pt>
                <c:pt idx="3">
                  <c:v>STRONGLY DISAGREE</c:v>
                </c:pt>
              </c:strCache>
            </c:strRef>
          </c:cat>
          <c:val>
            <c:numRef>
              <c:f>'Ex6'!$C$9:$C$12</c:f>
              <c:numCache>
                <c:formatCode>0%</c:formatCode>
                <c:ptCount val="4"/>
                <c:pt idx="0">
                  <c:v>0.26</c:v>
                </c:pt>
                <c:pt idx="1">
                  <c:v>0.5</c:v>
                </c:pt>
                <c:pt idx="2">
                  <c:v>0.22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20-47CB-90DA-0261B2C46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116485167"/>
        <c:axId val="1100673135"/>
      </c:barChart>
      <c:catAx>
        <c:axId val="111648516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1100673135"/>
        <c:crosses val="autoZero"/>
        <c:auto val="1"/>
        <c:lblAlgn val="ctr"/>
        <c:lblOffset val="100"/>
        <c:noMultiLvlLbl val="0"/>
      </c:catAx>
      <c:valAx>
        <c:axId val="1100673135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11648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10330638854712"/>
          <c:y val="0.10334895927830919"/>
          <c:w val="0.7730379465278705"/>
          <c:h val="0.88593374691799887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'Ex6'!$G$10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87-4F0B-86EB-36D8C055FF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87-4F0B-86EB-36D8C055FF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'Ex6'!$H$7:$I$7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'Ex6'!$H$10:$I$10</c:f>
              <c:numCache>
                <c:formatCode>0%</c:formatCode>
                <c:ptCount val="2"/>
                <c:pt idx="0">
                  <c:v>-0.22</c:v>
                </c:pt>
                <c:pt idx="1">
                  <c:v>-0.14000000000000001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7-4F0B-86EB-36D8C055FF3E}"/>
            </c:ext>
          </c:extLst>
        </c:ser>
        <c:ser>
          <c:idx val="0"/>
          <c:order val="1"/>
          <c:tx>
            <c:strRef>
              <c:f>'Ex6'!$G$9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7118644067796609E-2"/>
                  <c:y val="-5.000000000000000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87-4F0B-86EB-36D8C055FF3E}"/>
                </c:ext>
              </c:extLst>
            </c:dLbl>
            <c:dLbl>
              <c:idx val="1"/>
              <c:layout>
                <c:manualLayout>
                  <c:x val="-3.1638418079096044E-2"/>
                  <c:y val="-5.000000000000000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87-4F0B-86EB-36D8C055FF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'Ex6'!$H$7:$I$7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'Ex6'!$H$9:$I$9</c:f>
              <c:numCache>
                <c:formatCode>0%</c:formatCode>
                <c:ptCount val="2"/>
                <c:pt idx="0">
                  <c:v>-0.02</c:v>
                </c:pt>
                <c:pt idx="1">
                  <c:v>-0.02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87-4F0B-86EB-36D8C055FF3E}"/>
            </c:ext>
          </c:extLst>
        </c:ser>
        <c:ser>
          <c:idx val="2"/>
          <c:order val="2"/>
          <c:tx>
            <c:strRef>
              <c:f>'Ex6'!$G$11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'Ex6'!$H$7:$I$7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'Ex6'!$H$11:$I$11</c:f>
              <c:numCache>
                <c:formatCode>0%</c:formatCode>
                <c:ptCount val="2"/>
                <c:pt idx="0">
                  <c:v>0.5</c:v>
                </c:pt>
                <c:pt idx="1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87-4F0B-86EB-36D8C055FF3E}"/>
            </c:ext>
          </c:extLst>
        </c:ser>
        <c:ser>
          <c:idx val="3"/>
          <c:order val="3"/>
          <c:tx>
            <c:strRef>
              <c:f>'Ex6'!$G$12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'Ex6'!$H$7:$I$7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'Ex6'!$H$12:$I$12</c:f>
              <c:numCache>
                <c:formatCode>0%</c:formatCode>
                <c:ptCount val="2"/>
                <c:pt idx="0">
                  <c:v>0.26</c:v>
                </c:pt>
                <c:pt idx="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87-4F0B-86EB-36D8C055F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17452943"/>
        <c:axId val="1585339375"/>
      </c:barChart>
      <c:catAx>
        <c:axId val="1117452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1585339375"/>
        <c:crossesAt val="-0.30000000000000004"/>
        <c:auto val="1"/>
        <c:lblAlgn val="ctr"/>
        <c:lblOffset val="100"/>
        <c:noMultiLvlLbl val="0"/>
      </c:catAx>
      <c:valAx>
        <c:axId val="1585339375"/>
        <c:scaling>
          <c:orientation val="minMax"/>
          <c:min val="-0.30000000000000004"/>
        </c:scaling>
        <c:delete val="1"/>
        <c:axPos val="t"/>
        <c:numFmt formatCode="0%" sourceLinked="1"/>
        <c:majorTickMark val="out"/>
        <c:minorTickMark val="none"/>
        <c:tickLblPos val="nextTo"/>
        <c:crossAx val="1117452943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2844141069397E-2"/>
          <c:y val="4.8672566371681415E-2"/>
          <c:w val="0.39704209328782708"/>
          <c:h val="0.84871681415929201"/>
        </c:manualLayout>
      </c:layout>
      <c:lineChart>
        <c:grouping val="standard"/>
        <c:varyColors val="0"/>
        <c:ser>
          <c:idx val="0"/>
          <c:order val="0"/>
          <c:tx>
            <c:strRef>
              <c:f>'Ex6'!$B$9</c:f>
              <c:strCache>
                <c:ptCount val="1"/>
                <c:pt idx="0">
                  <c:v>STRONGLY AGREE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9E-45AF-9FBB-965344A9D1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'Ex6'!$C$8:$D$8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'Ex6'!$C$9:$D$9</c:f>
              <c:numCache>
                <c:formatCode>0%</c:formatCode>
                <c:ptCount val="2"/>
                <c:pt idx="0">
                  <c:v>0.26</c:v>
                </c:pt>
                <c:pt idx="1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E-45AF-9FBB-965344A9D114}"/>
            </c:ext>
          </c:extLst>
        </c:ser>
        <c:ser>
          <c:idx val="1"/>
          <c:order val="1"/>
          <c:tx>
            <c:strRef>
              <c:f>'Ex6'!$B$10</c:f>
              <c:strCache>
                <c:ptCount val="1"/>
                <c:pt idx="0">
                  <c:v>AGREE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9E-45AF-9FBB-965344A9D1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'Ex6'!$C$8:$D$8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'Ex6'!$C$10:$D$10</c:f>
              <c:numCache>
                <c:formatCode>0%</c:formatCode>
                <c:ptCount val="2"/>
                <c:pt idx="0">
                  <c:v>0.5</c:v>
                </c:pt>
                <c:pt idx="1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E-45AF-9FBB-965344A9D114}"/>
            </c:ext>
          </c:extLst>
        </c:ser>
        <c:ser>
          <c:idx val="2"/>
          <c:order val="2"/>
          <c:tx>
            <c:strRef>
              <c:f>'Ex6'!$B$11</c:f>
              <c:strCache>
                <c:ptCount val="1"/>
                <c:pt idx="0">
                  <c:v>DISAGREE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9E-45AF-9FBB-965344A9D1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'Ex6'!$C$8:$D$8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'Ex6'!$C$11:$D$11</c:f>
              <c:numCache>
                <c:formatCode>0%</c:formatCode>
                <c:ptCount val="2"/>
                <c:pt idx="0">
                  <c:v>0.22</c:v>
                </c:pt>
                <c:pt idx="1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9E-45AF-9FBB-965344A9D114}"/>
            </c:ext>
          </c:extLst>
        </c:ser>
        <c:ser>
          <c:idx val="3"/>
          <c:order val="3"/>
          <c:tx>
            <c:strRef>
              <c:f>'Ex6'!$B$12</c:f>
              <c:strCache>
                <c:ptCount val="1"/>
                <c:pt idx="0">
                  <c:v>STRONGLY DISAGREE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9E-45AF-9FBB-965344A9D1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'Ex6'!$C$8:$D$8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'Ex6'!$C$12:$D$12</c:f>
              <c:numCache>
                <c:formatCode>0%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9E-45AF-9FBB-965344A9D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435215"/>
        <c:axId val="1089279103"/>
      </c:lineChart>
      <c:catAx>
        <c:axId val="1086435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1089279103"/>
        <c:crosses val="autoZero"/>
        <c:auto val="1"/>
        <c:lblAlgn val="ctr"/>
        <c:lblOffset val="100"/>
        <c:noMultiLvlLbl val="0"/>
      </c:catAx>
      <c:valAx>
        <c:axId val="108927910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643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38932633420799"/>
          <c:y val="4.6846846846846799E-2"/>
          <c:w val="0.82923960591882495"/>
          <c:h val="0.804156345321699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'[3]EXERCISE 3.2'!$C$5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EE33-4483-AE61-C65E63ED4557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E33-4483-AE61-C65E63ED455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EE33-4483-AE61-C65E63ED4557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AE-4390-B622-A659AFD010D8}"/>
              </c:ext>
            </c:extLst>
          </c:dPt>
          <c:cat>
            <c:strRef>
              <c:f>'[3]EXERCISE 3.2'!$B$6:$B$17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'[3]EXERCISE 3.2'!$C$6:$C$17</c:f>
              <c:numCache>
                <c:formatCode>General</c:formatCode>
                <c:ptCount val="12"/>
                <c:pt idx="0">
                  <c:v>4.0000000000000001E-3</c:v>
                </c:pt>
                <c:pt idx="1">
                  <c:v>1E-3</c:v>
                </c:pt>
                <c:pt idx="2">
                  <c:v>1.5E-3</c:v>
                </c:pt>
                <c:pt idx="3">
                  <c:v>8.0000000000000002E-3</c:v>
                </c:pt>
                <c:pt idx="4">
                  <c:v>3.0000000000000001E-3</c:v>
                </c:pt>
                <c:pt idx="5">
                  <c:v>1.4E-3</c:v>
                </c:pt>
                <c:pt idx="6">
                  <c:v>4.4000000000000003E-3</c:v>
                </c:pt>
                <c:pt idx="7">
                  <c:v>5.0000000000000001E-3</c:v>
                </c:pt>
                <c:pt idx="8">
                  <c:v>2.2000000000000001E-3</c:v>
                </c:pt>
                <c:pt idx="9">
                  <c:v>1.5E-3</c:v>
                </c:pt>
                <c:pt idx="10">
                  <c:v>5.0000000000000001E-4</c:v>
                </c:pt>
                <c:pt idx="11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E-4390-B622-A659AFD01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2072664376"/>
        <c:axId val="-2072217928"/>
      </c:barChart>
      <c:catAx>
        <c:axId val="-207266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2019</a:t>
                </a:r>
              </a:p>
            </c:rich>
          </c:tx>
          <c:layout>
            <c:manualLayout>
              <c:xMode val="edge"/>
              <c:yMode val="edge"/>
              <c:x val="0.15443341321465201"/>
              <c:y val="0.9372972972972970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rgbClr val="7F7F7F"/>
                </a:solidFill>
              </a:defRPr>
            </a:pPr>
            <a:endParaRPr lang="pl-PL"/>
          </a:p>
        </c:txPr>
        <c:crossAx val="-2072217928"/>
        <c:crosses val="autoZero"/>
        <c:auto val="1"/>
        <c:lblAlgn val="ctr"/>
        <c:lblOffset val="100"/>
        <c:noMultiLvlLbl val="0"/>
      </c:catAx>
      <c:valAx>
        <c:axId val="-2072217928"/>
        <c:scaling>
          <c:orientation val="minMax"/>
          <c:max val="0.0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ATTRITION RATE</a:t>
                </a:r>
              </a:p>
            </c:rich>
          </c:tx>
          <c:layout>
            <c:manualLayout>
              <c:xMode val="edge"/>
              <c:yMode val="edge"/>
              <c:x val="4.0956211408825694E-4"/>
              <c:y val="1.4472467591297283E-2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l-PL"/>
          </a:p>
        </c:txPr>
        <c:crossAx val="-2072664376"/>
        <c:crosses val="autoZero"/>
        <c:crossBetween val="between"/>
        <c:majorUnit val="1E-3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l-PL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346917161670601E-2"/>
          <c:y val="4.4067796610169498E-2"/>
          <c:w val="0.89518150701203825"/>
          <c:h val="0.67394207927398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'[4]EXERCISE 3.4'!$C$5</c:f>
              <c:strCache>
                <c:ptCount val="1"/>
                <c:pt idx="0">
                  <c:v>Direct Sales</c:v>
                </c:pt>
              </c:strCache>
            </c:strRef>
          </c:tx>
          <c:spPr>
            <a:solidFill>
              <a:srgbClr val="82CD3D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'[4]EXERCISE 3.4'!$B$6:$B$17</c:f>
              <c:numCache>
                <c:formatCode>General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'[4]EXERCISE 3.4'!$C$6:$C$17</c:f>
              <c:numCache>
                <c:formatCode>General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C-4585-9031-6116B65B7873}"/>
            </c:ext>
          </c:extLst>
        </c:ser>
        <c:ser>
          <c:idx val="1"/>
          <c:order val="1"/>
          <c:tx>
            <c:strRef>
              <c:f>'[4]EXERCISE 3.4'!$D$5</c:f>
              <c:strCache>
                <c:ptCount val="1"/>
                <c:pt idx="0">
                  <c:v>Indirect Sales</c:v>
                </c:pt>
              </c:strCache>
            </c:strRef>
          </c:tx>
          <c:spPr>
            <a:solidFill>
              <a:srgbClr val="4378CE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'[4]EXERCISE 3.4'!$B$6:$B$17</c:f>
              <c:numCache>
                <c:formatCode>General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'[4]EXERCISE 3.4'!$D$6:$D$17</c:f>
              <c:numCache>
                <c:formatCode>General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C-4585-9031-6116B65B7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266424"/>
        <c:axId val="2110269480"/>
      </c:barChart>
      <c:catAx>
        <c:axId val="211026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269480"/>
        <c:crosses val="autoZero"/>
        <c:auto val="1"/>
        <c:lblAlgn val="ctr"/>
        <c:lblOffset val="100"/>
        <c:noMultiLvlLbl val="1"/>
      </c:catAx>
      <c:valAx>
        <c:axId val="2110269480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0.0" sourceLinked="0"/>
        <c:majorTickMark val="out"/>
        <c:minorTickMark val="none"/>
        <c:tickLblPos val="nextTo"/>
        <c:crossAx val="2110266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604288499025301"/>
          <c:y val="0.90307032866625503"/>
          <c:w val="0.41663366640573402"/>
          <c:h val="7.493767516348590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l-PL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 to close deal</a:t>
            </a:r>
            <a:r>
              <a:rPr lang="pl-PL" baseline="0"/>
              <a:t> </a:t>
            </a:r>
            <a:r>
              <a:rPr lang="pl-PL"/>
              <a:t>for </a:t>
            </a:r>
            <a:r>
              <a:rPr lang="pl-PL" b="1">
                <a:solidFill>
                  <a:schemeClr val="accent1"/>
                </a:solidFill>
              </a:rPr>
              <a:t>direct</a:t>
            </a:r>
            <a:r>
              <a:rPr lang="pl-PL" baseline="0"/>
              <a:t> and </a:t>
            </a:r>
            <a:r>
              <a:rPr lang="pl-PL" b="1" baseline="0">
                <a:solidFill>
                  <a:schemeClr val="accent2"/>
                </a:solidFill>
              </a:rPr>
              <a:t>indirect</a:t>
            </a:r>
            <a:r>
              <a:rPr lang="pl-PL" baseline="0"/>
              <a:t> sales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'Ex9'!$C$6</c:f>
              <c:strCache>
                <c:ptCount val="1"/>
                <c:pt idx="0">
                  <c:v>Direct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'Ex9'!$B$7:$B$18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'Ex9'!$C$7:$C$18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5-4F9E-B4B9-16C21D992DC1}"/>
            </c:ext>
          </c:extLst>
        </c:ser>
        <c:ser>
          <c:idx val="1"/>
          <c:order val="1"/>
          <c:tx>
            <c:strRef>
              <c:f>'Ex9'!$D$6</c:f>
              <c:strCache>
                <c:ptCount val="1"/>
                <c:pt idx="0">
                  <c:v>Indirect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'Ex9'!$B$7:$B$18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'Ex9'!$D$7:$D$18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65-4F9E-B4B9-16C21D992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304256"/>
        <c:axId val="1813548896"/>
      </c:barChart>
      <c:lineChart>
        <c:grouping val="standard"/>
        <c:varyColors val="0"/>
        <c:ser>
          <c:idx val="2"/>
          <c:order val="2"/>
          <c:tx>
            <c:strRef>
              <c:f>'Ex9'!$E$6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'Ex9'!$B$7:$B$18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'Ex9'!$E$7:$E$18</c:f>
              <c:numCache>
                <c:formatCode>General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88</c:v>
                </c:pt>
                <c:pt idx="5">
                  <c:v>99</c:v>
                </c:pt>
                <c:pt idx="6">
                  <c:v>90</c:v>
                </c:pt>
                <c:pt idx="7">
                  <c:v>93</c:v>
                </c:pt>
                <c:pt idx="8">
                  <c:v>90</c:v>
                </c:pt>
                <c:pt idx="9">
                  <c:v>92</c:v>
                </c:pt>
                <c:pt idx="10">
                  <c:v>90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5-4F9E-B4B9-16C21D992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304256"/>
        <c:axId val="1813548896"/>
      </c:lineChart>
      <c:dateAx>
        <c:axId val="18973042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3548896"/>
        <c:crosses val="autoZero"/>
        <c:auto val="1"/>
        <c:lblOffset val="100"/>
        <c:baseTimeUnit val="months"/>
      </c:dateAx>
      <c:valAx>
        <c:axId val="18135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730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Posiłki wydawane w kolejnych latach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5465843993046008"/>
          <c:y val="0.16267964765878534"/>
          <c:w val="0.82470490760539183"/>
          <c:h val="0.72049945425806472"/>
        </c:manualLayout>
      </c:layout>
      <c:lineChart>
        <c:grouping val="standard"/>
        <c:varyColors val="0"/>
        <c:ser>
          <c:idx val="0"/>
          <c:order val="0"/>
          <c:tx>
            <c:strRef>
              <c:f>'Ex2'!$C$6</c:f>
              <c:strCache>
                <c:ptCount val="1"/>
                <c:pt idx="0">
                  <c:v>Meals 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'Ex2'!$B$7:$B$16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'Ex2'!$C$7:$C$16</c:f>
              <c:numCache>
                <c:formatCode>#,##0</c:formatCode>
                <c:ptCount val="10"/>
                <c:pt idx="0">
                  <c:v>40139</c:v>
                </c:pt>
                <c:pt idx="1">
                  <c:v>127020</c:v>
                </c:pt>
                <c:pt idx="2">
                  <c:v>168193</c:v>
                </c:pt>
                <c:pt idx="3">
                  <c:v>153115</c:v>
                </c:pt>
                <c:pt idx="4">
                  <c:v>202102</c:v>
                </c:pt>
                <c:pt idx="5">
                  <c:v>232897</c:v>
                </c:pt>
                <c:pt idx="6">
                  <c:v>277912</c:v>
                </c:pt>
                <c:pt idx="7">
                  <c:v>205350</c:v>
                </c:pt>
                <c:pt idx="8">
                  <c:v>233389</c:v>
                </c:pt>
                <c:pt idx="9">
                  <c:v>232797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1-4E34-8A39-6D26B98D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863936"/>
        <c:axId val="1530287152"/>
      </c:lineChart>
      <c:catAx>
        <c:axId val="15608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287152"/>
        <c:crosses val="autoZero"/>
        <c:auto val="1"/>
        <c:lblAlgn val="ctr"/>
        <c:lblOffset val="100"/>
        <c:noMultiLvlLbl val="0"/>
      </c:catAx>
      <c:valAx>
        <c:axId val="15302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Posiłki (szt.)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086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Posiłki wydawane w kolejnych latach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'Ex2'!$C$6</c:f>
              <c:strCache>
                <c:ptCount val="1"/>
                <c:pt idx="0">
                  <c:v>Meals Served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'Ex2'!$B$7:$B$16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'Ex2'!$C$7:$C$16</c:f>
              <c:numCache>
                <c:formatCode>#,##0</c:formatCode>
                <c:ptCount val="10"/>
                <c:pt idx="0">
                  <c:v>40139</c:v>
                </c:pt>
                <c:pt idx="1">
                  <c:v>127020</c:v>
                </c:pt>
                <c:pt idx="2">
                  <c:v>168193</c:v>
                </c:pt>
                <c:pt idx="3">
                  <c:v>153115</c:v>
                </c:pt>
                <c:pt idx="4">
                  <c:v>202102</c:v>
                </c:pt>
                <c:pt idx="5">
                  <c:v>232897</c:v>
                </c:pt>
                <c:pt idx="6">
                  <c:v>277912</c:v>
                </c:pt>
                <c:pt idx="7">
                  <c:v>205350</c:v>
                </c:pt>
                <c:pt idx="8">
                  <c:v>233389</c:v>
                </c:pt>
                <c:pt idx="9">
                  <c:v>232797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B-455F-A779-63CCBFC0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027456"/>
        <c:axId val="1530289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'Ex2'!$B$6</c15:sqref>
                        </c15:formulaRef>
                      </c:ext>
                    </c:extLst>
                    <c:strCache>
                      <c:ptCount val="1"/>
                      <c:pt idx="0">
                        <c:v>Campaign 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'Ex2'!$B$7:$B$16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'Ex2'!$B$7:$B$16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31B-455F-A779-63CCBFC0F5F8}"/>
                  </c:ext>
                </c:extLst>
              </c15:ser>
            </c15:filteredBarSeries>
          </c:ext>
        </c:extLst>
      </c:barChart>
      <c:catAx>
        <c:axId val="19040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289232"/>
        <c:crosses val="autoZero"/>
        <c:auto val="1"/>
        <c:lblAlgn val="ctr"/>
        <c:lblOffset val="100"/>
        <c:noMultiLvlLbl val="0"/>
      </c:catAx>
      <c:valAx>
        <c:axId val="15302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</a:rPr>
                  <a:t>Posiłki (szt.)</a:t>
                </a:r>
                <a:endParaRPr lang="pl-PL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40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'Ex2'!$C$25</c:f>
              <c:strCache>
                <c:ptCount val="1"/>
                <c:pt idx="0">
                  <c:v>Wartość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'Ex2'!$B$26:$B$35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'Ex2'!$C$26:$C$35</c:f>
              <c:numCache>
                <c:formatCode>General</c:formatCode>
                <c:ptCount val="10"/>
                <c:pt idx="0">
                  <c:v>45</c:v>
                </c:pt>
                <c:pt idx="1">
                  <c:v>87</c:v>
                </c:pt>
                <c:pt idx="2">
                  <c:v>23</c:v>
                </c:pt>
                <c:pt idx="3">
                  <c:v>76</c:v>
                </c:pt>
                <c:pt idx="4">
                  <c:v>35</c:v>
                </c:pt>
                <c:pt idx="5">
                  <c:v>23</c:v>
                </c:pt>
                <c:pt idx="6">
                  <c:v>22</c:v>
                </c:pt>
                <c:pt idx="7">
                  <c:v>34</c:v>
                </c:pt>
                <c:pt idx="8">
                  <c:v>56</c:v>
                </c:pt>
                <c:pt idx="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E-4B13-9D0A-73C8029ED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593248"/>
        <c:axId val="1093759120"/>
      </c:lineChart>
      <c:catAx>
        <c:axId val="6725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3759120"/>
        <c:crosses val="autoZero"/>
        <c:auto val="1"/>
        <c:lblAlgn val="ctr"/>
        <c:lblOffset val="100"/>
        <c:noMultiLvlLbl val="0"/>
      </c:catAx>
      <c:valAx>
        <c:axId val="10937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59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accent1"/>
                </a:solidFill>
              </a:rPr>
              <a:t>Attrition</a:t>
            </a:r>
            <a:r>
              <a:rPr lang="pl-PL" baseline="0">
                <a:solidFill>
                  <a:schemeClr val="accent1"/>
                </a:solidFill>
              </a:rPr>
              <a:t> rate</a:t>
            </a:r>
            <a:endParaRPr lang="pl-PL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'Ex3'!$C$4</c:f>
              <c:strCache>
                <c:ptCount val="1"/>
                <c:pt idx="0">
                  <c:v>Attrition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'Ex3'!$B$5:$B$14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'Ex3'!$C$5:$C$14</c:f>
              <c:numCache>
                <c:formatCode>0.0%</c:formatCode>
                <c:ptCount val="10"/>
                <c:pt idx="0">
                  <c:v>9.7000000000000003E-2</c:v>
                </c:pt>
                <c:pt idx="1">
                  <c:v>0.02</c:v>
                </c:pt>
                <c:pt idx="2">
                  <c:v>0.01</c:v>
                </c:pt>
                <c:pt idx="3">
                  <c:v>7.0000000000000007E-2</c:v>
                </c:pt>
                <c:pt idx="4">
                  <c:v>0.151</c:v>
                </c:pt>
                <c:pt idx="5">
                  <c:v>5.6000000000000001E-2</c:v>
                </c:pt>
                <c:pt idx="6">
                  <c:v>0.123</c:v>
                </c:pt>
                <c:pt idx="7">
                  <c:v>4.4999999999999998E-2</c:v>
                </c:pt>
                <c:pt idx="8">
                  <c:v>8.2000000000000003E-2</c:v>
                </c:pt>
                <c:pt idx="9">
                  <c:v>9.0999999999999998E-2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0-4B90-A3FD-9C45F536BC93}"/>
            </c:ext>
          </c:extLst>
        </c:ser>
        <c:ser>
          <c:idx val="1"/>
          <c:order val="1"/>
          <c:tx>
            <c:strRef>
              <c:f>'Ex3'!$D$4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'Ex3'!$B$5:$B$14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'Ex3'!$D$5:$D$14</c:f>
              <c:numCache>
                <c:formatCode>0.0%</c:formatCode>
                <c:ptCount val="10"/>
                <c:pt idx="0">
                  <c:v>7.4499999999999983E-2</c:v>
                </c:pt>
                <c:pt idx="1">
                  <c:v>7.4499999999999983E-2</c:v>
                </c:pt>
                <c:pt idx="2">
                  <c:v>7.4499999999999983E-2</c:v>
                </c:pt>
                <c:pt idx="3">
                  <c:v>7.4499999999999983E-2</c:v>
                </c:pt>
                <c:pt idx="4">
                  <c:v>7.4499999999999983E-2</c:v>
                </c:pt>
                <c:pt idx="5">
                  <c:v>7.4499999999999983E-2</c:v>
                </c:pt>
                <c:pt idx="6">
                  <c:v>7.4499999999999983E-2</c:v>
                </c:pt>
                <c:pt idx="7">
                  <c:v>7.4499999999999983E-2</c:v>
                </c:pt>
                <c:pt idx="8">
                  <c:v>7.4499999999999983E-2</c:v>
                </c:pt>
                <c:pt idx="9">
                  <c:v>7.4499999999999983E-2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0-4B90-A3FD-9C45F536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014656"/>
        <c:axId val="1530293808"/>
      </c:lineChart>
      <c:catAx>
        <c:axId val="19040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293808"/>
        <c:crosses val="autoZero"/>
        <c:auto val="1"/>
        <c:lblAlgn val="ctr"/>
        <c:lblOffset val="100"/>
        <c:noMultiLvlLbl val="0"/>
      </c:catAx>
      <c:valAx>
        <c:axId val="15302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401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9790979228958E-2"/>
          <c:y val="3.41055925701595E-2"/>
          <c:w val="0.84568378461013105"/>
          <c:h val="0.8867761503588275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2.7'!$C$7:$J$7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0-42E8-9691-F9FBB807228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2.7'!$C$8:$J$8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0-42E8-9691-F9FBB807228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2.7'!$C$9:$J$9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0-42E8-9691-F9FBB807228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2.7'!$C$10:$J$10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0-42E8-9691-F9FBB807228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2.7'!$C$11:$J$11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0-42E8-9691-F9FBB807228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2.7'!$C$12:$J$12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B0-42E8-9691-F9FBB8072280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2.7'!$C$13:$J$13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B0-42E8-9691-F9FBB8072280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2.7'!$C$14:$J$14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B0-42E8-9691-F9FBB8072280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2.7'!$C$15:$J$15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B0-42E8-9691-F9FBB8072280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2.7'!$C$16:$J$16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2B0-42E8-9691-F9FBB8072280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2.7'!$C$17:$J$17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2B0-42E8-9691-F9FBB8072280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2.7'!$C$18:$J$18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2B0-42E8-9691-F9FBB8072280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2.7'!$C$19:$J$19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2B0-42E8-9691-F9FBB8072280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2.7'!$C$20:$J$20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2B0-42E8-9691-F9FBB8072280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2.7'!$C$21:$J$21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2B0-42E8-9691-F9FBB8072280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2.7'!$C$22:$J$22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2B0-42E8-9691-F9FBB8072280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2.7'!$C$23:$J$23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2B0-42E8-9691-F9FBB8072280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2.7'!$C$24:$J$24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2B0-42E8-9691-F9FBB8072280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2.7'!$C$25:$J$25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2B0-42E8-9691-F9FBB8072280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2.7'!$C$26:$J$26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2B0-42E8-9691-F9FBB8072280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2.7'!$C$27:$J$27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2B0-42E8-9691-F9FBB8072280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2.7'!$C$28:$J$28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2B0-42E8-9691-F9FBB8072280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2.7'!$C$29:$J$29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2B0-42E8-9691-F9FBB8072280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'[1]EXERCISE 2.7'!$C$6:$J$6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'[1]EXERCISE 2.7'!$C$30:$J$30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2B0-42E8-9691-F9FBB8072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737935"/>
        <c:axId val="1893739615"/>
      </c:scatterChart>
      <c:valAx>
        <c:axId val="1893737935"/>
        <c:scaling>
          <c:orientation val="minMax"/>
          <c:max val="2019"/>
          <c:min val="201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1893739615"/>
        <c:crosses val="autoZero"/>
        <c:crossBetween val="midCat"/>
      </c:valAx>
      <c:valAx>
        <c:axId val="1893739615"/>
        <c:scaling>
          <c:orientation val="minMax"/>
          <c:min val="7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189373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868995633188"/>
          <c:y val="3.3050847457627118E-2"/>
          <c:w val="0.854675514905615"/>
          <c:h val="0.7467663152275456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'[2]EXERCISE 2.11'!$E$8</c:f>
              <c:strCache>
                <c:ptCount val="1"/>
                <c:pt idx="0">
                  <c:v>Success %</c:v>
                </c:pt>
              </c:strCache>
            </c:strRef>
          </c:tx>
          <c:spPr>
            <a:solidFill>
              <a:srgbClr val="B07BA2"/>
            </a:solidFill>
            <a:ln>
              <a:noFill/>
            </a:ln>
            <a:effectLst/>
          </c:spPr>
          <c:invertIfNegative val="0"/>
          <c:cat>
            <c:strRef>
              <c:f>'[2]EXERCISE 2.11'!$B$9:$B$23</c:f>
              <c:strCache>
                <c:ptCount val="15"/>
                <c:pt idx="0">
                  <c:v>BDT</c:v>
                </c:pt>
                <c:pt idx="1">
                  <c:v>DBA</c:v>
                </c:pt>
                <c:pt idx="2">
                  <c:v>FMP</c:v>
                </c:pt>
                <c:pt idx="3">
                  <c:v>LTA</c:v>
                </c:pt>
                <c:pt idx="4">
                  <c:v>MVT</c:v>
                </c:pt>
                <c:pt idx="5">
                  <c:v>OCE</c:v>
                </c:pt>
                <c:pt idx="6">
                  <c:v>ODP</c:v>
                </c:pt>
                <c:pt idx="7">
                  <c:v>ONK</c:v>
                </c:pt>
                <c:pt idx="8">
                  <c:v>PLB</c:v>
                </c:pt>
                <c:pt idx="9">
                  <c:v>RDM</c:v>
                </c:pt>
                <c:pt idx="10">
                  <c:v>SBC</c:v>
                </c:pt>
                <c:pt idx="11">
                  <c:v>SDT</c:v>
                </c:pt>
                <c:pt idx="12">
                  <c:v>SEP</c:v>
                </c:pt>
                <c:pt idx="13">
                  <c:v>WBA</c:v>
                </c:pt>
                <c:pt idx="14">
                  <c:v>WLT</c:v>
                </c:pt>
              </c:strCache>
            </c:strRef>
          </c:cat>
          <c:val>
            <c:numRef>
              <c:f>'[2]EXERCISE 2.11'!$E$9:$E$23</c:f>
              <c:numCache>
                <c:formatCode>General</c:formatCode>
                <c:ptCount val="15"/>
                <c:pt idx="0">
                  <c:v>9.8004124032214132E-2</c:v>
                </c:pt>
                <c:pt idx="1">
                  <c:v>0.13254824154372941</c:v>
                </c:pt>
                <c:pt idx="2">
                  <c:v>0.13339662171009559</c:v>
                </c:pt>
                <c:pt idx="3">
                  <c:v>9.7576496791642361E-2</c:v>
                </c:pt>
                <c:pt idx="4">
                  <c:v>8.9717130023066652E-2</c:v>
                </c:pt>
                <c:pt idx="5">
                  <c:v>0.19980441836689336</c:v>
                </c:pt>
                <c:pt idx="6">
                  <c:v>0.14897430790679148</c:v>
                </c:pt>
                <c:pt idx="7">
                  <c:v>9.0600093764650724E-2</c:v>
                </c:pt>
                <c:pt idx="8">
                  <c:v>0.11804130761865682</c:v>
                </c:pt>
                <c:pt idx="9">
                  <c:v>0.10275187367698381</c:v>
                </c:pt>
                <c:pt idx="10">
                  <c:v>9.2811232164835666E-2</c:v>
                </c:pt>
                <c:pt idx="11">
                  <c:v>0.15883572909962096</c:v>
                </c:pt>
                <c:pt idx="12">
                  <c:v>0.16966580976863754</c:v>
                </c:pt>
                <c:pt idx="13">
                  <c:v>8.3652813985585037E-2</c:v>
                </c:pt>
                <c:pt idx="14">
                  <c:v>7.9553782265287837E-2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5-44EF-8FDC-71C8E684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586210495"/>
        <c:axId val="1599157759"/>
      </c:barChart>
      <c:lineChart>
        <c:grouping val="standard"/>
        <c:varyColors val="0"/>
        <c:ser>
          <c:idx val="3"/>
          <c:order val="3"/>
          <c:tx>
            <c:strRef>
              <c:f>'[2]EXERCISE 2.11'!$F$8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'[2]EXERCISE 2.11'!$B$9:$B$23</c:f>
              <c:strCache>
                <c:ptCount val="15"/>
                <c:pt idx="0">
                  <c:v>BDT</c:v>
                </c:pt>
                <c:pt idx="1">
                  <c:v>DBA</c:v>
                </c:pt>
                <c:pt idx="2">
                  <c:v>FMP</c:v>
                </c:pt>
                <c:pt idx="3">
                  <c:v>LTA</c:v>
                </c:pt>
                <c:pt idx="4">
                  <c:v>MVT</c:v>
                </c:pt>
                <c:pt idx="5">
                  <c:v>OCE</c:v>
                </c:pt>
                <c:pt idx="6">
                  <c:v>ODP</c:v>
                </c:pt>
                <c:pt idx="7">
                  <c:v>ONK</c:v>
                </c:pt>
                <c:pt idx="8">
                  <c:v>PLB</c:v>
                </c:pt>
                <c:pt idx="9">
                  <c:v>RDM</c:v>
                </c:pt>
                <c:pt idx="10">
                  <c:v>SBC</c:v>
                </c:pt>
                <c:pt idx="11">
                  <c:v>SDT</c:v>
                </c:pt>
                <c:pt idx="12">
                  <c:v>SEP</c:v>
                </c:pt>
                <c:pt idx="13">
                  <c:v>WBA</c:v>
                </c:pt>
                <c:pt idx="14">
                  <c:v>WLT</c:v>
                </c:pt>
              </c:strCache>
            </c:strRef>
          </c:cat>
          <c:val>
            <c:numRef>
              <c:f>'[2]EXERCISE 2.11'!$F$9:$F$23</c:f>
              <c:numCache>
                <c:formatCode>General</c:formatCode>
                <c:ptCount val="15"/>
                <c:pt idx="0">
                  <c:v>0.12077514705599353</c:v>
                </c:pt>
                <c:pt idx="1">
                  <c:v>0.12077514705599353</c:v>
                </c:pt>
                <c:pt idx="2">
                  <c:v>0.12077514705599353</c:v>
                </c:pt>
                <c:pt idx="3">
                  <c:v>0.12077514705599353</c:v>
                </c:pt>
                <c:pt idx="4">
                  <c:v>0.12077514705599353</c:v>
                </c:pt>
                <c:pt idx="5">
                  <c:v>0.12077514705599353</c:v>
                </c:pt>
                <c:pt idx="6">
                  <c:v>0.12077514705599353</c:v>
                </c:pt>
                <c:pt idx="7">
                  <c:v>0.12077514705599353</c:v>
                </c:pt>
                <c:pt idx="8">
                  <c:v>0.12077514705599353</c:v>
                </c:pt>
                <c:pt idx="9">
                  <c:v>0.12077514705599353</c:v>
                </c:pt>
                <c:pt idx="10">
                  <c:v>0.12077514705599353</c:v>
                </c:pt>
                <c:pt idx="11">
                  <c:v>0.12077514705599353</c:v>
                </c:pt>
                <c:pt idx="12">
                  <c:v>0.12077514705599353</c:v>
                </c:pt>
                <c:pt idx="13">
                  <c:v>0.12077514705599353</c:v>
                </c:pt>
                <c:pt idx="14">
                  <c:v>0.12077514705599353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5-44EF-8FDC-71C8E684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210495"/>
        <c:axId val="1599157759"/>
      </c:lineChart>
      <c:lineChart>
        <c:grouping val="standard"/>
        <c:varyColors val="0"/>
        <c:ser>
          <c:idx val="0"/>
          <c:order val="0"/>
          <c:tx>
            <c:strRef>
              <c:f>'[2]EXERCISE 2.11'!$C$8</c:f>
              <c:strCache>
                <c:ptCount val="1"/>
                <c:pt idx="0">
                  <c:v>Vaccines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'[2]EXERCISE 2.11'!$B$9:$B$22</c:f>
              <c:strCache>
                <c:ptCount val="14"/>
                <c:pt idx="0">
                  <c:v>BDT</c:v>
                </c:pt>
                <c:pt idx="1">
                  <c:v>DBA</c:v>
                </c:pt>
                <c:pt idx="2">
                  <c:v>FMP</c:v>
                </c:pt>
                <c:pt idx="3">
                  <c:v>LTA</c:v>
                </c:pt>
                <c:pt idx="4">
                  <c:v>MVT</c:v>
                </c:pt>
                <c:pt idx="5">
                  <c:v>OCE</c:v>
                </c:pt>
                <c:pt idx="6">
                  <c:v>ODP</c:v>
                </c:pt>
                <c:pt idx="7">
                  <c:v>ONK</c:v>
                </c:pt>
                <c:pt idx="8">
                  <c:v>PLB</c:v>
                </c:pt>
                <c:pt idx="9">
                  <c:v>RDM</c:v>
                </c:pt>
                <c:pt idx="10">
                  <c:v>SBC</c:v>
                </c:pt>
                <c:pt idx="11">
                  <c:v>SDT</c:v>
                </c:pt>
                <c:pt idx="12">
                  <c:v>SEP</c:v>
                </c:pt>
                <c:pt idx="13">
                  <c:v>WBA</c:v>
                </c:pt>
              </c:strCache>
            </c:strRef>
          </c:cat>
          <c:val>
            <c:numRef>
              <c:f>'[2]EXERCISE 2.11'!$C$9:$C$23</c:f>
              <c:numCache>
                <c:formatCode>General</c:formatCode>
                <c:ptCount val="15"/>
                <c:pt idx="0">
                  <c:v>2519</c:v>
                </c:pt>
                <c:pt idx="1">
                  <c:v>4142</c:v>
                </c:pt>
                <c:pt idx="2">
                  <c:v>4075</c:v>
                </c:pt>
                <c:pt idx="3">
                  <c:v>1840</c:v>
                </c:pt>
                <c:pt idx="4">
                  <c:v>1478</c:v>
                </c:pt>
                <c:pt idx="5">
                  <c:v>4495</c:v>
                </c:pt>
                <c:pt idx="6">
                  <c:v>2244</c:v>
                </c:pt>
                <c:pt idx="7">
                  <c:v>1546</c:v>
                </c:pt>
                <c:pt idx="8">
                  <c:v>2589</c:v>
                </c:pt>
                <c:pt idx="9">
                  <c:v>1796</c:v>
                </c:pt>
                <c:pt idx="10">
                  <c:v>2036</c:v>
                </c:pt>
                <c:pt idx="11">
                  <c:v>2221</c:v>
                </c:pt>
                <c:pt idx="12">
                  <c:v>3630</c:v>
                </c:pt>
                <c:pt idx="13">
                  <c:v>1091</c:v>
                </c:pt>
                <c:pt idx="14">
                  <c:v>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5-44EF-8FDC-71C8E6844911}"/>
            </c:ext>
          </c:extLst>
        </c:ser>
        <c:ser>
          <c:idx val="1"/>
          <c:order val="1"/>
          <c:tx>
            <c:strRef>
              <c:f>'[2]EXERCISE 2.11'!$D$8</c:f>
              <c:strCache>
                <c:ptCount val="1"/>
                <c:pt idx="0">
                  <c:v>Opportunities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'[2]EXERCISE 2.11'!$B$9:$B$22</c:f>
              <c:strCache>
                <c:ptCount val="14"/>
                <c:pt idx="0">
                  <c:v>BDT</c:v>
                </c:pt>
                <c:pt idx="1">
                  <c:v>DBA</c:v>
                </c:pt>
                <c:pt idx="2">
                  <c:v>FMP</c:v>
                </c:pt>
                <c:pt idx="3">
                  <c:v>LTA</c:v>
                </c:pt>
                <c:pt idx="4">
                  <c:v>MVT</c:v>
                </c:pt>
                <c:pt idx="5">
                  <c:v>OCE</c:v>
                </c:pt>
                <c:pt idx="6">
                  <c:v>ODP</c:v>
                </c:pt>
                <c:pt idx="7">
                  <c:v>ONK</c:v>
                </c:pt>
                <c:pt idx="8">
                  <c:v>PLB</c:v>
                </c:pt>
                <c:pt idx="9">
                  <c:v>RDM</c:v>
                </c:pt>
                <c:pt idx="10">
                  <c:v>SBC</c:v>
                </c:pt>
                <c:pt idx="11">
                  <c:v>SDT</c:v>
                </c:pt>
                <c:pt idx="12">
                  <c:v>SEP</c:v>
                </c:pt>
                <c:pt idx="13">
                  <c:v>WBA</c:v>
                </c:pt>
              </c:strCache>
            </c:strRef>
          </c:cat>
          <c:val>
            <c:numRef>
              <c:f>'[2]EXERCISE 2.11'!$D$9:$D$23</c:f>
              <c:numCache>
                <c:formatCode>General</c:formatCode>
                <c:ptCount val="15"/>
                <c:pt idx="0">
                  <c:v>25703</c:v>
                </c:pt>
                <c:pt idx="1">
                  <c:v>31249</c:v>
                </c:pt>
                <c:pt idx="2">
                  <c:v>30548</c:v>
                </c:pt>
                <c:pt idx="3">
                  <c:v>18857</c:v>
                </c:pt>
                <c:pt idx="4">
                  <c:v>16474</c:v>
                </c:pt>
                <c:pt idx="5">
                  <c:v>22497</c:v>
                </c:pt>
                <c:pt idx="6">
                  <c:v>15063</c:v>
                </c:pt>
                <c:pt idx="7">
                  <c:v>17064</c:v>
                </c:pt>
                <c:pt idx="8">
                  <c:v>21933</c:v>
                </c:pt>
                <c:pt idx="9">
                  <c:v>17479</c:v>
                </c:pt>
                <c:pt idx="10">
                  <c:v>21937</c:v>
                </c:pt>
                <c:pt idx="11">
                  <c:v>13983</c:v>
                </c:pt>
                <c:pt idx="12">
                  <c:v>21395</c:v>
                </c:pt>
                <c:pt idx="13">
                  <c:v>13042</c:v>
                </c:pt>
                <c:pt idx="14">
                  <c:v>24562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5-44EF-8FDC-71C8E684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967039"/>
        <c:axId val="1101171039"/>
      </c:lineChart>
      <c:catAx>
        <c:axId val="158621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1599157759"/>
        <c:crosses val="autoZero"/>
        <c:auto val="1"/>
        <c:lblAlgn val="ctr"/>
        <c:lblOffset val="100"/>
        <c:noMultiLvlLbl val="0"/>
      </c:catAx>
      <c:valAx>
        <c:axId val="1599157759"/>
        <c:scaling>
          <c:orientation val="minMax"/>
          <c:max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1586210495"/>
        <c:crosses val="autoZero"/>
        <c:crossBetween val="between"/>
      </c:valAx>
      <c:valAx>
        <c:axId val="110117103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04967039"/>
        <c:crosses val="max"/>
        <c:crossBetween val="between"/>
      </c:valAx>
      <c:catAx>
        <c:axId val="1104967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1171039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98813440399158"/>
          <c:y val="0.12541666666666668"/>
          <c:w val="0.70459405940594055"/>
          <c:h val="0.82365740740740745"/>
        </c:manualLayout>
      </c:layout>
      <c:pieChart>
        <c:varyColors val="1"/>
        <c:ser>
          <c:idx val="0"/>
          <c:order val="0"/>
          <c:tx>
            <c:strRef>
              <c:f>'Ex6'!$C$8</c:f>
              <c:strCache>
                <c:ptCount val="1"/>
                <c:pt idx="0">
                  <c:v>LAST YEAR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254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8-4343-8EA0-6D455A755C1F}"/>
              </c:ext>
            </c:extLst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8-4343-8EA0-6D455A755C1F}"/>
              </c:ext>
            </c:extLst>
          </c:dPt>
          <c:dPt>
            <c:idx val="2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08-4343-8EA0-6D455A755C1F}"/>
              </c:ext>
            </c:extLst>
          </c:dPt>
          <c:dPt>
            <c:idx val="3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08-4343-8EA0-6D455A755C1F}"/>
              </c:ext>
            </c:extLst>
          </c:dPt>
          <c:cat>
            <c:strRef>
              <c:f>'Ex6'!$B$9:$B$12</c:f>
              <c:strCache>
                <c:ptCount val="4"/>
                <c:pt idx="0">
                  <c:v>STRONGLY AGREE</c:v>
                </c:pt>
                <c:pt idx="1">
                  <c:v>AGREE</c:v>
                </c:pt>
                <c:pt idx="2">
                  <c:v>DISAGREE</c:v>
                </c:pt>
                <c:pt idx="3">
                  <c:v>STRONGLY DISAGREE</c:v>
                </c:pt>
              </c:strCache>
            </c:strRef>
          </c:cat>
          <c:val>
            <c:numRef>
              <c:f>'Ex6'!$C$9:$C$12</c:f>
              <c:numCache>
                <c:formatCode>0%</c:formatCode>
                <c:ptCount val="4"/>
                <c:pt idx="0">
                  <c:v>0.26</c:v>
                </c:pt>
                <c:pt idx="1">
                  <c:v>0.5</c:v>
                </c:pt>
                <c:pt idx="2">
                  <c:v>0.22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08-4343-8EA0-6D455A755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98813440399158"/>
          <c:y val="0.12541666666666668"/>
          <c:w val="0.70459405940594055"/>
          <c:h val="0.82365740740740745"/>
        </c:manualLayout>
      </c:layout>
      <c:pieChart>
        <c:varyColors val="1"/>
        <c:ser>
          <c:idx val="0"/>
          <c:order val="0"/>
          <c:tx>
            <c:strRef>
              <c:f>'Ex6'!$D$8</c:f>
              <c:strCache>
                <c:ptCount val="1"/>
                <c:pt idx="0">
                  <c:v>THIS YEAR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254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97-4EBF-924D-B67100A4100C}"/>
              </c:ext>
            </c:extLst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97-4EBF-924D-B67100A4100C}"/>
              </c:ext>
            </c:extLst>
          </c:dPt>
          <c:dPt>
            <c:idx val="2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97-4EBF-924D-B67100A4100C}"/>
              </c:ext>
            </c:extLst>
          </c:dPt>
          <c:dPt>
            <c:idx val="3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97-4EBF-924D-B67100A4100C}"/>
              </c:ext>
            </c:extLst>
          </c:dPt>
          <c:cat>
            <c:strRef>
              <c:f>'Ex6'!$B$9:$B$12</c:f>
              <c:strCache>
                <c:ptCount val="4"/>
                <c:pt idx="0">
                  <c:v>STRONGLY AGREE</c:v>
                </c:pt>
                <c:pt idx="1">
                  <c:v>AGREE</c:v>
                </c:pt>
                <c:pt idx="2">
                  <c:v>DISAGREE</c:v>
                </c:pt>
                <c:pt idx="3">
                  <c:v>STRONGLY DISAGREE</c:v>
                </c:pt>
              </c:strCache>
            </c:strRef>
          </c:cat>
          <c:val>
            <c:numRef>
              <c:f>'Ex6'!$D$9:$D$12</c:f>
              <c:numCache>
                <c:formatCode>0%</c:formatCode>
                <c:ptCount val="4"/>
                <c:pt idx="0">
                  <c:v>0.33</c:v>
                </c:pt>
                <c:pt idx="1">
                  <c:v>0.51</c:v>
                </c:pt>
                <c:pt idx="2">
                  <c:v>0.14000000000000001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97-4EBF-924D-B67100A4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19654</xdr:colOff>
      <xdr:row>13</xdr:row>
      <xdr:rowOff>170336</xdr:rowOff>
    </xdr:from>
    <xdr:to>
      <xdr:col>4</xdr:col>
      <xdr:colOff>1046496</xdr:colOff>
      <xdr:row>29</xdr:row>
      <xdr:rowOff>16123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32E746A-CEC7-4E07-932F-F553AA140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55310</xdr:colOff>
      <xdr:row>3</xdr:row>
      <xdr:rowOff>83952</xdr:rowOff>
    </xdr:from>
    <xdr:to>
      <xdr:col>14</xdr:col>
      <xdr:colOff>492672</xdr:colOff>
      <xdr:row>16</xdr:row>
      <xdr:rowOff>28773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B14A610-3B69-4644-9B99-CA6F2DE50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132430</xdr:colOff>
      <xdr:row>16</xdr:row>
      <xdr:rowOff>170202</xdr:rowOff>
    </xdr:from>
    <xdr:to>
      <xdr:col>14</xdr:col>
      <xdr:colOff>558362</xdr:colOff>
      <xdr:row>31</xdr:row>
      <xdr:rowOff>160151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A559026-F742-4BB1-A2B2-9EF0D6E3B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91965</xdr:colOff>
      <xdr:row>49</xdr:row>
      <xdr:rowOff>13599</xdr:rowOff>
    </xdr:from>
    <xdr:to>
      <xdr:col>13</xdr:col>
      <xdr:colOff>209353</xdr:colOff>
      <xdr:row>63</xdr:row>
      <xdr:rowOff>168429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B4F7D11-2C4D-4DCF-B77A-2EA2944AC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284441</xdr:colOff>
      <xdr:row>3</xdr:row>
      <xdr:rowOff>1427</xdr:rowOff>
    </xdr:from>
    <xdr:to>
      <xdr:col>17</xdr:col>
      <xdr:colOff>59531</xdr:colOff>
      <xdr:row>17</xdr:row>
      <xdr:rowOff>170735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521BA41-2313-4146-83DD-F9B0C68AB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138545</xdr:colOff>
      <xdr:row>10</xdr:row>
      <xdr:rowOff>93518</xdr:rowOff>
    </xdr:from>
    <xdr:to>
      <xdr:col>16</xdr:col>
      <xdr:colOff>588818</xdr:colOff>
      <xdr:row>11</xdr:row>
      <xdr:rowOff>90054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A56505ED-6DB5-4DB6-90C2-414539D9C327}"/>
            </a:ext>
          </a:extLst>
        </xdr:cNvPr>
        <xdr:cNvSpPr txBox="1"/>
      </xdr:nvSpPr>
      <xdr:spPr>
        <a:xfrm>
          <a:off x="10924309" y="2008909"/>
          <a:ext cx="450273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>
              <a:solidFill>
                <a:schemeClr val="bg1">
                  <a:lumMod val="50000"/>
                </a:schemeClr>
              </a:solidFill>
            </a:rPr>
            <a:t>Avg</a:t>
          </a:r>
          <a:r>
            <a:rPr lang="pl-PL" sz="1100"/>
            <a:t>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8</xdr:col>
      <xdr:colOff>556260</xdr:colOff>
      <xdr:row>60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F305A-B6D5-4225-8294-4ED99CA9C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491490</xdr:colOff>
      <xdr:row>36</xdr:row>
      <xdr:rowOff>19050</xdr:rowOff>
    </xdr:from>
    <xdr:to>
      <xdr:col>4</xdr:col>
      <xdr:colOff>11430</xdr:colOff>
      <xdr:row>36</xdr:row>
      <xdr:rowOff>190500</xdr:rowOff>
    </xdr:to>
    <xdr:sp macro="" textlink="">
      <xdr:nvSpPr>
        <xdr:cNvPr id="3" name="Oval 3">
          <a:extLst>
            <a:ext uri="{FF2B5EF4-FFF2-40B4-BE49-F238E27FC236}">
              <a16:creationId xmlns:a16="http://schemas.microsoft.com/office/drawing/2014/main" id="{4C575D53-FA06-4F7B-843E-3953139064FE}"/>
            </a:ext>
          </a:extLst>
        </xdr:cNvPr>
        <xdr:cNvSpPr/>
      </xdr:nvSpPr>
      <xdr:spPr>
        <a:xfrm flipH="1">
          <a:off x="2411730" y="6800850"/>
          <a:ext cx="160020" cy="171450"/>
        </a:xfrm>
        <a:prstGeom prst="ellipse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220980</xdr:colOff>
      <xdr:row>36</xdr:row>
      <xdr:rowOff>39370</xdr:rowOff>
    </xdr:from>
    <xdr:to>
      <xdr:col>6</xdr:col>
      <xdr:colOff>365760</xdr:colOff>
      <xdr:row>36</xdr:row>
      <xdr:rowOff>179070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id="{44D3F89C-103D-46A4-BF52-40A336851B75}"/>
            </a:ext>
          </a:extLst>
        </xdr:cNvPr>
        <xdr:cNvSpPr/>
      </xdr:nvSpPr>
      <xdr:spPr>
        <a:xfrm flipH="1">
          <a:off x="4061460" y="6821170"/>
          <a:ext cx="144780" cy="13970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7</xdr:row>
      <xdr:rowOff>38100</xdr:rowOff>
    </xdr:from>
    <xdr:to>
      <xdr:col>16</xdr:col>
      <xdr:colOff>685800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4AE47-90A8-4FE5-AD04-45FC23159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14</xdr:row>
      <xdr:rowOff>101600</xdr:rowOff>
    </xdr:from>
    <xdr:to>
      <xdr:col>11</xdr:col>
      <xdr:colOff>266700</xdr:colOff>
      <xdr:row>15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875811-7AC5-4BD3-8E66-6FF08034AAFC}"/>
            </a:ext>
          </a:extLst>
        </xdr:cNvPr>
        <xdr:cNvSpPr txBox="1"/>
      </xdr:nvSpPr>
      <xdr:spPr>
        <a:xfrm>
          <a:off x="7915910" y="2669540"/>
          <a:ext cx="162814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AVERAGE 12.1%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20</xdr:row>
      <xdr:rowOff>190500</xdr:rowOff>
    </xdr:from>
    <xdr:to>
      <xdr:col>4</xdr:col>
      <xdr:colOff>520700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08B4A-957A-40B3-B26E-EC2D1A94F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21</xdr:row>
      <xdr:rowOff>165100</xdr:rowOff>
    </xdr:from>
    <xdr:to>
      <xdr:col>2</xdr:col>
      <xdr:colOff>457200</xdr:colOff>
      <xdr:row>24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F21DEF-0BB7-44B1-A8D2-0DC09859E75B}"/>
            </a:ext>
          </a:extLst>
        </xdr:cNvPr>
        <xdr:cNvSpPr txBox="1"/>
      </xdr:nvSpPr>
      <xdr:spPr>
        <a:xfrm>
          <a:off x="839470" y="4386580"/>
          <a:ext cx="1271270" cy="55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STRONGLY</a:t>
          </a:r>
        </a:p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DISAGREE</a:t>
          </a:r>
        </a:p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2%</a:t>
          </a:r>
        </a:p>
      </xdr:txBody>
    </xdr:sp>
    <xdr:clientData/>
  </xdr:twoCellAnchor>
  <xdr:twoCellAnchor>
    <xdr:from>
      <xdr:col>1</xdr:col>
      <xdr:colOff>355600</xdr:colOff>
      <xdr:row>23</xdr:row>
      <xdr:rowOff>38100</xdr:rowOff>
    </xdr:from>
    <xdr:to>
      <xdr:col>2</xdr:col>
      <xdr:colOff>571500</xdr:colOff>
      <xdr:row>23</xdr:row>
      <xdr:rowOff>139700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BAEBAAE-8592-4779-9638-E5D338798735}"/>
            </a:ext>
          </a:extLst>
        </xdr:cNvPr>
        <xdr:cNvCxnSpPr/>
      </xdr:nvCxnSpPr>
      <xdr:spPr>
        <a:xfrm flipV="1">
          <a:off x="1182370" y="4640580"/>
          <a:ext cx="1042670" cy="10160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495300</xdr:colOff>
      <xdr:row>25</xdr:row>
      <xdr:rowOff>127000</xdr:rowOff>
    </xdr:from>
    <xdr:to>
      <xdr:col>2</xdr:col>
      <xdr:colOff>673100</xdr:colOff>
      <xdr:row>27</xdr:row>
      <xdr:rowOff>139700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4F9DC6A-01F2-4FE0-94F9-4CC2B4AF6E4C}"/>
            </a:ext>
          </a:extLst>
        </xdr:cNvPr>
        <xdr:cNvSpPr txBox="1"/>
      </xdr:nvSpPr>
      <xdr:spPr>
        <a:xfrm>
          <a:off x="1322070" y="5110480"/>
          <a:ext cx="100457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DISAGREE</a:t>
          </a:r>
        </a:p>
        <a:p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22%</a:t>
          </a:r>
        </a:p>
      </xdr:txBody>
    </xdr:sp>
    <xdr:clientData/>
  </xdr:twoCellAnchor>
  <xdr:twoCellAnchor>
    <xdr:from>
      <xdr:col>2</xdr:col>
      <xdr:colOff>139700</xdr:colOff>
      <xdr:row>29</xdr:row>
      <xdr:rowOff>38100</xdr:rowOff>
    </xdr:from>
    <xdr:to>
      <xdr:col>3</xdr:col>
      <xdr:colOff>317500</xdr:colOff>
      <xdr:row>31</xdr:row>
      <xdr:rowOff>50800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A443F57-4DA8-4117-A9B6-57D030F0D472}"/>
            </a:ext>
          </a:extLst>
        </xdr:cNvPr>
        <xdr:cNvSpPr txBox="1"/>
      </xdr:nvSpPr>
      <xdr:spPr>
        <a:xfrm>
          <a:off x="1793240" y="5783580"/>
          <a:ext cx="100457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pPr algn="ct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50%</a:t>
          </a:r>
        </a:p>
      </xdr:txBody>
    </xdr:sp>
    <xdr:clientData/>
  </xdr:twoCellAnchor>
  <xdr:twoCellAnchor>
    <xdr:from>
      <xdr:col>2</xdr:col>
      <xdr:colOff>558800</xdr:colOff>
      <xdr:row>25</xdr:row>
      <xdr:rowOff>38100</xdr:rowOff>
    </xdr:from>
    <xdr:to>
      <xdr:col>3</xdr:col>
      <xdr:colOff>736600</xdr:colOff>
      <xdr:row>28</xdr:row>
      <xdr:rowOff>12700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95B6107-9BA1-4E72-A0C0-852D58037A2F}"/>
            </a:ext>
          </a:extLst>
        </xdr:cNvPr>
        <xdr:cNvSpPr txBox="1"/>
      </xdr:nvSpPr>
      <xdr:spPr>
        <a:xfrm>
          <a:off x="2212340" y="5021580"/>
          <a:ext cx="100457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STRONGLY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26%</a:t>
          </a:r>
        </a:p>
      </xdr:txBody>
    </xdr:sp>
    <xdr:clientData/>
  </xdr:twoCellAnchor>
  <xdr:twoCellAnchor>
    <xdr:from>
      <xdr:col>4</xdr:col>
      <xdr:colOff>222250</xdr:colOff>
      <xdr:row>20</xdr:row>
      <xdr:rowOff>190500</xdr:rowOff>
    </xdr:from>
    <xdr:to>
      <xdr:col>7</xdr:col>
      <xdr:colOff>723900</xdr:colOff>
      <xdr:row>34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A6E3B9-21E0-4996-A517-7928D8541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203200</xdr:colOff>
      <xdr:row>21</xdr:row>
      <xdr:rowOff>165100</xdr:rowOff>
    </xdr:from>
    <xdr:to>
      <xdr:col>5</xdr:col>
      <xdr:colOff>647700</xdr:colOff>
      <xdr:row>24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8A72DAC-EA71-4480-AD44-1CE9783C73ED}"/>
            </a:ext>
          </a:extLst>
        </xdr:cNvPr>
        <xdr:cNvSpPr txBox="1"/>
      </xdr:nvSpPr>
      <xdr:spPr>
        <a:xfrm>
          <a:off x="3510280" y="4386580"/>
          <a:ext cx="1271270" cy="55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STRONGLY</a:t>
          </a:r>
        </a:p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DISAGREE</a:t>
          </a:r>
        </a:p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2%</a:t>
          </a:r>
        </a:p>
      </xdr:txBody>
    </xdr:sp>
    <xdr:clientData/>
  </xdr:twoCellAnchor>
  <xdr:twoCellAnchor>
    <xdr:from>
      <xdr:col>4</xdr:col>
      <xdr:colOff>546100</xdr:colOff>
      <xdr:row>23</xdr:row>
      <xdr:rowOff>38100</xdr:rowOff>
    </xdr:from>
    <xdr:to>
      <xdr:col>5</xdr:col>
      <xdr:colOff>762000</xdr:colOff>
      <xdr:row>23</xdr:row>
      <xdr:rowOff>139700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36673EFA-528A-4427-B753-E6F52270C496}"/>
            </a:ext>
          </a:extLst>
        </xdr:cNvPr>
        <xdr:cNvCxnSpPr/>
      </xdr:nvCxnSpPr>
      <xdr:spPr>
        <a:xfrm flipV="1">
          <a:off x="3853180" y="4640580"/>
          <a:ext cx="1042670" cy="10160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812800</xdr:colOff>
      <xdr:row>23</xdr:row>
      <xdr:rowOff>177800</xdr:rowOff>
    </xdr:from>
    <xdr:to>
      <xdr:col>5</xdr:col>
      <xdr:colOff>723900</xdr:colOff>
      <xdr:row>26</xdr:row>
      <xdr:rowOff>177800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B591509-C60A-4384-9A79-3440AA01AA92}"/>
            </a:ext>
          </a:extLst>
        </xdr:cNvPr>
        <xdr:cNvSpPr txBox="1"/>
      </xdr:nvSpPr>
      <xdr:spPr>
        <a:xfrm>
          <a:off x="4119880" y="4780280"/>
          <a:ext cx="73787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DIS-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   14%</a:t>
          </a:r>
        </a:p>
      </xdr:txBody>
    </xdr:sp>
    <xdr:clientData/>
  </xdr:twoCellAnchor>
  <xdr:twoCellAnchor>
    <xdr:from>
      <xdr:col>5</xdr:col>
      <xdr:colOff>330200</xdr:colOff>
      <xdr:row>29</xdr:row>
      <xdr:rowOff>38100</xdr:rowOff>
    </xdr:from>
    <xdr:to>
      <xdr:col>6</xdr:col>
      <xdr:colOff>508000</xdr:colOff>
      <xdr:row>31</xdr:row>
      <xdr:rowOff>50800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5ADDF59-6048-4076-B124-C3FDB12EE8DE}"/>
            </a:ext>
          </a:extLst>
        </xdr:cNvPr>
        <xdr:cNvSpPr txBox="1"/>
      </xdr:nvSpPr>
      <xdr:spPr>
        <a:xfrm>
          <a:off x="4464050" y="5783580"/>
          <a:ext cx="100457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pPr algn="ct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51%</a:t>
          </a:r>
        </a:p>
      </xdr:txBody>
    </xdr:sp>
    <xdr:clientData/>
  </xdr:twoCellAnchor>
  <xdr:twoCellAnchor>
    <xdr:from>
      <xdr:col>5</xdr:col>
      <xdr:colOff>749300</xdr:colOff>
      <xdr:row>25</xdr:row>
      <xdr:rowOff>38100</xdr:rowOff>
    </xdr:from>
    <xdr:to>
      <xdr:col>7</xdr:col>
      <xdr:colOff>101600</xdr:colOff>
      <xdr:row>28</xdr:row>
      <xdr:rowOff>12700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7208486-96DA-4F5A-A0C7-E89FF81AE7F4}"/>
            </a:ext>
          </a:extLst>
        </xdr:cNvPr>
        <xdr:cNvSpPr txBox="1"/>
      </xdr:nvSpPr>
      <xdr:spPr>
        <a:xfrm>
          <a:off x="4883150" y="5021580"/>
          <a:ext cx="10058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STRONGLY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33%</a:t>
          </a:r>
        </a:p>
      </xdr:txBody>
    </xdr:sp>
    <xdr:clientData/>
  </xdr:twoCellAnchor>
  <xdr:twoCellAnchor>
    <xdr:from>
      <xdr:col>9</xdr:col>
      <xdr:colOff>44450</xdr:colOff>
      <xdr:row>19</xdr:row>
      <xdr:rowOff>177800</xdr:rowOff>
    </xdr:from>
    <xdr:to>
      <xdr:col>15</xdr:col>
      <xdr:colOff>711200</xdr:colOff>
      <xdr:row>34</xdr:row>
      <xdr:rowOff>139700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75F999-C72E-46FD-8F06-C9EA0FB32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133350</xdr:colOff>
      <xdr:row>42</xdr:row>
      <xdr:rowOff>190500</xdr:rowOff>
    </xdr:from>
    <xdr:to>
      <xdr:col>7</xdr:col>
      <xdr:colOff>800100</xdr:colOff>
      <xdr:row>55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EDD8D5-D65B-4A54-9FFD-58A1B5604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69850</xdr:colOff>
      <xdr:row>41</xdr:row>
      <xdr:rowOff>127000</xdr:rowOff>
    </xdr:from>
    <xdr:to>
      <xdr:col>15</xdr:col>
      <xdr:colOff>698500</xdr:colOff>
      <xdr:row>56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D6315D1-CBE1-40E0-A870-6DAF7511A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749300</xdr:colOff>
      <xdr:row>43</xdr:row>
      <xdr:rowOff>88900</xdr:rowOff>
    </xdr:from>
    <xdr:to>
      <xdr:col>14</xdr:col>
      <xdr:colOff>444500</xdr:colOff>
      <xdr:row>56</xdr:row>
      <xdr:rowOff>38100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EEF9B46-61B7-4BD0-A3CB-455A0B351EF1}"/>
            </a:ext>
          </a:extLst>
        </xdr:cNvPr>
        <xdr:cNvSpPr txBox="1"/>
      </xdr:nvSpPr>
      <xdr:spPr>
        <a:xfrm>
          <a:off x="10670540" y="8672830"/>
          <a:ext cx="1348740" cy="2437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7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STRONGLY AGREE</a:t>
          </a:r>
        </a:p>
        <a:p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0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DISAGREE</a:t>
          </a:r>
        </a:p>
        <a:p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STRONGLY DISAGREE</a:t>
          </a: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0.39435</cdr:x>
      <cdr:y>0.10101</cdr:y>
    </cdr:from>
    <cdr:to>
      <cdr:x>0.39435</cdr:x>
      <cdr:y>0.91556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A857E49-09DC-A348-85F3-3FD7F3EE1830}"/>
            </a:ext>
          </a:extLst>
        </cdr:cNvPr>
        <cdr:cNvCxnSpPr/>
      </cdr:nvCxnSpPr>
      <cdr:spPr>
        <a:xfrm xmlns:a="http://schemas.openxmlformats.org/drawingml/2006/main">
          <a:off x="2216150" y="253999"/>
          <a:ext cx="0" cy="204825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27</xdr:row>
      <xdr:rowOff>44450</xdr:rowOff>
    </xdr:from>
    <xdr:to>
      <xdr:col>6</xdr:col>
      <xdr:colOff>584200</xdr:colOff>
      <xdr:row>45</xdr:row>
      <xdr:rowOff>139700</xdr:rowOff>
    </xdr:to>
    <xdr:graphicFrame macro="">
      <xdr:nvGraphicFramePr>
        <xdr:cNvPr id="2" name="Chart 24">
          <a:extLst>
            <a:ext uri="{FF2B5EF4-FFF2-40B4-BE49-F238E27FC236}">
              <a16:creationId xmlns:a16="http://schemas.microsoft.com/office/drawing/2014/main" id="{DC7A8FCC-56B4-47AE-8219-FD635B5B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26</xdr:row>
      <xdr:rowOff>114300</xdr:rowOff>
    </xdr:from>
    <xdr:to>
      <xdr:col>9</xdr:col>
      <xdr:colOff>290945</xdr:colOff>
      <xdr:row>43</xdr:row>
      <xdr:rowOff>155863</xdr:rowOff>
    </xdr:to>
    <xdr:sp macro="" textlink="">
      <xdr:nvSpPr>
        <xdr:cNvPr id="3" name="TextBox 27">
          <a:extLst>
            <a:ext uri="{FF2B5EF4-FFF2-40B4-BE49-F238E27FC236}">
              <a16:creationId xmlns:a16="http://schemas.microsoft.com/office/drawing/2014/main" id="{C44D212F-BF5B-4675-8881-F1D6EC5F0687}"/>
            </a:ext>
          </a:extLst>
        </xdr:cNvPr>
        <xdr:cNvSpPr txBox="1"/>
      </xdr:nvSpPr>
      <xdr:spPr>
        <a:xfrm>
          <a:off x="6046355" y="5029200"/>
          <a:ext cx="1590963" cy="32939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Highlights:</a:t>
          </a: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 </a:t>
          </a:r>
          <a:r>
            <a:rPr lang="en-US" sz="1300" b="1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April</a:t>
          </a:r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there was a reorganization. No jobs were eliminated,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but</a:t>
          </a:r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many people chose to leave.</a:t>
          </a: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 rates tend to be higher in the </a:t>
          </a:r>
          <a:r>
            <a:rPr lang="en-US" sz="1300" b="1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Summer months</a:t>
          </a:r>
          <a:r>
            <a:rPr lang="en-US" sz="1300" b="1" baseline="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when it is common for associates to leave to go back to school.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is typically low in November and December due to the holidays.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24</xdr:row>
      <xdr:rowOff>114300</xdr:rowOff>
    </xdr:from>
    <xdr:to>
      <xdr:col>7</xdr:col>
      <xdr:colOff>863600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B4F56-F0DB-46A5-B6B2-38A83C895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1308</xdr:colOff>
      <xdr:row>3</xdr:row>
      <xdr:rowOff>60960</xdr:rowOff>
    </xdr:from>
    <xdr:to>
      <xdr:col>17</xdr:col>
      <xdr:colOff>363140</xdr:colOff>
      <xdr:row>17</xdr:row>
      <xdr:rowOff>135255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E8C38D6-6F44-4882-80BC-77F26AF07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557213</xdr:colOff>
      <xdr:row>8</xdr:row>
      <xdr:rowOff>159543</xdr:rowOff>
    </xdr:from>
    <xdr:to>
      <xdr:col>17</xdr:col>
      <xdr:colOff>357187</xdr:colOff>
      <xdr:row>10</xdr:row>
      <xdr:rowOff>19049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1136D28-CD4C-47BF-9A5A-608368C41A2E}"/>
            </a:ext>
          </a:extLst>
        </xdr:cNvPr>
        <xdr:cNvSpPr txBox="1"/>
      </xdr:nvSpPr>
      <xdr:spPr>
        <a:xfrm>
          <a:off x="11475244" y="1685924"/>
          <a:ext cx="440531" cy="250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900" b="1">
              <a:solidFill>
                <a:schemeClr val="bg1">
                  <a:lumMod val="50000"/>
                </a:schemeClr>
              </a:solidFill>
            </a:rPr>
            <a:t>Goal</a:t>
          </a:r>
          <a:endParaRPr lang="pl-PL" sz="11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.7%20EXERCI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aru/Documents/@Firma/Materia&#322;y%20szkoleniowe/Czytanie%20danych%20i%20statystyki/3.%20Wizualizacja%20danych/Exercise/2.11%20EXERCI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aru/Documents/@Firma/Materia&#322;y%20szkoleniowe/Czytanie%20danych%20i%20statystyki/3.%20Wizualizacja%20danych/Exercise/3.2%20EXERCIS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aru/Documents/@Firma/Materia&#322;y%20szkoleniowe/Czytanie%20danych%20i%20statystyki/3.%20Wizualizacja%20danych/Exercise/3.4%20EXERC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SE 2.7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SE 2.11"/>
    </sheetNames>
    <sheetDataSet>
      <sheetData sheetId="0">
        <row r="8">
          <cell r="C8" t="str">
            <v>Vaccines</v>
          </cell>
          <cell r="D8" t="str">
            <v>Opportunities</v>
          </cell>
          <cell r="E8" t="str">
            <v>Success %</v>
          </cell>
          <cell r="F8" t="str">
            <v>Average</v>
          </cell>
        </row>
        <row r="9">
          <cell r="B9" t="str">
            <v>BDT</v>
          </cell>
          <cell r="C9">
            <v>2519</v>
          </cell>
          <cell r="D9">
            <v>25703</v>
          </cell>
          <cell r="E9">
            <v>9.8004124032214132E-2</v>
          </cell>
          <cell r="F9">
            <v>0.12077514705599353</v>
          </cell>
        </row>
        <row r="10">
          <cell r="B10" t="str">
            <v>DBA</v>
          </cell>
          <cell r="C10">
            <v>4142</v>
          </cell>
          <cell r="D10">
            <v>31249</v>
          </cell>
          <cell r="E10">
            <v>0.13254824154372941</v>
          </cell>
          <cell r="F10">
            <v>0.12077514705599353</v>
          </cell>
        </row>
        <row r="11">
          <cell r="B11" t="str">
            <v>FMP</v>
          </cell>
          <cell r="C11">
            <v>4075</v>
          </cell>
          <cell r="D11">
            <v>30548</v>
          </cell>
          <cell r="E11">
            <v>0.13339662171009559</v>
          </cell>
          <cell r="F11">
            <v>0.12077514705599353</v>
          </cell>
        </row>
        <row r="12">
          <cell r="B12" t="str">
            <v>LTA</v>
          </cell>
          <cell r="C12">
            <v>1840</v>
          </cell>
          <cell r="D12">
            <v>18857</v>
          </cell>
          <cell r="E12">
            <v>9.7576496791642361E-2</v>
          </cell>
          <cell r="F12">
            <v>0.12077514705599353</v>
          </cell>
        </row>
        <row r="13">
          <cell r="B13" t="str">
            <v>MVT</v>
          </cell>
          <cell r="C13">
            <v>1478</v>
          </cell>
          <cell r="D13">
            <v>16474</v>
          </cell>
          <cell r="E13">
            <v>8.9717130023066652E-2</v>
          </cell>
          <cell r="F13">
            <v>0.12077514705599353</v>
          </cell>
        </row>
        <row r="14">
          <cell r="B14" t="str">
            <v>OCE</v>
          </cell>
          <cell r="C14">
            <v>4495</v>
          </cell>
          <cell r="D14">
            <v>22497</v>
          </cell>
          <cell r="E14">
            <v>0.19980441836689336</v>
          </cell>
          <cell r="F14">
            <v>0.12077514705599353</v>
          </cell>
        </row>
        <row r="15">
          <cell r="B15" t="str">
            <v>ODP</v>
          </cell>
          <cell r="C15">
            <v>2244</v>
          </cell>
          <cell r="D15">
            <v>15063</v>
          </cell>
          <cell r="E15">
            <v>0.14897430790679148</v>
          </cell>
          <cell r="F15">
            <v>0.12077514705599353</v>
          </cell>
        </row>
        <row r="16">
          <cell r="B16" t="str">
            <v>ONK</v>
          </cell>
          <cell r="C16">
            <v>1546</v>
          </cell>
          <cell r="D16">
            <v>17064</v>
          </cell>
          <cell r="E16">
            <v>9.0600093764650724E-2</v>
          </cell>
          <cell r="F16">
            <v>0.12077514705599353</v>
          </cell>
        </row>
        <row r="17">
          <cell r="B17" t="str">
            <v>PLB</v>
          </cell>
          <cell r="C17">
            <v>2589</v>
          </cell>
          <cell r="D17">
            <v>21933</v>
          </cell>
          <cell r="E17">
            <v>0.11804130761865682</v>
          </cell>
          <cell r="F17">
            <v>0.12077514705599353</v>
          </cell>
        </row>
        <row r="18">
          <cell r="B18" t="str">
            <v>RDM</v>
          </cell>
          <cell r="C18">
            <v>1796</v>
          </cell>
          <cell r="D18">
            <v>17479</v>
          </cell>
          <cell r="E18">
            <v>0.10275187367698381</v>
          </cell>
          <cell r="F18">
            <v>0.12077514705599353</v>
          </cell>
        </row>
        <row r="19">
          <cell r="B19" t="str">
            <v>SBC</v>
          </cell>
          <cell r="C19">
            <v>2036</v>
          </cell>
          <cell r="D19">
            <v>21937</v>
          </cell>
          <cell r="E19">
            <v>9.2811232164835666E-2</v>
          </cell>
          <cell r="F19">
            <v>0.12077514705599353</v>
          </cell>
        </row>
        <row r="20">
          <cell r="B20" t="str">
            <v>SDT</v>
          </cell>
          <cell r="C20">
            <v>2221</v>
          </cell>
          <cell r="D20">
            <v>13983</v>
          </cell>
          <cell r="E20">
            <v>0.15883572909962096</v>
          </cell>
          <cell r="F20">
            <v>0.12077514705599353</v>
          </cell>
        </row>
        <row r="21">
          <cell r="B21" t="str">
            <v>SEP</v>
          </cell>
          <cell r="C21">
            <v>3630</v>
          </cell>
          <cell r="D21">
            <v>21395</v>
          </cell>
          <cell r="E21">
            <v>0.16966580976863754</v>
          </cell>
          <cell r="F21">
            <v>0.12077514705599353</v>
          </cell>
        </row>
        <row r="22">
          <cell r="B22" t="str">
            <v>WBA</v>
          </cell>
          <cell r="C22">
            <v>1091</v>
          </cell>
          <cell r="D22">
            <v>13042</v>
          </cell>
          <cell r="E22">
            <v>8.3652813985585037E-2</v>
          </cell>
          <cell r="F22">
            <v>0.12077514705599353</v>
          </cell>
        </row>
        <row r="23">
          <cell r="B23" t="str">
            <v>WLT</v>
          </cell>
          <cell r="C23">
            <v>1954</v>
          </cell>
          <cell r="D23">
            <v>24562</v>
          </cell>
          <cell r="E23">
            <v>7.9553782265287837E-2</v>
          </cell>
          <cell r="F23">
            <v>0.12077514705599353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SE 3.2"/>
    </sheetNames>
    <sheetDataSet>
      <sheetData sheetId="0">
        <row r="5">
          <cell r="C5" t="str">
            <v>Rate</v>
          </cell>
        </row>
        <row r="6">
          <cell r="B6" t="str">
            <v>JAN</v>
          </cell>
          <cell r="C6">
            <v>4.0000000000000001E-3</v>
          </cell>
        </row>
        <row r="7">
          <cell r="B7" t="str">
            <v>FEB</v>
          </cell>
          <cell r="C7">
            <v>1E-3</v>
          </cell>
        </row>
        <row r="8">
          <cell r="B8" t="str">
            <v>MAR</v>
          </cell>
          <cell r="C8">
            <v>1.5E-3</v>
          </cell>
        </row>
        <row r="9">
          <cell r="B9" t="str">
            <v>APR</v>
          </cell>
          <cell r="C9">
            <v>8.0000000000000002E-3</v>
          </cell>
        </row>
        <row r="10">
          <cell r="B10" t="str">
            <v>MAY</v>
          </cell>
          <cell r="C10">
            <v>3.0000000000000001E-3</v>
          </cell>
        </row>
        <row r="11">
          <cell r="B11" t="str">
            <v>JUN</v>
          </cell>
          <cell r="C11">
            <v>1.4E-3</v>
          </cell>
        </row>
        <row r="12">
          <cell r="B12" t="str">
            <v>JUL</v>
          </cell>
          <cell r="C12">
            <v>4.4000000000000003E-3</v>
          </cell>
        </row>
        <row r="13">
          <cell r="B13" t="str">
            <v>AUG</v>
          </cell>
          <cell r="C13">
            <v>5.0000000000000001E-3</v>
          </cell>
        </row>
        <row r="14">
          <cell r="B14" t="str">
            <v>SEP</v>
          </cell>
          <cell r="C14">
            <v>2.2000000000000001E-3</v>
          </cell>
        </row>
        <row r="15">
          <cell r="B15" t="str">
            <v>OCT</v>
          </cell>
          <cell r="C15">
            <v>1.5E-3</v>
          </cell>
        </row>
        <row r="16">
          <cell r="B16" t="str">
            <v>NOV</v>
          </cell>
          <cell r="C16">
            <v>5.0000000000000001E-4</v>
          </cell>
        </row>
        <row r="17">
          <cell r="B17" t="str">
            <v>DEC</v>
          </cell>
          <cell r="C17">
            <v>1E-3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SE 3.4"/>
    </sheetNames>
    <sheetDataSet>
      <sheetData sheetId="0">
        <row r="5">
          <cell r="C5" t="str">
            <v>Direct Sales</v>
          </cell>
          <cell r="D5" t="str">
            <v>Indirect Sales</v>
          </cell>
        </row>
        <row r="6">
          <cell r="B6">
            <v>43466</v>
          </cell>
          <cell r="C6">
            <v>88.2</v>
          </cell>
          <cell r="D6">
            <v>82.2</v>
          </cell>
        </row>
        <row r="7">
          <cell r="B7">
            <v>43497</v>
          </cell>
          <cell r="C7">
            <v>76.3</v>
          </cell>
          <cell r="D7">
            <v>71.400000000000006</v>
          </cell>
        </row>
        <row r="8">
          <cell r="B8">
            <v>43525</v>
          </cell>
          <cell r="C8">
            <v>47.8</v>
          </cell>
          <cell r="D8">
            <v>88.7</v>
          </cell>
        </row>
        <row r="9">
          <cell r="B9">
            <v>43556</v>
          </cell>
          <cell r="C9">
            <v>76.099999999999994</v>
          </cell>
          <cell r="D9">
            <v>81</v>
          </cell>
        </row>
        <row r="10">
          <cell r="B10">
            <v>43586</v>
          </cell>
          <cell r="C10">
            <v>71.400000000000006</v>
          </cell>
          <cell r="D10">
            <v>88.4</v>
          </cell>
        </row>
        <row r="11">
          <cell r="B11">
            <v>43617</v>
          </cell>
          <cell r="C11">
            <v>58.6</v>
          </cell>
          <cell r="D11">
            <v>120.2</v>
          </cell>
        </row>
        <row r="12">
          <cell r="B12">
            <v>43647</v>
          </cell>
          <cell r="C12">
            <v>79.900000000000006</v>
          </cell>
          <cell r="D12">
            <v>83.5</v>
          </cell>
        </row>
        <row r="13">
          <cell r="B13">
            <v>43678</v>
          </cell>
          <cell r="C13">
            <v>69.400000000000006</v>
          </cell>
          <cell r="D13">
            <v>73.8</v>
          </cell>
        </row>
        <row r="14">
          <cell r="B14">
            <v>43709</v>
          </cell>
          <cell r="C14">
            <v>53.9</v>
          </cell>
          <cell r="D14">
            <v>98</v>
          </cell>
        </row>
        <row r="15">
          <cell r="B15">
            <v>43739</v>
          </cell>
          <cell r="C15">
            <v>80.8</v>
          </cell>
          <cell r="D15">
            <v>85.1</v>
          </cell>
        </row>
        <row r="16">
          <cell r="B16">
            <v>43770</v>
          </cell>
          <cell r="C16">
            <v>74.3</v>
          </cell>
          <cell r="D16">
            <v>94.4</v>
          </cell>
        </row>
        <row r="17">
          <cell r="B17">
            <v>43800</v>
          </cell>
          <cell r="C17">
            <v>46.4</v>
          </cell>
          <cell r="D17">
            <v>64.8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B13B30-F977-4CFE-A3A8-DFD6A3A1278D}" name="Tabela2" displayName="Tabela2" ref="B7:F13" totalsRowShown="0" headerRowDxfId="8" dataDxfId="6" headerRowBorderDxfId="7" tableBorderDxfId="5" headerRowCellStyle="Normalny 2">
  <autoFilter ref="B7:F13" xr:uid="{5F28412D-4F1B-4381-9414-6BEE840922FF}"/>
  <tableColumns count="5">
    <tableColumn id="1" xr3:uid="{83A1C3ED-47C4-47D5-A4C1-4E3FAEBD81DC}" name="Tier" dataDxfId="4" dataCellStyle="Normalny 2"/>
    <tableColumn id="2" xr3:uid="{F01336EB-3265-48AD-8B42-6AB1165FFEFA}" name="# of Accounts" dataDxfId="3" dataCellStyle="Dziesiętny 2"/>
    <tableColumn id="3" xr3:uid="{A15F06C8-5110-4051-9B43-E8AA2D6B888B}" name="% Accounts" dataDxfId="2" dataCellStyle="Procentowy 2"/>
    <tableColumn id="4" xr3:uid="{9C0632D8-0734-4B22-96EC-605291602F1C}" name="Revenue ($M)" dataDxfId="1" dataCellStyle="Normalny 2"/>
    <tableColumn id="5" xr3:uid="{5A1CDC47-0C72-467C-8EB6-249ABC382592}" name="% Revenue" dataDxfId="0" dataCellStyle="Procentowy"/>
  </tableColumns>
  <tableStyleInfo name="TableStyleLight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orytellingwithdata.com/book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4"/>
  <sheetViews>
    <sheetView workbookViewId="0">
      <selection activeCell="H7" sqref="H7"/>
    </sheetView>
  </sheetViews>
  <sheetFormatPr defaultRowHeight="14.4" x14ac:dyDescent="0.55000000000000004"/>
  <sheetData>
    <row r="3" spans="2:2" x14ac:dyDescent="0.55000000000000004">
      <c r="B3" t="s">
        <v>11</v>
      </c>
    </row>
    <row r="4" spans="2:2" x14ac:dyDescent="0.55000000000000004">
      <c r="B4" s="1" t="s">
        <v>12</v>
      </c>
    </row>
  </sheetData>
  <hyperlinks>
    <hyperlink ref="B4" r:id="rId1" xr:uid="{55FB6721-9A22-442C-A482-7238B84A1CC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312D-297A-4B6D-83AA-EE24F2BD54A2}">
  <dimension ref="B1:I45"/>
  <sheetViews>
    <sheetView topLeftCell="A3" zoomScale="140" zoomScaleNormal="140" workbookViewId="0">
      <selection activeCell="A18" sqref="A18"/>
    </sheetView>
  </sheetViews>
  <sheetFormatPr defaultRowHeight="14.4" x14ac:dyDescent="0.55000000000000004"/>
  <cols>
    <col min="2" max="2" width="18.1015625" bestFit="1" customWidth="1"/>
  </cols>
  <sheetData>
    <row r="1" spans="2:9" x14ac:dyDescent="0.55000000000000004">
      <c r="B1" s="39" t="s">
        <v>127</v>
      </c>
    </row>
    <row r="4" spans="2:9" ht="15.3" x14ac:dyDescent="0.55000000000000004">
      <c r="B4" s="97" t="s">
        <v>49</v>
      </c>
      <c r="C4" s="97"/>
      <c r="D4" s="97"/>
      <c r="E4" s="97"/>
      <c r="F4" s="98"/>
      <c r="G4" s="98"/>
      <c r="H4" s="98"/>
      <c r="I4" s="98"/>
    </row>
    <row r="5" spans="2:9" ht="15.3" x14ac:dyDescent="0.55000000000000004">
      <c r="B5" s="98"/>
      <c r="C5" s="98"/>
      <c r="D5" s="98"/>
      <c r="E5" s="98"/>
      <c r="F5" s="98"/>
      <c r="G5" s="98"/>
      <c r="H5" s="98"/>
      <c r="I5" s="98"/>
    </row>
    <row r="6" spans="2:9" ht="15.3" x14ac:dyDescent="0.55000000000000004">
      <c r="B6" s="98"/>
      <c r="C6" s="99" t="s">
        <v>121</v>
      </c>
      <c r="D6" s="99" t="s">
        <v>122</v>
      </c>
      <c r="E6" s="99" t="s">
        <v>123</v>
      </c>
      <c r="F6" s="98"/>
      <c r="G6" s="98"/>
      <c r="H6" s="98"/>
      <c r="I6" s="98"/>
    </row>
    <row r="7" spans="2:9" ht="15.3" x14ac:dyDescent="0.55000000000000004">
      <c r="B7" s="100">
        <v>43466</v>
      </c>
      <c r="C7" s="101">
        <v>88.2</v>
      </c>
      <c r="D7" s="101">
        <v>82.2</v>
      </c>
      <c r="E7" s="99">
        <v>90</v>
      </c>
      <c r="F7" s="98"/>
      <c r="G7" s="98"/>
      <c r="H7" s="98"/>
      <c r="I7" s="102"/>
    </row>
    <row r="8" spans="2:9" ht="15.3" x14ac:dyDescent="0.55000000000000004">
      <c r="B8" s="100">
        <v>43497</v>
      </c>
      <c r="C8" s="101">
        <v>76.3</v>
      </c>
      <c r="D8" s="101">
        <v>71.400000000000006</v>
      </c>
      <c r="E8" s="99">
        <v>90</v>
      </c>
      <c r="F8" s="98"/>
      <c r="G8" s="98"/>
      <c r="H8" s="98"/>
      <c r="I8" s="102"/>
    </row>
    <row r="9" spans="2:9" ht="15.3" x14ac:dyDescent="0.55000000000000004">
      <c r="B9" s="100">
        <v>43525</v>
      </c>
      <c r="C9" s="101">
        <v>47.8</v>
      </c>
      <c r="D9" s="101">
        <v>88.7</v>
      </c>
      <c r="E9" s="99">
        <v>90</v>
      </c>
      <c r="F9" s="98"/>
      <c r="G9" s="98"/>
      <c r="H9" s="98"/>
      <c r="I9" s="102"/>
    </row>
    <row r="10" spans="2:9" ht="15.3" x14ac:dyDescent="0.55000000000000004">
      <c r="B10" s="100">
        <v>43556</v>
      </c>
      <c r="C10" s="101">
        <v>76.099999999999994</v>
      </c>
      <c r="D10" s="101">
        <v>81</v>
      </c>
      <c r="E10" s="99">
        <v>90</v>
      </c>
      <c r="F10" s="98"/>
      <c r="G10" s="98"/>
      <c r="H10" s="98"/>
      <c r="I10" s="102"/>
    </row>
    <row r="11" spans="2:9" ht="15.3" x14ac:dyDescent="0.55000000000000004">
      <c r="B11" s="100">
        <v>43586</v>
      </c>
      <c r="C11" s="101">
        <v>71.400000000000006</v>
      </c>
      <c r="D11" s="101">
        <v>88.4</v>
      </c>
      <c r="E11" s="99">
        <v>88</v>
      </c>
      <c r="F11" s="98"/>
      <c r="G11" s="98"/>
      <c r="H11" s="98"/>
      <c r="I11" s="102"/>
    </row>
    <row r="12" spans="2:9" ht="15.3" x14ac:dyDescent="0.55000000000000004">
      <c r="B12" s="100">
        <v>43617</v>
      </c>
      <c r="C12" s="101">
        <v>58.6</v>
      </c>
      <c r="D12" s="101">
        <v>120.2</v>
      </c>
      <c r="E12" s="99">
        <v>99</v>
      </c>
      <c r="F12" s="98"/>
      <c r="G12" s="98"/>
      <c r="H12" s="98"/>
      <c r="I12" s="102"/>
    </row>
    <row r="13" spans="2:9" ht="15.3" x14ac:dyDescent="0.55000000000000004">
      <c r="B13" s="100">
        <v>43647</v>
      </c>
      <c r="C13" s="101">
        <v>79.900000000000006</v>
      </c>
      <c r="D13" s="101">
        <v>83.5</v>
      </c>
      <c r="E13" s="99">
        <v>90</v>
      </c>
      <c r="F13" s="98"/>
      <c r="G13" s="98"/>
      <c r="H13" s="98"/>
      <c r="I13" s="102"/>
    </row>
    <row r="14" spans="2:9" ht="15.3" x14ac:dyDescent="0.55000000000000004">
      <c r="B14" s="100">
        <v>43678</v>
      </c>
      <c r="C14" s="101">
        <v>69.400000000000006</v>
      </c>
      <c r="D14" s="101">
        <v>73.8</v>
      </c>
      <c r="E14" s="99">
        <v>93</v>
      </c>
      <c r="F14" s="98"/>
      <c r="G14" s="98"/>
      <c r="H14" s="98"/>
      <c r="I14" s="102"/>
    </row>
    <row r="15" spans="2:9" ht="15.3" x14ac:dyDescent="0.55000000000000004">
      <c r="B15" s="100">
        <v>43709</v>
      </c>
      <c r="C15" s="101">
        <v>53.9</v>
      </c>
      <c r="D15" s="101">
        <v>98</v>
      </c>
      <c r="E15" s="99">
        <v>90</v>
      </c>
      <c r="F15" s="98"/>
      <c r="G15" s="98"/>
      <c r="H15" s="98"/>
      <c r="I15" s="102"/>
    </row>
    <row r="16" spans="2:9" ht="15.3" x14ac:dyDescent="0.55000000000000004">
      <c r="B16" s="100">
        <v>43739</v>
      </c>
      <c r="C16" s="101">
        <v>80.8</v>
      </c>
      <c r="D16" s="101">
        <v>85.1</v>
      </c>
      <c r="E16" s="99">
        <v>92</v>
      </c>
      <c r="F16" s="98"/>
      <c r="G16" s="98"/>
      <c r="H16" s="98"/>
      <c r="I16" s="102"/>
    </row>
    <row r="17" spans="2:9" ht="15.3" x14ac:dyDescent="0.55000000000000004">
      <c r="B17" s="100">
        <v>43770</v>
      </c>
      <c r="C17" s="101">
        <v>74.3</v>
      </c>
      <c r="D17" s="101">
        <v>94.4</v>
      </c>
      <c r="E17" s="99">
        <v>90</v>
      </c>
      <c r="F17" s="98"/>
      <c r="G17" s="98"/>
      <c r="H17" s="98"/>
      <c r="I17" s="102"/>
    </row>
    <row r="18" spans="2:9" ht="15.3" x14ac:dyDescent="0.55000000000000004">
      <c r="B18" s="100">
        <v>43800</v>
      </c>
      <c r="C18" s="101">
        <v>46.4</v>
      </c>
      <c r="D18" s="101">
        <v>64.8</v>
      </c>
      <c r="E18" s="99">
        <v>90</v>
      </c>
      <c r="F18" s="98"/>
      <c r="G18" s="98"/>
      <c r="H18" s="98"/>
      <c r="I18" s="102"/>
    </row>
    <row r="19" spans="2:9" ht="15.3" x14ac:dyDescent="0.55000000000000004">
      <c r="B19" s="98"/>
      <c r="C19" s="98"/>
      <c r="D19" s="98"/>
      <c r="E19" s="98"/>
      <c r="F19" s="98"/>
      <c r="G19" s="98"/>
      <c r="H19" s="98"/>
      <c r="I19" s="98"/>
    </row>
    <row r="20" spans="2:9" ht="15.3" x14ac:dyDescent="0.55000000000000004">
      <c r="B20" s="98"/>
      <c r="C20" s="98"/>
      <c r="D20" s="98"/>
      <c r="E20" s="98"/>
      <c r="F20" s="98"/>
      <c r="G20" s="98"/>
      <c r="H20" s="98"/>
      <c r="I20" s="98"/>
    </row>
    <row r="21" spans="2:9" ht="15.3" x14ac:dyDescent="0.55000000000000004">
      <c r="B21" s="103" t="s">
        <v>124</v>
      </c>
      <c r="C21" s="103"/>
      <c r="D21" s="103"/>
      <c r="E21" s="103"/>
      <c r="F21" s="103"/>
      <c r="G21" s="103"/>
      <c r="H21" s="103"/>
      <c r="I21" s="103"/>
    </row>
    <row r="22" spans="2:9" ht="15.3" x14ac:dyDescent="0.55000000000000004">
      <c r="B22" s="98"/>
      <c r="C22" s="98"/>
      <c r="D22" s="98"/>
      <c r="E22" s="98"/>
      <c r="F22" s="98"/>
      <c r="G22" s="98"/>
      <c r="H22" s="98"/>
      <c r="I22" s="98"/>
    </row>
    <row r="23" spans="2:9" ht="24.9" x14ac:dyDescent="0.8">
      <c r="B23" s="126" t="s">
        <v>125</v>
      </c>
      <c r="C23" s="126"/>
      <c r="D23" s="126"/>
      <c r="E23" s="126"/>
      <c r="F23" s="126"/>
      <c r="G23" s="126"/>
      <c r="H23" s="126"/>
      <c r="I23" s="104"/>
    </row>
    <row r="24" spans="2:9" ht="18" thickBot="1" x14ac:dyDescent="0.65">
      <c r="B24" s="127" t="s">
        <v>126</v>
      </c>
      <c r="C24" s="127"/>
      <c r="D24" s="127"/>
      <c r="E24" s="127"/>
      <c r="F24" s="127"/>
      <c r="G24" s="127"/>
      <c r="H24" s="127"/>
      <c r="I24" s="104"/>
    </row>
    <row r="25" spans="2:9" ht="15.6" thickTop="1" x14ac:dyDescent="0.55000000000000004">
      <c r="B25" s="105"/>
      <c r="C25" s="105"/>
      <c r="D25" s="105"/>
      <c r="E25" s="105"/>
      <c r="F25" s="105"/>
      <c r="G25" s="105"/>
      <c r="H25" s="105"/>
      <c r="I25" s="104"/>
    </row>
    <row r="26" spans="2:9" ht="15.3" x14ac:dyDescent="0.55000000000000004">
      <c r="B26" s="104"/>
      <c r="C26" s="104"/>
      <c r="D26" s="104"/>
      <c r="E26" s="104"/>
      <c r="F26" s="104"/>
      <c r="G26" s="104"/>
      <c r="H26" s="104"/>
      <c r="I26" s="104"/>
    </row>
    <row r="27" spans="2:9" ht="15.3" x14ac:dyDescent="0.55000000000000004">
      <c r="B27" s="104"/>
      <c r="C27" s="104"/>
      <c r="D27" s="104"/>
      <c r="E27" s="104"/>
      <c r="F27" s="104"/>
      <c r="G27" s="104"/>
      <c r="H27" s="104"/>
      <c r="I27" s="104"/>
    </row>
    <row r="28" spans="2:9" ht="15.3" x14ac:dyDescent="0.55000000000000004">
      <c r="B28" s="104"/>
      <c r="C28" s="104"/>
      <c r="D28" s="104"/>
      <c r="E28" s="104"/>
      <c r="F28" s="104"/>
      <c r="G28" s="104"/>
      <c r="H28" s="104"/>
      <c r="I28" s="104"/>
    </row>
    <row r="29" spans="2:9" ht="15.3" x14ac:dyDescent="0.55000000000000004">
      <c r="B29" s="104"/>
      <c r="C29" s="104"/>
      <c r="D29" s="104"/>
      <c r="E29" s="104"/>
      <c r="F29" s="104"/>
      <c r="G29" s="104"/>
      <c r="H29" s="104"/>
      <c r="I29" s="104"/>
    </row>
    <row r="30" spans="2:9" ht="15.3" x14ac:dyDescent="0.55000000000000004">
      <c r="B30" s="104"/>
      <c r="C30" s="104"/>
      <c r="D30" s="104"/>
      <c r="E30" s="104"/>
      <c r="F30" s="104"/>
      <c r="G30" s="104"/>
      <c r="H30" s="104"/>
      <c r="I30" s="104"/>
    </row>
    <row r="31" spans="2:9" ht="15.3" x14ac:dyDescent="0.55000000000000004">
      <c r="B31" s="104"/>
      <c r="C31" s="104"/>
      <c r="D31" s="104"/>
      <c r="E31" s="104"/>
      <c r="F31" s="104"/>
      <c r="G31" s="104"/>
      <c r="H31" s="104"/>
      <c r="I31" s="104"/>
    </row>
    <row r="32" spans="2:9" ht="15.3" x14ac:dyDescent="0.55000000000000004">
      <c r="B32" s="104"/>
      <c r="C32" s="104"/>
      <c r="D32" s="104"/>
      <c r="E32" s="104"/>
      <c r="F32" s="104"/>
      <c r="G32" s="104"/>
      <c r="H32" s="104"/>
      <c r="I32" s="104"/>
    </row>
    <row r="33" spans="2:9" ht="15.3" x14ac:dyDescent="0.55000000000000004">
      <c r="B33" s="104"/>
      <c r="C33" s="104"/>
      <c r="D33" s="104"/>
      <c r="E33" s="104"/>
      <c r="F33" s="104"/>
      <c r="G33" s="104"/>
      <c r="H33" s="104"/>
      <c r="I33" s="104"/>
    </row>
    <row r="34" spans="2:9" ht="15.3" x14ac:dyDescent="0.55000000000000004">
      <c r="B34" s="104"/>
      <c r="C34" s="104"/>
      <c r="D34" s="104"/>
      <c r="E34" s="104"/>
      <c r="F34" s="104"/>
      <c r="G34" s="104"/>
      <c r="H34" s="104"/>
      <c r="I34" s="104"/>
    </row>
    <row r="35" spans="2:9" ht="15.3" x14ac:dyDescent="0.55000000000000004">
      <c r="B35" s="104"/>
      <c r="C35" s="104"/>
      <c r="D35" s="104"/>
      <c r="E35" s="104"/>
      <c r="F35" s="104"/>
      <c r="G35" s="104"/>
      <c r="H35" s="104"/>
      <c r="I35" s="104"/>
    </row>
    <row r="36" spans="2:9" ht="15.3" x14ac:dyDescent="0.55000000000000004">
      <c r="B36" s="104"/>
      <c r="C36" s="104"/>
      <c r="D36" s="104"/>
      <c r="E36" s="104"/>
      <c r="F36" s="104"/>
      <c r="G36" s="104"/>
      <c r="H36" s="104"/>
      <c r="I36" s="104"/>
    </row>
    <row r="37" spans="2:9" ht="15.3" x14ac:dyDescent="0.55000000000000004">
      <c r="B37" s="104"/>
      <c r="C37" s="104"/>
      <c r="D37" s="104"/>
      <c r="E37" s="104"/>
      <c r="F37" s="104"/>
      <c r="G37" s="104"/>
      <c r="H37" s="104"/>
      <c r="I37" s="104"/>
    </row>
    <row r="38" spans="2:9" ht="15.3" x14ac:dyDescent="0.55000000000000004">
      <c r="B38" s="104"/>
      <c r="C38" s="104"/>
      <c r="D38" s="104"/>
      <c r="E38" s="104"/>
      <c r="F38" s="104"/>
      <c r="G38" s="104"/>
      <c r="H38" s="104"/>
      <c r="I38" s="104"/>
    </row>
    <row r="39" spans="2:9" ht="15.3" x14ac:dyDescent="0.55000000000000004">
      <c r="B39" s="104"/>
      <c r="C39" s="104"/>
      <c r="D39" s="104"/>
      <c r="E39" s="104"/>
      <c r="F39" s="104"/>
      <c r="G39" s="104"/>
      <c r="H39" s="104"/>
      <c r="I39" s="104"/>
    </row>
    <row r="40" spans="2:9" ht="15.3" x14ac:dyDescent="0.55000000000000004">
      <c r="B40" s="104"/>
      <c r="C40" s="104"/>
      <c r="D40" s="104"/>
      <c r="E40" s="104"/>
      <c r="F40" s="104"/>
      <c r="G40" s="104"/>
      <c r="H40" s="104"/>
      <c r="I40" s="104"/>
    </row>
    <row r="41" spans="2:9" ht="15.3" x14ac:dyDescent="0.55000000000000004">
      <c r="B41" s="104"/>
      <c r="C41" s="104"/>
      <c r="D41" s="104"/>
      <c r="E41" s="104"/>
      <c r="F41" s="104"/>
      <c r="G41" s="104"/>
      <c r="H41" s="104"/>
      <c r="I41" s="104"/>
    </row>
    <row r="42" spans="2:9" ht="15.3" x14ac:dyDescent="0.55000000000000004">
      <c r="B42" s="104"/>
      <c r="C42" s="104"/>
      <c r="D42" s="104"/>
      <c r="E42" s="104"/>
      <c r="F42" s="104"/>
      <c r="G42" s="104"/>
      <c r="H42" s="104"/>
      <c r="I42" s="104"/>
    </row>
    <row r="43" spans="2:9" ht="15.3" x14ac:dyDescent="0.55000000000000004">
      <c r="B43" s="104"/>
      <c r="C43" s="104"/>
      <c r="D43" s="104"/>
      <c r="E43" s="104"/>
      <c r="F43" s="104"/>
      <c r="G43" s="104"/>
      <c r="H43" s="104"/>
      <c r="I43" s="104"/>
    </row>
    <row r="44" spans="2:9" ht="15.6" thickBot="1" x14ac:dyDescent="0.6">
      <c r="B44" s="106"/>
      <c r="C44" s="106"/>
      <c r="D44" s="106"/>
      <c r="E44" s="106"/>
      <c r="F44" s="106"/>
      <c r="G44" s="106"/>
      <c r="H44" s="106"/>
      <c r="I44" s="104"/>
    </row>
    <row r="45" spans="2:9" ht="15.6" thickTop="1" x14ac:dyDescent="0.55000000000000004">
      <c r="B45" s="98"/>
      <c r="C45" s="98"/>
      <c r="D45" s="98"/>
      <c r="E45" s="98"/>
      <c r="F45" s="98"/>
      <c r="G45" s="98"/>
      <c r="H45" s="98"/>
      <c r="I45" s="98"/>
    </row>
  </sheetData>
  <mergeCells count="2">
    <mergeCell ref="B23:H23"/>
    <mergeCell ref="B24:H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881AD-6F3B-4E73-AD4D-4EC875BF91D2}">
  <dimension ref="B3:F13"/>
  <sheetViews>
    <sheetView tabSelected="1" topLeftCell="A10" zoomScale="120" zoomScaleNormal="120" workbookViewId="0">
      <selection activeCell="K18" sqref="K18"/>
    </sheetView>
  </sheetViews>
  <sheetFormatPr defaultRowHeight="14.4" x14ac:dyDescent="0.55000000000000004"/>
  <cols>
    <col min="2" max="2" width="20.734375" customWidth="1"/>
    <col min="3" max="3" width="15.15625" customWidth="1"/>
    <col min="4" max="4" width="13.05078125" customWidth="1"/>
    <col min="5" max="5" width="15.15625" customWidth="1"/>
    <col min="6" max="6" width="12.3671875" customWidth="1"/>
  </cols>
  <sheetData>
    <row r="3" spans="2:6" x14ac:dyDescent="0.55000000000000004">
      <c r="B3" t="s">
        <v>48</v>
      </c>
    </row>
    <row r="5" spans="2:6" ht="24.9" x14ac:dyDescent="0.8">
      <c r="B5" s="3" t="s">
        <v>0</v>
      </c>
      <c r="C5" s="2"/>
      <c r="D5" s="2"/>
      <c r="E5" s="2"/>
      <c r="F5" s="2"/>
    </row>
    <row r="6" spans="2:6" ht="15.3" x14ac:dyDescent="0.55000000000000004">
      <c r="B6" s="2"/>
      <c r="C6" s="2"/>
      <c r="D6" s="2"/>
      <c r="E6" s="2"/>
      <c r="F6" s="2"/>
    </row>
    <row r="7" spans="2:6" ht="15.3" x14ac:dyDescent="0.55000000000000004">
      <c r="B7" s="107" t="s">
        <v>1</v>
      </c>
      <c r="C7" s="107" t="s">
        <v>2</v>
      </c>
      <c r="D7" s="107" t="s">
        <v>3</v>
      </c>
      <c r="E7" s="107" t="s">
        <v>4</v>
      </c>
      <c r="F7" s="107" t="s">
        <v>5</v>
      </c>
    </row>
    <row r="8" spans="2:6" ht="15.3" x14ac:dyDescent="0.55000000000000004">
      <c r="B8" s="113" t="s">
        <v>7</v>
      </c>
      <c r="C8" s="108">
        <v>19</v>
      </c>
      <c r="D8" s="115">
        <v>1.7463235294117647E-2</v>
      </c>
      <c r="E8" s="109">
        <v>3.9269999999999996</v>
      </c>
      <c r="F8" s="110">
        <v>0.21</v>
      </c>
    </row>
    <row r="9" spans="2:6" ht="15.3" x14ac:dyDescent="0.55000000000000004">
      <c r="B9" s="113" t="s">
        <v>6</v>
      </c>
      <c r="C9" s="108">
        <v>77</v>
      </c>
      <c r="D9" s="116">
        <v>7.077205882352941E-2</v>
      </c>
      <c r="E9" s="109">
        <v>4.6749999999999998</v>
      </c>
      <c r="F9" s="110">
        <v>0.25</v>
      </c>
    </row>
    <row r="10" spans="2:6" ht="15.3" x14ac:dyDescent="0.55000000000000004">
      <c r="B10" s="113" t="s">
        <v>8</v>
      </c>
      <c r="C10" s="108">
        <v>338</v>
      </c>
      <c r="D10" s="116">
        <v>0.31066176470588236</v>
      </c>
      <c r="E10" s="109">
        <v>5.984</v>
      </c>
      <c r="F10" s="110">
        <v>0.32</v>
      </c>
    </row>
    <row r="11" spans="2:6" ht="15.3" x14ac:dyDescent="0.55000000000000004">
      <c r="B11" s="113" t="s">
        <v>9</v>
      </c>
      <c r="C11" s="108">
        <v>425</v>
      </c>
      <c r="D11" s="116">
        <v>0.390625</v>
      </c>
      <c r="E11" s="109">
        <v>2.8049999999999997</v>
      </c>
      <c r="F11" s="110">
        <v>0.15</v>
      </c>
    </row>
    <row r="12" spans="2:6" ht="15.3" x14ac:dyDescent="0.55000000000000004">
      <c r="B12" s="113" t="s">
        <v>10</v>
      </c>
      <c r="C12" s="108">
        <v>24</v>
      </c>
      <c r="D12" s="116">
        <v>2.2058823529411766E-2</v>
      </c>
      <c r="E12" s="109">
        <v>0.374</v>
      </c>
      <c r="F12" s="110">
        <v>0.02</v>
      </c>
    </row>
    <row r="13" spans="2:6" ht="15.3" x14ac:dyDescent="0.55000000000000004">
      <c r="B13" s="114" t="s">
        <v>128</v>
      </c>
      <c r="C13" s="111">
        <f>Tabela2[[#This Row],[% Accounts]]*SUM(C8:C12)/SUM(D8:D12)</f>
        <v>204.99999999999994</v>
      </c>
      <c r="D13" s="116">
        <f>1-SUM(D8:D12)</f>
        <v>0.18841911764705876</v>
      </c>
      <c r="E13" s="109">
        <f>Tabela2[[#This Row],[% Accounts]]*SUM(E8:E12)/SUM(F8:F12)</f>
        <v>3.5234374999999982</v>
      </c>
      <c r="F13" s="112">
        <f>1-SUM(F8:F12)</f>
        <v>4.9999999999999933E-2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52BF2-70EE-4966-B70A-881F183DF4C8}">
  <dimension ref="B2:C35"/>
  <sheetViews>
    <sheetView topLeftCell="A5" zoomScale="77" zoomScaleNormal="77" workbookViewId="0">
      <selection activeCell="F17" sqref="F17"/>
    </sheetView>
  </sheetViews>
  <sheetFormatPr defaultRowHeight="14.4" x14ac:dyDescent="0.55000000000000004"/>
  <cols>
    <col min="2" max="2" width="14.89453125" customWidth="1"/>
    <col min="3" max="3" width="21.47265625" customWidth="1"/>
  </cols>
  <sheetData>
    <row r="2" spans="2:3" x14ac:dyDescent="0.55000000000000004">
      <c r="B2" t="s">
        <v>48</v>
      </c>
    </row>
    <row r="4" spans="2:3" ht="24.9" x14ac:dyDescent="0.8">
      <c r="B4" s="5" t="s">
        <v>13</v>
      </c>
      <c r="C4" s="4"/>
    </row>
    <row r="5" spans="2:3" ht="15.6" x14ac:dyDescent="0.6">
      <c r="B5" s="15"/>
      <c r="C5" s="14"/>
    </row>
    <row r="6" spans="2:3" ht="30" x14ac:dyDescent="0.55000000000000004">
      <c r="B6" s="13" t="s">
        <v>14</v>
      </c>
      <c r="C6" s="12" t="s">
        <v>15</v>
      </c>
    </row>
    <row r="7" spans="2:3" ht="15" x14ac:dyDescent="0.55000000000000004">
      <c r="B7" s="11">
        <v>2010</v>
      </c>
      <c r="C7" s="10">
        <v>40139</v>
      </c>
    </row>
    <row r="8" spans="2:3" ht="15" x14ac:dyDescent="0.55000000000000004">
      <c r="B8" s="9">
        <v>2011</v>
      </c>
      <c r="C8" s="8">
        <v>127020</v>
      </c>
    </row>
    <row r="9" spans="2:3" ht="15" x14ac:dyDescent="0.55000000000000004">
      <c r="B9" s="9">
        <v>2012</v>
      </c>
      <c r="C9" s="8">
        <v>168193</v>
      </c>
    </row>
    <row r="10" spans="2:3" ht="15" x14ac:dyDescent="0.55000000000000004">
      <c r="B10" s="9">
        <v>2013</v>
      </c>
      <c r="C10" s="8">
        <v>153115</v>
      </c>
    </row>
    <row r="11" spans="2:3" ht="15" x14ac:dyDescent="0.55000000000000004">
      <c r="B11" s="9">
        <v>2014</v>
      </c>
      <c r="C11" s="8">
        <v>202102</v>
      </c>
    </row>
    <row r="12" spans="2:3" ht="15" x14ac:dyDescent="0.55000000000000004">
      <c r="B12" s="9">
        <v>2015</v>
      </c>
      <c r="C12" s="8">
        <v>232897</v>
      </c>
    </row>
    <row r="13" spans="2:3" ht="15" x14ac:dyDescent="0.55000000000000004">
      <c r="B13" s="9">
        <v>2016</v>
      </c>
      <c r="C13" s="8">
        <v>277912</v>
      </c>
    </row>
    <row r="14" spans="2:3" ht="15" x14ac:dyDescent="0.55000000000000004">
      <c r="B14" s="9">
        <v>2017</v>
      </c>
      <c r="C14" s="8">
        <v>205350</v>
      </c>
    </row>
    <row r="15" spans="2:3" ht="15" x14ac:dyDescent="0.55000000000000004">
      <c r="B15" s="9">
        <v>2018</v>
      </c>
      <c r="C15" s="8">
        <v>233389</v>
      </c>
    </row>
    <row r="16" spans="2:3" ht="15" x14ac:dyDescent="0.55000000000000004">
      <c r="B16" s="7">
        <v>2019</v>
      </c>
      <c r="C16" s="6">
        <v>232797</v>
      </c>
    </row>
    <row r="25" spans="2:3" x14ac:dyDescent="0.55000000000000004">
      <c r="B25" t="s">
        <v>129</v>
      </c>
      <c r="C25" t="s">
        <v>130</v>
      </c>
    </row>
    <row r="26" spans="2:3" ht="15" x14ac:dyDescent="0.55000000000000004">
      <c r="B26" s="11">
        <v>2010</v>
      </c>
      <c r="C26">
        <v>45</v>
      </c>
    </row>
    <row r="27" spans="2:3" ht="15" x14ac:dyDescent="0.55000000000000004">
      <c r="B27" s="9">
        <v>2011</v>
      </c>
      <c r="C27">
        <v>87</v>
      </c>
    </row>
    <row r="28" spans="2:3" ht="15" x14ac:dyDescent="0.55000000000000004">
      <c r="B28" s="9">
        <v>2012</v>
      </c>
      <c r="C28">
        <v>23</v>
      </c>
    </row>
    <row r="29" spans="2:3" ht="15" x14ac:dyDescent="0.55000000000000004">
      <c r="B29" s="9">
        <v>2013</v>
      </c>
      <c r="C29">
        <v>76</v>
      </c>
    </row>
    <row r="30" spans="2:3" ht="15" x14ac:dyDescent="0.55000000000000004">
      <c r="B30" s="9">
        <v>2014</v>
      </c>
      <c r="C30">
        <v>35</v>
      </c>
    </row>
    <row r="31" spans="2:3" ht="15" x14ac:dyDescent="0.55000000000000004">
      <c r="B31" s="9">
        <v>2015</v>
      </c>
      <c r="C31">
        <v>23</v>
      </c>
    </row>
    <row r="32" spans="2:3" ht="15" x14ac:dyDescent="0.55000000000000004">
      <c r="B32" s="9">
        <v>2016</v>
      </c>
      <c r="C32">
        <v>22</v>
      </c>
    </row>
    <row r="33" spans="2:3" ht="15" x14ac:dyDescent="0.55000000000000004">
      <c r="B33" s="9">
        <v>2017</v>
      </c>
      <c r="C33">
        <v>34</v>
      </c>
    </row>
    <row r="34" spans="2:3" ht="15" x14ac:dyDescent="0.55000000000000004">
      <c r="B34" s="9">
        <v>2018</v>
      </c>
      <c r="C34">
        <v>56</v>
      </c>
    </row>
    <row r="35" spans="2:3" ht="15" x14ac:dyDescent="0.55000000000000004">
      <c r="B35" s="7">
        <v>2019</v>
      </c>
      <c r="C35">
        <v>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07F7-1172-44C5-8FB7-A421F641B517}">
  <dimension ref="B2:D15"/>
  <sheetViews>
    <sheetView zoomScale="110" zoomScaleNormal="110" workbookViewId="0">
      <selection activeCell="S13" sqref="S13"/>
    </sheetView>
  </sheetViews>
  <sheetFormatPr defaultRowHeight="14.4" x14ac:dyDescent="0.55000000000000004"/>
  <cols>
    <col min="2" max="2" width="9.89453125" customWidth="1"/>
    <col min="3" max="3" width="15.15625" customWidth="1"/>
  </cols>
  <sheetData>
    <row r="2" spans="2:4" x14ac:dyDescent="0.55000000000000004">
      <c r="B2" t="s">
        <v>48</v>
      </c>
    </row>
    <row r="3" spans="2:4" ht="14.7" thickBot="1" x14ac:dyDescent="0.6"/>
    <row r="4" spans="2:4" ht="15.6" thickBot="1" x14ac:dyDescent="0.6">
      <c r="B4" s="17" t="s">
        <v>16</v>
      </c>
      <c r="C4" s="24" t="s">
        <v>17</v>
      </c>
      <c r="D4" t="s">
        <v>131</v>
      </c>
    </row>
    <row r="5" spans="2:4" ht="15.3" x14ac:dyDescent="0.55000000000000004">
      <c r="B5" s="23">
        <v>2010</v>
      </c>
      <c r="C5" s="22">
        <v>9.7000000000000003E-2</v>
      </c>
      <c r="D5" s="117">
        <f t="shared" ref="D5:D14" si="0">$C$15</f>
        <v>7.4499999999999983E-2</v>
      </c>
    </row>
    <row r="6" spans="2:4" ht="15.3" x14ac:dyDescent="0.55000000000000004">
      <c r="B6" s="21">
        <v>2011</v>
      </c>
      <c r="C6" s="20">
        <v>0.02</v>
      </c>
      <c r="D6" s="117">
        <f t="shared" si="0"/>
        <v>7.4499999999999983E-2</v>
      </c>
    </row>
    <row r="7" spans="2:4" ht="15.3" x14ac:dyDescent="0.55000000000000004">
      <c r="B7" s="21">
        <v>2012</v>
      </c>
      <c r="C7" s="20">
        <v>0.01</v>
      </c>
      <c r="D7" s="117">
        <f t="shared" si="0"/>
        <v>7.4499999999999983E-2</v>
      </c>
    </row>
    <row r="8" spans="2:4" ht="15.3" x14ac:dyDescent="0.55000000000000004">
      <c r="B8" s="21">
        <v>2013</v>
      </c>
      <c r="C8" s="20">
        <v>7.0000000000000007E-2</v>
      </c>
      <c r="D8" s="117">
        <f t="shared" si="0"/>
        <v>7.4499999999999983E-2</v>
      </c>
    </row>
    <row r="9" spans="2:4" ht="15.3" x14ac:dyDescent="0.55000000000000004">
      <c r="B9" s="21">
        <v>2014</v>
      </c>
      <c r="C9" s="20">
        <v>0.151</v>
      </c>
      <c r="D9" s="117">
        <f t="shared" si="0"/>
        <v>7.4499999999999983E-2</v>
      </c>
    </row>
    <row r="10" spans="2:4" ht="15.3" x14ac:dyDescent="0.55000000000000004">
      <c r="B10" s="21">
        <v>2015</v>
      </c>
      <c r="C10" s="20">
        <v>5.6000000000000001E-2</v>
      </c>
      <c r="D10" s="117">
        <f t="shared" si="0"/>
        <v>7.4499999999999983E-2</v>
      </c>
    </row>
    <row r="11" spans="2:4" ht="15.3" x14ac:dyDescent="0.55000000000000004">
      <c r="B11" s="21">
        <v>2016</v>
      </c>
      <c r="C11" s="20">
        <v>0.123</v>
      </c>
      <c r="D11" s="117">
        <f t="shared" si="0"/>
        <v>7.4499999999999983E-2</v>
      </c>
    </row>
    <row r="12" spans="2:4" ht="15.3" x14ac:dyDescent="0.55000000000000004">
      <c r="B12" s="21">
        <v>2017</v>
      </c>
      <c r="C12" s="20">
        <v>4.4999999999999998E-2</v>
      </c>
      <c r="D12" s="117">
        <f t="shared" si="0"/>
        <v>7.4499999999999983E-2</v>
      </c>
    </row>
    <row r="13" spans="2:4" ht="15.3" x14ac:dyDescent="0.55000000000000004">
      <c r="B13" s="21">
        <v>2018</v>
      </c>
      <c r="C13" s="20">
        <v>8.2000000000000003E-2</v>
      </c>
      <c r="D13" s="117">
        <f t="shared" si="0"/>
        <v>7.4499999999999983E-2</v>
      </c>
    </row>
    <row r="14" spans="2:4" ht="15.6" thickBot="1" x14ac:dyDescent="0.6">
      <c r="B14" s="19">
        <v>2019</v>
      </c>
      <c r="C14" s="18">
        <v>9.0999999999999998E-2</v>
      </c>
      <c r="D14" s="117">
        <f t="shared" si="0"/>
        <v>7.4499999999999983E-2</v>
      </c>
    </row>
    <row r="15" spans="2:4" ht="15.6" thickBot="1" x14ac:dyDescent="0.6">
      <c r="B15" s="17" t="s">
        <v>18</v>
      </c>
      <c r="C15" s="16">
        <v>7.4499999999999983E-2</v>
      </c>
    </row>
  </sheetData>
  <autoFilter ref="B4:D14" xr:uid="{00C18438-4834-400E-9CB7-ED009CEEEE83}">
    <sortState ref="B5:D15">
      <sortCondition ref="B4:B14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6D34F-7822-49AE-9B60-C9CF71299F93}">
  <dimension ref="B2:J59"/>
  <sheetViews>
    <sheetView topLeftCell="A2" zoomScale="90" zoomScaleNormal="90" workbookViewId="0">
      <selection activeCell="N33" sqref="N33"/>
    </sheetView>
  </sheetViews>
  <sheetFormatPr defaultRowHeight="14.4" x14ac:dyDescent="0.55000000000000004"/>
  <sheetData>
    <row r="2" spans="2:10" x14ac:dyDescent="0.55000000000000004">
      <c r="B2" s="39" t="s">
        <v>47</v>
      </c>
    </row>
    <row r="5" spans="2:10" ht="15.3" x14ac:dyDescent="0.55000000000000004">
      <c r="B5" s="36" t="s">
        <v>19</v>
      </c>
      <c r="C5" s="36"/>
      <c r="D5" s="36"/>
      <c r="E5" s="36"/>
      <c r="F5" s="36"/>
      <c r="G5" s="36"/>
      <c r="H5" s="36"/>
      <c r="I5" s="36"/>
      <c r="J5" s="36"/>
    </row>
    <row r="7" spans="2:10" ht="15.3" x14ac:dyDescent="0.55000000000000004">
      <c r="B7" s="35"/>
      <c r="C7" s="34">
        <v>2012</v>
      </c>
      <c r="D7" s="34">
        <v>2013</v>
      </c>
      <c r="E7" s="34">
        <v>2014</v>
      </c>
      <c r="F7" s="34">
        <v>2015</v>
      </c>
      <c r="G7" s="34">
        <v>2016</v>
      </c>
      <c r="H7" s="34">
        <v>2017</v>
      </c>
      <c r="I7" s="34">
        <v>2018</v>
      </c>
      <c r="J7" s="34">
        <v>2019</v>
      </c>
    </row>
    <row r="8" spans="2:10" x14ac:dyDescent="0.55000000000000004">
      <c r="B8" s="33" t="s">
        <v>20</v>
      </c>
      <c r="C8" s="32">
        <v>824.52670107599999</v>
      </c>
      <c r="D8" s="32">
        <v>846.194064078</v>
      </c>
      <c r="E8" s="32">
        <v>845.59686078000004</v>
      </c>
      <c r="F8" s="32">
        <v>846.75790899699996</v>
      </c>
      <c r="G8" s="32">
        <v>865.30843306199995</v>
      </c>
      <c r="H8" s="32">
        <v>861.92728033799995</v>
      </c>
      <c r="I8" s="32">
        <v>850</v>
      </c>
      <c r="J8" s="32">
        <v>868</v>
      </c>
    </row>
    <row r="9" spans="2:10" x14ac:dyDescent="0.55000000000000004">
      <c r="B9" s="33" t="s">
        <v>21</v>
      </c>
      <c r="C9" s="32">
        <v>810.11223946799998</v>
      </c>
      <c r="D9" s="32">
        <v>828.66149344400003</v>
      </c>
      <c r="E9" s="32">
        <v>845.24968964300001</v>
      </c>
      <c r="F9" s="32">
        <v>845.24736559400003</v>
      </c>
      <c r="G9" s="32">
        <v>852.795149262</v>
      </c>
      <c r="H9" s="32">
        <v>847.83520895699996</v>
      </c>
      <c r="I9" s="32">
        <v>846</v>
      </c>
      <c r="J9" s="32">
        <v>872</v>
      </c>
    </row>
    <row r="10" spans="2:10" x14ac:dyDescent="0.55000000000000004">
      <c r="B10" s="33" t="s">
        <v>22</v>
      </c>
      <c r="C10" s="32">
        <v>834.28197231800004</v>
      </c>
      <c r="D10" s="32">
        <v>822.166893501</v>
      </c>
      <c r="E10" s="32">
        <v>835.62783070499995</v>
      </c>
      <c r="F10" s="32">
        <v>832.96995076999997</v>
      </c>
      <c r="G10" s="32">
        <v>850.05833712599997</v>
      </c>
      <c r="H10" s="32">
        <v>855.70866966899996</v>
      </c>
      <c r="I10" s="32">
        <v>844</v>
      </c>
      <c r="J10" s="32">
        <v>854</v>
      </c>
    </row>
    <row r="11" spans="2:10" x14ac:dyDescent="0.55000000000000004">
      <c r="B11" s="33" t="s">
        <v>23</v>
      </c>
      <c r="C11" s="32">
        <v>797.26717666399998</v>
      </c>
      <c r="D11" s="32">
        <v>807.67754610899999</v>
      </c>
      <c r="E11" s="32">
        <v>825.15085692000002</v>
      </c>
      <c r="F11" s="32">
        <v>789.06828916699999</v>
      </c>
      <c r="G11" s="32">
        <v>819.87136456099995</v>
      </c>
      <c r="H11" s="32">
        <v>822.96501428399995</v>
      </c>
      <c r="I11" s="32">
        <v>832</v>
      </c>
      <c r="J11" s="32">
        <v>853</v>
      </c>
    </row>
    <row r="12" spans="2:10" x14ac:dyDescent="0.55000000000000004">
      <c r="B12" s="33" t="s">
        <v>24</v>
      </c>
      <c r="C12" s="32">
        <v>848.86565740799995</v>
      </c>
      <c r="D12" s="32">
        <v>851.42563181699995</v>
      </c>
      <c r="E12" s="32">
        <v>851.13902085200004</v>
      </c>
      <c r="F12" s="32">
        <v>851.19075153799997</v>
      </c>
      <c r="G12" s="32">
        <v>857.74886805100004</v>
      </c>
      <c r="H12" s="32">
        <v>861.94237875199997</v>
      </c>
      <c r="I12" s="32">
        <v>842</v>
      </c>
      <c r="J12" s="32">
        <v>861</v>
      </c>
    </row>
    <row r="13" spans="2:10" x14ac:dyDescent="0.55000000000000004">
      <c r="B13" s="33" t="s">
        <v>25</v>
      </c>
      <c r="C13" s="32">
        <v>837.54599777099997</v>
      </c>
      <c r="D13" s="32">
        <v>841.44144985399998</v>
      </c>
      <c r="E13" s="32">
        <v>824.64856199300004</v>
      </c>
      <c r="F13" s="32">
        <v>839.55952995099994</v>
      </c>
      <c r="G13" s="32">
        <v>845.42037114799996</v>
      </c>
      <c r="H13" s="32">
        <v>848.457313613</v>
      </c>
      <c r="I13" s="32">
        <v>829</v>
      </c>
      <c r="J13" s="32">
        <v>853</v>
      </c>
    </row>
    <row r="14" spans="2:10" x14ac:dyDescent="0.55000000000000004">
      <c r="B14" s="33" t="s">
        <v>26</v>
      </c>
      <c r="C14" s="32">
        <v>787.32404953000002</v>
      </c>
      <c r="D14" s="32">
        <v>802.671000832</v>
      </c>
      <c r="E14" s="32">
        <v>797.88286705099995</v>
      </c>
      <c r="F14" s="32">
        <v>827.68636847400001</v>
      </c>
      <c r="G14" s="32">
        <v>844.70705073700003</v>
      </c>
      <c r="H14" s="32">
        <v>843.38456924699994</v>
      </c>
      <c r="I14" s="32">
        <v>840</v>
      </c>
      <c r="J14" s="32">
        <v>849</v>
      </c>
    </row>
    <row r="15" spans="2:10" x14ac:dyDescent="0.55000000000000004">
      <c r="B15" s="33" t="s">
        <v>27</v>
      </c>
      <c r="C15" s="32">
        <v>792.48129643899995</v>
      </c>
      <c r="D15" s="32">
        <v>800.39229249599998</v>
      </c>
      <c r="E15" s="32">
        <v>815.39231303099996</v>
      </c>
      <c r="F15" s="32">
        <v>820.67287960399995</v>
      </c>
      <c r="G15" s="32">
        <v>834.55644164800003</v>
      </c>
      <c r="H15" s="32">
        <v>834.00506562099997</v>
      </c>
      <c r="I15" s="32">
        <v>832</v>
      </c>
      <c r="J15" s="32">
        <v>849</v>
      </c>
    </row>
    <row r="16" spans="2:10" x14ac:dyDescent="0.55000000000000004">
      <c r="B16" s="33" t="s">
        <v>28</v>
      </c>
      <c r="C16" s="32">
        <v>794.78113046299995</v>
      </c>
      <c r="D16" s="32">
        <v>806.97809466800004</v>
      </c>
      <c r="E16" s="32">
        <v>819.85777098599999</v>
      </c>
      <c r="F16" s="32">
        <v>824.51634153700002</v>
      </c>
      <c r="G16" s="32">
        <v>843.09831715999997</v>
      </c>
      <c r="H16" s="32">
        <v>834.36556100300004</v>
      </c>
      <c r="I16" s="32">
        <v>839</v>
      </c>
      <c r="J16" s="32">
        <v>855</v>
      </c>
    </row>
    <row r="17" spans="2:10" x14ac:dyDescent="0.55000000000000004">
      <c r="B17" s="33" t="s">
        <v>29</v>
      </c>
      <c r="C17" s="32">
        <v>834.13298016700003</v>
      </c>
      <c r="D17" s="32">
        <v>837.04700358699995</v>
      </c>
      <c r="E17" s="32">
        <v>825.86585577799997</v>
      </c>
      <c r="F17" s="32">
        <v>842.02305744600005</v>
      </c>
      <c r="G17" s="32">
        <v>838.59109814299995</v>
      </c>
      <c r="H17" s="32">
        <v>853.223384968</v>
      </c>
      <c r="I17" s="32">
        <v>838</v>
      </c>
      <c r="J17" s="32">
        <v>868</v>
      </c>
    </row>
    <row r="18" spans="2:10" x14ac:dyDescent="0.55000000000000004">
      <c r="B18" s="33" t="s">
        <v>30</v>
      </c>
      <c r="C18" s="32">
        <v>809.72280251300003</v>
      </c>
      <c r="D18" s="32">
        <v>832.786791967</v>
      </c>
      <c r="E18" s="32">
        <v>836.83277185600002</v>
      </c>
      <c r="F18" s="32">
        <v>838.028483123</v>
      </c>
      <c r="G18" s="32">
        <v>851.93637100399997</v>
      </c>
      <c r="H18" s="32">
        <v>857.68031594499996</v>
      </c>
      <c r="I18" s="32">
        <v>849</v>
      </c>
      <c r="J18" s="32">
        <v>871</v>
      </c>
    </row>
    <row r="19" spans="2:10" x14ac:dyDescent="0.55000000000000004">
      <c r="B19" s="33" t="s">
        <v>31</v>
      </c>
      <c r="C19" s="32">
        <v>807.39950834599995</v>
      </c>
      <c r="D19" s="32">
        <v>819.81039473999999</v>
      </c>
      <c r="E19" s="32">
        <v>806.84298640999998</v>
      </c>
      <c r="F19" s="32">
        <v>814.72318952700005</v>
      </c>
      <c r="G19" s="32">
        <v>844.59665080399998</v>
      </c>
      <c r="H19" s="32">
        <v>836.968863586</v>
      </c>
      <c r="I19" s="32">
        <v>848</v>
      </c>
      <c r="J19" s="32">
        <v>846</v>
      </c>
    </row>
    <row r="20" spans="2:10" x14ac:dyDescent="0.55000000000000004">
      <c r="B20" s="33" t="s">
        <v>32</v>
      </c>
      <c r="C20" s="32">
        <v>811.14021168600004</v>
      </c>
      <c r="D20" s="32">
        <v>800.08543384500001</v>
      </c>
      <c r="E20" s="32">
        <v>804.42411619999996</v>
      </c>
      <c r="F20" s="32">
        <v>805.44204175499999</v>
      </c>
      <c r="G20" s="32">
        <v>830.97131133899995</v>
      </c>
      <c r="H20" s="32">
        <v>830.54633555199996</v>
      </c>
      <c r="I20" s="32">
        <v>827</v>
      </c>
      <c r="J20" s="32">
        <v>847</v>
      </c>
    </row>
    <row r="21" spans="2:10" x14ac:dyDescent="0.55000000000000004">
      <c r="B21" s="33" t="s">
        <v>33</v>
      </c>
      <c r="C21" s="32">
        <v>803.91576055600001</v>
      </c>
      <c r="D21" s="32">
        <v>827.08577382299995</v>
      </c>
      <c r="E21" s="32">
        <v>828.99744991900002</v>
      </c>
      <c r="F21" s="32">
        <v>829.40664535099995</v>
      </c>
      <c r="G21" s="32">
        <v>836.62954812099997</v>
      </c>
      <c r="H21" s="32">
        <v>836.06763513999999</v>
      </c>
      <c r="I21" s="32">
        <v>823</v>
      </c>
      <c r="J21" s="32">
        <v>854</v>
      </c>
    </row>
    <row r="22" spans="2:10" x14ac:dyDescent="0.55000000000000004">
      <c r="B22" s="33" t="s">
        <v>34</v>
      </c>
      <c r="C22" s="32">
        <v>784.29919515300003</v>
      </c>
      <c r="D22" s="32">
        <v>798.19990355699997</v>
      </c>
      <c r="E22" s="32">
        <v>797.67693670899996</v>
      </c>
      <c r="F22" s="32">
        <v>789.62796922999996</v>
      </c>
      <c r="G22" s="32">
        <v>830.10304057600001</v>
      </c>
      <c r="H22" s="32">
        <v>828.20357491699997</v>
      </c>
      <c r="I22" s="32">
        <v>818</v>
      </c>
      <c r="J22" s="32">
        <v>852</v>
      </c>
    </row>
    <row r="23" spans="2:10" x14ac:dyDescent="0.55000000000000004">
      <c r="B23" s="33" t="s">
        <v>35</v>
      </c>
      <c r="C23" s="32">
        <v>817.85989264199998</v>
      </c>
      <c r="D23" s="32">
        <v>811.15066426199996</v>
      </c>
      <c r="E23" s="32">
        <v>823.737021916</v>
      </c>
      <c r="F23" s="32">
        <v>815.40350851999995</v>
      </c>
      <c r="G23" s="32">
        <v>847.740516146</v>
      </c>
      <c r="H23" s="32">
        <v>837.23956286700002</v>
      </c>
      <c r="I23" s="32">
        <v>833</v>
      </c>
      <c r="J23" s="32">
        <v>851</v>
      </c>
    </row>
    <row r="24" spans="2:10" x14ac:dyDescent="0.55000000000000004">
      <c r="B24" s="33" t="s">
        <v>36</v>
      </c>
      <c r="C24" s="32">
        <v>794.74017863899996</v>
      </c>
      <c r="D24" s="32">
        <v>785.84914433799997</v>
      </c>
      <c r="E24" s="32">
        <v>793.881538729</v>
      </c>
      <c r="F24" s="32">
        <v>803.44877774199995</v>
      </c>
      <c r="G24" s="32">
        <v>816.87255747699999</v>
      </c>
      <c r="H24" s="32">
        <v>816.72826793499996</v>
      </c>
      <c r="I24" s="32">
        <v>819</v>
      </c>
      <c r="J24" s="32">
        <v>856</v>
      </c>
    </row>
    <row r="25" spans="2:10" x14ac:dyDescent="0.55000000000000004">
      <c r="B25" s="33" t="s">
        <v>37</v>
      </c>
      <c r="C25" s="32">
        <v>823.19299648799995</v>
      </c>
      <c r="D25" s="32">
        <v>829.230336835</v>
      </c>
      <c r="E25" s="32">
        <v>810.97355368399997</v>
      </c>
      <c r="F25" s="32">
        <v>830.99184729299998</v>
      </c>
      <c r="G25" s="32">
        <v>837.26002829200002</v>
      </c>
      <c r="H25" s="32">
        <v>850.31004663900001</v>
      </c>
      <c r="I25" s="32">
        <v>827</v>
      </c>
      <c r="J25" s="32">
        <v>866</v>
      </c>
    </row>
    <row r="26" spans="2:10" x14ac:dyDescent="0.55000000000000004">
      <c r="B26" s="33" t="s">
        <v>38</v>
      </c>
      <c r="C26" s="32">
        <v>775.04933753900002</v>
      </c>
      <c r="D26" s="32">
        <v>774.82387681800003</v>
      </c>
      <c r="E26" s="32">
        <v>768.59516657400002</v>
      </c>
      <c r="F26" s="32">
        <v>783.39745336600004</v>
      </c>
      <c r="G26" s="32">
        <v>806.00032608000004</v>
      </c>
      <c r="H26" s="32">
        <v>812.73491091300002</v>
      </c>
      <c r="I26" s="32">
        <v>800</v>
      </c>
      <c r="J26" s="32">
        <v>832</v>
      </c>
    </row>
    <row r="27" spans="2:10" x14ac:dyDescent="0.55000000000000004">
      <c r="B27" s="33" t="s">
        <v>39</v>
      </c>
      <c r="C27" s="32">
        <v>756.86645455099995</v>
      </c>
      <c r="D27" s="32">
        <v>770.58692778800003</v>
      </c>
      <c r="E27" s="32">
        <v>789.12155378499995</v>
      </c>
      <c r="F27" s="32">
        <v>803.76423877000002</v>
      </c>
      <c r="G27" s="32">
        <v>812.74396989100001</v>
      </c>
      <c r="H27" s="32">
        <v>821.61039152900003</v>
      </c>
      <c r="I27" s="32">
        <v>809</v>
      </c>
      <c r="J27" s="32">
        <v>852</v>
      </c>
    </row>
    <row r="28" spans="2:10" x14ac:dyDescent="0.55000000000000004">
      <c r="B28" s="33" t="s">
        <v>40</v>
      </c>
      <c r="C28" s="32">
        <v>766.51854965400003</v>
      </c>
      <c r="D28" s="32">
        <v>759.35005620899994</v>
      </c>
      <c r="E28" s="32">
        <v>756.86521860799996</v>
      </c>
      <c r="F28" s="32">
        <v>703.80967465900005</v>
      </c>
      <c r="G28" s="32">
        <v>751.17797096799995</v>
      </c>
      <c r="H28" s="32">
        <v>767.89059530099996</v>
      </c>
      <c r="I28" s="32">
        <v>771</v>
      </c>
      <c r="J28" s="32">
        <v>811</v>
      </c>
    </row>
    <row r="29" spans="2:10" x14ac:dyDescent="0.55000000000000004">
      <c r="B29" s="33" t="s">
        <v>41</v>
      </c>
      <c r="C29" s="32">
        <v>771.66612655100005</v>
      </c>
      <c r="D29" s="32">
        <v>760.786320875</v>
      </c>
      <c r="E29" s="32">
        <v>754.78981194400001</v>
      </c>
      <c r="F29" s="32">
        <v>758.45845118700004</v>
      </c>
      <c r="G29" s="32">
        <v>791.29603921299997</v>
      </c>
      <c r="H29" s="32">
        <v>792.05048712500002</v>
      </c>
      <c r="I29" s="32">
        <v>787</v>
      </c>
      <c r="J29" s="32">
        <v>826</v>
      </c>
    </row>
    <row r="30" spans="2:10" x14ac:dyDescent="0.55000000000000004">
      <c r="B30" s="31" t="s">
        <v>42</v>
      </c>
      <c r="C30" s="30">
        <v>794.88577568999995</v>
      </c>
      <c r="D30" s="30">
        <v>800.40692211800001</v>
      </c>
      <c r="E30" s="30">
        <v>804.36000530399997</v>
      </c>
      <c r="F30" s="30">
        <v>812.167306156</v>
      </c>
      <c r="G30" s="30">
        <v>829.776195712</v>
      </c>
      <c r="H30" s="30">
        <v>832.09668760800002</v>
      </c>
      <c r="I30" s="30">
        <v>824</v>
      </c>
      <c r="J30" s="30">
        <v>846</v>
      </c>
    </row>
    <row r="31" spans="2:10" x14ac:dyDescent="0.55000000000000004">
      <c r="B31" s="29" t="s">
        <v>43</v>
      </c>
      <c r="C31" s="28">
        <v>774.19858070400005</v>
      </c>
      <c r="D31" s="28">
        <v>785.41466930900003</v>
      </c>
      <c r="E31" s="28">
        <v>805.219372851</v>
      </c>
      <c r="F31" s="28">
        <v>832.61005816700003</v>
      </c>
      <c r="G31" s="28">
        <v>838.91474135700003</v>
      </c>
      <c r="H31" s="28">
        <v>842.94071033600005</v>
      </c>
      <c r="I31" s="28">
        <v>827</v>
      </c>
      <c r="J31" s="28">
        <v>836</v>
      </c>
    </row>
    <row r="32" spans="2:10" ht="15.6" x14ac:dyDescent="0.6">
      <c r="B32" s="25"/>
      <c r="C32" s="27"/>
      <c r="D32" s="25"/>
      <c r="E32" s="25"/>
      <c r="F32" s="25"/>
      <c r="G32" s="25"/>
      <c r="H32" s="25"/>
      <c r="I32" s="25"/>
      <c r="J32" s="25"/>
    </row>
    <row r="33" spans="2:10" ht="15.6" x14ac:dyDescent="0.6">
      <c r="B33" s="25"/>
      <c r="C33" s="27"/>
      <c r="D33" s="25"/>
      <c r="E33" s="25"/>
      <c r="F33" s="25"/>
      <c r="G33" s="25"/>
      <c r="H33" s="25"/>
      <c r="I33" s="25"/>
      <c r="J33" s="25"/>
    </row>
    <row r="34" spans="2:10" ht="15.3" x14ac:dyDescent="0.55000000000000004">
      <c r="B34" s="37" t="s">
        <v>44</v>
      </c>
      <c r="C34" s="38"/>
      <c r="D34" s="37"/>
      <c r="E34" s="37"/>
      <c r="F34" s="37"/>
      <c r="G34" s="37"/>
      <c r="H34" s="37"/>
      <c r="I34" s="37"/>
    </row>
    <row r="36" spans="2:10" ht="24.9" x14ac:dyDescent="0.8">
      <c r="B36" s="118" t="s">
        <v>45</v>
      </c>
      <c r="C36" s="118"/>
      <c r="D36" s="118"/>
      <c r="E36" s="118"/>
      <c r="F36" s="118"/>
      <c r="G36" s="118"/>
      <c r="H36" s="118"/>
      <c r="I36" s="118"/>
    </row>
    <row r="37" spans="2:10" ht="15.3" x14ac:dyDescent="0.55000000000000004">
      <c r="B37" s="119" t="s">
        <v>46</v>
      </c>
      <c r="C37" s="119"/>
      <c r="D37" s="119"/>
      <c r="E37" s="119"/>
      <c r="F37" s="119"/>
      <c r="G37" s="119"/>
      <c r="H37" s="119"/>
      <c r="I37" s="119"/>
    </row>
    <row r="38" spans="2:10" ht="15.3" x14ac:dyDescent="0.55000000000000004">
      <c r="B38" s="26"/>
      <c r="C38" s="26"/>
      <c r="D38" s="26"/>
      <c r="E38" s="26"/>
      <c r="F38" s="26"/>
      <c r="G38" s="26"/>
      <c r="H38" s="26"/>
      <c r="I38" s="26"/>
    </row>
    <row r="39" spans="2:10" ht="15.3" x14ac:dyDescent="0.55000000000000004">
      <c r="B39" s="26"/>
      <c r="C39" s="26"/>
      <c r="D39" s="26"/>
      <c r="E39" s="26"/>
      <c r="F39" s="26"/>
      <c r="G39" s="26"/>
      <c r="H39" s="26"/>
      <c r="I39" s="26"/>
    </row>
    <row r="40" spans="2:10" ht="15.3" x14ac:dyDescent="0.55000000000000004">
      <c r="B40" s="26"/>
      <c r="C40" s="26"/>
      <c r="D40" s="26"/>
      <c r="E40" s="26"/>
      <c r="F40" s="26"/>
      <c r="G40" s="26"/>
      <c r="H40" s="26"/>
      <c r="I40" s="26"/>
    </row>
    <row r="41" spans="2:10" ht="15.3" x14ac:dyDescent="0.55000000000000004">
      <c r="B41" s="26"/>
      <c r="C41" s="26"/>
      <c r="D41" s="26"/>
      <c r="E41" s="26"/>
      <c r="F41" s="26"/>
      <c r="G41" s="26"/>
      <c r="H41" s="26"/>
      <c r="I41" s="26"/>
    </row>
    <row r="42" spans="2:10" ht="15.3" x14ac:dyDescent="0.55000000000000004">
      <c r="B42" s="26"/>
      <c r="C42" s="26"/>
      <c r="D42" s="26"/>
      <c r="E42" s="26"/>
      <c r="F42" s="26"/>
      <c r="G42" s="26"/>
      <c r="H42" s="26"/>
      <c r="I42" s="26"/>
    </row>
    <row r="43" spans="2:10" ht="15.3" x14ac:dyDescent="0.55000000000000004">
      <c r="B43" s="26"/>
      <c r="C43" s="26"/>
      <c r="D43" s="26"/>
      <c r="E43" s="26"/>
      <c r="F43" s="26"/>
      <c r="G43" s="26"/>
      <c r="H43" s="26"/>
      <c r="I43" s="26"/>
    </row>
    <row r="44" spans="2:10" ht="15.3" x14ac:dyDescent="0.55000000000000004">
      <c r="B44" s="26"/>
      <c r="C44" s="26"/>
      <c r="D44" s="26"/>
      <c r="E44" s="26"/>
      <c r="F44" s="26"/>
      <c r="G44" s="26"/>
      <c r="H44" s="26"/>
      <c r="I44" s="26"/>
    </row>
    <row r="45" spans="2:10" ht="15.3" x14ac:dyDescent="0.55000000000000004">
      <c r="B45" s="26"/>
      <c r="C45" s="26"/>
      <c r="D45" s="26"/>
      <c r="E45" s="26"/>
      <c r="F45" s="26"/>
      <c r="G45" s="26"/>
      <c r="H45" s="26"/>
      <c r="I45" s="26"/>
    </row>
    <row r="46" spans="2:10" ht="15.3" x14ac:dyDescent="0.55000000000000004">
      <c r="B46" s="26"/>
      <c r="C46" s="26"/>
      <c r="D46" s="26"/>
      <c r="E46" s="26"/>
      <c r="F46" s="26"/>
      <c r="G46" s="26"/>
      <c r="H46" s="26"/>
      <c r="I46" s="26"/>
    </row>
    <row r="47" spans="2:10" ht="15.3" x14ac:dyDescent="0.55000000000000004">
      <c r="B47" s="26"/>
      <c r="C47" s="26"/>
      <c r="D47" s="26"/>
      <c r="E47" s="26"/>
      <c r="F47" s="26"/>
      <c r="G47" s="26"/>
      <c r="H47" s="26"/>
      <c r="I47" s="26"/>
    </row>
    <row r="48" spans="2:10" ht="15.3" x14ac:dyDescent="0.55000000000000004">
      <c r="B48" s="26"/>
      <c r="C48" s="26"/>
      <c r="D48" s="26"/>
      <c r="E48" s="26"/>
      <c r="F48" s="26"/>
      <c r="G48" s="26"/>
      <c r="H48" s="26"/>
      <c r="I48" s="26"/>
    </row>
    <row r="49" spans="2:9" ht="15.3" x14ac:dyDescent="0.55000000000000004">
      <c r="B49" s="26"/>
      <c r="C49" s="26"/>
      <c r="D49" s="26"/>
      <c r="E49" s="26"/>
      <c r="F49" s="26"/>
      <c r="G49" s="26"/>
      <c r="H49" s="26"/>
      <c r="I49" s="26"/>
    </row>
    <row r="50" spans="2:9" ht="15.3" x14ac:dyDescent="0.55000000000000004">
      <c r="B50" s="26"/>
      <c r="C50" s="26"/>
      <c r="D50" s="26"/>
      <c r="E50" s="26"/>
      <c r="F50" s="26"/>
      <c r="G50" s="26"/>
      <c r="H50" s="26"/>
      <c r="I50" s="26"/>
    </row>
    <row r="51" spans="2:9" ht="15.3" x14ac:dyDescent="0.55000000000000004">
      <c r="B51" s="26"/>
      <c r="C51" s="26"/>
      <c r="D51" s="26"/>
      <c r="E51" s="26"/>
      <c r="F51" s="26"/>
      <c r="G51" s="26"/>
      <c r="H51" s="26"/>
      <c r="I51" s="26"/>
    </row>
    <row r="52" spans="2:9" ht="15.3" x14ac:dyDescent="0.55000000000000004">
      <c r="B52" s="26"/>
      <c r="C52" s="26"/>
      <c r="D52" s="26"/>
      <c r="E52" s="26"/>
      <c r="F52" s="26"/>
      <c r="G52" s="26"/>
      <c r="H52" s="26"/>
      <c r="I52" s="26"/>
    </row>
    <row r="53" spans="2:9" ht="15.3" x14ac:dyDescent="0.55000000000000004">
      <c r="B53" s="26"/>
      <c r="C53" s="26"/>
      <c r="D53" s="26"/>
      <c r="E53" s="26"/>
      <c r="F53" s="26"/>
      <c r="G53" s="26"/>
      <c r="H53" s="26"/>
      <c r="I53" s="26"/>
    </row>
    <row r="54" spans="2:9" ht="15.3" x14ac:dyDescent="0.55000000000000004">
      <c r="B54" s="26"/>
      <c r="C54" s="26"/>
      <c r="D54" s="26"/>
      <c r="E54" s="26"/>
      <c r="F54" s="26"/>
      <c r="G54" s="26"/>
      <c r="H54" s="26"/>
      <c r="I54" s="26"/>
    </row>
    <row r="55" spans="2:9" ht="15.3" x14ac:dyDescent="0.55000000000000004">
      <c r="B55" s="26"/>
      <c r="C55" s="26"/>
      <c r="D55" s="26"/>
      <c r="E55" s="26"/>
      <c r="F55" s="26"/>
      <c r="G55" s="26"/>
      <c r="H55" s="26"/>
      <c r="I55" s="26"/>
    </row>
    <row r="56" spans="2:9" ht="15.3" x14ac:dyDescent="0.55000000000000004">
      <c r="B56" s="26"/>
      <c r="C56" s="26"/>
      <c r="D56" s="26"/>
      <c r="E56" s="26"/>
      <c r="F56" s="26"/>
      <c r="G56" s="26"/>
      <c r="H56" s="26"/>
      <c r="I56" s="26"/>
    </row>
    <row r="57" spans="2:9" ht="15.3" x14ac:dyDescent="0.55000000000000004">
      <c r="B57" s="26"/>
      <c r="C57" s="26"/>
      <c r="D57" s="26"/>
      <c r="E57" s="26"/>
      <c r="F57" s="26"/>
      <c r="G57" s="26"/>
      <c r="H57" s="26"/>
      <c r="I57" s="26"/>
    </row>
    <row r="58" spans="2:9" ht="15.3" x14ac:dyDescent="0.55000000000000004">
      <c r="B58" s="26"/>
      <c r="C58" s="26"/>
      <c r="D58" s="26"/>
      <c r="E58" s="26"/>
      <c r="F58" s="26"/>
      <c r="G58" s="26"/>
      <c r="H58" s="26"/>
      <c r="I58" s="26"/>
    </row>
    <row r="59" spans="2:9" ht="15.3" x14ac:dyDescent="0.55000000000000004">
      <c r="B59" s="26"/>
      <c r="C59" s="26"/>
      <c r="D59" s="26"/>
      <c r="E59" s="26"/>
      <c r="F59" s="26"/>
      <c r="G59" s="26"/>
      <c r="H59" s="26"/>
      <c r="I59" s="26"/>
    </row>
  </sheetData>
  <mergeCells count="2">
    <mergeCell ref="B36:I36"/>
    <mergeCell ref="B37:I3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E4BB-5813-4052-8A9D-2E5A52E7BDCA}">
  <dimension ref="B2:R31"/>
  <sheetViews>
    <sheetView topLeftCell="A7" zoomScale="115" zoomScaleNormal="115" workbookViewId="0">
      <selection activeCell="G28" sqref="G28"/>
    </sheetView>
  </sheetViews>
  <sheetFormatPr defaultRowHeight="14.4" x14ac:dyDescent="0.55000000000000004"/>
  <cols>
    <col min="4" max="4" width="9.15625" bestFit="1" customWidth="1"/>
    <col min="5" max="5" width="13" bestFit="1" customWidth="1"/>
    <col min="6" max="6" width="11.05078125" bestFit="1" customWidth="1"/>
    <col min="7" max="7" width="32.7890625" customWidth="1"/>
  </cols>
  <sheetData>
    <row r="2" spans="2:18" x14ac:dyDescent="0.55000000000000004">
      <c r="C2" s="39" t="s">
        <v>47</v>
      </c>
    </row>
    <row r="4" spans="2:18" ht="15.3" x14ac:dyDescent="0.55000000000000004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2:18" ht="15.3" x14ac:dyDescent="0.55000000000000004">
      <c r="B5" s="40"/>
      <c r="C5" s="41" t="s">
        <v>49</v>
      </c>
      <c r="D5" s="41"/>
      <c r="E5" s="41"/>
      <c r="F5" s="41"/>
      <c r="G5" s="41"/>
      <c r="H5" s="40"/>
      <c r="I5" s="42" t="s">
        <v>50</v>
      </c>
      <c r="J5" s="42"/>
      <c r="K5" s="42"/>
      <c r="L5" s="42"/>
      <c r="M5" s="42"/>
      <c r="N5" s="42"/>
      <c r="O5" s="42"/>
      <c r="P5" s="42"/>
      <c r="Q5" s="42"/>
      <c r="R5" s="40"/>
    </row>
    <row r="6" spans="2:18" ht="15.3" x14ac:dyDescent="0.55000000000000004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2:18" ht="22.2" x14ac:dyDescent="0.7">
      <c r="B7" s="40"/>
      <c r="C7" s="120" t="s">
        <v>51</v>
      </c>
      <c r="D7" s="120"/>
      <c r="E7" s="120"/>
      <c r="F7" s="120"/>
      <c r="G7" s="120"/>
      <c r="H7" s="40"/>
      <c r="I7" s="121" t="s">
        <v>51</v>
      </c>
      <c r="J7" s="121"/>
      <c r="K7" s="121"/>
      <c r="L7" s="121"/>
      <c r="M7" s="121"/>
      <c r="N7" s="121"/>
      <c r="O7" s="121"/>
      <c r="P7" s="121"/>
      <c r="Q7" s="121"/>
      <c r="R7" s="40"/>
    </row>
    <row r="8" spans="2:18" ht="15.3" x14ac:dyDescent="0.55000000000000004">
      <c r="B8" s="40"/>
      <c r="C8" s="43"/>
      <c r="D8" s="43"/>
      <c r="E8" s="43"/>
      <c r="F8" s="43"/>
      <c r="G8" s="43"/>
      <c r="H8" s="40"/>
      <c r="I8" s="43"/>
      <c r="J8" s="43"/>
      <c r="K8" s="43"/>
      <c r="L8" s="43"/>
      <c r="M8" s="43"/>
      <c r="N8" s="43"/>
      <c r="O8" s="43"/>
      <c r="P8" s="43"/>
      <c r="Q8" s="43"/>
      <c r="R8" s="40"/>
    </row>
    <row r="9" spans="2:18" ht="15.3" x14ac:dyDescent="0.55000000000000004">
      <c r="B9" s="40"/>
      <c r="C9" s="44" t="s">
        <v>52</v>
      </c>
      <c r="D9" s="44" t="s">
        <v>53</v>
      </c>
      <c r="E9" s="44" t="s">
        <v>54</v>
      </c>
      <c r="F9" s="44" t="s">
        <v>55</v>
      </c>
      <c r="G9" s="44" t="s">
        <v>56</v>
      </c>
      <c r="H9" s="40"/>
      <c r="I9" s="43"/>
      <c r="J9" s="43"/>
      <c r="K9" s="43"/>
      <c r="L9" s="43"/>
      <c r="M9" s="43"/>
      <c r="N9" s="43"/>
      <c r="O9" s="43"/>
      <c r="P9" s="43"/>
      <c r="Q9" s="43"/>
      <c r="R9" s="40"/>
    </row>
    <row r="10" spans="2:18" ht="15.3" x14ac:dyDescent="0.55000000000000004">
      <c r="B10" s="40"/>
      <c r="C10" s="45" t="s">
        <v>57</v>
      </c>
      <c r="D10" s="46">
        <v>2519</v>
      </c>
      <c r="E10" s="46">
        <v>25703</v>
      </c>
      <c r="F10" s="47">
        <f t="shared" ref="F10:F25" si="0">D10/E10</f>
        <v>9.8004124032214132E-2</v>
      </c>
      <c r="G10" s="48">
        <f>$E$24</f>
        <v>24562</v>
      </c>
      <c r="H10" s="40"/>
      <c r="I10" s="43"/>
      <c r="J10" s="43"/>
      <c r="K10" s="43"/>
      <c r="L10" s="43"/>
      <c r="M10" s="43"/>
      <c r="N10" s="43"/>
      <c r="O10" s="43"/>
      <c r="P10" s="43"/>
      <c r="Q10" s="43"/>
      <c r="R10" s="40"/>
    </row>
    <row r="11" spans="2:18" ht="15.3" x14ac:dyDescent="0.55000000000000004">
      <c r="B11" s="40"/>
      <c r="C11" s="45" t="s">
        <v>58</v>
      </c>
      <c r="D11" s="46">
        <v>4142</v>
      </c>
      <c r="E11" s="46">
        <v>31249</v>
      </c>
      <c r="F11" s="47">
        <f t="shared" si="0"/>
        <v>0.13254824154372941</v>
      </c>
      <c r="G11" s="48">
        <f t="shared" ref="G11:G24" si="1">$E$24</f>
        <v>24562</v>
      </c>
      <c r="H11" s="40"/>
      <c r="I11" s="43"/>
      <c r="J11" s="43"/>
      <c r="K11" s="43"/>
      <c r="L11" s="43"/>
      <c r="M11" s="43"/>
      <c r="N11" s="43"/>
      <c r="O11" s="43"/>
      <c r="P11" s="43"/>
      <c r="Q11" s="43"/>
      <c r="R11" s="40"/>
    </row>
    <row r="12" spans="2:18" ht="15.3" x14ac:dyDescent="0.55000000000000004">
      <c r="B12" s="40"/>
      <c r="C12" s="45" t="s">
        <v>59</v>
      </c>
      <c r="D12" s="46">
        <v>4075</v>
      </c>
      <c r="E12" s="46">
        <v>30548</v>
      </c>
      <c r="F12" s="47">
        <f t="shared" si="0"/>
        <v>0.13339662171009559</v>
      </c>
      <c r="G12" s="48">
        <f t="shared" si="1"/>
        <v>24562</v>
      </c>
      <c r="H12" s="40"/>
      <c r="I12" s="43"/>
      <c r="J12" s="43"/>
      <c r="K12" s="43"/>
      <c r="L12" s="43"/>
      <c r="M12" s="43"/>
      <c r="N12" s="43"/>
      <c r="O12" s="43"/>
      <c r="P12" s="43"/>
      <c r="Q12" s="43"/>
      <c r="R12" s="40"/>
    </row>
    <row r="13" spans="2:18" ht="15.3" x14ac:dyDescent="0.55000000000000004">
      <c r="B13" s="40"/>
      <c r="C13" s="45" t="s">
        <v>60</v>
      </c>
      <c r="D13" s="46">
        <v>1840</v>
      </c>
      <c r="E13" s="46">
        <v>18857</v>
      </c>
      <c r="F13" s="47">
        <f t="shared" si="0"/>
        <v>9.7576496791642361E-2</v>
      </c>
      <c r="G13" s="48">
        <f t="shared" si="1"/>
        <v>24562</v>
      </c>
      <c r="H13" s="40"/>
      <c r="I13" s="43"/>
      <c r="J13" s="43"/>
      <c r="K13" s="43"/>
      <c r="L13" s="43"/>
      <c r="M13" s="43"/>
      <c r="N13" s="43"/>
      <c r="O13" s="43"/>
      <c r="P13" s="43"/>
      <c r="Q13" s="43"/>
      <c r="R13" s="40"/>
    </row>
    <row r="14" spans="2:18" ht="15.3" x14ac:dyDescent="0.55000000000000004">
      <c r="B14" s="40"/>
      <c r="C14" s="45" t="s">
        <v>61</v>
      </c>
      <c r="D14" s="46">
        <v>1478</v>
      </c>
      <c r="E14" s="46">
        <v>16474</v>
      </c>
      <c r="F14" s="47">
        <f t="shared" si="0"/>
        <v>8.9717130023066652E-2</v>
      </c>
      <c r="G14" s="48">
        <f t="shared" si="1"/>
        <v>24562</v>
      </c>
      <c r="H14" s="40"/>
      <c r="I14" s="43"/>
      <c r="J14" s="43"/>
      <c r="K14" s="43"/>
      <c r="L14" s="43"/>
      <c r="M14" s="43"/>
      <c r="N14" s="43"/>
      <c r="O14" s="43"/>
      <c r="P14" s="43"/>
      <c r="Q14" s="43"/>
      <c r="R14" s="40"/>
    </row>
    <row r="15" spans="2:18" ht="15.3" x14ac:dyDescent="0.55000000000000004">
      <c r="B15" s="40"/>
      <c r="C15" s="45" t="s">
        <v>62</v>
      </c>
      <c r="D15" s="46">
        <v>4495</v>
      </c>
      <c r="E15" s="46">
        <v>22497</v>
      </c>
      <c r="F15" s="47">
        <f t="shared" si="0"/>
        <v>0.19980441836689336</v>
      </c>
      <c r="G15" s="48">
        <f t="shared" si="1"/>
        <v>24562</v>
      </c>
      <c r="H15" s="40"/>
      <c r="I15" s="43"/>
      <c r="J15" s="43"/>
      <c r="K15" s="43"/>
      <c r="L15" s="43"/>
      <c r="M15" s="43"/>
      <c r="N15" s="43"/>
      <c r="O15" s="43"/>
      <c r="P15" s="43"/>
      <c r="Q15" s="43"/>
      <c r="R15" s="40"/>
    </row>
    <row r="16" spans="2:18" ht="15.3" x14ac:dyDescent="0.55000000000000004">
      <c r="B16" s="40"/>
      <c r="C16" s="45" t="s">
        <v>63</v>
      </c>
      <c r="D16" s="46">
        <v>2244</v>
      </c>
      <c r="E16" s="46">
        <v>15063</v>
      </c>
      <c r="F16" s="47">
        <f t="shared" si="0"/>
        <v>0.14897430790679148</v>
      </c>
      <c r="G16" s="48">
        <f t="shared" si="1"/>
        <v>24562</v>
      </c>
      <c r="H16" s="40"/>
      <c r="I16" s="43"/>
      <c r="J16" s="43"/>
      <c r="K16" s="43"/>
      <c r="L16" s="43"/>
      <c r="M16" s="43"/>
      <c r="N16" s="43"/>
      <c r="O16" s="43"/>
      <c r="P16" s="43"/>
      <c r="Q16" s="43"/>
      <c r="R16" s="40"/>
    </row>
    <row r="17" spans="2:18" ht="15.3" x14ac:dyDescent="0.55000000000000004">
      <c r="B17" s="40"/>
      <c r="C17" s="45" t="s">
        <v>64</v>
      </c>
      <c r="D17" s="46">
        <v>1546</v>
      </c>
      <c r="E17" s="46">
        <v>17064</v>
      </c>
      <c r="F17" s="47">
        <f t="shared" si="0"/>
        <v>9.0600093764650724E-2</v>
      </c>
      <c r="G17" s="48">
        <f t="shared" si="1"/>
        <v>24562</v>
      </c>
      <c r="H17" s="40"/>
      <c r="I17" s="43"/>
      <c r="J17" s="43"/>
      <c r="K17" s="43"/>
      <c r="L17" s="43"/>
      <c r="M17" s="43"/>
      <c r="N17" s="43"/>
      <c r="O17" s="43"/>
      <c r="P17" s="43"/>
      <c r="Q17" s="43"/>
      <c r="R17" s="40"/>
    </row>
    <row r="18" spans="2:18" ht="15.3" x14ac:dyDescent="0.55000000000000004">
      <c r="B18" s="40"/>
      <c r="C18" s="45" t="s">
        <v>65</v>
      </c>
      <c r="D18" s="46">
        <v>2589</v>
      </c>
      <c r="E18" s="46">
        <v>21933</v>
      </c>
      <c r="F18" s="47">
        <f t="shared" si="0"/>
        <v>0.11804130761865682</v>
      </c>
      <c r="G18" s="48">
        <f t="shared" si="1"/>
        <v>24562</v>
      </c>
      <c r="H18" s="40"/>
      <c r="I18" s="43"/>
      <c r="J18" s="43"/>
      <c r="K18" s="43"/>
      <c r="L18" s="43"/>
      <c r="M18" s="43"/>
      <c r="N18" s="43"/>
      <c r="O18" s="43"/>
      <c r="P18" s="43"/>
      <c r="Q18" s="43"/>
      <c r="R18" s="40"/>
    </row>
    <row r="19" spans="2:18" ht="15.3" x14ac:dyDescent="0.55000000000000004">
      <c r="B19" s="40"/>
      <c r="C19" s="45" t="s">
        <v>66</v>
      </c>
      <c r="D19" s="46">
        <v>1796</v>
      </c>
      <c r="E19" s="46">
        <v>17479</v>
      </c>
      <c r="F19" s="47">
        <f t="shared" si="0"/>
        <v>0.10275187367698381</v>
      </c>
      <c r="G19" s="48">
        <f t="shared" si="1"/>
        <v>24562</v>
      </c>
      <c r="H19" s="40"/>
      <c r="I19" s="43"/>
      <c r="J19" s="43"/>
      <c r="K19" s="43"/>
      <c r="L19" s="43"/>
      <c r="M19" s="43"/>
      <c r="N19" s="43"/>
      <c r="O19" s="43"/>
      <c r="P19" s="43"/>
      <c r="Q19" s="43"/>
      <c r="R19" s="40"/>
    </row>
    <row r="20" spans="2:18" ht="15.3" x14ac:dyDescent="0.55000000000000004">
      <c r="B20" s="40"/>
      <c r="C20" s="45" t="s">
        <v>67</v>
      </c>
      <c r="D20" s="46">
        <v>2036</v>
      </c>
      <c r="E20" s="46">
        <v>21937</v>
      </c>
      <c r="F20" s="47">
        <f t="shared" si="0"/>
        <v>9.2811232164835666E-2</v>
      </c>
      <c r="G20" s="48">
        <f t="shared" si="1"/>
        <v>24562</v>
      </c>
      <c r="H20" s="40"/>
      <c r="I20" s="43"/>
      <c r="J20" s="43"/>
      <c r="K20" s="43"/>
      <c r="L20" s="43"/>
      <c r="M20" s="43"/>
      <c r="N20" s="43"/>
      <c r="O20" s="43"/>
      <c r="P20" s="43"/>
      <c r="Q20" s="43"/>
      <c r="R20" s="40"/>
    </row>
    <row r="21" spans="2:18" ht="15.3" x14ac:dyDescent="0.55000000000000004">
      <c r="B21" s="40"/>
      <c r="C21" s="45" t="s">
        <v>68</v>
      </c>
      <c r="D21" s="46">
        <v>2221</v>
      </c>
      <c r="E21" s="46">
        <v>13983</v>
      </c>
      <c r="F21" s="47">
        <f t="shared" si="0"/>
        <v>0.15883572909962096</v>
      </c>
      <c r="G21" s="48">
        <f t="shared" si="1"/>
        <v>24562</v>
      </c>
      <c r="H21" s="40"/>
      <c r="I21" s="43"/>
      <c r="J21" s="43"/>
      <c r="K21" s="43"/>
      <c r="L21" s="43"/>
      <c r="M21" s="43"/>
      <c r="N21" s="43"/>
      <c r="O21" s="43"/>
      <c r="P21" s="43"/>
      <c r="Q21" s="43"/>
      <c r="R21" s="40"/>
    </row>
    <row r="22" spans="2:18" ht="15.3" x14ac:dyDescent="0.55000000000000004">
      <c r="B22" s="40"/>
      <c r="C22" s="45" t="s">
        <v>69</v>
      </c>
      <c r="D22" s="46">
        <v>3630</v>
      </c>
      <c r="E22" s="46">
        <v>21395</v>
      </c>
      <c r="F22" s="47">
        <f t="shared" si="0"/>
        <v>0.16966580976863754</v>
      </c>
      <c r="G22" s="48">
        <f t="shared" si="1"/>
        <v>24562</v>
      </c>
      <c r="H22" s="40"/>
      <c r="I22" s="43"/>
      <c r="J22" s="43"/>
      <c r="K22" s="43"/>
      <c r="L22" s="43"/>
      <c r="M22" s="43"/>
      <c r="N22" s="43"/>
      <c r="O22" s="43"/>
      <c r="P22" s="43"/>
      <c r="Q22" s="43"/>
      <c r="R22" s="40"/>
    </row>
    <row r="23" spans="2:18" ht="15.3" x14ac:dyDescent="0.55000000000000004">
      <c r="B23" s="40"/>
      <c r="C23" s="45" t="s">
        <v>70</v>
      </c>
      <c r="D23" s="46">
        <v>1091</v>
      </c>
      <c r="E23" s="46">
        <v>13042</v>
      </c>
      <c r="F23" s="47">
        <f t="shared" si="0"/>
        <v>8.3652813985585037E-2</v>
      </c>
      <c r="G23" s="48">
        <f t="shared" si="1"/>
        <v>24562</v>
      </c>
      <c r="H23" s="40"/>
      <c r="I23" s="43"/>
      <c r="J23" s="43"/>
      <c r="K23" s="43"/>
      <c r="L23" s="43"/>
      <c r="M23" s="43"/>
      <c r="N23" s="43"/>
      <c r="O23" s="43"/>
      <c r="P23" s="43"/>
      <c r="Q23" s="43"/>
      <c r="R23" s="40"/>
    </row>
    <row r="24" spans="2:18" ht="15.3" x14ac:dyDescent="0.55000000000000004">
      <c r="B24" s="40"/>
      <c r="C24" s="49" t="s">
        <v>71</v>
      </c>
      <c r="D24" s="50">
        <v>1954</v>
      </c>
      <c r="E24" s="50">
        <v>24562</v>
      </c>
      <c r="F24" s="51">
        <f t="shared" si="0"/>
        <v>7.9553782265287837E-2</v>
      </c>
      <c r="G24" s="48">
        <f t="shared" si="1"/>
        <v>24562</v>
      </c>
      <c r="H24" s="40"/>
      <c r="I24" s="43"/>
      <c r="J24" s="43"/>
      <c r="K24" s="43"/>
      <c r="L24" s="43"/>
      <c r="M24" s="43"/>
      <c r="N24" s="43"/>
      <c r="O24" s="43"/>
      <c r="P24" s="43"/>
      <c r="Q24" s="43"/>
      <c r="R24" s="40"/>
    </row>
    <row r="25" spans="2:18" ht="15.3" x14ac:dyDescent="0.55000000000000004">
      <c r="B25" s="40"/>
      <c r="C25" s="52" t="s">
        <v>72</v>
      </c>
      <c r="D25" s="53">
        <f>SUM(D10:D24)</f>
        <v>37656</v>
      </c>
      <c r="E25" s="53">
        <f>SUM(E10:E24)</f>
        <v>311786</v>
      </c>
      <c r="F25" s="54">
        <f t="shared" si="0"/>
        <v>0.12077514705599353</v>
      </c>
      <c r="G25" s="55">
        <f>F25</f>
        <v>0.12077514705599353</v>
      </c>
      <c r="H25" s="40"/>
      <c r="I25" s="43"/>
      <c r="J25" s="43"/>
      <c r="K25" s="43"/>
      <c r="L25" s="43"/>
      <c r="M25" s="43"/>
      <c r="N25" s="43"/>
      <c r="O25" s="43"/>
      <c r="P25" s="43"/>
      <c r="Q25" s="43"/>
      <c r="R25" s="40"/>
    </row>
    <row r="26" spans="2:18" ht="15.3" x14ac:dyDescent="0.55000000000000004">
      <c r="B26" s="40"/>
      <c r="C26" s="40"/>
      <c r="D26" s="40"/>
      <c r="E26" s="40"/>
      <c r="F26" s="40"/>
      <c r="G26" s="40"/>
      <c r="H26" s="40"/>
      <c r="I26" s="43"/>
      <c r="J26" s="43"/>
      <c r="K26" s="43"/>
      <c r="L26" s="43"/>
      <c r="M26" s="43"/>
      <c r="N26" s="43"/>
      <c r="O26" s="43"/>
      <c r="P26" s="43"/>
      <c r="Q26" s="43"/>
      <c r="R26" s="40"/>
    </row>
    <row r="27" spans="2:18" ht="15.3" x14ac:dyDescent="0.55000000000000004">
      <c r="B27" s="40"/>
      <c r="C27" s="40"/>
      <c r="D27" s="40"/>
      <c r="E27" s="40"/>
      <c r="F27" s="40"/>
      <c r="G27" s="40"/>
      <c r="H27" s="40"/>
      <c r="I27" s="43"/>
      <c r="J27" s="43"/>
      <c r="K27" s="43"/>
      <c r="L27" s="43"/>
      <c r="M27" s="43"/>
      <c r="N27" s="43"/>
      <c r="O27" s="43"/>
      <c r="P27" s="43"/>
      <c r="Q27" s="43"/>
      <c r="R27" s="40"/>
    </row>
    <row r="28" spans="2:18" ht="15.3" x14ac:dyDescent="0.55000000000000004">
      <c r="B28" s="40"/>
      <c r="C28" s="40"/>
      <c r="D28" s="40"/>
      <c r="E28" s="40"/>
      <c r="F28" s="40"/>
      <c r="G28" s="40" t="s">
        <v>73</v>
      </c>
      <c r="H28" s="40"/>
      <c r="I28" s="43"/>
      <c r="J28" s="43"/>
      <c r="K28" s="43"/>
      <c r="L28" s="43"/>
      <c r="M28" s="43"/>
      <c r="N28" s="43"/>
      <c r="O28" s="43"/>
      <c r="P28" s="43"/>
      <c r="Q28" s="43"/>
      <c r="R28" s="40"/>
    </row>
    <row r="29" spans="2:18" ht="15.3" x14ac:dyDescent="0.55000000000000004">
      <c r="B29" s="40"/>
      <c r="C29" s="40"/>
      <c r="D29" s="40"/>
      <c r="E29" s="40"/>
      <c r="F29" s="40"/>
      <c r="G29" s="40"/>
      <c r="H29" s="40"/>
      <c r="I29" s="43"/>
      <c r="J29" s="43"/>
      <c r="K29" s="43"/>
      <c r="L29" s="43"/>
      <c r="M29" s="43"/>
      <c r="N29" s="43"/>
      <c r="O29" s="43"/>
      <c r="P29" s="43"/>
      <c r="Q29" s="43"/>
      <c r="R29" s="40"/>
    </row>
    <row r="30" spans="2:18" ht="15.3" x14ac:dyDescent="0.55000000000000004">
      <c r="B30" s="40"/>
      <c r="C30" s="40"/>
      <c r="D30" s="40"/>
      <c r="E30" s="40"/>
      <c r="F30" s="40"/>
      <c r="G30" s="40"/>
      <c r="H30" s="40"/>
      <c r="I30" s="43"/>
      <c r="J30" s="43"/>
      <c r="K30" s="43"/>
      <c r="L30" s="43"/>
      <c r="M30" s="43"/>
      <c r="N30" s="43"/>
      <c r="O30" s="43"/>
      <c r="P30" s="43"/>
      <c r="Q30" s="43"/>
      <c r="R30" s="40"/>
    </row>
    <row r="31" spans="2:18" ht="15.3" x14ac:dyDescent="0.55000000000000004"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</row>
  </sheetData>
  <mergeCells count="2">
    <mergeCell ref="C7:G7"/>
    <mergeCell ref="I7:Q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4FC1-0712-4EA8-ABF6-13A06CE5C59C}">
  <dimension ref="B1:P60"/>
  <sheetViews>
    <sheetView zoomScale="80" zoomScaleNormal="80" workbookViewId="0">
      <pane ySplit="1" topLeftCell="A2" activePane="bottomLeft" state="frozen"/>
      <selection pane="bottomLeft" activeCell="F13" sqref="F13"/>
    </sheetView>
  </sheetViews>
  <sheetFormatPr defaultColWidth="11.41796875" defaultRowHeight="15" x14ac:dyDescent="0.5"/>
  <cols>
    <col min="1" max="16384" width="11.41796875" style="56"/>
  </cols>
  <sheetData>
    <row r="1" spans="2:16" s="72" customFormat="1" x14ac:dyDescent="0.5"/>
    <row r="2" spans="2:16" x14ac:dyDescent="0.5">
      <c r="B2" s="56" t="s">
        <v>94</v>
      </c>
    </row>
    <row r="3" spans="2:16" x14ac:dyDescent="0.5">
      <c r="B3" s="56" t="s">
        <v>95</v>
      </c>
    </row>
    <row r="4" spans="2:16" x14ac:dyDescent="0.5">
      <c r="B4" s="74" t="s">
        <v>49</v>
      </c>
      <c r="C4" s="74"/>
      <c r="D4" s="74"/>
      <c r="E4" s="74"/>
      <c r="F4" s="74"/>
      <c r="G4" s="74"/>
      <c r="H4" s="74"/>
      <c r="I4" s="74"/>
    </row>
    <row r="6" spans="2:16" ht="19.8" x14ac:dyDescent="0.65">
      <c r="B6" s="57" t="s">
        <v>74</v>
      </c>
      <c r="G6" s="56" t="s">
        <v>75</v>
      </c>
    </row>
    <row r="7" spans="2:16" x14ac:dyDescent="0.5">
      <c r="H7" s="56" t="s">
        <v>76</v>
      </c>
      <c r="I7" s="56" t="s">
        <v>77</v>
      </c>
    </row>
    <row r="8" spans="2:16" x14ac:dyDescent="0.5">
      <c r="B8" s="59" t="s">
        <v>78</v>
      </c>
      <c r="C8" s="60" t="s">
        <v>76</v>
      </c>
      <c r="D8" s="61" t="s">
        <v>77</v>
      </c>
      <c r="G8" s="76" t="s">
        <v>79</v>
      </c>
      <c r="H8" s="56">
        <v>0</v>
      </c>
      <c r="I8" s="58">
        <f>SUM(H9:H10)-SUM(I9:I10)</f>
        <v>-7.9999999999999988E-2</v>
      </c>
    </row>
    <row r="9" spans="2:16" x14ac:dyDescent="0.5">
      <c r="B9" s="75" t="s">
        <v>80</v>
      </c>
      <c r="C9" s="62">
        <v>0.26</v>
      </c>
      <c r="D9" s="63">
        <v>0.33</v>
      </c>
      <c r="G9" s="76" t="str">
        <f>B12</f>
        <v>STRONGLY DISAGREE</v>
      </c>
      <c r="H9" s="68">
        <f>-C12</f>
        <v>-0.02</v>
      </c>
      <c r="I9" s="68">
        <f>-D12</f>
        <v>-0.02</v>
      </c>
    </row>
    <row r="10" spans="2:16" x14ac:dyDescent="0.5">
      <c r="B10" s="75" t="s">
        <v>82</v>
      </c>
      <c r="C10" s="62">
        <v>0.5</v>
      </c>
      <c r="D10" s="63">
        <v>0.51</v>
      </c>
      <c r="G10" s="76" t="str">
        <f>B11</f>
        <v>DISAGREE</v>
      </c>
      <c r="H10" s="68">
        <f>-C11</f>
        <v>-0.22</v>
      </c>
      <c r="I10" s="68">
        <f>-D11</f>
        <v>-0.14000000000000001</v>
      </c>
    </row>
    <row r="11" spans="2:16" x14ac:dyDescent="0.5">
      <c r="B11" s="75" t="s">
        <v>83</v>
      </c>
      <c r="C11" s="62">
        <v>0.22</v>
      </c>
      <c r="D11" s="63">
        <v>0.14000000000000001</v>
      </c>
      <c r="G11" s="76" t="str">
        <f>B10</f>
        <v>AGREE</v>
      </c>
      <c r="H11" s="68">
        <f t="shared" ref="H11:I11" si="0">C10</f>
        <v>0.5</v>
      </c>
      <c r="I11" s="68">
        <f t="shared" si="0"/>
        <v>0.51</v>
      </c>
    </row>
    <row r="12" spans="2:16" x14ac:dyDescent="0.5">
      <c r="B12" s="75" t="s">
        <v>81</v>
      </c>
      <c r="C12" s="62">
        <v>0.02</v>
      </c>
      <c r="D12" s="63">
        <v>0.02</v>
      </c>
      <c r="G12" s="76" t="str">
        <f>B9</f>
        <v>STRONGLY AGREE</v>
      </c>
      <c r="H12" s="68">
        <f t="shared" ref="H12:I12" si="1">C9</f>
        <v>0.26</v>
      </c>
      <c r="I12" s="68">
        <f t="shared" si="1"/>
        <v>0.33</v>
      </c>
    </row>
    <row r="13" spans="2:16" x14ac:dyDescent="0.5">
      <c r="B13" s="64" t="s">
        <v>72</v>
      </c>
      <c r="C13" s="65">
        <f>SUM(C9:C12)</f>
        <v>1</v>
      </c>
      <c r="D13" s="66">
        <f>SUM(D9:D12)</f>
        <v>1</v>
      </c>
    </row>
    <row r="16" spans="2:16" x14ac:dyDescent="0.5">
      <c r="B16" s="73" t="s">
        <v>84</v>
      </c>
      <c r="C16" s="73"/>
      <c r="D16" s="73"/>
      <c r="E16" s="73"/>
      <c r="F16" s="73"/>
      <c r="G16" s="73"/>
      <c r="H16" s="73"/>
      <c r="I16" s="78"/>
      <c r="J16" s="73" t="s">
        <v>85</v>
      </c>
      <c r="K16" s="73"/>
      <c r="L16" s="73"/>
      <c r="M16" s="73"/>
      <c r="N16" s="73"/>
      <c r="O16" s="73"/>
      <c r="P16" s="73"/>
    </row>
    <row r="18" spans="2:16" s="79" customFormat="1" ht="23.05" customHeight="1" x14ac:dyDescent="0.55000000000000004">
      <c r="B18" s="77" t="s">
        <v>86</v>
      </c>
      <c r="C18" s="77"/>
      <c r="D18" s="77"/>
      <c r="E18" s="77"/>
      <c r="F18" s="77"/>
      <c r="G18" s="77"/>
      <c r="H18" s="77"/>
      <c r="J18" s="77" t="s">
        <v>87</v>
      </c>
      <c r="K18" s="77"/>
      <c r="L18" s="77"/>
      <c r="M18" s="77"/>
      <c r="N18" s="77"/>
      <c r="O18" s="77"/>
      <c r="P18" s="77"/>
    </row>
    <row r="19" spans="2:16" x14ac:dyDescent="0.5">
      <c r="B19" s="67"/>
      <c r="C19" s="67"/>
      <c r="D19" s="67"/>
      <c r="E19" s="67"/>
      <c r="F19" s="67"/>
      <c r="G19" s="67"/>
      <c r="H19" s="67"/>
      <c r="J19" s="67"/>
      <c r="K19" s="67"/>
      <c r="L19" s="67"/>
      <c r="M19" s="67"/>
      <c r="N19" s="67"/>
      <c r="O19" s="67"/>
      <c r="P19" s="67"/>
    </row>
    <row r="20" spans="2:16" ht="19.8" x14ac:dyDescent="0.65">
      <c r="B20" s="70" t="s">
        <v>74</v>
      </c>
      <c r="C20" s="67"/>
      <c r="D20" s="67"/>
      <c r="E20" s="67"/>
      <c r="F20" s="67"/>
      <c r="G20" s="67"/>
      <c r="H20" s="67"/>
      <c r="J20" s="70" t="s">
        <v>74</v>
      </c>
      <c r="K20" s="67"/>
      <c r="L20" s="67"/>
      <c r="M20" s="67"/>
      <c r="N20" s="67"/>
      <c r="O20" s="67"/>
      <c r="P20" s="67"/>
    </row>
    <row r="21" spans="2:16" x14ac:dyDescent="0.5">
      <c r="B21" s="67"/>
      <c r="C21" s="67"/>
      <c r="D21" s="67"/>
      <c r="E21" s="67"/>
      <c r="F21" s="67"/>
      <c r="G21" s="67"/>
      <c r="H21" s="67"/>
      <c r="J21" s="122" t="s">
        <v>88</v>
      </c>
      <c r="K21" s="122"/>
      <c r="L21" s="122"/>
      <c r="M21" s="67"/>
      <c r="N21" s="67"/>
      <c r="O21" s="67"/>
      <c r="P21" s="67"/>
    </row>
    <row r="22" spans="2:16" x14ac:dyDescent="0.5">
      <c r="B22" s="67"/>
      <c r="C22" s="67"/>
      <c r="D22" s="67"/>
      <c r="E22" s="67"/>
      <c r="F22" s="67"/>
      <c r="G22" s="67"/>
      <c r="H22" s="67"/>
      <c r="J22" s="122"/>
      <c r="K22" s="122"/>
      <c r="L22" s="122"/>
      <c r="M22" s="67"/>
      <c r="N22" s="67"/>
      <c r="O22" s="67"/>
      <c r="P22" s="67"/>
    </row>
    <row r="23" spans="2:16" x14ac:dyDescent="0.5">
      <c r="B23" s="67"/>
      <c r="C23" s="67"/>
      <c r="D23" s="67"/>
      <c r="E23" s="67"/>
      <c r="F23" s="67"/>
      <c r="G23" s="67"/>
      <c r="H23" s="67"/>
      <c r="J23" s="67"/>
      <c r="K23" s="67"/>
      <c r="L23" s="67"/>
      <c r="M23" s="67"/>
      <c r="N23" s="67"/>
      <c r="O23" s="67"/>
      <c r="P23" s="67"/>
    </row>
    <row r="24" spans="2:16" x14ac:dyDescent="0.5">
      <c r="B24" s="67"/>
      <c r="C24" s="67"/>
      <c r="D24" s="67"/>
      <c r="E24" s="67"/>
      <c r="F24" s="67"/>
      <c r="G24" s="67"/>
      <c r="H24" s="67"/>
      <c r="J24" s="67"/>
      <c r="K24" s="67"/>
      <c r="L24" s="67"/>
      <c r="M24" s="67"/>
      <c r="N24" s="67"/>
      <c r="O24" s="67"/>
      <c r="P24" s="67"/>
    </row>
    <row r="25" spans="2:16" x14ac:dyDescent="0.5">
      <c r="B25" s="67"/>
      <c r="C25" s="67"/>
      <c r="D25" s="67"/>
      <c r="E25" s="67"/>
      <c r="F25" s="67"/>
      <c r="G25" s="67"/>
      <c r="H25" s="67"/>
      <c r="J25" s="67"/>
      <c r="K25" s="67"/>
      <c r="L25" s="67"/>
      <c r="M25" s="67"/>
      <c r="N25" s="67"/>
      <c r="O25" s="67"/>
      <c r="P25" s="67"/>
    </row>
    <row r="26" spans="2:16" x14ac:dyDescent="0.5">
      <c r="B26" s="67"/>
      <c r="C26" s="67"/>
      <c r="D26" s="67"/>
      <c r="E26" s="67"/>
      <c r="F26" s="67"/>
      <c r="G26" s="67"/>
      <c r="H26" s="67"/>
      <c r="J26" s="67"/>
      <c r="K26" s="67"/>
      <c r="L26" s="67"/>
      <c r="M26" s="67"/>
      <c r="N26" s="67"/>
      <c r="O26" s="67"/>
      <c r="P26" s="67"/>
    </row>
    <row r="27" spans="2:16" x14ac:dyDescent="0.5">
      <c r="B27" s="67"/>
      <c r="C27" s="67"/>
      <c r="D27" s="67"/>
      <c r="E27" s="67"/>
      <c r="F27" s="67"/>
      <c r="G27" s="67"/>
      <c r="H27" s="67"/>
      <c r="J27" s="67"/>
      <c r="K27" s="67"/>
      <c r="L27" s="67"/>
      <c r="M27" s="67"/>
      <c r="N27" s="67"/>
      <c r="O27" s="67"/>
      <c r="P27" s="67"/>
    </row>
    <row r="28" spans="2:16" x14ac:dyDescent="0.5">
      <c r="B28" s="67"/>
      <c r="C28" s="67"/>
      <c r="D28" s="67"/>
      <c r="E28" s="67"/>
      <c r="F28" s="67"/>
      <c r="G28" s="67"/>
      <c r="H28" s="67"/>
      <c r="J28" s="67"/>
      <c r="K28" s="67"/>
      <c r="L28" s="67"/>
      <c r="M28" s="67"/>
      <c r="N28" s="67"/>
      <c r="O28" s="67"/>
      <c r="P28" s="67"/>
    </row>
    <row r="29" spans="2:16" x14ac:dyDescent="0.5">
      <c r="B29" s="67"/>
      <c r="C29" s="67"/>
      <c r="D29" s="67"/>
      <c r="E29" s="67"/>
      <c r="F29" s="67"/>
      <c r="G29" s="67"/>
      <c r="H29" s="67"/>
      <c r="J29" s="67"/>
      <c r="K29" s="67"/>
      <c r="L29" s="67"/>
      <c r="M29" s="67"/>
      <c r="N29" s="67"/>
      <c r="O29" s="67"/>
      <c r="P29" s="67"/>
    </row>
    <row r="30" spans="2:16" x14ac:dyDescent="0.5">
      <c r="B30" s="67"/>
      <c r="C30" s="67"/>
      <c r="D30" s="67"/>
      <c r="E30" s="67"/>
      <c r="F30" s="67"/>
      <c r="G30" s="67"/>
      <c r="H30" s="67"/>
      <c r="J30" s="67"/>
      <c r="K30" s="67"/>
      <c r="L30" s="67"/>
      <c r="M30" s="67"/>
      <c r="N30" s="67"/>
      <c r="O30" s="67"/>
      <c r="P30" s="67"/>
    </row>
    <row r="31" spans="2:16" x14ac:dyDescent="0.5">
      <c r="B31" s="67"/>
      <c r="C31" s="67"/>
      <c r="D31" s="67"/>
      <c r="E31" s="67"/>
      <c r="F31" s="67"/>
      <c r="G31" s="67"/>
      <c r="H31" s="67"/>
      <c r="J31" s="67"/>
      <c r="K31" s="67"/>
      <c r="L31" s="67"/>
      <c r="M31" s="67"/>
      <c r="N31" s="67"/>
      <c r="O31" s="67"/>
      <c r="P31" s="67"/>
    </row>
    <row r="32" spans="2:16" x14ac:dyDescent="0.5">
      <c r="B32" s="67"/>
      <c r="C32" s="67"/>
      <c r="D32" s="67"/>
      <c r="E32" s="67"/>
      <c r="F32" s="67"/>
      <c r="G32" s="67"/>
      <c r="H32" s="67"/>
      <c r="J32" s="67"/>
      <c r="K32" s="67"/>
      <c r="L32" s="67"/>
      <c r="M32" s="67"/>
      <c r="N32" s="67"/>
      <c r="O32" s="67"/>
      <c r="P32" s="67"/>
    </row>
    <row r="33" spans="2:16" x14ac:dyDescent="0.5">
      <c r="B33" s="67"/>
      <c r="C33" s="67"/>
      <c r="D33" s="67"/>
      <c r="E33" s="67"/>
      <c r="F33" s="67"/>
      <c r="G33" s="67"/>
      <c r="H33" s="67"/>
      <c r="J33" s="67"/>
      <c r="K33" s="67"/>
      <c r="L33" s="67"/>
      <c r="M33" s="67"/>
      <c r="N33" s="67"/>
      <c r="O33" s="67"/>
      <c r="P33" s="67"/>
    </row>
    <row r="34" spans="2:16" x14ac:dyDescent="0.5">
      <c r="B34" s="67"/>
      <c r="C34" s="67"/>
      <c r="D34" s="67"/>
      <c r="E34" s="67"/>
      <c r="F34" s="67"/>
      <c r="G34" s="67"/>
      <c r="H34" s="67"/>
      <c r="J34" s="67"/>
      <c r="K34" s="67"/>
      <c r="L34" s="67"/>
      <c r="M34" s="67"/>
      <c r="N34" s="67"/>
      <c r="O34" s="67"/>
      <c r="P34" s="67"/>
    </row>
    <row r="35" spans="2:16" x14ac:dyDescent="0.5">
      <c r="B35" s="67"/>
      <c r="C35" s="67"/>
      <c r="D35" s="67"/>
      <c r="E35" s="67"/>
      <c r="F35" s="67"/>
      <c r="G35" s="67"/>
      <c r="H35" s="67"/>
      <c r="J35" s="67"/>
      <c r="K35" s="67"/>
      <c r="L35" s="67"/>
      <c r="M35" s="67"/>
      <c r="N35" s="67"/>
      <c r="O35" s="67"/>
      <c r="P35" s="67"/>
    </row>
    <row r="38" spans="2:16" x14ac:dyDescent="0.5">
      <c r="B38" s="73" t="s">
        <v>89</v>
      </c>
      <c r="C38" s="73"/>
      <c r="D38" s="73"/>
      <c r="E38" s="73"/>
      <c r="F38" s="73"/>
      <c r="G38" s="73"/>
      <c r="H38" s="73"/>
      <c r="I38" s="78"/>
      <c r="J38" s="73" t="s">
        <v>90</v>
      </c>
      <c r="K38" s="73"/>
      <c r="L38" s="73"/>
      <c r="M38" s="73"/>
      <c r="N38" s="73"/>
      <c r="O38" s="73"/>
      <c r="P38" s="73"/>
    </row>
    <row r="40" spans="2:16" s="79" customFormat="1" ht="23.05" customHeight="1" x14ac:dyDescent="0.55000000000000004">
      <c r="B40" s="77" t="s">
        <v>91</v>
      </c>
      <c r="C40" s="77"/>
      <c r="D40" s="77"/>
      <c r="E40" s="77"/>
      <c r="F40" s="77"/>
      <c r="G40" s="77"/>
      <c r="H40" s="77"/>
      <c r="J40" s="77" t="s">
        <v>92</v>
      </c>
      <c r="K40" s="77"/>
      <c r="L40" s="77"/>
      <c r="M40" s="77"/>
      <c r="N40" s="77"/>
      <c r="O40" s="77"/>
      <c r="P40" s="77"/>
    </row>
    <row r="41" spans="2:16" x14ac:dyDescent="0.5">
      <c r="B41" s="67"/>
      <c r="C41" s="67"/>
      <c r="D41" s="67"/>
      <c r="E41" s="67"/>
      <c r="F41" s="67"/>
      <c r="G41" s="67"/>
      <c r="H41" s="67"/>
      <c r="J41" s="67"/>
      <c r="K41" s="67"/>
      <c r="L41" s="67"/>
      <c r="M41" s="67"/>
      <c r="N41" s="67"/>
      <c r="O41" s="67"/>
      <c r="P41" s="67"/>
    </row>
    <row r="42" spans="2:16" ht="19.8" x14ac:dyDescent="0.65">
      <c r="B42" s="70" t="s">
        <v>74</v>
      </c>
      <c r="C42" s="67"/>
      <c r="D42" s="67"/>
      <c r="E42" s="67"/>
      <c r="F42" s="67"/>
      <c r="G42" s="67"/>
      <c r="H42" s="67"/>
      <c r="J42" s="70" t="s">
        <v>74</v>
      </c>
      <c r="K42" s="67"/>
      <c r="L42" s="67"/>
      <c r="M42" s="67"/>
      <c r="N42" s="67"/>
      <c r="O42" s="67"/>
      <c r="P42" s="67"/>
    </row>
    <row r="43" spans="2:16" ht="16" customHeight="1" x14ac:dyDescent="0.5">
      <c r="B43" s="67"/>
      <c r="C43" s="69"/>
      <c r="D43" s="69"/>
      <c r="E43" s="69"/>
      <c r="F43" s="69"/>
      <c r="G43" s="69"/>
      <c r="H43" s="69"/>
      <c r="J43" s="67"/>
      <c r="K43" s="67"/>
      <c r="L43" s="67"/>
      <c r="M43" s="67"/>
      <c r="N43" s="67"/>
      <c r="O43" s="67"/>
      <c r="P43" s="67"/>
    </row>
    <row r="44" spans="2:16" ht="16" customHeight="1" x14ac:dyDescent="0.5">
      <c r="B44" s="123" t="s">
        <v>93</v>
      </c>
      <c r="C44" s="123"/>
      <c r="D44" s="123"/>
      <c r="E44" s="123"/>
      <c r="F44" s="123"/>
      <c r="G44" s="123"/>
      <c r="H44" s="123"/>
      <c r="J44" s="67"/>
      <c r="K44" s="67"/>
      <c r="L44" s="67"/>
      <c r="M44" s="67"/>
      <c r="N44" s="67"/>
      <c r="O44" s="67"/>
      <c r="P44" s="67"/>
    </row>
    <row r="45" spans="2:16" x14ac:dyDescent="0.5">
      <c r="B45" s="123"/>
      <c r="C45" s="123"/>
      <c r="D45" s="123"/>
      <c r="E45" s="123"/>
      <c r="F45" s="123"/>
      <c r="G45" s="123"/>
      <c r="H45" s="123"/>
      <c r="J45" s="67"/>
      <c r="K45" s="67"/>
      <c r="L45" s="67"/>
      <c r="M45" s="67"/>
      <c r="N45" s="67"/>
      <c r="O45" s="67"/>
      <c r="P45" s="67"/>
    </row>
    <row r="46" spans="2:16" x14ac:dyDescent="0.5">
      <c r="B46" s="67"/>
      <c r="C46" s="67"/>
      <c r="D46" s="67"/>
      <c r="E46" s="67"/>
      <c r="F46" s="67"/>
      <c r="G46" s="67"/>
      <c r="H46" s="67"/>
      <c r="J46" s="67"/>
      <c r="K46" s="67"/>
      <c r="L46" s="67"/>
      <c r="M46" s="67"/>
      <c r="N46" s="67"/>
      <c r="O46" s="67"/>
      <c r="P46" s="67"/>
    </row>
    <row r="47" spans="2:16" x14ac:dyDescent="0.5">
      <c r="B47" s="67"/>
      <c r="C47" s="67"/>
      <c r="D47" s="67"/>
      <c r="E47" s="67"/>
      <c r="F47" s="67"/>
      <c r="G47" s="67"/>
      <c r="H47" s="67"/>
      <c r="J47" s="67"/>
      <c r="K47" s="67"/>
      <c r="L47" s="67"/>
      <c r="M47" s="67"/>
      <c r="N47" s="67"/>
      <c r="O47" s="67"/>
      <c r="P47" s="67"/>
    </row>
    <row r="48" spans="2:16" x14ac:dyDescent="0.5">
      <c r="B48" s="67"/>
      <c r="C48" s="67"/>
      <c r="D48" s="67"/>
      <c r="E48" s="67"/>
      <c r="F48" s="67"/>
      <c r="G48" s="67"/>
      <c r="H48" s="67"/>
      <c r="J48" s="67"/>
      <c r="K48" s="67"/>
      <c r="L48" s="67"/>
      <c r="M48" s="67"/>
      <c r="N48" s="67"/>
      <c r="O48" s="67"/>
      <c r="P48" s="67"/>
    </row>
    <row r="49" spans="2:16" x14ac:dyDescent="0.5">
      <c r="B49" s="67"/>
      <c r="C49" s="67"/>
      <c r="D49" s="67"/>
      <c r="E49" s="67"/>
      <c r="F49" s="67"/>
      <c r="G49" s="67"/>
      <c r="H49" s="67"/>
      <c r="J49" s="67"/>
      <c r="K49" s="67"/>
      <c r="L49" s="67"/>
      <c r="M49" s="67"/>
      <c r="N49" s="67"/>
      <c r="O49" s="67"/>
      <c r="P49" s="67"/>
    </row>
    <row r="50" spans="2:16" x14ac:dyDescent="0.5">
      <c r="B50" s="67"/>
      <c r="C50" s="67"/>
      <c r="D50" s="67"/>
      <c r="E50" s="67"/>
      <c r="F50" s="67"/>
      <c r="G50" s="67"/>
      <c r="H50" s="67"/>
      <c r="J50" s="67"/>
      <c r="K50" s="67"/>
      <c r="L50" s="67"/>
      <c r="M50" s="67"/>
      <c r="N50" s="67"/>
      <c r="O50" s="67"/>
      <c r="P50" s="67"/>
    </row>
    <row r="51" spans="2:16" x14ac:dyDescent="0.5">
      <c r="B51" s="67"/>
      <c r="C51" s="67"/>
      <c r="D51" s="67"/>
      <c r="E51" s="67"/>
      <c r="F51" s="67"/>
      <c r="G51" s="67"/>
      <c r="H51" s="67"/>
      <c r="J51" s="67"/>
      <c r="K51" s="67"/>
      <c r="L51" s="67"/>
      <c r="M51" s="67"/>
      <c r="N51" s="67"/>
      <c r="O51" s="67"/>
      <c r="P51" s="67"/>
    </row>
    <row r="52" spans="2:16" x14ac:dyDescent="0.5">
      <c r="B52" s="67"/>
      <c r="C52" s="67"/>
      <c r="D52" s="67"/>
      <c r="E52" s="67"/>
      <c r="F52" s="67"/>
      <c r="G52" s="67"/>
      <c r="H52" s="67"/>
      <c r="J52" s="67"/>
      <c r="K52" s="67"/>
      <c r="L52" s="67"/>
      <c r="M52" s="67"/>
      <c r="N52" s="67"/>
      <c r="O52" s="67"/>
      <c r="P52" s="67"/>
    </row>
    <row r="53" spans="2:16" x14ac:dyDescent="0.5">
      <c r="B53" s="67"/>
      <c r="C53" s="67"/>
      <c r="D53" s="67"/>
      <c r="E53" s="67"/>
      <c r="F53" s="67"/>
      <c r="G53" s="67"/>
      <c r="H53" s="67"/>
      <c r="J53" s="67"/>
      <c r="K53" s="67"/>
      <c r="L53" s="67"/>
      <c r="M53" s="67"/>
      <c r="N53" s="67"/>
      <c r="O53" s="67"/>
      <c r="P53" s="67"/>
    </row>
    <row r="54" spans="2:16" x14ac:dyDescent="0.5">
      <c r="B54" s="67"/>
      <c r="C54" s="67"/>
      <c r="D54" s="67"/>
      <c r="E54" s="67"/>
      <c r="F54" s="67"/>
      <c r="G54" s="67"/>
      <c r="H54" s="67"/>
      <c r="J54" s="67"/>
      <c r="K54" s="67"/>
      <c r="L54" s="67"/>
      <c r="M54" s="67"/>
      <c r="N54" s="67"/>
      <c r="O54" s="67"/>
      <c r="P54" s="67"/>
    </row>
    <row r="55" spans="2:16" x14ac:dyDescent="0.5">
      <c r="B55" s="67"/>
      <c r="C55" s="67"/>
      <c r="D55" s="67"/>
      <c r="E55" s="67"/>
      <c r="F55" s="67"/>
      <c r="G55" s="67"/>
      <c r="H55" s="67"/>
      <c r="J55" s="67"/>
      <c r="K55" s="67"/>
      <c r="L55" s="67"/>
      <c r="M55" s="67"/>
      <c r="N55" s="67"/>
      <c r="O55" s="67"/>
      <c r="P55" s="67"/>
    </row>
    <row r="56" spans="2:16" x14ac:dyDescent="0.5">
      <c r="B56" s="67"/>
      <c r="C56" s="67"/>
      <c r="D56" s="67"/>
      <c r="E56" s="67"/>
      <c r="F56" s="67"/>
      <c r="G56" s="67"/>
      <c r="H56" s="67"/>
      <c r="J56" s="67"/>
      <c r="K56" s="67"/>
      <c r="L56" s="67"/>
      <c r="M56" s="67"/>
      <c r="N56" s="67"/>
      <c r="O56" s="67"/>
      <c r="P56" s="67"/>
    </row>
    <row r="57" spans="2:16" x14ac:dyDescent="0.5">
      <c r="B57" s="67"/>
      <c r="C57" s="67"/>
      <c r="D57" s="67"/>
      <c r="E57" s="67"/>
      <c r="F57" s="67"/>
      <c r="G57" s="67"/>
      <c r="H57" s="67"/>
      <c r="J57" s="67"/>
      <c r="K57" s="67"/>
      <c r="L57" s="67"/>
      <c r="M57" s="67"/>
      <c r="N57" s="67"/>
      <c r="O57" s="67"/>
      <c r="P57" s="67"/>
    </row>
    <row r="59" spans="2:16" s="71" customFormat="1" ht="15.3" thickBot="1" x14ac:dyDescent="0.55000000000000004"/>
    <row r="60" spans="2:16" ht="15.3" thickTop="1" x14ac:dyDescent="0.5"/>
  </sheetData>
  <mergeCells count="2">
    <mergeCell ref="J21:L22"/>
    <mergeCell ref="B44:H4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214CA-D6A1-48E2-A81A-A2916D8BCB0B}">
  <dimension ref="B3:D14"/>
  <sheetViews>
    <sheetView zoomScale="70" zoomScaleNormal="70" workbookViewId="0">
      <selection activeCell="E27" sqref="E27"/>
    </sheetView>
  </sheetViews>
  <sheetFormatPr defaultRowHeight="14.4" x14ac:dyDescent="0.55000000000000004"/>
  <cols>
    <col min="2" max="2" width="30.68359375" bestFit="1" customWidth="1"/>
    <col min="3" max="3" width="12.20703125" customWidth="1"/>
  </cols>
  <sheetData>
    <row r="3" spans="2:4" x14ac:dyDescent="0.55000000000000004">
      <c r="B3" t="s">
        <v>104</v>
      </c>
    </row>
    <row r="7" spans="2:4" ht="22.2" x14ac:dyDescent="0.7">
      <c r="B7" s="91" t="s">
        <v>96</v>
      </c>
      <c r="C7" s="86"/>
      <c r="D7" s="86"/>
    </row>
    <row r="8" spans="2:4" ht="15.3" x14ac:dyDescent="0.55000000000000004">
      <c r="B8" s="86"/>
      <c r="C8" s="86"/>
      <c r="D8" s="86"/>
    </row>
    <row r="9" spans="2:4" ht="15.3" x14ac:dyDescent="0.55000000000000004">
      <c r="B9" s="90"/>
      <c r="C9" s="124" t="s">
        <v>97</v>
      </c>
      <c r="D9" s="124"/>
    </row>
    <row r="10" spans="2:4" ht="15.3" x14ac:dyDescent="0.55000000000000004">
      <c r="B10" s="80" t="s">
        <v>98</v>
      </c>
      <c r="C10" s="87" t="s">
        <v>99</v>
      </c>
      <c r="D10" s="81" t="s">
        <v>100</v>
      </c>
    </row>
    <row r="11" spans="2:4" ht="15.3" x14ac:dyDescent="0.55000000000000004">
      <c r="B11" s="82" t="s">
        <v>101</v>
      </c>
      <c r="C11" s="88">
        <v>0.57999999999999996</v>
      </c>
      <c r="D11" s="83">
        <v>0.36</v>
      </c>
    </row>
    <row r="12" spans="2:4" ht="15.3" x14ac:dyDescent="0.55000000000000004">
      <c r="B12" s="82" t="s">
        <v>102</v>
      </c>
      <c r="C12" s="88">
        <v>0.32</v>
      </c>
      <c r="D12" s="83">
        <v>0.45</v>
      </c>
    </row>
    <row r="13" spans="2:4" ht="15.3" x14ac:dyDescent="0.55000000000000004">
      <c r="B13" s="82" t="s">
        <v>103</v>
      </c>
      <c r="C13" s="88">
        <v>0.1</v>
      </c>
      <c r="D13" s="83">
        <v>0.19</v>
      </c>
    </row>
    <row r="14" spans="2:4" ht="15.3" x14ac:dyDescent="0.55000000000000004">
      <c r="B14" s="84" t="s">
        <v>72</v>
      </c>
      <c r="C14" s="89">
        <v>1</v>
      </c>
      <c r="D14" s="85">
        <v>1</v>
      </c>
    </row>
  </sheetData>
  <mergeCells count="1">
    <mergeCell ref="C9:D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0D58-5CE0-41F4-A273-6AAF09A8AA16}">
  <dimension ref="B3:I46"/>
  <sheetViews>
    <sheetView topLeftCell="A26" zoomScale="110" zoomScaleNormal="110" zoomScaleSheetLayoutView="91" workbookViewId="0">
      <selection activeCell="L41" sqref="L41"/>
    </sheetView>
  </sheetViews>
  <sheetFormatPr defaultRowHeight="14.4" x14ac:dyDescent="0.55000000000000004"/>
  <cols>
    <col min="2" max="2" width="15.15625" customWidth="1"/>
    <col min="3" max="3" width="17" customWidth="1"/>
    <col min="4" max="4" width="16.20703125" customWidth="1"/>
  </cols>
  <sheetData>
    <row r="3" spans="2:4" x14ac:dyDescent="0.55000000000000004">
      <c r="B3" s="39" t="s">
        <v>120</v>
      </c>
    </row>
    <row r="6" spans="2:4" x14ac:dyDescent="0.55000000000000004">
      <c r="B6" s="92" t="s">
        <v>49</v>
      </c>
      <c r="C6" s="92"/>
      <c r="D6" s="92"/>
    </row>
    <row r="8" spans="2:4" x14ac:dyDescent="0.55000000000000004">
      <c r="B8" s="93">
        <v>2019</v>
      </c>
      <c r="C8" s="93" t="s">
        <v>105</v>
      </c>
      <c r="D8" s="93" t="s">
        <v>106</v>
      </c>
    </row>
    <row r="9" spans="2:4" x14ac:dyDescent="0.55000000000000004">
      <c r="B9" s="93" t="s">
        <v>107</v>
      </c>
      <c r="C9" s="94">
        <v>4.0000000000000001E-3</v>
      </c>
      <c r="D9" s="93">
        <f t="shared" ref="D9:D20" ca="1" si="0">$D$18*C9</f>
        <v>120</v>
      </c>
    </row>
    <row r="10" spans="2:4" x14ac:dyDescent="0.55000000000000004">
      <c r="B10" s="93" t="s">
        <v>108</v>
      </c>
      <c r="C10" s="94">
        <v>1E-3</v>
      </c>
      <c r="D10" s="93">
        <f t="shared" ca="1" si="0"/>
        <v>30</v>
      </c>
    </row>
    <row r="11" spans="2:4" x14ac:dyDescent="0.55000000000000004">
      <c r="B11" s="93" t="s">
        <v>109</v>
      </c>
      <c r="C11" s="94">
        <v>1.5E-3</v>
      </c>
      <c r="D11" s="93">
        <f t="shared" ca="1" si="0"/>
        <v>45</v>
      </c>
    </row>
    <row r="12" spans="2:4" x14ac:dyDescent="0.55000000000000004">
      <c r="B12" s="93" t="s">
        <v>110</v>
      </c>
      <c r="C12" s="94">
        <v>8.0000000000000002E-3</v>
      </c>
      <c r="D12" s="93">
        <f t="shared" ca="1" si="0"/>
        <v>240</v>
      </c>
    </row>
    <row r="13" spans="2:4" x14ac:dyDescent="0.55000000000000004">
      <c r="B13" s="93" t="s">
        <v>111</v>
      </c>
      <c r="C13" s="94">
        <v>3.0000000000000001E-3</v>
      </c>
      <c r="D13" s="93">
        <f t="shared" ca="1" si="0"/>
        <v>90</v>
      </c>
    </row>
    <row r="14" spans="2:4" x14ac:dyDescent="0.55000000000000004">
      <c r="B14" s="93" t="s">
        <v>112</v>
      </c>
      <c r="C14" s="94">
        <v>1.4E-3</v>
      </c>
      <c r="D14" s="93">
        <f t="shared" ca="1" si="0"/>
        <v>42</v>
      </c>
    </row>
    <row r="15" spans="2:4" x14ac:dyDescent="0.55000000000000004">
      <c r="B15" s="93" t="s">
        <v>113</v>
      </c>
      <c r="C15" s="94">
        <v>4.4000000000000003E-3</v>
      </c>
      <c r="D15" s="93">
        <f t="shared" ca="1" si="0"/>
        <v>132</v>
      </c>
    </row>
    <row r="16" spans="2:4" x14ac:dyDescent="0.55000000000000004">
      <c r="B16" s="93" t="s">
        <v>114</v>
      </c>
      <c r="C16" s="94">
        <v>5.0000000000000001E-3</v>
      </c>
      <c r="D16" s="93">
        <f t="shared" ca="1" si="0"/>
        <v>150</v>
      </c>
    </row>
    <row r="17" spans="2:9" x14ac:dyDescent="0.55000000000000004">
      <c r="B17" s="93" t="s">
        <v>69</v>
      </c>
      <c r="C17" s="94">
        <v>2.2000000000000001E-3</v>
      </c>
      <c r="D17" s="93">
        <f t="shared" ca="1" si="0"/>
        <v>66</v>
      </c>
    </row>
    <row r="18" spans="2:9" x14ac:dyDescent="0.55000000000000004">
      <c r="B18" s="93" t="s">
        <v>115</v>
      </c>
      <c r="C18" s="94">
        <v>1.5E-3</v>
      </c>
      <c r="D18" s="93">
        <f t="shared" ca="1" si="0"/>
        <v>45</v>
      </c>
    </row>
    <row r="19" spans="2:9" x14ac:dyDescent="0.55000000000000004">
      <c r="B19" s="93" t="s">
        <v>116</v>
      </c>
      <c r="C19" s="94">
        <v>5.0000000000000001E-4</v>
      </c>
      <c r="D19" s="93">
        <f t="shared" ca="1" si="0"/>
        <v>15</v>
      </c>
    </row>
    <row r="20" spans="2:9" x14ac:dyDescent="0.55000000000000004">
      <c r="B20" s="93" t="s">
        <v>117</v>
      </c>
      <c r="C20" s="94">
        <v>1E-3</v>
      </c>
      <c r="D20" s="93">
        <f t="shared" ca="1" si="0"/>
        <v>30</v>
      </c>
    </row>
    <row r="21" spans="2:9" x14ac:dyDescent="0.55000000000000004">
      <c r="C21" s="93"/>
      <c r="D21" s="93">
        <v>30000</v>
      </c>
      <c r="F21" t="s">
        <v>73</v>
      </c>
    </row>
    <row r="22" spans="2:9" x14ac:dyDescent="0.55000000000000004">
      <c r="C22" s="93"/>
      <c r="D22" s="93"/>
    </row>
    <row r="24" spans="2:9" ht="15.3" x14ac:dyDescent="0.55000000000000004">
      <c r="B24" s="42" t="s">
        <v>118</v>
      </c>
      <c r="C24" s="42"/>
      <c r="D24" s="42"/>
      <c r="E24" s="42"/>
      <c r="F24" s="42"/>
      <c r="G24" s="42"/>
      <c r="H24" s="42"/>
      <c r="I24" s="42"/>
    </row>
    <row r="26" spans="2:9" ht="24.9" x14ac:dyDescent="0.55000000000000004">
      <c r="B26" s="125" t="s">
        <v>119</v>
      </c>
      <c r="C26" s="125"/>
      <c r="D26" s="125"/>
      <c r="E26" s="125"/>
      <c r="F26" s="125"/>
      <c r="G26" s="125"/>
      <c r="H26" s="95"/>
      <c r="I26" s="96"/>
    </row>
    <row r="27" spans="2:9" ht="24.9" x14ac:dyDescent="0.55000000000000004">
      <c r="B27" s="125"/>
      <c r="C27" s="125"/>
      <c r="D27" s="125"/>
      <c r="E27" s="125"/>
      <c r="F27" s="125"/>
      <c r="G27" s="125"/>
      <c r="H27" s="95"/>
      <c r="I27" s="96"/>
    </row>
    <row r="28" spans="2:9" x14ac:dyDescent="0.55000000000000004">
      <c r="B28" s="96"/>
      <c r="C28" s="96"/>
      <c r="D28" s="96"/>
      <c r="E28" s="96"/>
      <c r="F28" s="96"/>
      <c r="G28" s="96"/>
      <c r="H28" s="96"/>
      <c r="I28" s="96"/>
    </row>
    <row r="29" spans="2:9" x14ac:dyDescent="0.55000000000000004">
      <c r="B29" s="96"/>
      <c r="C29" s="96"/>
      <c r="D29" s="96"/>
      <c r="E29" s="96"/>
      <c r="F29" s="96"/>
      <c r="G29" s="96"/>
      <c r="H29" s="96"/>
      <c r="I29" s="96"/>
    </row>
    <row r="30" spans="2:9" x14ac:dyDescent="0.55000000000000004">
      <c r="B30" s="96"/>
      <c r="C30" s="96"/>
      <c r="D30" s="96"/>
      <c r="E30" s="96"/>
      <c r="F30" s="96"/>
      <c r="G30" s="96"/>
      <c r="H30" s="96"/>
      <c r="I30" s="96"/>
    </row>
    <row r="31" spans="2:9" x14ac:dyDescent="0.55000000000000004">
      <c r="B31" s="96"/>
      <c r="C31" s="96"/>
      <c r="D31" s="96"/>
      <c r="E31" s="96"/>
      <c r="F31" s="96"/>
      <c r="G31" s="96"/>
      <c r="H31" s="96"/>
      <c r="I31" s="96"/>
    </row>
    <row r="32" spans="2:9" x14ac:dyDescent="0.55000000000000004">
      <c r="B32" s="96"/>
      <c r="C32" s="96"/>
      <c r="D32" s="96"/>
      <c r="E32" s="96"/>
      <c r="F32" s="96"/>
      <c r="G32" s="96"/>
      <c r="H32" s="96"/>
      <c r="I32" s="96"/>
    </row>
    <row r="33" spans="2:9" x14ac:dyDescent="0.55000000000000004">
      <c r="B33" s="96"/>
      <c r="C33" s="96"/>
      <c r="D33" s="96"/>
      <c r="E33" s="96"/>
      <c r="F33" s="96"/>
      <c r="G33" s="96"/>
      <c r="H33" s="96"/>
      <c r="I33" s="96"/>
    </row>
    <row r="34" spans="2:9" x14ac:dyDescent="0.55000000000000004">
      <c r="B34" s="96"/>
      <c r="C34" s="96"/>
      <c r="D34" s="96"/>
      <c r="E34" s="96"/>
      <c r="F34" s="96"/>
      <c r="G34" s="96"/>
      <c r="H34" s="96"/>
      <c r="I34" s="96"/>
    </row>
    <row r="35" spans="2:9" x14ac:dyDescent="0.55000000000000004">
      <c r="B35" s="96"/>
      <c r="C35" s="96"/>
      <c r="D35" s="96"/>
      <c r="E35" s="96"/>
      <c r="F35" s="96"/>
      <c r="G35" s="96"/>
      <c r="H35" s="96"/>
      <c r="I35" s="96"/>
    </row>
    <row r="36" spans="2:9" x14ac:dyDescent="0.55000000000000004">
      <c r="B36" s="96"/>
      <c r="C36" s="96"/>
      <c r="D36" s="96"/>
      <c r="E36" s="96"/>
      <c r="F36" s="96"/>
      <c r="G36" s="96"/>
      <c r="H36" s="96"/>
      <c r="I36" s="96"/>
    </row>
    <row r="37" spans="2:9" x14ac:dyDescent="0.55000000000000004">
      <c r="B37" s="96"/>
      <c r="C37" s="96"/>
      <c r="D37" s="96"/>
      <c r="E37" s="96"/>
      <c r="F37" s="96"/>
      <c r="G37" s="96"/>
      <c r="H37" s="96"/>
      <c r="I37" s="96"/>
    </row>
    <row r="38" spans="2:9" x14ac:dyDescent="0.55000000000000004">
      <c r="B38" s="96"/>
      <c r="C38" s="96"/>
      <c r="D38" s="96"/>
      <c r="E38" s="96"/>
      <c r="F38" s="96"/>
      <c r="G38" s="96"/>
      <c r="H38" s="96"/>
      <c r="I38" s="96"/>
    </row>
    <row r="39" spans="2:9" x14ac:dyDescent="0.55000000000000004">
      <c r="B39" s="96"/>
      <c r="C39" s="96"/>
      <c r="D39" s="96"/>
      <c r="E39" s="96"/>
      <c r="F39" s="96"/>
      <c r="G39" s="96"/>
      <c r="H39" s="96"/>
      <c r="I39" s="96"/>
    </row>
    <row r="40" spans="2:9" x14ac:dyDescent="0.55000000000000004">
      <c r="B40" s="96"/>
      <c r="C40" s="96"/>
      <c r="D40" s="96"/>
      <c r="E40" s="96"/>
      <c r="F40" s="96"/>
      <c r="G40" s="96"/>
      <c r="H40" s="96"/>
      <c r="I40" s="96"/>
    </row>
    <row r="41" spans="2:9" x14ac:dyDescent="0.55000000000000004">
      <c r="B41" s="96"/>
      <c r="C41" s="96"/>
      <c r="D41" s="96"/>
      <c r="E41" s="96"/>
      <c r="F41" s="96"/>
      <c r="G41" s="96"/>
      <c r="H41" s="96"/>
      <c r="I41" s="96"/>
    </row>
    <row r="42" spans="2:9" x14ac:dyDescent="0.55000000000000004">
      <c r="B42" s="96"/>
      <c r="C42" s="96"/>
      <c r="D42" s="96"/>
      <c r="E42" s="96"/>
      <c r="F42" s="96"/>
      <c r="G42" s="96"/>
      <c r="H42" s="96"/>
      <c r="I42" s="96"/>
    </row>
    <row r="43" spans="2:9" x14ac:dyDescent="0.55000000000000004">
      <c r="B43" s="96"/>
      <c r="C43" s="96"/>
      <c r="D43" s="96"/>
      <c r="E43" s="96"/>
      <c r="F43" s="96"/>
      <c r="G43" s="96"/>
      <c r="H43" s="96"/>
      <c r="I43" s="96"/>
    </row>
    <row r="44" spans="2:9" x14ac:dyDescent="0.55000000000000004">
      <c r="B44" s="96"/>
      <c r="C44" s="96"/>
      <c r="D44" s="96"/>
      <c r="E44" s="96"/>
      <c r="F44" s="96"/>
      <c r="G44" s="96"/>
      <c r="H44" s="96"/>
      <c r="I44" s="96"/>
    </row>
    <row r="45" spans="2:9" x14ac:dyDescent="0.55000000000000004">
      <c r="B45" s="96"/>
      <c r="C45" s="96"/>
      <c r="D45" s="96"/>
      <c r="E45" s="96"/>
      <c r="F45" s="96"/>
      <c r="G45" s="96"/>
      <c r="H45" s="96"/>
      <c r="I45" s="96"/>
    </row>
    <row r="46" spans="2:9" x14ac:dyDescent="0.55000000000000004">
      <c r="B46" s="96"/>
      <c r="C46" s="96"/>
      <c r="D46" s="96"/>
      <c r="E46" s="96"/>
      <c r="F46" s="96"/>
      <c r="G46" s="96"/>
      <c r="H46" s="96"/>
      <c r="I46" s="96"/>
    </row>
  </sheetData>
  <mergeCells count="1">
    <mergeCell ref="B26:G2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Info</vt:lpstr>
      <vt:lpstr>Ex1</vt:lpstr>
      <vt:lpstr>Ex2</vt:lpstr>
      <vt:lpstr>Ex3</vt:lpstr>
      <vt:lpstr>Ex4</vt:lpstr>
      <vt:lpstr>Ex5</vt:lpstr>
      <vt:lpstr>Ex6</vt:lpstr>
      <vt:lpstr>Ex7</vt:lpstr>
      <vt:lpstr>Ex8</vt:lpstr>
      <vt:lpstr>Ex9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 Rumszewicz</dc:creator>
  <cp:lastModifiedBy>Ewa Rumszewicz</cp:lastModifiedBy>
  <dcterms:created xsi:type="dcterms:W3CDTF">2015-06-05T18:17:20Z</dcterms:created>
  <dcterms:modified xsi:type="dcterms:W3CDTF">2020-03-03T08:49:08Z</dcterms:modified>
</cp:coreProperties>
</file>