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RS f1040" sheetId="1" state="visible" r:id="rId2"/>
    <sheet name="W2" sheetId="2" state="visible" r:id="rId3"/>
    <sheet name="F1040 S1" sheetId="3" state="visible" r:id="rId4"/>
    <sheet name="F1040 S2" sheetId="4" state="visible" r:id="rId5"/>
    <sheet name="F1040 S3" sheetId="5" state="visible" r:id="rId6"/>
    <sheet name="F1040 s8812" sheetId="6" state="visible" r:id="rId7"/>
    <sheet name="s8812 Worksheets" sheetId="7" state="visible" r:id="rId8"/>
    <sheet name="F1040 SC" sheetId="8" state="visible" r:id="rId9"/>
    <sheet name="F1040 SSE" sheetId="9" state="visible" r:id="rId10"/>
    <sheet name="New York IT203" sheetId="10" state="visible" r:id="rId11"/>
  </sheets>
  <definedNames>
    <definedName function="false" hidden="false" name="Line1" vbProcedure="false">W2!$D$6</definedName>
    <definedName function="false" hidden="false" name="Line10" vbProcedure="false">W2!$D$15</definedName>
    <definedName function="false" hidden="false" name="Line11" vbProcedure="false">W2!$D$16</definedName>
    <definedName function="false" hidden="false" name="Line12a" vbProcedure="false">W2!$E$17</definedName>
    <definedName function="false" hidden="false" name="Line12b" vbProcedure="false">W2!$E$18</definedName>
    <definedName function="false" hidden="false" name="Line12c" vbProcedure="false">W2!$E$19</definedName>
    <definedName function="false" hidden="false" name="Line12d" vbProcedure="false">W2!$E$20</definedName>
    <definedName function="false" hidden="false" name="Line13" vbProcedure="false">W2!$D$21</definedName>
    <definedName function="false" hidden="false" name="Line14" vbProcedure="false">W2!$D$22</definedName>
    <definedName function="false" hidden="false" name="Line15" vbProcedure="false">W2!$E$23</definedName>
    <definedName function="false" hidden="false" name="Line16" vbProcedure="false">W2!$D$24</definedName>
    <definedName function="false" hidden="false" name="Line17" vbProcedure="false">W2!$D$25</definedName>
    <definedName function="false" hidden="false" name="Line18" vbProcedure="false">W2!$D$26</definedName>
    <definedName function="false" hidden="false" name="Line19" vbProcedure="false">W2!$D$27</definedName>
    <definedName function="false" hidden="false" name="Line2" vbProcedure="false">W2!$D$7</definedName>
    <definedName function="false" hidden="false" name="Line20" vbProcedure="false">W2!$D$28</definedName>
    <definedName function="false" hidden="false" name="Line3" vbProcedure="false">W2!$D$8</definedName>
    <definedName function="false" hidden="false" name="Line4" vbProcedure="false">W2!$D$9</definedName>
    <definedName function="false" hidden="false" name="Line5" vbProcedure="false">W2!$D$10</definedName>
    <definedName function="false" hidden="false" name="Line6" vbProcedure="false">W2!$D$11</definedName>
    <definedName function="false" hidden="false" name="Line7" vbProcedure="false">W2!$D$12</definedName>
    <definedName function="false" hidden="false" name="Line8" vbProcedure="false">W2!$D$13</definedName>
    <definedName function="false" hidden="false" name="Line9" vbProcedure="false">W2!$D$14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<sst xmlns="http://schemas.openxmlformats.org/spreadsheetml/2006/main" count="1506" uniqueCount="782">
  <si>
    <t xml:space="preserve">2021 Form 1040</t>
  </si>
  <si>
    <t xml:space="preserve">1</t>
  </si>
  <si>
    <t xml:space="preserve">Wages, salaries, tips, etc. Attach Form(s) W-2</t>
  </si>
  <si>
    <t xml:space="preserve">2a</t>
  </si>
  <si>
    <t xml:space="preserve">Tax-exempt interest</t>
  </si>
  <si>
    <t xml:space="preserve">2b</t>
  </si>
  <si>
    <t xml:space="preserve">Taxable Interest</t>
  </si>
  <si>
    <t xml:space="preserve">3a</t>
  </si>
  <si>
    <t xml:space="preserve">Qualified dividends</t>
  </si>
  <si>
    <t xml:space="preserve">3b</t>
  </si>
  <si>
    <t xml:space="preserve">Ordinary dividends</t>
  </si>
  <si>
    <t xml:space="preserve">4a</t>
  </si>
  <si>
    <t xml:space="preserve">IRA distributions</t>
  </si>
  <si>
    <t xml:space="preserve">4b</t>
  </si>
  <si>
    <t xml:space="preserve">Taxable amount</t>
  </si>
  <si>
    <t xml:space="preserve">5a</t>
  </si>
  <si>
    <t xml:space="preserve">Pensions and annuities</t>
  </si>
  <si>
    <t xml:space="preserve">5b</t>
  </si>
  <si>
    <t xml:space="preserve">6a</t>
  </si>
  <si>
    <t xml:space="preserve">Social security benefits</t>
  </si>
  <si>
    <t xml:space="preserve">6b</t>
  </si>
  <si>
    <t xml:space="preserve">7</t>
  </si>
  <si>
    <t xml:space="preserve">Capital gain or (loss). Attach Schedule D if required.</t>
  </si>
  <si>
    <t xml:space="preserve">8</t>
  </si>
  <si>
    <t xml:space="preserve">Other income from Schedule 1, line 10</t>
  </si>
  <si>
    <t xml:space="preserve">9</t>
  </si>
  <si>
    <t xml:space="preserve">Add lines 1, 2b, 3b, 4b, 4d, 5b, 6b, 7 and 8. This is your total income.</t>
  </si>
  <si>
    <t xml:space="preserve">10a</t>
  </si>
  <si>
    <t xml:space="preserve">Adjustments to income from Schedule 1, line 26</t>
  </si>
  <si>
    <t xml:space="preserve">11</t>
  </si>
  <si>
    <t xml:space="preserve">Subract line 10c from line 9.  This is your adjusted gross income</t>
  </si>
  <si>
    <t xml:space="preserve">Standard Deduction for { Single or Married filing separately: $12,550; </t>
  </si>
  <si>
    <t xml:space="preserve">                         Married filing jointly or Qualifying widow(er): $25,100;</t>
  </si>
  <si>
    <t xml:space="preserve">                         Head of household, $18,800 }</t>
  </si>
  <si>
    <t xml:space="preserve">12a</t>
  </si>
  <si>
    <t xml:space="preserve">Standard Deduction or itemized deductions (from Schedule A)</t>
  </si>
  <si>
    <t xml:space="preserve">12b</t>
  </si>
  <si>
    <t xml:space="preserve">Charitable contributions if you take the standard deduction</t>
  </si>
  <si>
    <t xml:space="preserve">12c</t>
  </si>
  <si>
    <t xml:space="preserve">Add lines 12a and 12b</t>
  </si>
  <si>
    <t xml:space="preserve">13</t>
  </si>
  <si>
    <t xml:space="preserve">Qualified business income deduction. Attach Form 8995 or Form 8995-A</t>
  </si>
  <si>
    <t xml:space="preserve">14</t>
  </si>
  <si>
    <t xml:space="preserve">Add lines 12c and 13</t>
  </si>
  <si>
    <t xml:space="preserve">15</t>
  </si>
  <si>
    <t xml:space="preserve">Taxable income. Subtract line 14 from line 11. If zero or less, enter -0-</t>
  </si>
  <si>
    <t xml:space="preserve">Page 2</t>
  </si>
  <si>
    <t xml:space="preserve">16</t>
  </si>
  <si>
    <t xml:space="preserve">Tax (see inst.)</t>
  </si>
  <si>
    <t xml:space="preserve">17</t>
  </si>
  <si>
    <t xml:space="preserve">Amount from Schedule 2, line 3</t>
  </si>
  <si>
    <t xml:space="preserve">18</t>
  </si>
  <si>
    <t xml:space="preserve">Add Lines 16 and 17</t>
  </si>
  <si>
    <t xml:space="preserve">19</t>
  </si>
  <si>
    <t xml:space="preserve">Nonrefundable child tax credit or credit for other dependents from Schedule 8812</t>
  </si>
  <si>
    <t xml:space="preserve">20</t>
  </si>
  <si>
    <t xml:space="preserve">Amount from Schedule 3, line 8</t>
  </si>
  <si>
    <t xml:space="preserve">21</t>
  </si>
  <si>
    <t xml:space="preserve">Add lines 19 and 20</t>
  </si>
  <si>
    <t xml:space="preserve">22</t>
  </si>
  <si>
    <t xml:space="preserve">Subtract line 21 from line 18. If zero or less, enter -0-</t>
  </si>
  <si>
    <t xml:space="preserve">23</t>
  </si>
  <si>
    <t xml:space="preserve">Other taxes, including self-employment tax, from Schedule 2, line 21</t>
  </si>
  <si>
    <t xml:space="preserve">24</t>
  </si>
  <si>
    <t xml:space="preserve">Add lines 22 and 23. This is your total tax</t>
  </si>
  <si>
    <t xml:space="preserve">25a</t>
  </si>
  <si>
    <t xml:space="preserve">Federal income tax withheld from Forms W-2</t>
  </si>
  <si>
    <t xml:space="preserve">25b</t>
  </si>
  <si>
    <t xml:space="preserve">Federal income tax withheld from Forms 1099</t>
  </si>
  <si>
    <t xml:space="preserve">25c</t>
  </si>
  <si>
    <t xml:space="preserve">Other forms (see instructions)</t>
  </si>
  <si>
    <t xml:space="preserve">25d</t>
  </si>
  <si>
    <t xml:space="preserve">Add Lines 25a through 25c</t>
  </si>
  <si>
    <t xml:space="preserve">26</t>
  </si>
  <si>
    <t xml:space="preserve">2020 Estimated tax payments and amount applied from 2020 return</t>
  </si>
  <si>
    <t xml:space="preserve">27a</t>
  </si>
  <si>
    <t xml:space="preserve">Earned income credit (EIC)</t>
  </si>
  <si>
    <t xml:space="preserve">27b</t>
  </si>
  <si>
    <t xml:space="preserve">Nontaxable combat pay election</t>
  </si>
  <si>
    <t xml:space="preserve">27c</t>
  </si>
  <si>
    <t xml:space="preserve">Prior year (2019) earned income</t>
  </si>
  <si>
    <t xml:space="preserve">28</t>
  </si>
  <si>
    <t xml:space="preserve">Additional child tax credit. Attach Schedule 8812</t>
  </si>
  <si>
    <t xml:space="preserve">29</t>
  </si>
  <si>
    <t xml:space="preserve">American opportunity credit from Form 8863, line 8</t>
  </si>
  <si>
    <t xml:space="preserve">30</t>
  </si>
  <si>
    <t xml:space="preserve">Recovery rebate credit</t>
  </si>
  <si>
    <t xml:space="preserve">31</t>
  </si>
  <si>
    <t xml:space="preserve">Schedule 3, line 15</t>
  </si>
  <si>
    <t xml:space="preserve">32</t>
  </si>
  <si>
    <t xml:space="preserve">Add lines 27a and 28 through 31. These are your total other payments and refundable credits</t>
  </si>
  <si>
    <t xml:space="preserve">33</t>
  </si>
  <si>
    <t xml:space="preserve">Add lines 25d, 26, and 32. These are your total payments</t>
  </si>
  <si>
    <t xml:space="preserve">REFUND</t>
  </si>
  <si>
    <t xml:space="preserve">34</t>
  </si>
  <si>
    <t xml:space="preserve">If line 33 is more than line 24, subtract line 24 from line 33. This is the amount you overpaid</t>
  </si>
  <si>
    <t xml:space="preserve">Amount of line 34 you want refunded to you.</t>
  </si>
  <si>
    <t xml:space="preserve">36</t>
  </si>
  <si>
    <t xml:space="preserve">Amount of line 20 you want applied to your 2020 estimated tax</t>
  </si>
  <si>
    <t xml:space="preserve">AMOUNT YOU OWE</t>
  </si>
  <si>
    <t xml:space="preserve">37</t>
  </si>
  <si>
    <t xml:space="preserve">Amount you owe. Subtract line 33 from line 24. For details on how to pay, see instructions ?</t>
  </si>
  <si>
    <t xml:space="preserve">38</t>
  </si>
  <si>
    <t xml:space="preserve">Estimated tax penalty (see instructions) </t>
  </si>
  <si>
    <t xml:space="preserve">2016 Form W-2</t>
  </si>
  <si>
    <t xml:space="preserve">Employee Name</t>
  </si>
  <si>
    <t xml:space="preserve">Employer Name</t>
  </si>
  <si>
    <t xml:space="preserve">1.</t>
  </si>
  <si>
    <t xml:space="preserve">Wages, tips, other compensation</t>
  </si>
  <si>
    <t xml:space="preserve">2.</t>
  </si>
  <si>
    <t xml:space="preserve">Federal income tax withheld</t>
  </si>
  <si>
    <t xml:space="preserve">3.</t>
  </si>
  <si>
    <t xml:space="preserve">Social security wages</t>
  </si>
  <si>
    <t xml:space="preserve">4.</t>
  </si>
  <si>
    <t xml:space="preserve">Social security tax withheld</t>
  </si>
  <si>
    <t xml:space="preserve">5.</t>
  </si>
  <si>
    <t xml:space="preserve">Medicare wages and tips</t>
  </si>
  <si>
    <t xml:space="preserve">6.</t>
  </si>
  <si>
    <t xml:space="preserve">Medicare tax withheld</t>
  </si>
  <si>
    <t xml:space="preserve">7.</t>
  </si>
  <si>
    <t xml:space="preserve">Social security tips</t>
  </si>
  <si>
    <t xml:space="preserve">8.</t>
  </si>
  <si>
    <t xml:space="preserve">Allocated tips</t>
  </si>
  <si>
    <t xml:space="preserve">9.</t>
  </si>
  <si>
    <t xml:space="preserve">10.</t>
  </si>
  <si>
    <t xml:space="preserve">Dependent care benefits</t>
  </si>
  <si>
    <t xml:space="preserve">11.</t>
  </si>
  <si>
    <t xml:space="preserve">Nonqualified plans</t>
  </si>
  <si>
    <t xml:space="preserve">12a.</t>
  </si>
  <si>
    <t xml:space="preserve">12b.</t>
  </si>
  <si>
    <t xml:space="preserve">12c.</t>
  </si>
  <si>
    <t xml:space="preserve">12d.</t>
  </si>
  <si>
    <t xml:space="preserve">14.</t>
  </si>
  <si>
    <t xml:space="preserve">Other</t>
  </si>
  <si>
    <t xml:space="preserve">15.</t>
  </si>
  <si>
    <t xml:space="preserve">State</t>
  </si>
  <si>
    <t xml:space="preserve">16.</t>
  </si>
  <si>
    <t xml:space="preserve">State wages, tips, etc.</t>
  </si>
  <si>
    <t xml:space="preserve">17.</t>
  </si>
  <si>
    <t xml:space="preserve">State income tax</t>
  </si>
  <si>
    <t xml:space="preserve">18.</t>
  </si>
  <si>
    <t xml:space="preserve">Local wages, tips, etc.</t>
  </si>
  <si>
    <t xml:space="preserve">19.</t>
  </si>
  <si>
    <t xml:space="preserve">Local income tax</t>
  </si>
  <si>
    <t xml:space="preserve">20.</t>
  </si>
  <si>
    <t xml:space="preserve">Locality name</t>
  </si>
  <si>
    <t xml:space="preserve">Form 1040 SCHEDULE 1    Additional Income and Adjustments to Income     2021</t>
  </si>
  <si>
    <t xml:space="preserve">Part I Additional Income</t>
  </si>
  <si>
    <t xml:space="preserve">Taxable refunds, credits, or offsets of state and local income taxes</t>
  </si>
  <si>
    <t xml:space="preserve">Alimony received</t>
  </si>
  <si>
    <t xml:space="preserve">Date of original divorce or separation agreement (see instructions)</t>
  </si>
  <si>
    <t xml:space="preserve">3</t>
  </si>
  <si>
    <t xml:space="preserve">Business income or (loss). Attach Schedule C</t>
  </si>
  <si>
    <t xml:space="preserve">4</t>
  </si>
  <si>
    <t xml:space="preserve">Other gains or (losses). Attach Form 4797</t>
  </si>
  <si>
    <t xml:space="preserve">5</t>
  </si>
  <si>
    <t xml:space="preserve">Rental real estate, royalties, partnerships, S corporations, trusts, etc. Attach Schedule E</t>
  </si>
  <si>
    <t xml:space="preserve">6</t>
  </si>
  <si>
    <t xml:space="preserve">Farm income or (loss). Attach Schedule F</t>
  </si>
  <si>
    <t xml:space="preserve">Unemployment compensation</t>
  </si>
  <si>
    <t xml:space="preserve">Other income. List type and amount</t>
  </si>
  <si>
    <t xml:space="preserve">8a</t>
  </si>
  <si>
    <t xml:space="preserve">Net operating loss</t>
  </si>
  <si>
    <t xml:space="preserve">8b</t>
  </si>
  <si>
    <t xml:space="preserve">Gambling income</t>
  </si>
  <si>
    <t xml:space="preserve">8c</t>
  </si>
  <si>
    <t xml:space="preserve">Cancellation of debt</t>
  </si>
  <si>
    <t xml:space="preserve">8d</t>
  </si>
  <si>
    <t xml:space="preserve">Foreign earned income exclusion from Form 2555</t>
  </si>
  <si>
    <t xml:space="preserve">8e</t>
  </si>
  <si>
    <t xml:space="preserve">Taxable Health Savings Account distribution</t>
  </si>
  <si>
    <t xml:space="preserve">8f</t>
  </si>
  <si>
    <t xml:space="preserve">Alaska Permanent Fund dividends</t>
  </si>
  <si>
    <t xml:space="preserve">8g</t>
  </si>
  <si>
    <t xml:space="preserve">Jury duty pay</t>
  </si>
  <si>
    <t xml:space="preserve">8h</t>
  </si>
  <si>
    <t xml:space="preserve">Prizes and awards</t>
  </si>
  <si>
    <t xml:space="preserve">8i</t>
  </si>
  <si>
    <t xml:space="preserve">Activity not engaged in for profit income</t>
  </si>
  <si>
    <t xml:space="preserve">8j</t>
  </si>
  <si>
    <t xml:space="preserve">Stock options</t>
  </si>
  <si>
    <t xml:space="preserve">8k</t>
  </si>
  <si>
    <t xml:space="preserve">Income from the rental of personal property if you engaged in the rental for profit but were not in the business of renting such property</t>
  </si>
  <si>
    <t xml:space="preserve">8l</t>
  </si>
  <si>
    <t xml:space="preserve">Olympic and Paralympic medals and USOC prize money (see instructions)</t>
  </si>
  <si>
    <t xml:space="preserve">8m</t>
  </si>
  <si>
    <t xml:space="preserve">Section 951(a) inclusion (see instructions)</t>
  </si>
  <si>
    <t xml:space="preserve">8n</t>
  </si>
  <si>
    <t xml:space="preserve">Section 951A(a) inclusion (see instructions)</t>
  </si>
  <si>
    <t xml:space="preserve">8o</t>
  </si>
  <si>
    <t xml:space="preserve">Section 461(l) excess business loss adjustment</t>
  </si>
  <si>
    <t xml:space="preserve">8p</t>
  </si>
  <si>
    <t xml:space="preserve">Taxable distributions from an ABLE account (see instructions)</t>
  </si>
  <si>
    <t xml:space="preserve">8z</t>
  </si>
  <si>
    <t xml:space="preserve">Total other income. Add lines 8a through 8z</t>
  </si>
  <si>
    <t xml:space="preserve">10</t>
  </si>
  <si>
    <t xml:space="preserve">Combine lines 1 through 7 and 9. Enter here and on Form 1040, 1040-SR, or 1040-NR, line 8</t>
  </si>
  <si>
    <t xml:space="preserve">Part II Adjustments to Income</t>
  </si>
  <si>
    <t xml:space="preserve">Educator expenses</t>
  </si>
  <si>
    <t xml:space="preserve">12</t>
  </si>
  <si>
    <t xml:space="preserve">Certain business expenses of reservists, performing artists, and fee-basis government officials. AttachForm 2106</t>
  </si>
  <si>
    <t xml:space="preserve">Health savings account deduction. Attach Form 8889</t>
  </si>
  <si>
    <t xml:space="preserve">Moving expenses for members of the Armed Forces. Attach Form 3903</t>
  </si>
  <si>
    <t xml:space="preserve">Deductible part of self-employment tax. Attach Schedule SE</t>
  </si>
  <si>
    <t xml:space="preserve">Self-employed SEP, SIMPLE, and qualified plans</t>
  </si>
  <si>
    <t xml:space="preserve">Self-employed health insurance deduction</t>
  </si>
  <si>
    <t xml:space="preserve">Penalty on early withdrawal of savings</t>
  </si>
  <si>
    <t xml:space="preserve">19a</t>
  </si>
  <si>
    <t xml:space="preserve">Alimony paid</t>
  </si>
  <si>
    <t xml:space="preserve">IRA deduction</t>
  </si>
  <si>
    <t xml:space="preserve">Student loan interest deduction</t>
  </si>
  <si>
    <t xml:space="preserve">Reserved for future use</t>
  </si>
  <si>
    <t xml:space="preserve">Archer MSA deduction</t>
  </si>
  <si>
    <t xml:space="preserve">Other adjustments</t>
  </si>
  <si>
    <t xml:space="preserve">24a</t>
  </si>
  <si>
    <t xml:space="preserve">Jury duty pay (see instructions)</t>
  </si>
  <si>
    <t xml:space="preserve">24b</t>
  </si>
  <si>
    <t xml:space="preserve">Deductible expenses related to income reported on line 8k from the rental of personal property engaged in for profit</t>
  </si>
  <si>
    <t xml:space="preserve">24c</t>
  </si>
  <si>
    <t xml:space="preserve">Nontaxable amount of the value of Olympic and Paralympic medals and USOC prize money reported on line 8l</t>
  </si>
  <si>
    <t xml:space="preserve">24d</t>
  </si>
  <si>
    <t xml:space="preserve">Reforestation amortization and expenses</t>
  </si>
  <si>
    <t xml:space="preserve">24e</t>
  </si>
  <si>
    <t xml:space="preserve">Repayment of supplemental unemployment benefits under the Trade Act of 1974</t>
  </si>
  <si>
    <t xml:space="preserve">24f</t>
  </si>
  <si>
    <t xml:space="preserve">Contributions to section 501(c)(18)(D) pension plans</t>
  </si>
  <si>
    <t xml:space="preserve">24g</t>
  </si>
  <si>
    <t xml:space="preserve">Contributions by certain chaplains to section 403(b) plans</t>
  </si>
  <si>
    <t xml:space="preserve">24h</t>
  </si>
  <si>
    <t xml:space="preserve">Attorney fees and court costs for actions involving certain unlawful discrimination claims (see instructions)</t>
  </si>
  <si>
    <t xml:space="preserve">24i</t>
  </si>
  <si>
    <t xml:space="preserve">Attorney fees and court costs you paid in connection with an award from the IRS for information you provided that helped the IRS detect tax law violations</t>
  </si>
  <si>
    <t xml:space="preserve">24j</t>
  </si>
  <si>
    <t xml:space="preserve">Housing deduction from Form 2555</t>
  </si>
  <si>
    <t xml:space="preserve">24k</t>
  </si>
  <si>
    <t xml:space="preserve">Excess deductions of section 67(e) expenses from Schedule K-1 (Form 1041)</t>
  </si>
  <si>
    <t xml:space="preserve">24z</t>
  </si>
  <si>
    <t xml:space="preserve">Other adjustments. List type and amount</t>
  </si>
  <si>
    <t xml:space="preserve">25</t>
  </si>
  <si>
    <t xml:space="preserve">Total other adjustments. Add lines 24a through 24z</t>
  </si>
  <si>
    <t xml:space="preserve">Add lines 11 through 23 and 25. These are your adjustments to income. Enter here and on Form 1040 or 1040-SR, line 10, or Form 1040-NR, line 10a</t>
  </si>
  <si>
    <t xml:space="preserve">2021 SCHEDULE 2 (Form 1040 or 1040-SR)  Additional Taxes</t>
  </si>
  <si>
    <t xml:space="preserve">Part I: Tax</t>
  </si>
  <si>
    <t xml:space="preserve">Alternative minimum tax. Attach Form 6251</t>
  </si>
  <si>
    <t xml:space="preserve">2</t>
  </si>
  <si>
    <t xml:space="preserve">Excess advance premium tax credit repayment. Attach Form 8962</t>
  </si>
  <si>
    <t xml:space="preserve">Add lines 1 and 2. Enter here and include on Form 1040 or 1040-SR, line 17</t>
  </si>
  <si>
    <t xml:space="preserve">Part II: Other Taxes</t>
  </si>
  <si>
    <t xml:space="preserve">Self-employment tax. Attach Schedule SE</t>
  </si>
  <si>
    <t xml:space="preserve">Social security and Medicare tax on unreported tip income. Attach Form 4137</t>
  </si>
  <si>
    <t xml:space="preserve">Uncollected social security and Medicare tax on wages. Attach Form 8919</t>
  </si>
  <si>
    <t xml:space="preserve">Total additional social security and Medicare tax. Add lines 5 and 6</t>
  </si>
  <si>
    <t xml:space="preserve">Additional tax on IRAs or other tax-favored accounts. Attach Form 5329 if required</t>
  </si>
  <si>
    <t xml:space="preserve">Household employment taxes. Attach Schedule H</t>
  </si>
  <si>
    <t xml:space="preserve">Repayment of first-time homebuyer credit. Attach Form 5405 if required</t>
  </si>
  <si>
    <t xml:space="preserve">Additional Medicare Tax. Attach Form 8959</t>
  </si>
  <si>
    <t xml:space="preserve">Net investment income tax. Attach Form 8960</t>
  </si>
  <si>
    <t xml:space="preserve">Uncollected social security and Medicare or RRTA tax on tips or group-term life insurance from Form W-2, box 12</t>
  </si>
  <si>
    <t xml:space="preserve">Interest on tax due on installment income from the sale of certain residential lots and timeshares</t>
  </si>
  <si>
    <t xml:space="preserve">Interest on the deferred tax on gain from certain installment sales with a sales price over $150,000</t>
  </si>
  <si>
    <t xml:space="preserve">Recapture of low-income housing credit. Attach Form 8611</t>
  </si>
  <si>
    <t xml:space="preserve">Part II: Other Taxes(continued)</t>
  </si>
  <si>
    <t xml:space="preserve">Other additional taxes:</t>
  </si>
  <si>
    <t xml:space="preserve">17a</t>
  </si>
  <si>
    <t xml:space="preserve">Recapture of other credits. List type, form number, and amount</t>
  </si>
  <si>
    <t xml:space="preserve">17b</t>
  </si>
  <si>
    <t xml:space="preserve">Recapture of federal mortgage subsidy. If you sold your home in 2021, see instructions</t>
  </si>
  <si>
    <t xml:space="preserve">17c</t>
  </si>
  <si>
    <t xml:space="preserve">Additional tax on HSA distributions. Attach Form 8889</t>
  </si>
  <si>
    <t xml:space="preserve">17d</t>
  </si>
  <si>
    <t xml:space="preserve">Additional tax on an HSA because you didnt remain an eligible individual. Attach Form 8889</t>
  </si>
  <si>
    <t xml:space="preserve">17e</t>
  </si>
  <si>
    <t xml:space="preserve">Additional tax on Archer MSA distributions. Attach Form 8853</t>
  </si>
  <si>
    <t xml:space="preserve">17f</t>
  </si>
  <si>
    <t xml:space="preserve">Additional tax on Medicare Advantage MSA distributions. Attach Form 8853</t>
  </si>
  <si>
    <t xml:space="preserve">17g</t>
  </si>
  <si>
    <t xml:space="preserve">Recapture of a charitable contribution deduction related to a fractional interest in tangible personal property</t>
  </si>
  <si>
    <t xml:space="preserve">17h</t>
  </si>
  <si>
    <t xml:space="preserve">Income you received from a nonqualified deferred compensation plan that fails to meet the requirements of section 409A</t>
  </si>
  <si>
    <t xml:space="preserve">17i</t>
  </si>
  <si>
    <t xml:space="preserve">Compensation you received from a nonqualified deferred compensation plan described in section 457A</t>
  </si>
  <si>
    <t xml:space="preserve">17j</t>
  </si>
  <si>
    <t xml:space="preserve">Section 72(m)(5) excess benefits tax</t>
  </si>
  <si>
    <t xml:space="preserve">17k</t>
  </si>
  <si>
    <t xml:space="preserve">Golden parachute payments</t>
  </si>
  <si>
    <t xml:space="preserve">17l</t>
  </si>
  <si>
    <t xml:space="preserve">Tax on accumulation distribution of trusts</t>
  </si>
  <si>
    <t xml:space="preserve">17m</t>
  </si>
  <si>
    <t xml:space="preserve">Excise tax on insider stock compensation from an expatriated corporation</t>
  </si>
  <si>
    <t xml:space="preserve">17n</t>
  </si>
  <si>
    <t xml:space="preserve">Look-back interest under section 167(g) or 460(b) from Form 8697 or 8866</t>
  </si>
  <si>
    <t xml:space="preserve">17o</t>
  </si>
  <si>
    <t xml:space="preserve">Tax on non-effectively connected income for any part of the year you were a nonresident alien from Form 1040-NR</t>
  </si>
  <si>
    <t xml:space="preserve">17p</t>
  </si>
  <si>
    <t xml:space="preserve">Any interest from Form 8621, line 16f, relating to distributions from, and dispositions of, stock of a section 1291 fund</t>
  </si>
  <si>
    <t xml:space="preserve">17q</t>
  </si>
  <si>
    <t xml:space="preserve">Any interest from Form 8621, line 24</t>
  </si>
  <si>
    <t xml:space="preserve">17z</t>
  </si>
  <si>
    <t xml:space="preserve">Any other taxes. List type and amount</t>
  </si>
  <si>
    <t xml:space="preserve">Total additional taxes. Add lines 17a through 17z</t>
  </si>
  <si>
    <t xml:space="preserve">Additional tax from Schedule 8812</t>
  </si>
  <si>
    <t xml:space="preserve">Section 965 net tax liability installment from Form 965-A</t>
  </si>
  <si>
    <t xml:space="preserve">Add lines 4, 7 through 16, 18, and 19. These are your total other taxes. Enter here and on Form 1040 or 1040-SR, line 23, or Form 1040-NR, line 23b</t>
  </si>
  <si>
    <t xml:space="preserve">SCHEDULE 3 (Form 1040) 2021 Additional Credits and Payments</t>
  </si>
  <si>
    <t xml:space="preserve">Part I  Nonrefundable Credits</t>
  </si>
  <si>
    <t xml:space="preserve">Foreign tax credit. Attach Form 1116 if required</t>
  </si>
  <si>
    <t xml:space="preserve">Credit for child and dependent care expenses from Form 2441, line 11. Attach Form 2441</t>
  </si>
  <si>
    <t xml:space="preserve">Education credits from Form 8863, line 19</t>
  </si>
  <si>
    <t xml:space="preserve">Retirement savings contributions credit. Attach Form 8880</t>
  </si>
  <si>
    <t xml:space="preserve">Residential energy credits. Attach Form 5695</t>
  </si>
  <si>
    <t xml:space="preserve">Other nonrefundable credits:</t>
  </si>
  <si>
    <t xml:space="preserve">General business credit. Attach Form 3800</t>
  </si>
  <si>
    <t xml:space="preserve">Credit for prior year minimum tax. Attach Form 8801</t>
  </si>
  <si>
    <t xml:space="preserve">6c</t>
  </si>
  <si>
    <t xml:space="preserve">Adoption credit. Attach Form 8839</t>
  </si>
  <si>
    <t xml:space="preserve">6d</t>
  </si>
  <si>
    <t xml:space="preserve">Credit for the elderly or disabled. Attach Schedule R</t>
  </si>
  <si>
    <t xml:space="preserve">6e</t>
  </si>
  <si>
    <t xml:space="preserve">Alternative motor vehicle credit. Attach Form 8910</t>
  </si>
  <si>
    <t xml:space="preserve">6f</t>
  </si>
  <si>
    <t xml:space="preserve">Qualified plug-in motor vehicle credit. Attach Form 8936</t>
  </si>
  <si>
    <t xml:space="preserve">6g</t>
  </si>
  <si>
    <t xml:space="preserve">Mortgage interest credit. Attach Form 8396</t>
  </si>
  <si>
    <t xml:space="preserve">6h</t>
  </si>
  <si>
    <t xml:space="preserve">District of Columbia first-time homebuyer credit. Attach Form 8859</t>
  </si>
  <si>
    <t xml:space="preserve">6i</t>
  </si>
  <si>
    <t xml:space="preserve">Qualified electric vehicle credit. Attach Form 8834</t>
  </si>
  <si>
    <t xml:space="preserve">6j</t>
  </si>
  <si>
    <t xml:space="preserve">Alternative fuel vehicle refueling property credit. Attach Form 8911</t>
  </si>
  <si>
    <t xml:space="preserve">6k</t>
  </si>
  <si>
    <t xml:space="preserve">Credit to holders of tax credit bonds. Attach Form 8912</t>
  </si>
  <si>
    <t xml:space="preserve">6l</t>
  </si>
  <si>
    <t xml:space="preserve">Amount on Form 8978, line 14. See instructions</t>
  </si>
  <si>
    <t xml:space="preserve">6z</t>
  </si>
  <si>
    <t xml:space="preserve">Other nonrefundable credits. List type and amount ?</t>
  </si>
  <si>
    <t xml:space="preserve">Total other nonrefundable credits. Add lines 6a through 6z</t>
  </si>
  <si>
    <t xml:space="preserve">Add lines 1 through 5 and 7. Enter here and on Form 1040, 1040-SR, or 1040-NR, line 20</t>
  </si>
  <si>
    <t xml:space="preserve">Schedule 3 (Form 1040) 2021 Page 2</t>
  </si>
  <si>
    <t xml:space="preserve">Part II Other Payments and Refundable Credits</t>
  </si>
  <si>
    <t xml:space="preserve">Net premium tax credit. Attach Form 8962</t>
  </si>
  <si>
    <t xml:space="preserve">Amount paid with request for extension to file (see instructions)</t>
  </si>
  <si>
    <t xml:space="preserve">Excess social security and tier 1 RRTA tax withheld</t>
  </si>
  <si>
    <t xml:space="preserve">Credit for federal tax on fuels. Attach Form 4136</t>
  </si>
  <si>
    <r>
      <rPr>
        <b val="true"/>
        <sz val="12"/>
        <color rgb="FF000000"/>
        <rFont val="Times New Roman"/>
        <family val="2"/>
        <charset val="1"/>
      </rPr>
      <t xml:space="preserve">13. </t>
    </r>
    <r>
      <rPr>
        <sz val="12"/>
        <color rgb="FF000000"/>
        <rFont val="Times New Roman"/>
        <family val="2"/>
        <charset val="1"/>
      </rPr>
      <t xml:space="preserve">Other payments or refundable credits:</t>
    </r>
  </si>
  <si>
    <t xml:space="preserve">13a</t>
  </si>
  <si>
    <t xml:space="preserve">Form 2439</t>
  </si>
  <si>
    <t xml:space="preserve">13b</t>
  </si>
  <si>
    <t xml:space="preserve">Qualified sick and family leave credits from Schedule(s) H and Form(s) 7202 for leave taken before April 1, 2021</t>
  </si>
  <si>
    <t xml:space="preserve">13c</t>
  </si>
  <si>
    <t xml:space="preserve">Health coverage tax credit from Form 8885</t>
  </si>
  <si>
    <t xml:space="preserve">13d</t>
  </si>
  <si>
    <t xml:space="preserve">Credit for repayment of amounts included in income from earlier years</t>
  </si>
  <si>
    <t xml:space="preserve">13e</t>
  </si>
  <si>
    <t xml:space="preserve">13f</t>
  </si>
  <si>
    <t xml:space="preserve">Deferred amount of net 965 tax liability (see instructions)</t>
  </si>
  <si>
    <t xml:space="preserve">13g</t>
  </si>
  <si>
    <t xml:space="preserve">Credit for child and dependent care expenses from Form 2441, line 10. Attach Form 2441</t>
  </si>
  <si>
    <t xml:space="preserve">13h</t>
  </si>
  <si>
    <t xml:space="preserve">Qualified sick and family leave credits from Schedule(s) H and Form(s) 7202 for leave taken after March 31, 2021</t>
  </si>
  <si>
    <t xml:space="preserve">13z</t>
  </si>
  <si>
    <t xml:space="preserve">Other payments or refundable credits. List type and amount ?</t>
  </si>
  <si>
    <t xml:space="preserve">Total other payments or refundable credits. Add lines 13a through 13z</t>
  </si>
  <si>
    <t xml:space="preserve">Add lines 9 through 12 and 14. Enter here and on Form 1040, 1040-SR, or 1040-NR, line 31</t>
  </si>
  <si>
    <t xml:space="preserve">SCHEDULE 8812 (Form 1040)</t>
  </si>
  <si>
    <t xml:space="preserve">Credits for Qualifying Children and Other Dependents</t>
  </si>
  <si>
    <t xml:space="preserve">Go to www.irs.gov/Schedule8812 for instructions and the latest information.</t>
  </si>
  <si>
    <t xml:space="preserve">Part I-A</t>
  </si>
  <si>
    <t xml:space="preserve">Child Tax Credit and Credit for Other Dependents</t>
  </si>
  <si>
    <t xml:space="preserve">Enter the amount from line 11 of your Form 1040, 1040-SR, or 1040-NR</t>
  </si>
  <si>
    <t xml:space="preserve">Enter income from Puerto Rico that you excluded</t>
  </si>
  <si>
    <t xml:space="preserve">Enter the amounts from lines 45 and 50 of your Form 2555</t>
  </si>
  <si>
    <t xml:space="preserve">2c</t>
  </si>
  <si>
    <t xml:space="preserve">Enter the amount from line 15 of your Form 4563</t>
  </si>
  <si>
    <t xml:space="preserve">2d</t>
  </si>
  <si>
    <t xml:space="preserve">Add lines 2a through 2c</t>
  </si>
  <si>
    <t xml:space="preserve">Add lines 1 and 2d</t>
  </si>
  <si>
    <t xml:space="preserve">Number of qualifying children under age 18 with the required social security number</t>
  </si>
  <si>
    <t xml:space="preserve">Number of children included on line 4a who were under age 6 at the end of 2021</t>
  </si>
  <si>
    <t xml:space="preserve">4c</t>
  </si>
  <si>
    <t xml:space="preserve">Subtract line 4b from line 4a</t>
  </si>
  <si>
    <r>
      <rPr>
        <sz val="12"/>
        <color rgb="FF000000"/>
        <rFont val="Times New Roman"/>
        <family val="2"/>
        <charset val="1"/>
      </rPr>
      <t xml:space="preserve">If line 4a is more than zero, enter the amount from the</t>
    </r>
    <r>
      <rPr>
        <b val="true"/>
        <sz val="12"/>
        <color rgb="FF000000"/>
        <rFont val="Times New Roman"/>
        <family val="1"/>
        <charset val="1"/>
      </rPr>
      <t xml:space="preserve"> Line 5 Worksheet</t>
    </r>
    <r>
      <rPr>
        <sz val="12"/>
        <color rgb="FF000000"/>
        <rFont val="Times New Roman"/>
        <family val="2"/>
        <charset val="1"/>
      </rPr>
      <t xml:space="preserve">; otherwise, enter -0-</t>
    </r>
  </si>
  <si>
    <t xml:space="preserve">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</si>
  <si>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 xml:space="preserve">Multiply line 6 by $500</t>
  </si>
  <si>
    <t xml:space="preserve">Add lines 5 and 7</t>
  </si>
  <si>
    <t xml:space="preserve">Enter the amount shown below for your filing status</t>
  </si>
  <si>
    <t xml:space="preserve"> Married filing jointly$400,000</t>
  </si>
  <si>
    <t xml:space="preserve"> All other filing statuses$200,000</t>
  </si>
  <si>
    <t xml:space="preserve">Subtract line 9 from line 3</t>
  </si>
  <si>
    <t xml:space="preserve"> If zero or less, enter -0-.</t>
  </si>
  <si>
    <t xml:space="preserve"> If more than zero and not a multiple of $1,000, enter the next multiple of $1,000. For</t>
  </si>
  <si>
    <t xml:space="preserve">example, if the result is $425, enter $1,000; if the result is $1,025, enter $2,000, etc.</t>
  </si>
  <si>
    <t xml:space="preserve">Multiply line 10 by 5% (0.05)</t>
  </si>
  <si>
    <t xml:space="preserve">Subtract line 11 from line 8. If zero or less, enter -0-</t>
  </si>
  <si>
    <t xml:space="preserve">Check all the boxes that apply to you (or your spouse if married filing jointly).</t>
  </si>
  <si>
    <t xml:space="preserve">A Check here if you (or your spouse if married filing jointly) had a principal place of abode in the United States for more than half of 2021</t>
  </si>
  <si>
    <t xml:space="preserve">B Check here if you (or your spouse if married filing jointly) were a bona fide resident of Puerto Rico for 2021</t>
  </si>
  <si>
    <t xml:space="preserve">Part I-B Filers Who Check a Box on Line 13</t>
  </si>
  <si>
    <t xml:space="preserve">Caution: If you did not check a box on line 13, do not complete Part I-B; instead, skip to Part I-C.</t>
  </si>
  <si>
    <t xml:space="preserve">14a</t>
  </si>
  <si>
    <t xml:space="preserve">Enter the smaller of line 7 or line 12</t>
  </si>
  <si>
    <t xml:space="preserve">14b</t>
  </si>
  <si>
    <t xml:space="preserve">Subtract line 14a from line 12</t>
  </si>
  <si>
    <t xml:space="preserve">14c</t>
  </si>
  <si>
    <t xml:space="preserve">If line 14a is zero, enter -0-; otherwise, enter the amount from the Credit Limit Worksheet A</t>
  </si>
  <si>
    <t xml:space="preserve">14d</t>
  </si>
  <si>
    <t xml:space="preserve">Enter the smaller of line 14a or line 14c</t>
  </si>
  <si>
    <t xml:space="preserve">14e</t>
  </si>
  <si>
    <t xml:space="preserve">Add lines 14b and 14d</t>
  </si>
  <si>
    <t xml:space="preserve">14f</t>
  </si>
  <si>
    <t xml:space="preserve">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</si>
  <si>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 xml:space="preserve">14g</t>
  </si>
  <si>
    <t xml:space="preserve">Subtract line 14f from line 14e. If zero or less, enter -0- on lines 14g through 14i and go to Part III</t>
  </si>
  <si>
    <t xml:space="preserve">14h</t>
  </si>
  <si>
    <t xml:space="preserve">Enter the smaller of line 14d or line 14g. This is your credit for other dependents. Enter this amount on line 19 of your Form 1040, 1040-SR, or 1040-NR</t>
  </si>
  <si>
    <t xml:space="preserve">14i</t>
  </si>
  <si>
    <t xml:space="preserve">Subtract line 14h from line 14g. This is your refundable child tax credit. Enter this amount on line 28 of your Form 1040, 1040-SR, or 1040-NR</t>
  </si>
  <si>
    <t xml:space="preserve">Schedule 8812 (Form 1040) 2021    Page 2</t>
  </si>
  <si>
    <t xml:space="preserve">Part I-C  Filers Who Do Not Check a Box on Line 13</t>
  </si>
  <si>
    <t xml:space="preserve">Caution: If you checked a box on line 13, do not complete Part I-C.</t>
  </si>
  <si>
    <t xml:space="preserve">15a</t>
  </si>
  <si>
    <t xml:space="preserve">Enter the amount from the Credit Limit Worksheet A</t>
  </si>
  <si>
    <t xml:space="preserve">15b</t>
  </si>
  <si>
    <t xml:space="preserve">Enter the smaller of line 12 or line 15a</t>
  </si>
  <si>
    <t xml:space="preserve">Additional child tax credit. Complete Parts II-A through II-C if you meet each of the following items.</t>
  </si>
  <si>
    <t xml:space="preserve">1. You are not filing Form 2555.</t>
  </si>
  <si>
    <t xml:space="preserve">2. Line 4a is more than zero.</t>
  </si>
  <si>
    <t xml:space="preserve">3. Line 12 is more than line 15a.</t>
  </si>
  <si>
    <t xml:space="preserve">15c</t>
  </si>
  <si>
    <t xml:space="preserve">If you completed Parts II-A through II-C, enter the amount from line 27; otherwise, enter -0-</t>
  </si>
  <si>
    <t xml:space="preserve">15d</t>
  </si>
  <si>
    <t xml:space="preserve">Add lines 15b and 15c</t>
  </si>
  <si>
    <t xml:space="preserve">15e</t>
  </si>
  <si>
    <t xml:space="preserve">Caution: If the amount on this line doesnt match the aggregate amounts reported to you (and your spouse if filing jointly) on your Letter(s) 6419, the processing of your return will be delayed.</t>
  </si>
  <si>
    <t xml:space="preserve">15f</t>
  </si>
  <si>
    <t xml:space="preserve">Subtract line 15e from line 15d. If zero or less, enter -0- on lines 15f through 15h and go to Part III</t>
  </si>
  <si>
    <t xml:space="preserve">15g</t>
  </si>
  <si>
    <t xml:space="preserve">Enter the smaller of line 15b or line 15f. This is your nonrefundable child tax credit and credit for other dependents. Enter this amount on line 19 of your Form 1040, 1040-SR, or 1040-NR</t>
  </si>
  <si>
    <t xml:space="preserve">15h</t>
  </si>
  <si>
    <t xml:space="preserve">Subtract line 15g from line 15f. This is your additional child tax credit. Enter this amount on line 28 of your Form 1040, 1040-SR, or 1040-NR</t>
  </si>
  <si>
    <t xml:space="preserve">Part II-A Additional Child Tax Credit (use only if completing Part I-C)</t>
  </si>
  <si>
    <t xml:space="preserve">Caution: If you file Form 2555, do not complete Parts II-A through II-C; you cannot claim the additional child tax credit.</t>
  </si>
  <si>
    <t xml:space="preserve">Caution: If you checked a box on line 13, do not complete Parts II-A through II-C; you cannot claim the additional child tax credit.</t>
  </si>
  <si>
    <t xml:space="preserve">16a</t>
  </si>
  <si>
    <t xml:space="preserve">Subtract line 15b from line 12. If zero, skip Parts II-A and II-B and enter -0- on line 27</t>
  </si>
  <si>
    <t xml:space="preserve">16x</t>
  </si>
  <si>
    <t xml:space="preserve">Number of qualifying children under 18 with the required social security number: x $1,400</t>
  </si>
  <si>
    <t xml:space="preserve">16b</t>
  </si>
  <si>
    <t xml:space="preserve">Enter the result. If zero, skip Parts II-A and II-B and enter -0- on line 27</t>
  </si>
  <si>
    <t xml:space="preserve">TIP: The number of children you use for this line is the same as the number of children you used for line 4a.</t>
  </si>
  <si>
    <t xml:space="preserve">Enter the smaller of line 16a or line 16b</t>
  </si>
  <si>
    <t xml:space="preserve">18a</t>
  </si>
  <si>
    <t xml:space="preserve">Earned income (see instructions)</t>
  </si>
  <si>
    <t xml:space="preserve">18b</t>
  </si>
  <si>
    <t xml:space="preserve">Nontaxable combat pay (see instructions)</t>
  </si>
  <si>
    <t xml:space="preserve">Is the amount on line 18a more than $2,500? No. Leave line 19 blank and enter -0- on line 20. Yes. Subtract $2,500 from the amount on line 18a. Enter the result</t>
  </si>
  <si>
    <t xml:space="preserve">Multiply the amount on line 19 by 15% (0.15) and enter the result</t>
  </si>
  <si>
    <t xml:space="preserve">Next. On line 16b, is the amount $4,200 or more?</t>
  </si>
  <si>
    <t xml:space="preserve">No. If line 20 is zero, enter -0- on line 15c. Otherwise, skip Part II-B and enter the smaller of line 17 or line 20 on line 27.</t>
  </si>
  <si>
    <t xml:space="preserve">Yes. If line 20 is equal to or more than line 17, skip Part II-B and enter the amount from line 17 on line 27. Otherwise, go to line 21.</t>
  </si>
  <si>
    <t xml:space="preserve">Part II-B  Certain Filers Who Have Three or More Qualifying Children</t>
  </si>
  <si>
    <t xml:space="preserve">Withheld social security, Medicare, and Additional Medicare taxes from Form(s) W-2, boxes 4 and 6. If married filing jointly, include your spouses amounts with yours. If your employer withheld or you paid Additional Medicare Tax or tier 1 RRTA taxes, see instructions</t>
  </si>
  <si>
    <t xml:space="preserve">Enter the total of the amounts from Schedule 1 (Form 1040), line 15; Schedule 2 (Form 1040), line 5; Schedule 2 (Form 1040), line 6; and Schedule 2 (Form 1040), line 13</t>
  </si>
  <si>
    <t xml:space="preserve">Add lines 21 and 22</t>
  </si>
  <si>
    <t xml:space="preserve">1040 and 1040-SR filers: Enter the total of the amounts from Form 1040 or 1040-SR, line 27a, and Schedule 3 (Form 1040), line 11. 1040-NR filers: Enter the amount from Schedule 3 (Form 1040), line 11</t>
  </si>
  <si>
    <t xml:space="preserve">Subtract line 24 from line 23. If zero or less, enter -0-</t>
  </si>
  <si>
    <t xml:space="preserve">Enter the larger of line 20 or line 25</t>
  </si>
  <si>
    <t xml:space="preserve">Next, enter the smaller of line 17 or line 26 on line 27.</t>
  </si>
  <si>
    <t xml:space="preserve">Part II-C Additional Child Tax Credit</t>
  </si>
  <si>
    <t xml:space="preserve">27</t>
  </si>
  <si>
    <t xml:space="preserve">Enter this amount on line 15c</t>
  </si>
  <si>
    <t xml:space="preserve">Schedule 8812 (Form 1040) 2021  Page 3</t>
  </si>
  <si>
    <t xml:space="preserve">Part III</t>
  </si>
  <si>
    <t xml:space="preserve">28a</t>
  </si>
  <si>
    <t xml:space="preserve">Enter the amount from line 14f or line 15e, whichever applies</t>
  </si>
  <si>
    <t xml:space="preserve">28b</t>
  </si>
  <si>
    <t xml:space="preserve">Enter the amount from line 14e or line 15d, whichever applies</t>
  </si>
  <si>
    <t xml:space="preserve">Excess advance child tax credit payments. Subtract line 28b from line 28a. If zero, stop; you do not owe the additional tax</t>
  </si>
  <si>
    <t xml:space="preserve">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</si>
  <si>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 xml:space="preserve">Enter the smaller of line 4a or line 30</t>
  </si>
  <si>
    <t xml:space="preserve">Subtract line 31 from line 30. If zero, skip to line 40 and enter the amount from line 29; otherwise, continue to line 33</t>
  </si>
  <si>
    <t xml:space="preserve">Subtract line 33 from line 3. If zero or less, enter -0-</t>
  </si>
  <si>
    <t xml:space="preserve">35</t>
  </si>
  <si>
    <t xml:space="preserve">Enter the amount from line 33</t>
  </si>
  <si>
    <t xml:space="preserve">Divide line 34 by line 35. Enter the result as a decimal (rounded to at least three places). If the result is 1.000 or more, enter 1.000</t>
  </si>
  <si>
    <t xml:space="preserve">Multiply line 32 by $2,000</t>
  </si>
  <si>
    <t xml:space="preserve">Multiply line 37 by line 36</t>
  </si>
  <si>
    <t xml:space="preserve">39</t>
  </si>
  <si>
    <t xml:space="preserve">Subtract line 38 from line 37</t>
  </si>
  <si>
    <t xml:space="preserve">40</t>
  </si>
  <si>
    <t xml:space="preserve">Subtract line 39 from line 29. If zero or less, enter -0-. This is your additional tax. If more than zero, enter this amount on Schedule 2 (Form 1040), line 19</t>
  </si>
  <si>
    <t xml:space="preserve">Line 5 Worksheet</t>
  </si>
  <si>
    <t xml:space="preserve">Multiply Schedule 8812, line 4b, by $3,600</t>
  </si>
  <si>
    <t xml:space="preserve">Multiply Schedule 8812, line 4c, by $3,000</t>
  </si>
  <si>
    <t xml:space="preserve">Add line 1 and line 2</t>
  </si>
  <si>
    <t xml:space="preserve">Multiply Schedule 8812, line 4a, by $2,000</t>
  </si>
  <si>
    <t xml:space="preserve">Subtract line 4 from line 3</t>
  </si>
  <si>
    <t xml:space="preserve">    Married filing jointly  $12,500</t>
  </si>
  <si>
    <t xml:space="preserve">    Qualifying widow(er)  $2,500</t>
  </si>
  <si>
    <t xml:space="preserve">    Head of household  $4,375</t>
  </si>
  <si>
    <t xml:space="preserve">    All other filing statuses  $6,250</t>
  </si>
  <si>
    <t xml:space="preserve">Enter the smaller of line 5 or line 6</t>
  </si>
  <si>
    <t xml:space="preserve">    Married filing jointly or Qualifying widow(er)  $150,000</t>
  </si>
  <si>
    <t xml:space="preserve">    Head of household  $112,500</t>
  </si>
  <si>
    <t xml:space="preserve">    All other filing statuses  $75,000</t>
  </si>
  <si>
    <t xml:space="preserve">Subtract line 8 from Schedule 8812, line 3</t>
  </si>
  <si>
    <t xml:space="preserve">    If zero or less, enter -0-</t>
  </si>
  <si>
    <t xml:space="preserve">    If more than zero and not a multiple of $1,000, enter the next multiple of $1,000</t>
  </si>
  <si>
    <t xml:space="preserve">    For example, if the result is $425, enter $1,000; if the result is $1,025, enter $2,000, etc.</t>
  </si>
  <si>
    <t xml:space="preserve">Multiply line 9 by 5% (0.05)</t>
  </si>
  <si>
    <t xml:space="preserve">Enter the smaller of line 7 or line 10</t>
  </si>
  <si>
    <t xml:space="preserve">Subtract line 11 from line 3. Enter on Schedule 8812, line 5</t>
  </si>
  <si>
    <t xml:space="preserve">Credit Limit Worksheet A</t>
  </si>
  <si>
    <t xml:space="preserve">Enter the amount from line 18 of your Form 1040</t>
  </si>
  <si>
    <t xml:space="preserve">Add the following amounts (if applicable) from</t>
  </si>
  <si>
    <t xml:space="preserve">Schedule 3, line 1</t>
  </si>
  <si>
    <t xml:space="preserve">Schedule 3, line 2</t>
  </si>
  <si>
    <t xml:space="preserve">Schedule 3, line 3</t>
  </si>
  <si>
    <t xml:space="preserve">Schedule 3, line 4</t>
  </si>
  <si>
    <t xml:space="preserve">2e</t>
  </si>
  <si>
    <t xml:space="preserve">Schedule 3 line 61</t>
  </si>
  <si>
    <t xml:space="preserve">2f</t>
  </si>
  <si>
    <t xml:space="preserve">Form 5695, line 30</t>
  </si>
  <si>
    <t xml:space="preserve">2g</t>
  </si>
  <si>
    <t xml:space="preserve">Form 8910, line 15</t>
  </si>
  <si>
    <t xml:space="preserve">2h</t>
  </si>
  <si>
    <t xml:space="preserve">Form 8836, line 23</t>
  </si>
  <si>
    <t xml:space="preserve">2i</t>
  </si>
  <si>
    <t xml:space="preserve">Schedule R, line 22</t>
  </si>
  <si>
    <t xml:space="preserve">Enter the total</t>
  </si>
  <si>
    <t xml:space="preserve">Subtract line 2 from line 1.</t>
  </si>
  <si>
    <t xml:space="preserve">If you are not completing Credit Limit Worksheet B, enter -0-; otherwise enter the amount from the Credit Limit Worksheet B</t>
  </si>
  <si>
    <t xml:space="preserve">Subtract line 4 from line 3.  Enter here and on Schedule 8812, line 14c or line 15a whichever applies.</t>
  </si>
  <si>
    <t xml:space="preserve">Credit Limit Worksheet B</t>
  </si>
  <si>
    <t xml:space="preserve">Enter the amount from Schedule 8812, line 2.</t>
  </si>
  <si>
    <t xml:space="preserve">Number of qualifying children from line 4a of Schedule 8812</t>
  </si>
  <si>
    <t xml:space="preserve">x $1,400.  Enter the result.</t>
  </si>
  <si>
    <t xml:space="preserve">Enter your earned income from line 7 of the Earned Income Worksheet</t>
  </si>
  <si>
    <t xml:space="preserve">Is the amount on line 3 more than $2,500? (Subtract $2,500 form line 3)</t>
  </si>
  <si>
    <t xml:space="preserve">Multiply the amount on line 4 by 15% and enter the result</t>
  </si>
  <si>
    <t xml:space="preserve">Is line 2 of the worksheet $4200 or more? See the instructions for line 6</t>
  </si>
  <si>
    <t xml:space="preserve">See the instructions</t>
  </si>
  <si>
    <t xml:space="preserve">Enter the total of any amounts from</t>
  </si>
  <si>
    <t xml:space="preserve">- Schedule 1, line 15;</t>
  </si>
  <si>
    <t xml:space="preserve">- Schedule 2, line 5;</t>
  </si>
  <si>
    <t xml:space="preserve">- Schedule 2, line 6;</t>
  </si>
  <si>
    <t xml:space="preserve">- Schedule 2 line 13</t>
  </si>
  <si>
    <t xml:space="preserve">Add lines 7 and 8.</t>
  </si>
  <si>
    <t xml:space="preserve">Credit Limit Worksheet B Continued</t>
  </si>
  <si>
    <t xml:space="preserve">The total  amounts from 1040 line 27a and Schedule 3, line 11 or 1040-NR S.3 line 11.</t>
  </si>
  <si>
    <t xml:space="preserve">Subtract line 10 from line 9.</t>
  </si>
  <si>
    <t xml:space="preserve">Enter the larger of line 5 or line 11</t>
  </si>
  <si>
    <t xml:space="preserve">Enter the smaller of line 2 or line 12.</t>
  </si>
  <si>
    <t xml:space="preserve">Is the amount on line 13 more than line 1?</t>
  </si>
  <si>
    <t xml:space="preserve">- No. Subtract line 13 from line 1. Enter the result.</t>
  </si>
  <si>
    <t xml:space="preserve">- Yes. Enter -0-.</t>
  </si>
  <si>
    <t xml:space="preserve">See the instructions.</t>
  </si>
  <si>
    <t xml:space="preserve">Enter Line 15 on line 4 of Credit Limit Worksheet A</t>
  </si>
  <si>
    <t xml:space="preserve">SCHEDULE C (Form 1040)  Profit or Loss From Business   (Sole Proprietorship)</t>
  </si>
  <si>
    <t xml:space="preserve">Name of proprietor</t>
  </si>
  <si>
    <t xml:space="preserve">A Principal business or profession, including product or service</t>
  </si>
  <si>
    <t xml:space="preserve">Part I Income</t>
  </si>
  <si>
    <t xml:space="preserve">Gross receipts or sales. See instructions for line 1 and check the box if this income was reported to you on Form W-2 and the Statutory employee box on that form was checked</t>
  </si>
  <si>
    <t xml:space="preserve">Returns and allowances</t>
  </si>
  <si>
    <t xml:space="preserve">Subtract line 2 from line 1</t>
  </si>
  <si>
    <t xml:space="preserve">Cost of goods sold (from line 42)</t>
  </si>
  <si>
    <t xml:space="preserve">Gross profit. Subtract line 4 from line 3</t>
  </si>
  <si>
    <t xml:space="preserve">Other income, including federal and state gasoline or fuel tax credit or refund (see instructions)</t>
  </si>
  <si>
    <t xml:space="preserve">Gross income. Add lines 5 and 6</t>
  </si>
  <si>
    <t xml:space="preserve">Part II Expenses. Enter expenses for business use of your home only on line 30.</t>
  </si>
  <si>
    <t xml:space="preserve">Advertising</t>
  </si>
  <si>
    <t xml:space="preserve">Car and truck expenses (see instructions)</t>
  </si>
  <si>
    <t xml:space="preserve">Commissions and fees</t>
  </si>
  <si>
    <t xml:space="preserve">Contract labor (see instructions)</t>
  </si>
  <si>
    <t xml:space="preserve">Depletion</t>
  </si>
  <si>
    <t xml:space="preserve">Depreciation and section 179expense deduction (notincluded in Part III) (seeinstructions)</t>
  </si>
  <si>
    <t xml:space="preserve">Employee benefit programs (other than on line 19)</t>
  </si>
  <si>
    <t xml:space="preserve">Insurance (other than health)</t>
  </si>
  <si>
    <t xml:space="preserve">Interest (see instructions):</t>
  </si>
  <si>
    <t xml:space="preserve">Mortgage (paid to banks, etc.)</t>
  </si>
  <si>
    <t xml:space="preserve">Legal and professional services</t>
  </si>
  <si>
    <t xml:space="preserve">Office expense (see instructions)</t>
  </si>
  <si>
    <t xml:space="preserve">Pension and profit-sharing plans</t>
  </si>
  <si>
    <t xml:space="preserve"> Rent or lease (see instructions):</t>
  </si>
  <si>
    <t xml:space="preserve">20a</t>
  </si>
  <si>
    <t xml:space="preserve">Vehicles, machinery, and equipment</t>
  </si>
  <si>
    <t xml:space="preserve">20b</t>
  </si>
  <si>
    <t xml:space="preserve">Other business property</t>
  </si>
  <si>
    <t xml:space="preserve">Repairs and maintenance</t>
  </si>
  <si>
    <t xml:space="preserve">Supplies (not included in Part III)</t>
  </si>
  <si>
    <t xml:space="preserve">Taxes and licenses</t>
  </si>
  <si>
    <t xml:space="preserve"> Travel and meals:</t>
  </si>
  <si>
    <t xml:space="preserve">Travel</t>
  </si>
  <si>
    <t xml:space="preserve">Deductible meals (see instructions)</t>
  </si>
  <si>
    <t xml:space="preserve">Utilities</t>
  </si>
  <si>
    <t xml:space="preserve">Wages (less employment credits)</t>
  </si>
  <si>
    <t xml:space="preserve">Other expenses (from line 48)</t>
  </si>
  <si>
    <t xml:space="preserve">Total expenses before expenses for business use of home. Add lines 8 through 27a</t>
  </si>
  <si>
    <t xml:space="preserve">Tentative profit or (loss). Subtract line 28 from line 7</t>
  </si>
  <si>
    <t xml:space="preserve">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</si>
  <si>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 xml:space="preserve">Net profit or (loss). Subtract line 30 from line 29</t>
  </si>
  <si>
    <t xml:space="preserve"> If a profit, enter on both Schedule 1 (Form 1040), line 3, and on Schedule SE, line 2. (If you</t>
  </si>
  <si>
    <t xml:space="preserve">checked the box on line 1, see instructions). Estates and trusts, enter on Form 1041, line 3.</t>
  </si>
  <si>
    <t xml:space="preserve"> If a loss, you must go to line 32. </t>
  </si>
  <si>
    <t xml:space="preserve">Schedule C (Form 1040) 2021 Page 2</t>
  </si>
  <si>
    <t xml:space="preserve">Part III Cost of Goods Sold (see instructions)</t>
  </si>
  <si>
    <t xml:space="preserve"> Method(s) used to value closing inventory: a Cost b Lower of cost or market c Other (attach explanation)</t>
  </si>
  <si>
    <t xml:space="preserve">Was there any change in determining quantities, costs, or valuations between opening and closing inventory?</t>
  </si>
  <si>
    <t xml:space="preserve">Inventory at beginning of year. If different from last yearâs closing inventory, attach explanation</t>
  </si>
  <si>
    <t xml:space="preserve">Purchases less cost of items withdrawn for personal use</t>
  </si>
  <si>
    <t xml:space="preserve">Cost of labor. Do not include any amounts paid to yourself</t>
  </si>
  <si>
    <t xml:space="preserve">Materials and supplies</t>
  </si>
  <si>
    <t xml:space="preserve">Other costs</t>
  </si>
  <si>
    <t xml:space="preserve">Add lines 35 through 39</t>
  </si>
  <si>
    <t xml:space="preserve">41</t>
  </si>
  <si>
    <t xml:space="preserve">Inventory at end of year</t>
  </si>
  <si>
    <t xml:space="preserve">42</t>
  </si>
  <si>
    <t xml:space="preserve">Cost of goods sold. Subtract line 41 from line 40. Enter the result here and on line 4</t>
  </si>
  <si>
    <t xml:space="preserve">Part IV Information on Your Vehicle. </t>
  </si>
  <si>
    <t xml:space="preserve">Complete this part only if you are claiming car or truck expenses on line 9 and</t>
  </si>
  <si>
    <t xml:space="preserve">are not required to file Form 4562 for this business. See the instructions for line 13 to find out if you must file</t>
  </si>
  <si>
    <t xml:space="preserve">Form 4562.</t>
  </si>
  <si>
    <t xml:space="preserve">Part V Other Expenses. List below business expenses not included on lines 8-26 or line 30.</t>
  </si>
  <si>
    <t xml:space="preserve">48</t>
  </si>
  <si>
    <t xml:space="preserve">Total other expenses. Enter here and on line 27a</t>
  </si>
  <si>
    <t xml:space="preserve">2021    Schedule SE    Self-Employment Tax</t>
  </si>
  <si>
    <t xml:space="preserve">Part I    Self-Employment Tax</t>
  </si>
  <si>
    <t xml:space="preserve">Note: If your only income subject to self-employment tax is church employee income, see instructions for how to report your income and the definition of church employee income.</t>
  </si>
  <si>
    <t xml:space="preserve">A</t>
  </si>
  <si>
    <t xml:space="preserve">If you are a minister, member of a religious order, or Christian Science practitioner and you filed Form 4361, but you had $400 or more of other net earnings from self-employment, check here and continue with Part I</t>
  </si>
  <si>
    <t xml:space="preserve">Skip lines 1a and 1b if you use the farm optional method in Part II. See instructions.</t>
  </si>
  <si>
    <t xml:space="preserve">1a</t>
  </si>
  <si>
    <t xml:space="preserve">Net farm profit or (loss) from Schedule F, line 34, and farm partnerships, Schedule K-1 (Form 1065), box 14, code A</t>
  </si>
  <si>
    <t xml:space="preserve">1b</t>
  </si>
  <si>
    <t xml:space="preserve">If you received social security retirement or disability benefits, enter the amount of Conservation Reserve Program payments included on Schedule F, line 4b, or listed on Schedule K-1 (Form 1065), box 20, code AH</t>
  </si>
  <si>
    <t xml:space="preserve">Skip line 2 if you use the nonfarm optional method in Part II. See instructions.</t>
  </si>
  <si>
    <t xml:space="preserve">Net profit or (loss) from Schedule C, line 31; and Schedule K-1 (Form 1065), box 14, code A (other than farming).</t>
  </si>
  <si>
    <t xml:space="preserve">Combine lines 1a, 1b, and 2</t>
  </si>
  <si>
    <t xml:space="preserve">If line 3 is more than zero, multiply line 3 by 92.35% (0.9235). Otherwise, enter amount from line 3 .</t>
  </si>
  <si>
    <t xml:space="preserve">Note: If line 4a is less than $400 due to Conservation Reserve Program payments on line 1b, see instructions.</t>
  </si>
  <si>
    <t xml:space="preserve">If you elect one or both of the optional methods, enter the total of lines 15 and 17 here</t>
  </si>
  <si>
    <t xml:space="preserve">Combine lines 4a and 4b. If less than $400, stop; you don’t owe self-employment tax.</t>
  </si>
  <si>
    <t xml:space="preserve">Exception: If less than $400 and you had church employee income, enter -0- and continue.</t>
  </si>
  <si>
    <t xml:space="preserve">Enter your church employee income from Form W-2. See instructions for definition of church employee income</t>
  </si>
  <si>
    <t xml:space="preserve">Multiply line 5a by 92.35% (0.9235). If less than $100, enter -0-</t>
  </si>
  <si>
    <t xml:space="preserve">Add lines 4c and 5b</t>
  </si>
  <si>
    <t xml:space="preserve">Maximum amount of combined wages and self-employment earnings subject to social security tax</t>
  </si>
  <si>
    <t xml:space="preserve">or the 6.2% portion of the 7.65% railroad retirement (tier 1) tax for 2020</t>
  </si>
  <si>
    <t xml:space="preserve">Total social security wages and tips (total of boxes 3 and 7 on Form(s) W-2) and railroad retirement (tier 1) compensation. If $137,700 or more, skip lines 8b through 10, and go to line 11</t>
  </si>
  <si>
    <t xml:space="preserve">Unreported tips subject to social security tax from Form 4137, line 10</t>
  </si>
  <si>
    <t xml:space="preserve">Wages subject to social security tax from Form 8919, line 10</t>
  </si>
  <si>
    <t xml:space="preserve">Add lines 8a, 8b, and 8c</t>
  </si>
  <si>
    <t xml:space="preserve">Subtract line 8d from line 7. If zero or less, enter -0- here and on line 10 and go to line 11</t>
  </si>
  <si>
    <t xml:space="preserve">Multiply the smaller of line 6 or line 9 by 12.4% (0.124)</t>
  </si>
  <si>
    <t xml:space="preserve">Multiply line 6 by 2.9% (0.029)</t>
  </si>
  <si>
    <t xml:space="preserve">Self-employment tax. Add lines 10 and 11. Enter here and on Schedule 2 (Form 1040), line 4</t>
  </si>
  <si>
    <t xml:space="preserve">Deduction for one-half of self-employment tax.  Multiply line 12 by 50% (0.50). Enter here and on Schedule 1 (Form 1040), line 14</t>
  </si>
  <si>
    <t xml:space="preserve">Part II  Optional Methods To Figure Net Earnings (see instructions)</t>
  </si>
  <si>
    <r>
      <rPr>
        <b val="true"/>
        <sz val="10"/>
        <rFont val="Arial"/>
        <family val="2"/>
        <charset val="1"/>
      </rPr>
      <t xml:space="preserve">Farm Optional Method.</t>
    </r>
    <r>
      <rPr>
        <sz val="10"/>
        <rFont val="Arial"/>
        <family val="2"/>
        <charset val="1"/>
      </rPr>
      <t xml:space="preserve"> You may use this method only if (a) your gross farm income 1 wasn’t more than</t>
    </r>
  </si>
  <si>
    <t xml:space="preserve">$8,460, or (b) your net farm profits 2 were less than $6,107.</t>
  </si>
  <si>
    <t xml:space="preserve">Maximum income for optional methods</t>
  </si>
  <si>
    <t xml:space="preserve">Enter the smaller of: two-thirds ( 2 / 3 ) of gross farm income 1 (not less than zero) or $5,640. Also, include this amount on line 4b above</t>
  </si>
  <si>
    <r>
      <rPr>
        <b val="true"/>
        <sz val="10"/>
        <rFont val="Arial"/>
        <family val="2"/>
        <charset val="1"/>
      </rPr>
      <t xml:space="preserve">Nonfarm Optional Method.</t>
    </r>
    <r>
      <rPr>
        <sz val="10"/>
        <rFont val="Arial"/>
        <family val="2"/>
        <charset val="1"/>
      </rPr>
      <t xml:space="preserve"> You may use this method only if (a) your net nonfarm profits 3 were less than $6,107</t>
    </r>
  </si>
  <si>
    <t xml:space="preserve">and also less than 72.189% of your gross nonfarm income, 4 and (b) you had net earnings from self-employment</t>
  </si>
  <si>
    <t xml:space="preserve">of at least $400 in 2 of the prior 3 years. Caution: You may use this method no more than five times.</t>
  </si>
  <si>
    <t xml:space="preserve">Subtract line 15 from line 14</t>
  </si>
  <si>
    <t xml:space="preserve">Enter the smaller of: two-thirds ( 2 / 3 ) of gross nonfarm income 4 (not less than zero) or the amount on line 16. Also, include this amount on line 4b above</t>
  </si>
  <si>
    <t xml:space="preserve">IT-203 - Nonresident and Part-Year Resident Income Tax Return</t>
  </si>
  <si>
    <t xml:space="preserve">Page 2 of 4 IT-203 (2020)</t>
  </si>
  <si>
    <t xml:space="preserve">Federal Amount</t>
  </si>
  <si>
    <t xml:space="preserve">NY Amount</t>
  </si>
  <si>
    <t xml:space="preserve">Wages, salaries, tips, etc.</t>
  </si>
  <si>
    <t xml:space="preserve">Taxable interest income</t>
  </si>
  <si>
    <t xml:space="preserve">Taxable refunds, credits, or offsets of state and local income taxes (also enter on line 24)</t>
  </si>
  <si>
    <t xml:space="preserve">Business income or loss (submit a copy of federal Sch. C or C-EZ, Form 1040)</t>
  </si>
  <si>
    <t xml:space="preserve">Capital gain or loss (if required, submit a copy of federal Sch. D, Form 1040)</t>
  </si>
  <si>
    <t xml:space="preserve">Other gains or losses (submit a copy of federal Form 4797)</t>
  </si>
  <si>
    <t xml:space="preserve">Taxable amount of IRA distributions. Beneficiaries: mark X in box</t>
  </si>
  <si>
    <t xml:space="preserve">Taxable amount of pensions/annuities. Beneficiaries: mark X in box</t>
  </si>
  <si>
    <t xml:space="preserve">Rental real estate, royalties, partnerships, S corporations, trusts, etc. (submit a copy of federal Schedule E, Form 1040)</t>
  </si>
  <si>
    <t xml:space="preserve">Rental real estate included in line 11 (federal amount)</t>
  </si>
  <si>
    <t xml:space="preserve">Farm income or loss (submit a copy of federal Sch. F, Form 1040)</t>
  </si>
  <si>
    <t xml:space="preserve">Taxable amount of social security benefits (also enter on line 26).</t>
  </si>
  <si>
    <t xml:space="preserve">Other income (see page 22) Identify:</t>
  </si>
  <si>
    <t xml:space="preserve">Add lines 1 through 11 and 13 through 16</t>
  </si>
  <si>
    <t xml:space="preserve">Total federal adjustments to income (see page 22) Identify:</t>
  </si>
  <si>
    <t xml:space="preserve">Federal adjusted gross income (subtract line 18 from line 17)</t>
  </si>
  <si>
    <t xml:space="preserve">Recomputed federal adjusted gross income (see page 255, line 19a worksheet)</t>
  </si>
  <si>
    <t xml:space="preserve">Interest income on state and local bonds (but not those of New York State or its localities)</t>
  </si>
  <si>
    <t xml:space="preserve">Public employee 414(h) retirement contributions</t>
  </si>
  <si>
    <t xml:space="preserve">Other (Form IT-225, line 9)</t>
  </si>
  <si>
    <t xml:space="preserve">Add lines 19a through 22</t>
  </si>
  <si>
    <t xml:space="preserve">Taxable refunds, credits, or offsets of state and local income taxes (from line 4)</t>
  </si>
  <si>
    <t xml:space="preserve">Pensions of NYS and local governments and the federal government (see page 24)</t>
  </si>
  <si>
    <t xml:space="preserve">Taxable amount of social security benefits (from line 15)</t>
  </si>
  <si>
    <t xml:space="preserve">Interest income on U.S. government bonds</t>
  </si>
  <si>
    <t xml:space="preserve">Pension and annuity income exclusion</t>
  </si>
  <si>
    <t xml:space="preserve">Other (Form IT-225, line 18)</t>
  </si>
  <si>
    <t xml:space="preserve">Add lines 24 through 29</t>
  </si>
  <si>
    <t xml:space="preserve">New York adjusted gross income (subtract line 30 from line 23).</t>
  </si>
  <si>
    <t xml:space="preserve">Enter the amount from line 31, Federal amount column</t>
  </si>
  <si>
    <t xml:space="preserve">Enter your standard deduction (table on page 26) or your itemized deduction</t>
  </si>
  <si>
    <t xml:space="preserve">Subtract line 33 from line 32 (if line 33 is more than line 32, leave blank)</t>
  </si>
  <si>
    <t xml:space="preserve">Dependent exemptions (enter the number of dependents listed in Item I; see page 26)</t>
  </si>
  <si>
    <t xml:space="preserve">New York taxable income (subtract line 35 from line 34)</t>
  </si>
  <si>
    <t xml:space="preserve">Tax computation, credits and other taxes</t>
  </si>
  <si>
    <t xml:space="preserve">New York taxable income (from line 36 on page 2)</t>
  </si>
  <si>
    <t xml:space="preserve">New York State tax on line 37 amount (see page 27 and Tax computation on pages 60,61, and 62)</t>
  </si>
  <si>
    <t xml:space="preserve">New York State household credit (page 27, table 1, 2, or 3)</t>
  </si>
  <si>
    <t xml:space="preserve">Subtract line 39 from line 38 (if line 39 is more than line 38, leave blank)</t>
  </si>
  <si>
    <t xml:space="preserve">New York State child and dependent care credit (see page 28)</t>
  </si>
  <si>
    <t xml:space="preserve">Subtract line 41 from line 40 (if line 41 is more than line 40, leave blank)</t>
  </si>
  <si>
    <t xml:space="preserve">43</t>
  </si>
  <si>
    <t xml:space="preserve">New York State earned income credit (see page 28)</t>
  </si>
  <si>
    <t xml:space="preserve">44</t>
  </si>
  <si>
    <t xml:space="preserve">Base tax (subtract line 43 from line 42; if line 43 is more than line 42, leave blank)</t>
  </si>
  <si>
    <t xml:space="preserve">New York State amount from line 31</t>
  </si>
  <si>
    <t xml:space="preserve">Federal amount from line 31</t>
  </si>
  <si>
    <t xml:space="preserve">45</t>
  </si>
  <si>
    <t xml:space="preserve">Round result to 4 decimal places percentage .00 / .00</t>
  </si>
  <si>
    <t xml:space="preserve">46</t>
  </si>
  <si>
    <t xml:space="preserve">Allocated New York State tax (multiply line 44 by the decimal on line 45)</t>
  </si>
  <si>
    <t xml:space="preserve">47</t>
  </si>
  <si>
    <t xml:space="preserve">New York State nonrefundable credits (Form IT-203-ATT, line 8)</t>
  </si>
  <si>
    <t xml:space="preserve">Subtract line 47 from line 46 (if line 47 is more than line 46, leave blank)</t>
  </si>
  <si>
    <t xml:space="preserve">49</t>
  </si>
  <si>
    <t xml:space="preserve">Net other New York State taxes (Form IT-203-ATT, line 33)</t>
  </si>
  <si>
    <t xml:space="preserve">50</t>
  </si>
  <si>
    <t xml:space="preserve">Total New York State taxes (add lines 48 and 49)</t>
  </si>
  <si>
    <t xml:space="preserve">51</t>
  </si>
  <si>
    <t xml:space="preserve">Part-year New York City resident tax (Form IT-360.1)</t>
  </si>
  <si>
    <t xml:space="preserve">52</t>
  </si>
  <si>
    <t xml:space="preserve">Part-year resident nonrefundable New York City child and dependent care credit</t>
  </si>
  <si>
    <t xml:space="preserve">52a</t>
  </si>
  <si>
    <t xml:space="preserve">Subtract line 52 from 51</t>
  </si>
  <si>
    <t xml:space="preserve">52b</t>
  </si>
  <si>
    <t xml:space="preserve">MCTMT net earnings base</t>
  </si>
  <si>
    <t xml:space="preserve">52c</t>
  </si>
  <si>
    <t xml:space="preserve">MCTMT</t>
  </si>
  <si>
    <t xml:space="preserve">53</t>
  </si>
  <si>
    <t xml:space="preserve">Yonkers nonresident earnings tax (Form Y-203)</t>
  </si>
  <si>
    <t xml:space="preserve">54</t>
  </si>
  <si>
    <t xml:space="preserve">Part-year Yonkers resident income tax surcharge (Form IT-360.1)</t>
  </si>
  <si>
    <t xml:space="preserve">55</t>
  </si>
  <si>
    <t xml:space="preserve">Total New York City and Yonkers taxes (add lines 52a, 53, and 54)</t>
  </si>
  <si>
    <t xml:space="preserve">56</t>
  </si>
  <si>
    <t xml:space="preserve">Sales or use tax (See the instructions on page 29. Do not leave line 56 blank.)</t>
  </si>
  <si>
    <t xml:space="preserve">57</t>
  </si>
  <si>
    <t xml:space="preserve">Total voluntary contributions (Form IT-227, Part 2, line 1)</t>
  </si>
  <si>
    <t xml:space="preserve">58</t>
  </si>
  <si>
    <t xml:space="preserve">Total New York State, New York City, and Yonkers taxes, sales or use tax, and voluntary contributions (add lines 50, 55, 56, and 57)</t>
  </si>
  <si>
    <t xml:space="preserve">59</t>
  </si>
  <si>
    <t xml:space="preserve">Enter the  amount from line 58</t>
  </si>
  <si>
    <t xml:space="preserve">60</t>
  </si>
  <si>
    <t xml:space="preserve">Part-year NYC school tax credit (also complete E on front; see page 31)</t>
  </si>
  <si>
    <t xml:space="preserve">61</t>
  </si>
  <si>
    <t xml:space="preserve">Other refundable credits (Form IT-203-ATT, line 17)</t>
  </si>
  <si>
    <t xml:space="preserve">62</t>
  </si>
  <si>
    <r>
      <rPr>
        <sz val="10"/>
        <rFont val="Arial"/>
        <family val="2"/>
        <charset val="1"/>
      </rPr>
      <t xml:space="preserve">Total </t>
    </r>
    <r>
      <rPr>
        <b val="true"/>
        <sz val="10"/>
        <rFont val="Arial"/>
        <family val="2"/>
        <charset val="1"/>
      </rPr>
      <t xml:space="preserve">New York State</t>
    </r>
    <r>
      <rPr>
        <sz val="10"/>
        <rFont val="Arial"/>
        <family val="2"/>
        <charset val="1"/>
      </rPr>
      <t xml:space="preserve"> tax withheld</t>
    </r>
  </si>
  <si>
    <t xml:space="preserve">63</t>
  </si>
  <si>
    <r>
      <rPr>
        <sz val="10"/>
        <rFont val="Arial"/>
        <family val="2"/>
        <charset val="1"/>
      </rPr>
      <t xml:space="preserve">Total </t>
    </r>
    <r>
      <rPr>
        <b val="true"/>
        <sz val="10"/>
        <rFont val="Arial"/>
        <family val="2"/>
        <charset val="1"/>
      </rPr>
      <t xml:space="preserve">New York City</t>
    </r>
    <r>
      <rPr>
        <sz val="10"/>
        <rFont val="Arial"/>
        <family val="2"/>
        <charset val="1"/>
      </rPr>
      <t xml:space="preserve"> tax withheld</t>
    </r>
  </si>
  <si>
    <t xml:space="preserve">64</t>
  </si>
  <si>
    <r>
      <rPr>
        <sz val="10"/>
        <rFont val="Arial"/>
        <family val="2"/>
        <charset val="1"/>
      </rPr>
      <t xml:space="preserve">Total </t>
    </r>
    <r>
      <rPr>
        <b val="true"/>
        <sz val="10"/>
        <rFont val="Arial"/>
        <family val="2"/>
        <charset val="1"/>
      </rPr>
      <t xml:space="preserve">Yonkers</t>
    </r>
    <r>
      <rPr>
        <sz val="10"/>
        <rFont val="Arial"/>
        <family val="2"/>
        <charset val="1"/>
      </rPr>
      <t xml:space="preserve"> tax withheld</t>
    </r>
  </si>
  <si>
    <t xml:space="preserve">65</t>
  </si>
  <si>
    <t xml:space="preserve">Total estimated tax payments/amount paid with Form IT-370</t>
  </si>
  <si>
    <t xml:space="preserve">66</t>
  </si>
  <si>
    <r>
      <rPr>
        <b val="true"/>
        <sz val="10"/>
        <rFont val="Arial"/>
        <family val="2"/>
        <charset val="1"/>
      </rPr>
      <t xml:space="preserve">Total payments and refundable credits</t>
    </r>
    <r>
      <rPr>
        <sz val="10"/>
        <rFont val="Arial"/>
        <family val="2"/>
        <charset val="1"/>
      </rPr>
      <t xml:space="preserve"> (add lines 60 through 65)</t>
    </r>
  </si>
  <si>
    <t xml:space="preserve">67</t>
  </si>
  <si>
    <t xml:space="preserve">Amount overpaid (if line 66 is more than line 59, subtract line 59 from line 66)</t>
  </si>
  <si>
    <t xml:space="preserve">68</t>
  </si>
  <si>
    <t xml:space="preserve">Amount of line 67 available for refund</t>
  </si>
  <si>
    <t xml:space="preserve">68a</t>
  </si>
  <si>
    <t xml:space="preserve">Amount of line 68 that you want to deposit into a NYS 529 account</t>
  </si>
  <si>
    <t xml:space="preserve">68b</t>
  </si>
  <si>
    <t xml:space="preserve">Total refund after NYS 529 account deposit</t>
  </si>
  <si>
    <t xml:space="preserve">69</t>
  </si>
  <si>
    <t xml:space="preserve">Amount of line 67 that you want applied to your 2015 estimated tax (see instructions)</t>
  </si>
  <si>
    <t xml:space="preserve">70</t>
  </si>
  <si>
    <t xml:space="preserve">Amount you owe (if line 66 is less than line 59, subtract line 66 from line 59).</t>
  </si>
  <si>
    <t xml:space="preserve">71</t>
  </si>
  <si>
    <t xml:space="preserve">Estimated tax penalty (include this amount on line 70, or reduce the overpayment on line 67; see page 33)</t>
  </si>
  <si>
    <t xml:space="preserve">72</t>
  </si>
  <si>
    <t xml:space="preserve">Other penalties and interest (see page 33)</t>
  </si>
</sst>
</file>

<file path=xl/styles.xml><?xml version="1.0" encoding="utf-8"?>
<styleSheet xmlns="http://schemas.openxmlformats.org/spreadsheetml/2006/main">
  <numFmts count="6">
    <numFmt numFmtId="164" formatCode="General"/>
    <numFmt numFmtId="165" formatCode="_(\$* #,##0.00_);_(\$* \(#,##0.00\);_(\$* \-??_);_(@_)"/>
    <numFmt numFmtId="166" formatCode="[$$-409]#,##0.00;[RED]\-[$$-409]#,##0.00"/>
    <numFmt numFmtId="167" formatCode="0"/>
    <numFmt numFmtId="168" formatCode="General"/>
    <numFmt numFmtId="169" formatCode="0.0000"/>
  </numFmts>
  <fonts count="15">
    <font>
      <sz val="12"/>
      <color rgb="FF000000"/>
      <name val="Times New Roman"/>
      <family val="2"/>
      <charset val="1"/>
    </font>
    <font>
      <sz val="10"/>
      <name val="Arial"/>
      <family val="0"/>
    </font>
    <font>
      <sz val="10"/>
      <name val="Arial"/>
      <family val="0"/>
    </font>
    <font>
      <sz val="10"/>
      <name val="Arial"/>
      <family val="0"/>
    </font>
    <font>
      <b val="true"/>
      <sz val="12"/>
      <color rgb="FF000000"/>
      <name val="Times New Roman"/>
      <family val="1"/>
      <charset val="1"/>
    </font>
    <font>
      <b val="true"/>
      <sz val="12"/>
      <name val="Arial"/>
      <family val="2"/>
      <charset val="1"/>
    </font>
    <font>
      <b val="true"/>
      <sz val="10"/>
      <name val="Arial"/>
      <family val="2"/>
      <charset val="1"/>
    </font>
    <font>
      <sz val="10"/>
      <name val="Arial"/>
      <family val="2"/>
      <charset val="1"/>
    </font>
    <font>
      <b val="true"/>
      <sz val="14"/>
      <color rgb="FF000000"/>
      <name val="Times New Roman"/>
      <family val="1"/>
      <charset val="1"/>
    </font>
    <font>
      <b val="true"/>
      <sz val="14"/>
      <color rgb="FF000000"/>
      <name val="Times New Roman"/>
      <family val="2"/>
      <charset val="1"/>
    </font>
    <font>
      <b val="true"/>
      <sz val="12"/>
      <color rgb="FF000000"/>
      <name val="Times New Roman"/>
      <family val="2"/>
      <charset val="1"/>
    </font>
    <font>
      <b val="true"/>
      <sz val="12"/>
      <color rgb="FFFFFFFF"/>
      <name val="Times New Roman"/>
      <family val="1"/>
      <charset val="1"/>
    </font>
    <font>
      <sz val="12"/>
      <color rgb="FF000000"/>
      <name val="Times New Roman"/>
      <family val="1"/>
      <charset val="1"/>
    </font>
    <font>
      <b val="true"/>
      <sz val="10"/>
      <color rgb="FFFFFFFF"/>
      <name val="Arial"/>
      <family val="2"/>
      <charset val="1"/>
    </font>
    <font>
      <b val="true"/>
      <sz val="13"/>
      <name val="Arial-BoldMT"/>
      <family val="2"/>
      <charset val="1"/>
    </font>
  </fonts>
  <fills count="18">
    <fill>
      <patternFill patternType="none"/>
    </fill>
    <fill>
      <patternFill patternType="gray125"/>
    </fill>
    <fill>
      <patternFill patternType="solid">
        <fgColor rgb="FFDEEBF7"/>
        <bgColor rgb="FFDEE6EF"/>
      </patternFill>
    </fill>
    <fill>
      <patternFill patternType="solid">
        <fgColor rgb="FFBFBFBF"/>
        <bgColor rgb="FFCCCCCC"/>
      </patternFill>
    </fill>
    <fill>
      <patternFill patternType="solid">
        <fgColor rgb="FFFFFFFF"/>
        <bgColor rgb="FFFFF2CC"/>
      </patternFill>
    </fill>
    <fill>
      <patternFill patternType="solid">
        <fgColor rgb="FFE6E6E6"/>
        <bgColor rgb="FFE7E6E6"/>
      </patternFill>
    </fill>
    <fill>
      <patternFill patternType="solid">
        <fgColor rgb="FF999999"/>
        <bgColor rgb="FFAFABAB"/>
      </patternFill>
    </fill>
    <fill>
      <patternFill patternType="solid">
        <fgColor rgb="FFD0CECE"/>
        <bgColor rgb="FFCCCCCC"/>
      </patternFill>
    </fill>
    <fill>
      <patternFill patternType="solid">
        <fgColor rgb="FFBDD7EE"/>
        <bgColor rgb="FFCCCCCC"/>
      </patternFill>
    </fill>
    <fill>
      <patternFill patternType="solid">
        <fgColor rgb="FFAFABAB"/>
        <bgColor rgb="FFB2B2B2"/>
      </patternFill>
    </fill>
    <fill>
      <patternFill patternType="solid">
        <fgColor rgb="FFDEE6EF"/>
        <bgColor rgb="FFDEEBF7"/>
      </patternFill>
    </fill>
    <fill>
      <patternFill patternType="solid">
        <fgColor rgb="FFB2B2B2"/>
        <bgColor rgb="FFAFABAB"/>
      </patternFill>
    </fill>
    <fill>
      <patternFill patternType="solid">
        <fgColor rgb="FF000000"/>
        <bgColor rgb="FF003300"/>
      </patternFill>
    </fill>
    <fill>
      <patternFill patternType="solid">
        <fgColor rgb="FFE7E6E6"/>
        <bgColor rgb="FFE6E6E6"/>
      </patternFill>
    </fill>
    <fill>
      <patternFill patternType="solid">
        <fgColor rgb="FFD9D9D9"/>
        <bgColor rgb="FFD0CECE"/>
      </patternFill>
    </fill>
    <fill>
      <patternFill patternType="solid">
        <fgColor rgb="FFCCCCCC"/>
        <bgColor rgb="FFD0CECE"/>
      </patternFill>
    </fill>
    <fill>
      <patternFill patternType="solid">
        <fgColor rgb="FFFFFF99"/>
        <bgColor rgb="FFFFF2CC"/>
      </patternFill>
    </fill>
    <fill>
      <patternFill patternType="solid">
        <fgColor rgb="FFFFF2CC"/>
        <bgColor rgb="FFE7E6E6"/>
      </patternFill>
    </fill>
  </fills>
  <borders count="48">
    <border diagonalUp="false" diagonalDown="false">
      <left/>
      <right/>
      <top/>
      <bottom/>
      <diagonal/>
    </border>
    <border diagonalUp="false" diagonalDown="false">
      <left style="medium"/>
      <right style="thin"/>
      <top style="medium"/>
      <bottom style="thin"/>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medium"/>
      <top/>
      <bottom/>
      <diagonal/>
    </border>
    <border diagonalUp="false" diagonalDown="false">
      <left style="thin"/>
      <right style="medium"/>
      <top style="thin"/>
      <bottom style="thin"/>
      <diagonal/>
    </border>
    <border diagonalUp="false" diagonalDown="false">
      <left style="medium"/>
      <right/>
      <top/>
      <bottom/>
      <diagonal/>
    </border>
    <border diagonalUp="false" diagonalDown="false">
      <left style="medium"/>
      <right style="thin"/>
      <top style="thin"/>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medium"/>
      <top/>
      <bottom style="medium"/>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right/>
      <top style="medium"/>
      <bottom style="thin"/>
      <diagonal/>
    </border>
    <border diagonalUp="false" diagonalDown="false">
      <left/>
      <right style="medium"/>
      <top style="medium"/>
      <bottom/>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bottom style="medium"/>
      <diagonal/>
    </border>
    <border diagonalUp="false" diagonalDown="false">
      <left/>
      <right style="thin"/>
      <top/>
      <bottom/>
      <diagonal/>
    </border>
    <border diagonalUp="false" diagonalDown="false">
      <left style="medium"/>
      <right/>
      <top style="medium"/>
      <bottom/>
      <diagonal/>
    </border>
    <border diagonalUp="false" diagonalDown="false">
      <left style="thin"/>
      <right style="medium"/>
      <top style="thin"/>
      <bottom/>
      <diagonal/>
    </border>
    <border diagonalUp="false" diagonalDown="false">
      <left style="hair"/>
      <right/>
      <top style="hair"/>
      <bottom/>
      <diagonal/>
    </border>
    <border diagonalUp="false" diagonalDown="false">
      <left/>
      <right/>
      <top style="hair"/>
      <bottom/>
      <diagonal/>
    </border>
    <border diagonalUp="false" diagonalDown="false">
      <left style="hair"/>
      <right/>
      <top/>
      <bottom/>
      <diagonal/>
    </border>
    <border diagonalUp="false" diagonalDown="false">
      <left style="thin"/>
      <right style="thin"/>
      <top style="thin"/>
      <bottom style="thick"/>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ck"/>
      <diagonal/>
    </border>
    <border diagonalUp="false" diagonalDown="false">
      <left style="thin"/>
      <right/>
      <top style="thin"/>
      <bottom style="thin"/>
      <diagonal/>
    </border>
    <border diagonalUp="false" diagonalDown="false">
      <left style="thin"/>
      <right style="thin"/>
      <top style="thick"/>
      <bottom style="thick"/>
      <diagonal/>
    </border>
    <border diagonalUp="false" diagonalDown="false">
      <left style="thin"/>
      <right/>
      <top style="thick"/>
      <bottom style="thick"/>
      <diagonal/>
    </border>
    <border diagonalUp="false" diagonalDown="false">
      <left style="hair"/>
      <right/>
      <top/>
      <bottom style="hair"/>
      <diagonal/>
    </border>
    <border diagonalUp="false" diagonalDown="false">
      <left/>
      <right/>
      <top/>
      <bottom style="hair"/>
      <diagonal/>
    </border>
    <border diagonalUp="false" diagonalDown="false">
      <left/>
      <right style="hair"/>
      <top/>
      <bottom/>
      <diagonal/>
    </border>
    <border diagonalUp="false" diagonalDown="false">
      <left style="hair"/>
      <right/>
      <top/>
      <bottom style="double"/>
      <diagonal/>
    </border>
    <border diagonalUp="false" diagonalDown="false">
      <left/>
      <right/>
      <top/>
      <bottom style="double"/>
      <diagonal/>
    </border>
    <border diagonalUp="false" diagonalDown="false">
      <left style="thin"/>
      <right style="thin"/>
      <top style="thin"/>
      <bottom style="double"/>
      <diagonal/>
    </border>
    <border diagonalUp="false" diagonalDown="false">
      <left/>
      <right style="hair"/>
      <top/>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0" fillId="0" borderId="4" xfId="17"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5" fontId="0" fillId="0" borderId="6" xfId="17" applyFont="true" applyBorder="true" applyAlignment="true" applyProtection="tru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5" fontId="0" fillId="3" borderId="7" xfId="17" applyFont="true" applyBorder="true" applyAlignment="true" applyProtection="true">
      <alignment horizontal="general" vertical="bottom" textRotation="0" wrapText="false" indent="0" shrinkToFit="false"/>
      <protection locked="true" hidden="false"/>
    </xf>
    <xf numFmtId="165" fontId="0" fillId="0" borderId="8" xfId="17"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0" fillId="2" borderId="0" xfId="17"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5" fontId="0" fillId="0" borderId="13" xfId="17"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5" fontId="0" fillId="0" borderId="12" xfId="17" applyFont="true" applyBorder="true" applyAlignment="true" applyProtection="tru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3" borderId="1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6" fillId="6" borderId="6" xfId="0" applyFont="true" applyBorder="true" applyAlignment="false" applyProtection="false">
      <alignment horizontal="general" vertical="bottom" textRotation="0" wrapText="false" indent="0" shrinkToFit="false"/>
      <protection locked="true" hidden="false"/>
    </xf>
    <xf numFmtId="166" fontId="0" fillId="6" borderId="8"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4" borderId="10"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5" fontId="0" fillId="0" borderId="6" xfId="17" applyFont="true" applyBorder="true" applyAlignment="true" applyProtection="true">
      <alignment horizontal="general" vertical="bottom" textRotation="0" wrapText="tru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5" fontId="0" fillId="0" borderId="4" xfId="17"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8" xfId="17" applyFont="true" applyBorder="true" applyAlignment="true" applyProtection="true">
      <alignment horizontal="general" vertical="top" textRotation="0" wrapText="false" indent="0" shrinkToFit="false"/>
      <protection locked="true" hidden="false"/>
    </xf>
    <xf numFmtId="164" fontId="4" fillId="0" borderId="10" xfId="0" applyFont="true" applyBorder="true" applyAlignment="true" applyProtection="false">
      <alignment horizontal="general" vertical="top" textRotation="0" wrapText="false" indent="0" shrinkToFit="false"/>
      <protection locked="true" hidden="false"/>
    </xf>
    <xf numFmtId="164" fontId="0" fillId="2" borderId="11" xfId="0" applyFont="true" applyBorder="true" applyAlignment="true" applyProtection="false">
      <alignment horizontal="general" vertical="top" textRotation="0" wrapText="tru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5" fontId="0" fillId="0" borderId="13" xfId="17"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7" borderId="0" xfId="0" applyFont="true" applyBorder="true" applyAlignment="true" applyProtection="false">
      <alignment horizontal="general" vertical="top" textRotation="0" wrapText="false" indent="0" shrinkToFit="false"/>
      <protection locked="true" hidden="false"/>
    </xf>
    <xf numFmtId="165" fontId="0" fillId="7" borderId="7" xfId="17" applyFont="true" applyBorder="true" applyAlignment="true" applyProtection="tru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false" indent="0" shrinkToFit="false"/>
      <protection locked="true" hidden="false"/>
    </xf>
    <xf numFmtId="164" fontId="0" fillId="7" borderId="0" xfId="0" applyFont="false" applyBorder="true" applyAlignment="true" applyProtection="false">
      <alignment horizontal="general" vertical="top" textRotation="0" wrapText="false" indent="0" shrinkToFit="false"/>
      <protection locked="true" hidden="false"/>
    </xf>
    <xf numFmtId="164" fontId="0" fillId="7" borderId="7" xfId="0" applyFont="false" applyBorder="true" applyAlignment="true" applyProtection="false">
      <alignment horizontal="general" vertical="top" textRotation="0" wrapText="false" indent="0" shrinkToFit="false"/>
      <protection locked="true" hidden="false"/>
    </xf>
    <xf numFmtId="164" fontId="4" fillId="2" borderId="17" xfId="0" applyFont="true" applyBorder="true" applyAlignment="true" applyProtection="false">
      <alignment horizontal="general" vertical="top" textRotation="0" wrapText="false" indent="0" shrinkToFit="false"/>
      <protection locked="true" hidden="false"/>
    </xf>
    <xf numFmtId="165" fontId="0" fillId="2" borderId="17" xfId="17" applyFont="true" applyBorder="true" applyAlignment="true" applyProtection="true">
      <alignment horizontal="general" vertical="top" textRotation="0" wrapText="false" indent="0" shrinkToFit="false"/>
      <protection locked="true" hidden="false"/>
    </xf>
    <xf numFmtId="164" fontId="0" fillId="7" borderId="2" xfId="0" applyFont="false" applyBorder="true" applyAlignment="true" applyProtection="false">
      <alignment horizontal="general" vertical="top" textRotation="0" wrapText="false" indent="0" shrinkToFit="false"/>
      <protection locked="true" hidden="false"/>
    </xf>
    <xf numFmtId="164" fontId="0" fillId="7" borderId="18" xfId="0" applyFont="false" applyBorder="true" applyAlignment="true" applyProtection="false">
      <alignment horizontal="general" vertical="top" textRotation="0" wrapText="false" indent="0" shrinkToFit="false"/>
      <protection locked="true" hidden="false"/>
    </xf>
    <xf numFmtId="165" fontId="0" fillId="0" borderId="6" xfId="17" applyFont="true" applyBorder="true" applyAlignment="true" applyProtection="tru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9"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tru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5" xfId="0" applyFont="true" applyBorder="true" applyAlignment="false" applyProtection="false">
      <alignment horizontal="general" vertical="bottom" textRotation="0" wrapText="false" indent="0" shrinkToFit="false"/>
      <protection locked="true" hidden="false"/>
    </xf>
    <xf numFmtId="164" fontId="10" fillId="8" borderId="9" xfId="0" applyFont="true" applyBorder="tru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6" fontId="0" fillId="9" borderId="6"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0" fillId="10" borderId="2" xfId="0" applyFont="true" applyBorder="true" applyAlignment="true" applyProtection="false">
      <alignment horizontal="general"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6" fontId="0" fillId="0" borderId="4" xfId="0" applyFont="false" applyBorder="true" applyAlignment="true" applyProtection="false">
      <alignment horizontal="general" vertical="top" textRotation="0" wrapText="false" indent="0" shrinkToFit="false"/>
      <protection locked="true" hidden="false"/>
    </xf>
    <xf numFmtId="164" fontId="10" fillId="0" borderId="5" xfId="0" applyFont="true" applyBorder="true" applyAlignment="true" applyProtection="false">
      <alignment horizontal="general" vertical="top" textRotation="0" wrapText="false" indent="0" shrinkToFit="false"/>
      <protection locked="true" hidden="false"/>
    </xf>
    <xf numFmtId="164" fontId="0" fillId="10" borderId="0" xfId="0" applyFont="true" applyBorder="true" applyAlignment="true" applyProtection="false">
      <alignment horizontal="general" vertical="top" textRotation="0" wrapText="false" indent="0" shrinkToFit="false"/>
      <protection locked="true" hidden="false"/>
    </xf>
    <xf numFmtId="164" fontId="10" fillId="0" borderId="6" xfId="0" applyFont="true" applyBorder="true" applyAlignment="true" applyProtection="false">
      <alignment horizontal="general" vertical="top" textRotation="0" wrapText="false" indent="0" shrinkToFit="false"/>
      <protection locked="true" hidden="false"/>
    </xf>
    <xf numFmtId="166" fontId="0" fillId="0" borderId="6" xfId="0" applyFont="false" applyBorder="true" applyAlignment="true" applyProtection="false">
      <alignment horizontal="general" vertical="top" textRotation="0" wrapText="false" indent="0" shrinkToFit="false"/>
      <protection locked="true" hidden="false"/>
    </xf>
    <xf numFmtId="164" fontId="0" fillId="11" borderId="0" xfId="0" applyFont="false" applyBorder="false" applyAlignment="true" applyProtection="false">
      <alignment horizontal="general" vertical="top" textRotation="0" wrapText="false" indent="0" shrinkToFit="false"/>
      <protection locked="true" hidden="false"/>
    </xf>
    <xf numFmtId="164" fontId="0" fillId="11" borderId="7" xfId="0" applyFont="false" applyBorder="true" applyAlignment="true" applyProtection="false">
      <alignment horizontal="general" vertical="top" textRotation="0" wrapText="false" indent="0" shrinkToFit="false"/>
      <protection locked="true" hidden="false"/>
    </xf>
    <xf numFmtId="166" fontId="0" fillId="0" borderId="8" xfId="0" applyFont="false" applyBorder="true" applyAlignment="true" applyProtection="false">
      <alignment horizontal="general" vertical="top" textRotation="0" wrapText="false" indent="0" shrinkToFit="false"/>
      <protection locked="true" hidden="false"/>
    </xf>
    <xf numFmtId="164" fontId="10" fillId="0" borderId="19" xfId="0" applyFont="true" applyBorder="true" applyAlignment="true" applyProtection="false">
      <alignment horizontal="general"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false" indent="0" shrinkToFit="false"/>
      <protection locked="true" hidden="false"/>
    </xf>
    <xf numFmtId="164" fontId="0" fillId="10" borderId="9" xfId="0" applyFont="true" applyBorder="tru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0" fillId="10" borderId="9" xfId="0" applyFont="true" applyBorder="true" applyAlignment="true" applyProtection="false">
      <alignment horizontal="left" vertical="top" textRotation="0" wrapText="false" indent="0" shrinkToFit="false"/>
      <protection locked="true" hidden="false"/>
    </xf>
    <xf numFmtId="164" fontId="10" fillId="0" borderId="10" xfId="0" applyFont="true" applyBorder="true" applyAlignment="true" applyProtection="false">
      <alignment horizontal="general" vertical="top" textRotation="0" wrapText="false" indent="0" shrinkToFit="false"/>
      <protection locked="true" hidden="false"/>
    </xf>
    <xf numFmtId="164" fontId="0" fillId="10" borderId="11" xfId="0" applyFont="true" applyBorder="true" applyAlignment="true" applyProtection="false">
      <alignment horizontal="general" vertical="top" textRotation="0" wrapText="false" indent="0" shrinkToFit="false"/>
      <protection locked="true" hidden="false"/>
    </xf>
    <xf numFmtId="164" fontId="10" fillId="0" borderId="12" xfId="0" applyFont="true" applyBorder="true" applyAlignment="true" applyProtection="false">
      <alignment horizontal="general" vertical="top" textRotation="0" wrapText="false" indent="0" shrinkToFit="false"/>
      <protection locked="true" hidden="false"/>
    </xf>
    <xf numFmtId="166" fontId="0" fillId="0" borderId="12" xfId="0" applyFont="false" applyBorder="true" applyAlignment="true" applyProtection="false">
      <alignment horizontal="general" vertical="top" textRotation="0" wrapText="false" indent="0" shrinkToFit="false"/>
      <protection locked="true" hidden="false"/>
    </xf>
    <xf numFmtId="164" fontId="0" fillId="11" borderId="11" xfId="0" applyFont="false" applyBorder="true" applyAlignment="true" applyProtection="false">
      <alignment horizontal="general" vertical="top" textRotation="0" wrapText="false" indent="0" shrinkToFit="false"/>
      <protection locked="true" hidden="false"/>
    </xf>
    <xf numFmtId="164" fontId="0" fillId="11" borderId="14" xfId="0" applyFont="false" applyBorder="true" applyAlignment="true" applyProtection="false">
      <alignment horizontal="general" vertical="top"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6" fontId="0" fillId="0" borderId="13" xfId="0" applyFont="fals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0" fillId="10" borderId="20" xfId="0" applyFont="true" applyBorder="true" applyAlignment="true" applyProtection="false">
      <alignment horizontal="left" vertical="center" textRotation="0" wrapText="false" indent="0" shrinkToFit="false"/>
      <protection locked="true" hidden="false"/>
    </xf>
    <xf numFmtId="164" fontId="0" fillId="10" borderId="21" xfId="0" applyFont="true" applyBorder="true" applyAlignment="true" applyProtection="false">
      <alignment horizontal="left" vertical="center" textRotation="0" wrapText="false" indent="0" shrinkToFit="false"/>
      <protection locked="true" hidden="false"/>
    </xf>
    <xf numFmtId="164" fontId="0" fillId="10" borderId="21" xfId="0" applyFont="true" applyBorder="true" applyAlignment="true" applyProtection="false">
      <alignment horizontal="left" vertical="top" textRotation="0" wrapText="false" indent="0" shrinkToFit="false"/>
      <protection locked="true" hidden="false"/>
    </xf>
    <xf numFmtId="167" fontId="0" fillId="0" borderId="6" xfId="0" applyFont="false" applyBorder="true" applyAlignment="true" applyProtection="false">
      <alignment horizontal="general" vertical="top" textRotation="0" wrapText="false" indent="0" shrinkToFit="false"/>
      <protection locked="true" hidden="false"/>
    </xf>
    <xf numFmtId="164" fontId="0" fillId="10" borderId="2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6" fontId="0" fillId="0" borderId="3" xfId="0" applyFont="false" applyBorder="true" applyAlignment="true" applyProtection="false">
      <alignment horizontal="general" vertical="top" textRotation="0" wrapText="false" indent="0" shrinkToFit="false"/>
      <protection locked="true" hidden="false"/>
    </xf>
    <xf numFmtId="164" fontId="0" fillId="11" borderId="2" xfId="0" applyFont="false" applyBorder="true" applyAlignment="true" applyProtection="false">
      <alignment horizontal="general" vertical="top" textRotation="0" wrapText="false" indent="0" shrinkToFit="false"/>
      <protection locked="true" hidden="false"/>
    </xf>
    <xf numFmtId="164" fontId="0" fillId="11" borderId="18" xfId="0" applyFont="false" applyBorder="true" applyAlignment="true" applyProtection="false">
      <alignment horizontal="general" vertical="top" textRotation="0" wrapText="false" indent="0" shrinkToFit="false"/>
      <protection locked="true" hidden="false"/>
    </xf>
    <xf numFmtId="164" fontId="10" fillId="0" borderId="23" xfId="0" applyFont="true" applyBorder="true" applyAlignment="true" applyProtection="false">
      <alignment horizontal="general" vertical="top" textRotation="0" wrapText="false" indent="0" shrinkToFit="false"/>
      <protection locked="true" hidden="false"/>
    </xf>
    <xf numFmtId="164" fontId="0" fillId="10" borderId="24" xfId="0" applyFont="true" applyBorder="true" applyAlignment="true" applyProtection="false">
      <alignment horizontal="general" vertical="top" textRotation="0" wrapText="false" indent="0" shrinkToFit="false"/>
      <protection locked="true" hidden="false"/>
    </xf>
    <xf numFmtId="164" fontId="10" fillId="0" borderId="25" xfId="0" applyFont="true" applyBorder="true" applyAlignment="true" applyProtection="false">
      <alignment horizontal="general" vertical="top" textRotation="0" wrapText="false" indent="0" shrinkToFit="false"/>
      <protection locked="true" hidden="false"/>
    </xf>
    <xf numFmtId="166" fontId="10" fillId="0" borderId="26" xfId="0" applyFont="true" applyBorder="true" applyAlignment="true" applyProtection="false">
      <alignment horizontal="general" vertical="top"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1" fillId="12" borderId="0" xfId="21" applyFont="true" applyBorder="true" applyAlignment="true" applyProtection="false">
      <alignment horizontal="center" vertical="top" textRotation="0" wrapText="false" indent="0" shrinkToFit="false"/>
      <protection locked="true" hidden="false"/>
    </xf>
    <xf numFmtId="164" fontId="4" fillId="0" borderId="1" xfId="21" applyFont="true" applyBorder="true" applyAlignment="true" applyProtection="false">
      <alignment horizontal="general" vertical="top" textRotation="0" wrapText="false" indent="0" shrinkToFit="false"/>
      <protection locked="true" hidden="false"/>
    </xf>
    <xf numFmtId="164" fontId="0" fillId="13" borderId="2" xfId="21" applyFont="true" applyBorder="true" applyAlignment="true" applyProtection="false">
      <alignment horizontal="general" vertical="top" textRotation="0" wrapText="false" indent="0" shrinkToFit="false"/>
      <protection locked="true" hidden="false"/>
    </xf>
    <xf numFmtId="164" fontId="4" fillId="0" borderId="3" xfId="21" applyFont="true" applyBorder="true" applyAlignment="true" applyProtection="false">
      <alignment horizontal="general" vertical="top" textRotation="0" wrapText="false" indent="0" shrinkToFit="false"/>
      <protection locked="true" hidden="false"/>
    </xf>
    <xf numFmtId="165" fontId="0" fillId="0" borderId="4" xfId="20" applyFont="true" applyBorder="true" applyAlignment="true" applyProtection="true">
      <alignment horizontal="general" vertical="top" textRotation="0" wrapText="false" indent="0" shrinkToFit="false"/>
      <protection locked="true" hidden="false"/>
    </xf>
    <xf numFmtId="164" fontId="4" fillId="0" borderId="5" xfId="21" applyFont="true" applyBorder="true" applyAlignment="true" applyProtection="false">
      <alignment horizontal="general" vertical="top" textRotation="0" wrapText="false" indent="0" shrinkToFit="false"/>
      <protection locked="true" hidden="false"/>
    </xf>
    <xf numFmtId="164" fontId="0" fillId="13" borderId="0" xfId="21" applyFont="true" applyBorder="true" applyAlignment="true" applyProtection="false">
      <alignment horizontal="general" vertical="top" textRotation="0" wrapText="false" indent="0" shrinkToFit="false"/>
      <protection locked="true" hidden="false"/>
    </xf>
    <xf numFmtId="164" fontId="4" fillId="0" borderId="6" xfId="21" applyFont="true" applyBorder="true" applyAlignment="true" applyProtection="false">
      <alignment horizontal="general" vertical="top" textRotation="0" wrapText="false" indent="0" shrinkToFit="false"/>
      <protection locked="true" hidden="false"/>
    </xf>
    <xf numFmtId="165" fontId="0" fillId="0" borderId="8" xfId="20" applyFont="true" applyBorder="true" applyAlignment="true" applyProtection="true">
      <alignment horizontal="general" vertical="top" textRotation="0" wrapText="false" indent="0" shrinkToFit="false"/>
      <protection locked="true" hidden="false"/>
    </xf>
    <xf numFmtId="164" fontId="0" fillId="13" borderId="9" xfId="21" applyFont="true" applyBorder="true" applyAlignment="true" applyProtection="false">
      <alignment horizontal="general" vertical="top" textRotation="0" wrapText="false" indent="0" shrinkToFit="false"/>
      <protection locked="true" hidden="false"/>
    </xf>
    <xf numFmtId="164" fontId="0" fillId="13" borderId="0" xfId="21" applyFont="false" applyBorder="true" applyAlignment="true" applyProtection="false">
      <alignment horizontal="general" vertical="top" textRotation="0" wrapText="false" indent="0" shrinkToFit="false"/>
      <protection locked="true" hidden="false"/>
    </xf>
    <xf numFmtId="164" fontId="0" fillId="9" borderId="0" xfId="21" applyFont="false" applyBorder="true" applyAlignment="true" applyProtection="false">
      <alignment horizontal="general" vertical="top" textRotation="0" wrapText="false" indent="0" shrinkToFit="false"/>
      <protection locked="true" hidden="false"/>
    </xf>
    <xf numFmtId="164" fontId="0" fillId="9" borderId="7" xfId="21" applyFont="false" applyBorder="true" applyAlignment="true" applyProtection="false">
      <alignment horizontal="general" vertical="top" textRotation="0" wrapText="false" indent="0" shrinkToFit="false"/>
      <protection locked="true" hidden="false"/>
    </xf>
    <xf numFmtId="165" fontId="12" fillId="0" borderId="8" xfId="20" applyFont="true" applyBorder="true" applyAlignment="true" applyProtection="true">
      <alignment horizontal="general" vertical="top" textRotation="0" wrapText="false" indent="0" shrinkToFit="false"/>
      <protection locked="true" hidden="false"/>
    </xf>
    <xf numFmtId="164" fontId="0" fillId="13" borderId="9" xfId="21" applyFont="true" applyBorder="true" applyAlignment="true" applyProtection="false">
      <alignment horizontal="left" vertical="top" textRotation="0" wrapText="true" indent="0" shrinkToFit="false"/>
      <protection locked="true" hidden="false"/>
    </xf>
    <xf numFmtId="164" fontId="4" fillId="0" borderId="10" xfId="21" applyFont="true" applyBorder="true" applyAlignment="true" applyProtection="false">
      <alignment horizontal="general" vertical="top" textRotation="0" wrapText="false" indent="0" shrinkToFit="false"/>
      <protection locked="true" hidden="false"/>
    </xf>
    <xf numFmtId="164" fontId="0" fillId="13" borderId="11" xfId="21" applyFont="true" applyBorder="true" applyAlignment="true" applyProtection="false">
      <alignment horizontal="general" vertical="top" textRotation="0" wrapText="false" indent="0" shrinkToFit="false"/>
      <protection locked="true" hidden="false"/>
    </xf>
    <xf numFmtId="164" fontId="4" fillId="0" borderId="12" xfId="21" applyFont="true" applyBorder="true" applyAlignment="true" applyProtection="false">
      <alignment horizontal="general" vertical="top" textRotation="0" wrapText="false" indent="0" shrinkToFit="false"/>
      <protection locked="true" hidden="false"/>
    </xf>
    <xf numFmtId="165" fontId="0" fillId="0" borderId="13" xfId="20" applyFont="true" applyBorder="true" applyAlignment="true" applyProtection="true">
      <alignment horizontal="general" vertical="top" textRotation="0" wrapText="false" indent="0" shrinkToFit="false"/>
      <protection locked="true" hidden="false"/>
    </xf>
    <xf numFmtId="164" fontId="0" fillId="0" borderId="0" xfId="21" applyFont="false" applyBorder="false" applyAlignment="true" applyProtection="false">
      <alignment horizontal="general" vertical="top" textRotation="0" wrapText="false" indent="0" shrinkToFit="false"/>
      <protection locked="true" hidden="false"/>
    </xf>
    <xf numFmtId="165" fontId="0" fillId="0" borderId="6" xfId="20" applyFont="true" applyBorder="true" applyAlignment="true" applyProtection="true">
      <alignment horizontal="general" vertical="top" textRotation="0" wrapText="false" indent="0" shrinkToFit="false"/>
      <protection locked="true" hidden="false"/>
    </xf>
    <xf numFmtId="164" fontId="0" fillId="0" borderId="4" xfId="21" applyFont="false" applyBorder="true" applyAlignment="true" applyProtection="false">
      <alignment horizontal="general" vertical="top" textRotation="0" wrapText="false" indent="0" shrinkToFit="false"/>
      <protection locked="true" hidden="false"/>
    </xf>
    <xf numFmtId="164" fontId="4" fillId="4" borderId="6" xfId="21" applyFont="true" applyBorder="true" applyAlignment="true" applyProtection="false">
      <alignment horizontal="general" vertical="top" textRotation="0" wrapText="false" indent="0" shrinkToFit="false"/>
      <protection locked="true" hidden="false"/>
    </xf>
    <xf numFmtId="164" fontId="0" fillId="4" borderId="6" xfId="21" applyFont="false" applyBorder="true" applyAlignment="true" applyProtection="false">
      <alignment horizontal="general" vertical="top" textRotation="0" wrapText="false" indent="0" shrinkToFit="false"/>
      <protection locked="true" hidden="false"/>
    </xf>
    <xf numFmtId="164" fontId="11" fillId="12" borderId="21" xfId="21" applyFont="true" applyBorder="true" applyAlignment="true" applyProtection="false">
      <alignment horizontal="center" vertical="top" textRotation="0" wrapText="false" indent="0" shrinkToFit="false"/>
      <protection locked="true" hidden="false"/>
    </xf>
    <xf numFmtId="164" fontId="0" fillId="13" borderId="0" xfId="21" applyFont="true" applyBorder="true" applyAlignment="true" applyProtection="false">
      <alignment horizontal="general" vertical="top" textRotation="0" wrapText="true" indent="0" shrinkToFit="false"/>
      <protection locked="true" hidden="false"/>
    </xf>
    <xf numFmtId="164" fontId="0" fillId="13" borderId="27" xfId="21" applyFont="true" applyBorder="true" applyAlignment="true" applyProtection="false">
      <alignment horizontal="general" vertical="top" textRotation="0" wrapText="false" indent="0" shrinkToFit="false"/>
      <protection locked="true" hidden="false"/>
    </xf>
    <xf numFmtId="164" fontId="0" fillId="13" borderId="11" xfId="21" applyFont="false" applyBorder="true" applyAlignment="true" applyProtection="false">
      <alignment horizontal="general" vertical="top" textRotation="0" wrapText="false" indent="0" shrinkToFit="false"/>
      <protection locked="true" hidden="false"/>
    </xf>
    <xf numFmtId="164" fontId="0" fillId="9" borderId="11" xfId="21" applyFont="false" applyBorder="true" applyAlignment="true" applyProtection="false">
      <alignment horizontal="general" vertical="top" textRotation="0" wrapText="false" indent="0" shrinkToFit="false"/>
      <protection locked="true" hidden="false"/>
    </xf>
    <xf numFmtId="164" fontId="0" fillId="9" borderId="14" xfId="21" applyFont="false" applyBorder="true" applyAlignment="true" applyProtection="false">
      <alignment horizontal="general" vertical="top" textRotation="0" wrapText="false" indent="0" shrinkToFit="false"/>
      <protection locked="true" hidden="false"/>
    </xf>
    <xf numFmtId="164" fontId="0" fillId="0" borderId="28" xfId="0" applyFont="tru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left" vertical="bottom" textRotation="0" wrapText="false" indent="0" shrinkToFit="false"/>
      <protection locked="true" hidden="false"/>
    </xf>
    <xf numFmtId="164" fontId="11" fillId="12" borderId="20" xfId="0" applyFont="true" applyBorder="true" applyAlignment="true" applyProtection="false">
      <alignment horizontal="left" vertical="bottom" textRotation="0" wrapText="false" indent="0" shrinkToFit="false"/>
      <protection locked="true" hidden="false"/>
    </xf>
    <xf numFmtId="164" fontId="11" fillId="12" borderId="21"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4" fillId="14" borderId="6" xfId="0" applyFont="true" applyBorder="true" applyAlignment="false" applyProtection="false">
      <alignment horizontal="general" vertical="bottom" textRotation="0" wrapText="false" indent="0" shrinkToFit="false"/>
      <protection locked="true" hidden="false"/>
    </xf>
    <xf numFmtId="165" fontId="0" fillId="14" borderId="8" xfId="17" applyFont="true" applyBorder="true" applyAlignment="true" applyProtection="true">
      <alignment horizontal="general" vertical="bottom" textRotation="0" wrapText="false" indent="0" shrinkToFit="false"/>
      <protection locked="true" hidden="false"/>
    </xf>
    <xf numFmtId="164" fontId="0" fillId="2" borderId="9" xfId="0" applyFont="false" applyBorder="true" applyAlignment="tru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7" xfId="0" applyFont="false" applyBorder="true" applyAlignment="false" applyProtection="false">
      <alignment horizontal="general" vertical="bottom" textRotation="0" wrapText="false" indent="0" shrinkToFit="false"/>
      <protection locked="true" hidden="false"/>
    </xf>
    <xf numFmtId="164" fontId="0" fillId="2" borderId="27" xfId="0" applyFont="fals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left" vertical="bottom"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11" fillId="12" borderId="29" xfId="0" applyFont="true" applyBorder="true" applyAlignment="true" applyProtection="false">
      <alignment horizontal="left" vertical="bottom" textRotation="0" wrapText="false" indent="0" shrinkToFit="false"/>
      <protection locked="true" hidden="false"/>
    </xf>
    <xf numFmtId="164" fontId="11" fillId="12" borderId="2" xfId="0" applyFont="true" applyBorder="true" applyAlignment="true" applyProtection="false">
      <alignment horizontal="left" vertical="bottom" textRotation="0" wrapText="false" indent="0" shrinkToFit="false"/>
      <protection locked="true" hidden="false"/>
    </xf>
    <xf numFmtId="164" fontId="11" fillId="12" borderId="18" xfId="0" applyFont="true" applyBorder="true" applyAlignment="true" applyProtection="false">
      <alignment horizontal="left" vertical="bottom" textRotation="0" wrapText="false" indent="0" shrinkToFit="false"/>
      <protection locked="true" hidden="false"/>
    </xf>
    <xf numFmtId="164" fontId="11" fillId="12" borderId="21" xfId="0" applyFont="true" applyBorder="true" applyAlignment="true" applyProtection="false">
      <alignment horizontal="left"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0" fillId="4" borderId="5" xfId="0" applyFont="false" applyBorder="true" applyAlignment="true" applyProtection="false">
      <alignment horizontal="left" vertical="bottom" textRotation="0" wrapText="false" indent="0" shrinkToFit="false"/>
      <protection locked="true" hidden="false"/>
    </xf>
    <xf numFmtId="164" fontId="0" fillId="4" borderId="5" xfId="0" applyFont="false" applyBorder="true" applyAlignment="true" applyProtection="false">
      <alignment horizontal="center" vertical="bottom" textRotation="0" wrapText="false" indent="0" shrinkToFit="false"/>
      <protection locked="true" hidden="false"/>
    </xf>
    <xf numFmtId="165" fontId="0" fillId="0" borderId="30" xfId="17" applyFont="true" applyBorder="true" applyAlignment="true" applyProtection="tru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3" fillId="12"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10" borderId="2" xfId="0" applyFont="true" applyBorder="true" applyAlignment="false" applyProtection="false">
      <alignment horizontal="general"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top" textRotation="0" wrapText="false" indent="0" shrinkToFit="false"/>
      <protection locked="true" hidden="false"/>
    </xf>
    <xf numFmtId="164" fontId="7" fillId="10" borderId="0" xfId="0" applyFont="true" applyBorder="true" applyAlignment="true" applyProtection="false">
      <alignment horizontal="general" vertical="bottom" textRotation="0" wrapText="true" indent="0" shrinkToFit="false"/>
      <protection locked="true" hidden="false"/>
    </xf>
    <xf numFmtId="164" fontId="6" fillId="10" borderId="9" xfId="0" applyFont="tru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7" fillId="10" borderId="0" xfId="0" applyFont="true" applyBorder="true" applyAlignment="false" applyProtection="false">
      <alignment horizontal="general" vertical="bottom" textRotation="0" wrapText="false" indent="0" shrinkToFit="false"/>
      <protection locked="true" hidden="false"/>
    </xf>
    <xf numFmtId="164" fontId="7" fillId="10" borderId="9" xfId="0" applyFont="true" applyBorder="true" applyAlignment="false" applyProtection="false">
      <alignment horizontal="general" vertical="bottom" textRotation="0" wrapText="false" indent="0" shrinkToFit="false"/>
      <protection locked="true" hidden="false"/>
    </xf>
    <xf numFmtId="164" fontId="7" fillId="10" borderId="0" xfId="0" applyFont="true" applyBorder="true" applyAlignment="true" applyProtection="false">
      <alignment horizontal="general" vertical="bottom" textRotation="0" wrapText="false" indent="0" shrinkToFit="false"/>
      <protection locked="true" hidden="false"/>
    </xf>
    <xf numFmtId="166" fontId="0" fillId="15" borderId="7" xfId="0" applyFont="false" applyBorder="true" applyAlignment="false" applyProtection="false">
      <alignment horizontal="general" vertical="bottom" textRotation="0" wrapText="false" indent="0" shrinkToFit="false"/>
      <protection locked="true" hidden="false"/>
    </xf>
    <xf numFmtId="166" fontId="6"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7" fillId="10" borderId="11" xfId="0" applyFont="true" applyBorder="true" applyAlignment="false" applyProtection="false">
      <alignment horizontal="general" vertical="bottom" textRotation="0" wrapText="false" indent="0" shrinkToFit="false"/>
      <protection locked="true" hidden="false"/>
    </xf>
    <xf numFmtId="166" fontId="6" fillId="0" borderId="12" xfId="0" applyFont="true" applyBorder="true" applyAlignment="false" applyProtection="false">
      <alignment horizontal="general" vertical="bottom" textRotation="0" wrapText="false" indent="0" shrinkToFit="false"/>
      <protection locked="true" hidden="false"/>
    </xf>
    <xf numFmtId="164" fontId="0" fillId="15" borderId="11" xfId="0" applyFont="false" applyBorder="true" applyAlignment="false" applyProtection="false">
      <alignment horizontal="general" vertical="bottom" textRotation="0" wrapText="false" indent="0" shrinkToFit="false"/>
      <protection locked="true" hidden="false"/>
    </xf>
    <xf numFmtId="164" fontId="0" fillId="15" borderId="14" xfId="0" applyFont="false" applyBorder="true" applyAlignment="false" applyProtection="false">
      <alignment horizontal="general" vertical="bottom" textRotation="0" wrapText="false" indent="0" shrinkToFit="false"/>
      <protection locked="true" hidden="false"/>
    </xf>
    <xf numFmtId="164" fontId="7" fillId="10" borderId="11" xfId="0" applyFont="true" applyBorder="true" applyAlignment="true" applyProtection="false">
      <alignment horizontal="general" vertical="bottom" textRotation="0" wrapText="true" indent="0" shrinkToFit="false"/>
      <protection locked="true" hidden="false"/>
    </xf>
    <xf numFmtId="164" fontId="6" fillId="4" borderId="9"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7" fillId="4" borderId="9"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16" borderId="31" xfId="0" applyFont="true" applyBorder="true" applyAlignment="false" applyProtection="false">
      <alignment horizontal="general" vertical="bottom" textRotation="0" wrapText="false" indent="0" shrinkToFit="false"/>
      <protection locked="true" hidden="false"/>
    </xf>
    <xf numFmtId="164" fontId="7" fillId="16" borderId="32" xfId="0" applyFont="true" applyBorder="true" applyAlignment="false" applyProtection="false">
      <alignment horizontal="general" vertical="bottom" textRotation="0" wrapText="false" indent="0" shrinkToFit="false"/>
      <protection locked="true" hidden="false"/>
    </xf>
    <xf numFmtId="165" fontId="0" fillId="0" borderId="6" xfId="17" applyFont="false" applyBorder="true" applyAlignment="true" applyProtection="true">
      <alignment horizontal="general" vertical="bottom" textRotation="0" wrapText="false" indent="0" shrinkToFit="false"/>
      <protection locked="true" hidden="false"/>
    </xf>
    <xf numFmtId="164" fontId="6" fillId="16" borderId="33" xfId="0" applyFont="true" applyBorder="true" applyAlignment="false" applyProtection="false">
      <alignment horizontal="general" vertical="bottom" textRotation="0" wrapText="false" indent="0" shrinkToFit="false"/>
      <protection locked="true" hidden="false"/>
    </xf>
    <xf numFmtId="164" fontId="7" fillId="16" borderId="0" xfId="0" applyFont="true" applyBorder="false" applyAlignment="false" applyProtection="false">
      <alignment horizontal="general" vertical="bottom" textRotation="0" wrapText="false" indent="0" shrinkToFit="false"/>
      <protection locked="true" hidden="false"/>
    </xf>
    <xf numFmtId="164" fontId="6" fillId="16" borderId="6" xfId="0" applyFont="true" applyBorder="true" applyAlignment="false" applyProtection="false">
      <alignment horizontal="general" vertical="bottom" textRotation="0" wrapText="false" indent="0" shrinkToFit="false"/>
      <protection locked="true" hidden="false"/>
    </xf>
    <xf numFmtId="165" fontId="0" fillId="16" borderId="6" xfId="17" applyFont="false" applyBorder="true" applyAlignment="true" applyProtection="true">
      <alignment horizontal="general" vertical="bottom" textRotation="0" wrapText="false" indent="0" shrinkToFit="false"/>
      <protection locked="true" hidden="false"/>
    </xf>
    <xf numFmtId="164" fontId="6" fillId="0" borderId="34" xfId="0" applyFont="true" applyBorder="true" applyAlignment="false" applyProtection="false">
      <alignment horizontal="general" vertical="bottom" textRotation="0" wrapText="false" indent="0" shrinkToFit="false"/>
      <protection locked="true" hidden="false"/>
    </xf>
    <xf numFmtId="165" fontId="0" fillId="0" borderId="34" xfId="17" applyFont="false" applyBorder="true" applyAlignment="true" applyProtection="true">
      <alignment horizontal="general" vertical="bottom" textRotation="0" wrapText="false" indent="0" shrinkToFit="false"/>
      <protection locked="true" hidden="false"/>
    </xf>
    <xf numFmtId="164" fontId="6" fillId="0" borderId="35" xfId="0" applyFont="true" applyBorder="true" applyAlignment="false" applyProtection="false">
      <alignment horizontal="general" vertical="bottom" textRotation="0" wrapText="false" indent="0" shrinkToFit="false"/>
      <protection locked="true" hidden="false"/>
    </xf>
    <xf numFmtId="165" fontId="0" fillId="0" borderId="36" xfId="17" applyFont="false" applyBorder="true" applyAlignment="true" applyProtection="true">
      <alignment horizontal="general" vertical="bottom" textRotation="0" wrapText="false" indent="0" shrinkToFit="false"/>
      <protection locked="true" hidden="false"/>
    </xf>
    <xf numFmtId="165" fontId="0" fillId="0" borderId="35" xfId="17" applyFont="false" applyBorder="true" applyAlignment="true" applyProtection="true">
      <alignment horizontal="general" vertical="bottom" textRotation="0" wrapText="false" indent="0" shrinkToFit="false"/>
      <protection locked="true" hidden="false"/>
    </xf>
    <xf numFmtId="165" fontId="0" fillId="0" borderId="37" xfId="17" applyFont="false" applyBorder="true" applyAlignment="true" applyProtection="true">
      <alignment horizontal="general" vertical="bottom" textRotation="0" wrapText="false" indent="0" shrinkToFit="false"/>
      <protection locked="true" hidden="false"/>
    </xf>
    <xf numFmtId="164" fontId="6" fillId="17" borderId="33" xfId="0" applyFont="true" applyBorder="true" applyAlignment="false" applyProtection="false">
      <alignment horizontal="general" vertical="bottom" textRotation="0" wrapText="false" indent="0" shrinkToFit="false"/>
      <protection locked="true" hidden="false"/>
    </xf>
    <xf numFmtId="164" fontId="7" fillId="17" borderId="0" xfId="0" applyFont="true" applyBorder="false" applyAlignment="false" applyProtection="false">
      <alignment horizontal="general" vertical="bottom" textRotation="0" wrapText="false" indent="0" shrinkToFit="false"/>
      <protection locked="true" hidden="false"/>
    </xf>
    <xf numFmtId="164" fontId="6" fillId="13" borderId="6" xfId="0" applyFont="true" applyBorder="true" applyAlignment="false" applyProtection="false">
      <alignment horizontal="general" vertical="bottom" textRotation="0" wrapText="false" indent="0" shrinkToFit="false"/>
      <protection locked="true" hidden="false"/>
    </xf>
    <xf numFmtId="165" fontId="0" fillId="13" borderId="38" xfId="17" applyFont="false" applyBorder="true" applyAlignment="true" applyProtection="true">
      <alignment horizontal="general" vertical="bottom" textRotation="0" wrapText="false" indent="0" shrinkToFit="false"/>
      <protection locked="true" hidden="false"/>
    </xf>
    <xf numFmtId="165" fontId="0" fillId="13" borderId="6" xfId="17" applyFont="false" applyBorder="true" applyAlignment="true" applyProtection="true">
      <alignment horizontal="general" vertical="bottom" textRotation="0" wrapText="false" indent="0" shrinkToFit="false"/>
      <protection locked="true" hidden="false"/>
    </xf>
    <xf numFmtId="165" fontId="0" fillId="0" borderId="38" xfId="17" applyFont="false" applyBorder="true" applyAlignment="true" applyProtection="true">
      <alignment horizontal="general" vertical="bottom" textRotation="0" wrapText="false" indent="0" shrinkToFit="false"/>
      <protection locked="true" hidden="false"/>
    </xf>
    <xf numFmtId="164" fontId="6" fillId="0" borderId="39" xfId="0" applyFont="true" applyBorder="true" applyAlignment="false" applyProtection="false">
      <alignment horizontal="general" vertical="bottom" textRotation="0" wrapText="false" indent="0" shrinkToFit="false"/>
      <protection locked="true" hidden="false"/>
    </xf>
    <xf numFmtId="165" fontId="0" fillId="0" borderId="40" xfId="17" applyFont="false" applyBorder="true" applyAlignment="true" applyProtection="true">
      <alignment horizontal="general" vertical="bottom" textRotation="0" wrapText="false" indent="0" shrinkToFit="false"/>
      <protection locked="true" hidden="false"/>
    </xf>
    <xf numFmtId="165" fontId="0" fillId="0" borderId="39" xfId="17" applyFont="false" applyBorder="true" applyAlignment="true" applyProtection="true">
      <alignment horizontal="general" vertical="bottom" textRotation="0" wrapText="false" indent="0" shrinkToFit="false"/>
      <protection locked="true" hidden="false"/>
    </xf>
    <xf numFmtId="164" fontId="6" fillId="16" borderId="41" xfId="0" applyFont="true" applyBorder="true" applyAlignment="false" applyProtection="false">
      <alignment horizontal="general" vertical="bottom" textRotation="0" wrapText="false" indent="0" shrinkToFit="false"/>
      <protection locked="true" hidden="false"/>
    </xf>
    <xf numFmtId="164" fontId="7" fillId="16" borderId="42" xfId="0" applyFont="true" applyBorder="true" applyAlignment="false" applyProtection="false">
      <alignment horizontal="general" vertical="bottom" textRotation="0" wrapText="false" indent="0" shrinkToFit="false"/>
      <protection locked="true" hidden="false"/>
    </xf>
    <xf numFmtId="164" fontId="6" fillId="4" borderId="42" xfId="0" applyFont="true" applyBorder="true" applyAlignment="true" applyProtection="false">
      <alignment horizontal="left" vertical="bottom" textRotation="0" wrapText="false" indent="0" shrinkToFit="false"/>
      <protection locked="true" hidden="false"/>
    </xf>
    <xf numFmtId="164" fontId="0" fillId="16" borderId="33" xfId="0" applyFont="false" applyBorder="true" applyAlignment="false" applyProtection="false">
      <alignment horizontal="general" vertical="bottom" textRotation="0" wrapText="false" indent="0" shrinkToFit="false"/>
      <protection locked="true" hidden="false"/>
    </xf>
    <xf numFmtId="168" fontId="0" fillId="0" borderId="6" xfId="0" applyFont="false" applyBorder="true" applyAlignment="false" applyProtection="false">
      <alignment horizontal="general" vertical="bottom" textRotation="0" wrapText="false" indent="0" shrinkToFit="false"/>
      <protection locked="true" hidden="false"/>
    </xf>
    <xf numFmtId="164" fontId="0" fillId="16" borderId="43" xfId="0" applyFont="fals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false" applyProtection="false">
      <alignment horizontal="general" vertical="bottom" textRotation="0" wrapText="false" indent="0" shrinkToFit="false"/>
      <protection locked="true" hidden="false"/>
    </xf>
    <xf numFmtId="169" fontId="0" fillId="0" borderId="34" xfId="0" applyFont="false" applyBorder="true" applyAlignment="false" applyProtection="false">
      <alignment horizontal="general" vertical="bottom" textRotation="0" wrapText="false" indent="0" shrinkToFit="false"/>
      <protection locked="true" hidden="false"/>
    </xf>
    <xf numFmtId="165" fontId="6" fillId="0" borderId="35" xfId="17" applyFont="true" applyBorder="true" applyAlignment="true" applyProtection="true">
      <alignment horizontal="general" vertical="bottom" textRotation="0" wrapText="false" indent="0" shrinkToFit="false"/>
      <protection locked="true" hidden="false"/>
    </xf>
    <xf numFmtId="164" fontId="6" fillId="16" borderId="44" xfId="0" applyFont="true" applyBorder="true" applyAlignment="false" applyProtection="false">
      <alignment horizontal="general" vertical="bottom" textRotation="0" wrapText="false" indent="0" shrinkToFit="false"/>
      <protection locked="true" hidden="false"/>
    </xf>
    <xf numFmtId="164" fontId="7" fillId="16" borderId="45" xfId="0" applyFont="true" applyBorder="true" applyAlignment="false" applyProtection="false">
      <alignment horizontal="general" vertical="bottom" textRotation="0" wrapText="false" indent="0" shrinkToFit="false"/>
      <protection locked="true" hidden="false"/>
    </xf>
    <xf numFmtId="164" fontId="6" fillId="0" borderId="46" xfId="0" applyFont="true" applyBorder="true" applyAlignment="false" applyProtection="false">
      <alignment horizontal="general" vertical="bottom" textRotation="0" wrapText="false" indent="0" shrinkToFit="false"/>
      <protection locked="true" hidden="false"/>
    </xf>
    <xf numFmtId="165" fontId="0" fillId="0" borderId="46" xfId="17" applyFont="false" applyBorder="true" applyAlignment="true" applyProtection="tru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0" fillId="16" borderId="47" xfId="0" applyFont="fals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s>
  <colors>
    <indexedColors>
      <rgbColor rgb="FF000000"/>
      <rgbColor rgb="FFFFFFFF"/>
      <rgbColor rgb="FFFF0000"/>
      <rgbColor rgb="FF00FF00"/>
      <rgbColor rgb="FF0000FF"/>
      <rgbColor rgb="FFE7E6E6"/>
      <rgbColor rgb="FFFF00FF"/>
      <rgbColor rgb="FF00FFFF"/>
      <rgbColor rgb="FF800000"/>
      <rgbColor rgb="FF008000"/>
      <rgbColor rgb="FF000080"/>
      <rgbColor rgb="FF808000"/>
      <rgbColor rgb="FF800080"/>
      <rgbColor rgb="FF008080"/>
      <rgbColor rgb="FFBFBFBF"/>
      <rgbColor rgb="FF808080"/>
      <rgbColor rgb="FFAFABAB"/>
      <rgbColor rgb="FF993366"/>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EE6EF"/>
      <rgbColor rgb="FFE6E6E6"/>
      <rgbColor rgb="FFFFFF99"/>
      <rgbColor rgb="FFCCCCCC"/>
      <rgbColor rgb="FFD9D9D9"/>
      <rgbColor rgb="FFB2B2B2"/>
      <rgbColor rgb="FFD0CECE"/>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1" activeCellId="0" sqref="B51"/>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0" width="51.25"/>
    <col collapsed="false" customWidth="true" hidden="false" outlineLevel="0" max="3" min="3" style="0" width="3.88"/>
    <col collapsed="false" customWidth="true" hidden="false" outlineLevel="0" max="4" min="4" style="0" width="19.38"/>
    <col collapsed="false" customWidth="true" hidden="false" outlineLevel="0" max="5" min="5" style="0" width="3.88"/>
  </cols>
  <sheetData>
    <row r="1" customFormat="false" ht="15.75" hidden="false" customHeight="false" outlineLevel="0" collapsed="false">
      <c r="A1" s="1" t="s">
        <v>0</v>
      </c>
      <c r="B1" s="1"/>
      <c r="C1" s="1"/>
      <c r="D1" s="1"/>
    </row>
    <row r="2" customFormat="false" ht="15.75" hidden="false" customHeight="false" outlineLevel="0" collapsed="false">
      <c r="A2" s="2" t="s">
        <v>1</v>
      </c>
      <c r="B2" s="3" t="s">
        <v>2</v>
      </c>
      <c r="C2" s="3"/>
      <c r="D2" s="3"/>
      <c r="E2" s="4" t="s">
        <v>1</v>
      </c>
      <c r="F2" s="5" t="n">
        <f aca="false">Line1</f>
        <v>0</v>
      </c>
    </row>
    <row r="3" customFormat="false" ht="15.75" hidden="false" customHeight="false" outlineLevel="0" collapsed="false">
      <c r="A3" s="6" t="s">
        <v>3</v>
      </c>
      <c r="B3" s="7" t="s">
        <v>4</v>
      </c>
      <c r="C3" s="8" t="s">
        <v>3</v>
      </c>
      <c r="D3" s="9"/>
      <c r="E3" s="10"/>
      <c r="F3" s="11"/>
    </row>
    <row r="4" customFormat="false" ht="15.75" hidden="false" customHeight="false" outlineLevel="0" collapsed="false">
      <c r="A4" s="6" t="s">
        <v>5</v>
      </c>
      <c r="B4" s="7" t="s">
        <v>6</v>
      </c>
      <c r="C4" s="7"/>
      <c r="D4" s="7"/>
      <c r="E4" s="8" t="s">
        <v>5</v>
      </c>
      <c r="F4" s="12"/>
    </row>
    <row r="5" customFormat="false" ht="15.75" hidden="false" customHeight="false" outlineLevel="0" collapsed="false">
      <c r="A5" s="6" t="s">
        <v>7</v>
      </c>
      <c r="B5" s="7" t="s">
        <v>8</v>
      </c>
      <c r="C5" s="8" t="s">
        <v>7</v>
      </c>
      <c r="D5" s="9"/>
      <c r="E5" s="10"/>
      <c r="F5" s="11"/>
    </row>
    <row r="6" customFormat="false" ht="15.75" hidden="false" customHeight="false" outlineLevel="0" collapsed="false">
      <c r="A6" s="6" t="s">
        <v>9</v>
      </c>
      <c r="B6" s="7" t="s">
        <v>10</v>
      </c>
      <c r="C6" s="7"/>
      <c r="D6" s="7"/>
      <c r="E6" s="8" t="s">
        <v>9</v>
      </c>
      <c r="F6" s="12"/>
    </row>
    <row r="7" customFormat="false" ht="15.75" hidden="false" customHeight="false" outlineLevel="0" collapsed="false">
      <c r="A7" s="6" t="s">
        <v>11</v>
      </c>
      <c r="B7" s="7" t="s">
        <v>12</v>
      </c>
      <c r="C7" s="8" t="s">
        <v>11</v>
      </c>
      <c r="D7" s="9"/>
      <c r="E7" s="10"/>
      <c r="F7" s="11"/>
    </row>
    <row r="8" customFormat="false" ht="15.75" hidden="false" customHeight="false" outlineLevel="0" collapsed="false">
      <c r="A8" s="6" t="s">
        <v>13</v>
      </c>
      <c r="B8" s="7" t="s">
        <v>14</v>
      </c>
      <c r="C8" s="7"/>
      <c r="D8" s="7"/>
      <c r="E8" s="8" t="s">
        <v>13</v>
      </c>
      <c r="F8" s="12"/>
    </row>
    <row r="9" customFormat="false" ht="15.75" hidden="false" customHeight="false" outlineLevel="0" collapsed="false">
      <c r="A9" s="6" t="s">
        <v>15</v>
      </c>
      <c r="B9" s="7" t="s">
        <v>16</v>
      </c>
      <c r="C9" s="8" t="s">
        <v>15</v>
      </c>
      <c r="D9" s="9"/>
      <c r="E9" s="10"/>
      <c r="F9" s="11"/>
    </row>
    <row r="10" customFormat="false" ht="15.75" hidden="false" customHeight="false" outlineLevel="0" collapsed="false">
      <c r="A10" s="6" t="s">
        <v>17</v>
      </c>
      <c r="B10" s="7" t="s">
        <v>14</v>
      </c>
      <c r="C10" s="7"/>
      <c r="D10" s="7"/>
      <c r="E10" s="8" t="s">
        <v>17</v>
      </c>
      <c r="F10" s="12"/>
    </row>
    <row r="11" customFormat="false" ht="15.75" hidden="false" customHeight="false" outlineLevel="0" collapsed="false">
      <c r="A11" s="6" t="s">
        <v>18</v>
      </c>
      <c r="B11" s="7" t="s">
        <v>19</v>
      </c>
      <c r="C11" s="8" t="s">
        <v>18</v>
      </c>
      <c r="D11" s="9"/>
      <c r="E11" s="10"/>
      <c r="F11" s="11"/>
    </row>
    <row r="12" customFormat="false" ht="15.75" hidden="false" customHeight="false" outlineLevel="0" collapsed="false">
      <c r="A12" s="6" t="s">
        <v>20</v>
      </c>
      <c r="B12" s="7" t="s">
        <v>14</v>
      </c>
      <c r="C12" s="7"/>
      <c r="D12" s="7"/>
      <c r="E12" s="8" t="s">
        <v>20</v>
      </c>
      <c r="F12" s="12"/>
    </row>
    <row r="13" customFormat="false" ht="15.75" hidden="false" customHeight="false" outlineLevel="0" collapsed="false">
      <c r="A13" s="6" t="s">
        <v>21</v>
      </c>
      <c r="B13" s="7" t="s">
        <v>22</v>
      </c>
      <c r="C13" s="7"/>
      <c r="D13" s="7"/>
      <c r="E13" s="8" t="s">
        <v>21</v>
      </c>
      <c r="F13" s="12"/>
    </row>
    <row r="14" customFormat="false" ht="15.75" hidden="false" customHeight="false" outlineLevel="0" collapsed="false">
      <c r="A14" s="6" t="s">
        <v>23</v>
      </c>
      <c r="B14" s="7" t="s">
        <v>24</v>
      </c>
      <c r="C14" s="7"/>
      <c r="D14" s="7"/>
      <c r="E14" s="8" t="s">
        <v>23</v>
      </c>
      <c r="F14" s="12" t="n">
        <f aca="false">'F1040 S1'!F30</f>
        <v>0</v>
      </c>
    </row>
    <row r="15" customFormat="false" ht="15.75" hidden="false" customHeight="false" outlineLevel="0" collapsed="false">
      <c r="A15" s="6" t="s">
        <v>25</v>
      </c>
      <c r="B15" s="7" t="s">
        <v>26</v>
      </c>
      <c r="C15" s="7"/>
      <c r="D15" s="7"/>
      <c r="E15" s="8" t="s">
        <v>25</v>
      </c>
      <c r="F15" s="12" t="n">
        <f aca="false">SUM(F2:F14)</f>
        <v>0</v>
      </c>
    </row>
    <row r="16" customFormat="false" ht="15.75" hidden="false" customHeight="false" outlineLevel="0" collapsed="false">
      <c r="A16" s="6" t="s">
        <v>27</v>
      </c>
      <c r="B16" s="7" t="s">
        <v>28</v>
      </c>
      <c r="C16" s="13"/>
      <c r="D16" s="14"/>
      <c r="E16" s="15" t="n">
        <v>10</v>
      </c>
      <c r="F16" s="9" t="n">
        <f aca="false">'F1040 S1'!F59</f>
        <v>0</v>
      </c>
    </row>
    <row r="17" customFormat="false" ht="15.75" hidden="false" customHeight="false" outlineLevel="0" collapsed="false">
      <c r="A17" s="6" t="s">
        <v>29</v>
      </c>
      <c r="B17" s="7" t="s">
        <v>30</v>
      </c>
      <c r="C17" s="7"/>
      <c r="D17" s="7"/>
      <c r="E17" s="8" t="s">
        <v>29</v>
      </c>
      <c r="F17" s="12" t="n">
        <f aca="false">F15-F16</f>
        <v>0</v>
      </c>
    </row>
    <row r="18" customFormat="false" ht="15.75" hidden="false" customHeight="false" outlineLevel="0" collapsed="false">
      <c r="A18" s="16" t="s">
        <v>31</v>
      </c>
      <c r="B18" s="16"/>
      <c r="C18" s="16"/>
      <c r="D18" s="16"/>
      <c r="E18" s="7"/>
      <c r="F18" s="17"/>
    </row>
    <row r="19" customFormat="false" ht="15.75" hidden="false" customHeight="false" outlineLevel="0" collapsed="false">
      <c r="A19" s="16" t="s">
        <v>32</v>
      </c>
      <c r="B19" s="16"/>
      <c r="C19" s="16"/>
      <c r="D19" s="16"/>
      <c r="E19" s="7"/>
      <c r="F19" s="17"/>
    </row>
    <row r="20" customFormat="false" ht="15.75" hidden="false" customHeight="false" outlineLevel="0" collapsed="false">
      <c r="A20" s="16" t="s">
        <v>33</v>
      </c>
      <c r="B20" s="16"/>
      <c r="C20" s="16"/>
      <c r="D20" s="16"/>
      <c r="E20" s="7"/>
      <c r="F20" s="17"/>
    </row>
    <row r="21" customFormat="false" ht="15.75" hidden="false" customHeight="false" outlineLevel="0" collapsed="false">
      <c r="A21" s="6" t="s">
        <v>34</v>
      </c>
      <c r="B21" s="7" t="s">
        <v>35</v>
      </c>
      <c r="C21" s="7"/>
      <c r="D21" s="7"/>
      <c r="E21" s="8" t="s">
        <v>34</v>
      </c>
      <c r="F21" s="12"/>
    </row>
    <row r="22" customFormat="false" ht="15.75" hidden="false" customHeight="false" outlineLevel="0" collapsed="false">
      <c r="A22" s="6" t="s">
        <v>36</v>
      </c>
      <c r="B22" s="7" t="s">
        <v>37</v>
      </c>
      <c r="C22" s="7"/>
      <c r="D22" s="7"/>
      <c r="E22" s="8" t="s">
        <v>36</v>
      </c>
      <c r="F22" s="12"/>
    </row>
    <row r="23" customFormat="false" ht="15.75" hidden="false" customHeight="false" outlineLevel="0" collapsed="false">
      <c r="A23" s="6" t="s">
        <v>38</v>
      </c>
      <c r="B23" s="7" t="s">
        <v>39</v>
      </c>
      <c r="C23" s="7"/>
      <c r="D23" s="7"/>
      <c r="E23" s="8" t="s">
        <v>38</v>
      </c>
      <c r="F23" s="12" t="n">
        <f aca="false">SUM(F21:F22)</f>
        <v>0</v>
      </c>
    </row>
    <row r="24" customFormat="false" ht="15.75" hidden="false" customHeight="false" outlineLevel="0" collapsed="false">
      <c r="A24" s="6" t="s">
        <v>40</v>
      </c>
      <c r="B24" s="7" t="s">
        <v>41</v>
      </c>
      <c r="C24" s="7"/>
      <c r="D24" s="7"/>
      <c r="E24" s="8" t="s">
        <v>40</v>
      </c>
      <c r="F24" s="12"/>
    </row>
    <row r="25" customFormat="false" ht="15.75" hidden="false" customHeight="false" outlineLevel="0" collapsed="false">
      <c r="A25" s="6" t="s">
        <v>42</v>
      </c>
      <c r="B25" s="7" t="s">
        <v>43</v>
      </c>
      <c r="C25" s="7"/>
      <c r="D25" s="7"/>
      <c r="E25" s="8" t="s">
        <v>42</v>
      </c>
      <c r="F25" s="12" t="n">
        <f aca="false">F23+F24</f>
        <v>0</v>
      </c>
    </row>
    <row r="26" customFormat="false" ht="15.75" hidden="false" customHeight="false" outlineLevel="0" collapsed="false">
      <c r="A26" s="18" t="s">
        <v>44</v>
      </c>
      <c r="B26" s="19" t="s">
        <v>45</v>
      </c>
      <c r="C26" s="19"/>
      <c r="D26" s="19"/>
      <c r="E26" s="20" t="s">
        <v>44</v>
      </c>
      <c r="F26" s="21" t="n">
        <f aca="false">MAX(F17-F25,0)</f>
        <v>0</v>
      </c>
    </row>
    <row r="28" customFormat="false" ht="15.75" hidden="false" customHeight="false" outlineLevel="0" collapsed="false">
      <c r="A28" s="22" t="s">
        <v>46</v>
      </c>
      <c r="B28" s="22"/>
      <c r="C28" s="22"/>
      <c r="D28" s="22"/>
    </row>
    <row r="29" customFormat="false" ht="15.75" hidden="false" customHeight="false" outlineLevel="0" collapsed="false">
      <c r="A29" s="2" t="s">
        <v>47</v>
      </c>
      <c r="B29" s="3" t="s">
        <v>48</v>
      </c>
      <c r="C29" s="3"/>
      <c r="D29" s="3"/>
      <c r="E29" s="4" t="s">
        <v>47</v>
      </c>
      <c r="F29" s="5"/>
    </row>
    <row r="30" customFormat="false" ht="15.75" hidden="false" customHeight="false" outlineLevel="0" collapsed="false">
      <c r="A30" s="6" t="s">
        <v>49</v>
      </c>
      <c r="B30" s="7" t="s">
        <v>50</v>
      </c>
      <c r="C30" s="7"/>
      <c r="D30" s="7"/>
      <c r="E30" s="8" t="s">
        <v>49</v>
      </c>
      <c r="F30" s="12" t="n">
        <f aca="false">'F1040 S2'!F6</f>
        <v>0</v>
      </c>
    </row>
    <row r="31" customFormat="false" ht="15.75" hidden="false" customHeight="false" outlineLevel="0" collapsed="false">
      <c r="A31" s="6" t="s">
        <v>51</v>
      </c>
      <c r="B31" s="7" t="s">
        <v>52</v>
      </c>
      <c r="C31" s="7"/>
      <c r="D31" s="7"/>
      <c r="E31" s="8" t="s">
        <v>51</v>
      </c>
      <c r="F31" s="12" t="n">
        <f aca="false">F29+F30</f>
        <v>0</v>
      </c>
    </row>
    <row r="32" customFormat="false" ht="15.75" hidden="false" customHeight="false" outlineLevel="0" collapsed="false">
      <c r="A32" s="6" t="s">
        <v>53</v>
      </c>
      <c r="B32" s="7" t="s">
        <v>54</v>
      </c>
      <c r="C32" s="7"/>
      <c r="D32" s="7"/>
      <c r="E32" s="8" t="s">
        <v>53</v>
      </c>
      <c r="F32" s="12"/>
    </row>
    <row r="33" customFormat="false" ht="15.75" hidden="false" customHeight="false" outlineLevel="0" collapsed="false">
      <c r="A33" s="6" t="s">
        <v>55</v>
      </c>
      <c r="B33" s="7" t="s">
        <v>56</v>
      </c>
      <c r="C33" s="7"/>
      <c r="D33" s="7"/>
      <c r="E33" s="8" t="s">
        <v>55</v>
      </c>
      <c r="F33" s="12" t="n">
        <f aca="false">'F1040 S3'!F23</f>
        <v>0</v>
      </c>
    </row>
    <row r="34" customFormat="false" ht="15.75" hidden="false" customHeight="false" outlineLevel="0" collapsed="false">
      <c r="A34" s="6" t="s">
        <v>57</v>
      </c>
      <c r="B34" s="7" t="s">
        <v>58</v>
      </c>
      <c r="C34" s="7"/>
      <c r="D34" s="7"/>
      <c r="E34" s="8" t="s">
        <v>57</v>
      </c>
      <c r="F34" s="12" t="n">
        <f aca="false">F32+F33</f>
        <v>0</v>
      </c>
    </row>
    <row r="35" customFormat="false" ht="15.75" hidden="false" customHeight="false" outlineLevel="0" collapsed="false">
      <c r="A35" s="6" t="s">
        <v>59</v>
      </c>
      <c r="B35" s="7" t="s">
        <v>60</v>
      </c>
      <c r="C35" s="7"/>
      <c r="D35" s="7"/>
      <c r="E35" s="8" t="s">
        <v>59</v>
      </c>
      <c r="F35" s="12" t="n">
        <f aca="false">F31-F34</f>
        <v>0</v>
      </c>
    </row>
    <row r="36" customFormat="false" ht="15.75" hidden="false" customHeight="false" outlineLevel="0" collapsed="false">
      <c r="A36" s="6" t="s">
        <v>61</v>
      </c>
      <c r="B36" s="7" t="s">
        <v>62</v>
      </c>
      <c r="C36" s="7"/>
      <c r="D36" s="7"/>
      <c r="E36" s="8" t="s">
        <v>61</v>
      </c>
      <c r="F36" s="12" t="n">
        <f aca="false">'F1040 S2'!F45</f>
        <v>0</v>
      </c>
    </row>
    <row r="37" customFormat="false" ht="15.75" hidden="false" customHeight="false" outlineLevel="0" collapsed="false">
      <c r="A37" s="6" t="s">
        <v>63</v>
      </c>
      <c r="B37" s="7" t="s">
        <v>64</v>
      </c>
      <c r="C37" s="7"/>
      <c r="D37" s="7"/>
      <c r="E37" s="8" t="s">
        <v>63</v>
      </c>
      <c r="F37" s="12" t="n">
        <f aca="false">F35+F36</f>
        <v>0</v>
      </c>
    </row>
    <row r="38" customFormat="false" ht="15.75" hidden="false" customHeight="false" outlineLevel="0" collapsed="false">
      <c r="A38" s="6" t="s">
        <v>65</v>
      </c>
      <c r="B38" s="7" t="s">
        <v>66</v>
      </c>
      <c r="C38" s="8" t="s">
        <v>65</v>
      </c>
      <c r="D38" s="9" t="n">
        <f aca="false">Line2</f>
        <v>0</v>
      </c>
      <c r="E38" s="10"/>
      <c r="F38" s="23"/>
    </row>
    <row r="39" customFormat="false" ht="15.75" hidden="false" customHeight="false" outlineLevel="0" collapsed="false">
      <c r="A39" s="6" t="s">
        <v>67</v>
      </c>
      <c r="B39" s="7" t="s">
        <v>68</v>
      </c>
      <c r="C39" s="8" t="s">
        <v>67</v>
      </c>
      <c r="D39" s="9"/>
      <c r="E39" s="10"/>
      <c r="F39" s="23"/>
    </row>
    <row r="40" customFormat="false" ht="15.75" hidden="false" customHeight="false" outlineLevel="0" collapsed="false">
      <c r="A40" s="6" t="s">
        <v>69</v>
      </c>
      <c r="B40" s="7" t="s">
        <v>70</v>
      </c>
      <c r="C40" s="8" t="s">
        <v>69</v>
      </c>
      <c r="D40" s="9"/>
      <c r="E40" s="10"/>
      <c r="F40" s="23"/>
    </row>
    <row r="41" customFormat="false" ht="15.75" hidden="false" customHeight="false" outlineLevel="0" collapsed="false">
      <c r="A41" s="6" t="s">
        <v>71</v>
      </c>
      <c r="B41" s="7" t="s">
        <v>72</v>
      </c>
      <c r="C41" s="7"/>
      <c r="D41" s="7"/>
      <c r="E41" s="8" t="s">
        <v>71</v>
      </c>
      <c r="F41" s="12" t="n">
        <f aca="false">SUM(D38:D40)</f>
        <v>0</v>
      </c>
    </row>
    <row r="42" customFormat="false" ht="15.75" hidden="false" customHeight="false" outlineLevel="0" collapsed="false">
      <c r="A42" s="6" t="s">
        <v>73</v>
      </c>
      <c r="B42" s="7" t="s">
        <v>74</v>
      </c>
      <c r="C42" s="7"/>
      <c r="D42" s="7"/>
      <c r="E42" s="8" t="s">
        <v>73</v>
      </c>
      <c r="F42" s="12"/>
    </row>
    <row r="43" customFormat="false" ht="15.75" hidden="false" customHeight="false" outlineLevel="0" collapsed="false">
      <c r="A43" s="6" t="s">
        <v>75</v>
      </c>
      <c r="B43" s="7" t="s">
        <v>76</v>
      </c>
      <c r="C43" s="8" t="s">
        <v>75</v>
      </c>
      <c r="D43" s="9"/>
      <c r="E43" s="10"/>
      <c r="F43" s="23"/>
    </row>
    <row r="44" customFormat="false" ht="15.75" hidden="false" customHeight="false" outlineLevel="0" collapsed="false">
      <c r="A44" s="6" t="s">
        <v>77</v>
      </c>
      <c r="B44" s="7" t="s">
        <v>78</v>
      </c>
      <c r="C44" s="8" t="s">
        <v>77</v>
      </c>
      <c r="D44" s="9"/>
      <c r="E44" s="10"/>
      <c r="F44" s="23"/>
    </row>
    <row r="45" customFormat="false" ht="15.75" hidden="false" customHeight="false" outlineLevel="0" collapsed="false">
      <c r="A45" s="6" t="s">
        <v>79</v>
      </c>
      <c r="B45" s="7" t="s">
        <v>80</v>
      </c>
      <c r="C45" s="8" t="s">
        <v>79</v>
      </c>
      <c r="D45" s="9"/>
      <c r="E45" s="10"/>
      <c r="F45" s="23"/>
    </row>
    <row r="46" customFormat="false" ht="15.75" hidden="false" customHeight="false" outlineLevel="0" collapsed="false">
      <c r="A46" s="6" t="s">
        <v>81</v>
      </c>
      <c r="B46" s="7" t="s">
        <v>82</v>
      </c>
      <c r="C46" s="8" t="s">
        <v>81</v>
      </c>
      <c r="D46" s="9"/>
      <c r="E46" s="10"/>
      <c r="F46" s="23"/>
    </row>
    <row r="47" customFormat="false" ht="15.75" hidden="false" customHeight="false" outlineLevel="0" collapsed="false">
      <c r="A47" s="6" t="s">
        <v>83</v>
      </c>
      <c r="B47" s="7" t="s">
        <v>84</v>
      </c>
      <c r="C47" s="8" t="s">
        <v>83</v>
      </c>
      <c r="D47" s="9"/>
      <c r="E47" s="10"/>
      <c r="F47" s="23"/>
    </row>
    <row r="48" customFormat="false" ht="15.75" hidden="false" customHeight="false" outlineLevel="0" collapsed="false">
      <c r="A48" s="6" t="s">
        <v>85</v>
      </c>
      <c r="B48" s="7" t="s">
        <v>86</v>
      </c>
      <c r="C48" s="8" t="s">
        <v>85</v>
      </c>
      <c r="D48" s="9"/>
      <c r="E48" s="10"/>
      <c r="F48" s="23"/>
    </row>
    <row r="49" customFormat="false" ht="15.75" hidden="false" customHeight="false" outlineLevel="0" collapsed="false">
      <c r="A49" s="6" t="s">
        <v>87</v>
      </c>
      <c r="B49" s="7" t="s">
        <v>88</v>
      </c>
      <c r="C49" s="8" t="s">
        <v>87</v>
      </c>
      <c r="D49" s="9" t="n">
        <f aca="false">'F1040 S3'!F42</f>
        <v>0</v>
      </c>
      <c r="E49" s="10"/>
      <c r="F49" s="23"/>
    </row>
    <row r="50" customFormat="false" ht="15.75" hidden="false" customHeight="false" outlineLevel="0" collapsed="false">
      <c r="A50" s="6" t="s">
        <v>89</v>
      </c>
      <c r="B50" s="7" t="s">
        <v>90</v>
      </c>
      <c r="C50" s="7"/>
      <c r="D50" s="7"/>
      <c r="E50" s="8" t="s">
        <v>89</v>
      </c>
      <c r="F50" s="12" t="n">
        <f aca="false">D43+SUM(D46:D49)</f>
        <v>0</v>
      </c>
    </row>
    <row r="51" customFormat="false" ht="15.75" hidden="false" customHeight="false" outlineLevel="0" collapsed="false">
      <c r="A51" s="6" t="s">
        <v>91</v>
      </c>
      <c r="B51" s="7" t="s">
        <v>92</v>
      </c>
      <c r="C51" s="7"/>
      <c r="D51" s="7"/>
      <c r="E51" s="8" t="s">
        <v>91</v>
      </c>
      <c r="F51" s="12" t="n">
        <f aca="false">F41+F42+F50</f>
        <v>0</v>
      </c>
    </row>
    <row r="52" customFormat="false" ht="15.75" hidden="false" customHeight="false" outlineLevel="0" collapsed="false">
      <c r="A52" s="24" t="s">
        <v>93</v>
      </c>
      <c r="B52" s="24"/>
      <c r="C52" s="24"/>
      <c r="D52" s="24"/>
      <c r="E52" s="7"/>
      <c r="F52" s="17"/>
    </row>
    <row r="53" customFormat="false" ht="15.75" hidden="false" customHeight="false" outlineLevel="0" collapsed="false">
      <c r="A53" s="6" t="s">
        <v>94</v>
      </c>
      <c r="B53" s="7" t="s">
        <v>95</v>
      </c>
      <c r="C53" s="7"/>
      <c r="D53" s="7"/>
      <c r="E53" s="8" t="s">
        <v>94</v>
      </c>
      <c r="F53" s="12" t="n">
        <f aca="false">MAX(F51-F37, 0)</f>
        <v>0</v>
      </c>
    </row>
    <row r="54" customFormat="false" ht="15.75" hidden="false" customHeight="false" outlineLevel="0" collapsed="false">
      <c r="A54" s="6" t="s">
        <v>65</v>
      </c>
      <c r="B54" s="7" t="s">
        <v>96</v>
      </c>
      <c r="C54" s="7"/>
      <c r="D54" s="7"/>
      <c r="E54" s="8" t="s">
        <v>65</v>
      </c>
      <c r="F54" s="12" t="n">
        <f aca="false">F53</f>
        <v>0</v>
      </c>
    </row>
    <row r="55" customFormat="false" ht="15.75" hidden="false" customHeight="false" outlineLevel="0" collapsed="false">
      <c r="A55" s="6" t="s">
        <v>97</v>
      </c>
      <c r="B55" s="7" t="s">
        <v>98</v>
      </c>
      <c r="C55" s="8" t="s">
        <v>97</v>
      </c>
      <c r="D55" s="9" t="n">
        <f aca="false">F53-F54</f>
        <v>0</v>
      </c>
      <c r="E55" s="10"/>
      <c r="F55" s="23"/>
    </row>
    <row r="56" customFormat="false" ht="15.75" hidden="false" customHeight="false" outlineLevel="0" collapsed="false">
      <c r="A56" s="24" t="s">
        <v>99</v>
      </c>
      <c r="B56" s="24"/>
      <c r="C56" s="24"/>
      <c r="D56" s="24"/>
      <c r="E56" s="10"/>
      <c r="F56" s="23"/>
    </row>
    <row r="57" customFormat="false" ht="15.75" hidden="false" customHeight="false" outlineLevel="0" collapsed="false">
      <c r="A57" s="6" t="s">
        <v>100</v>
      </c>
      <c r="B57" s="7" t="s">
        <v>101</v>
      </c>
      <c r="C57" s="7"/>
      <c r="D57" s="7"/>
      <c r="E57" s="8" t="s">
        <v>100</v>
      </c>
      <c r="F57" s="12" t="n">
        <f aca="false">MAX(F37-F51,0)</f>
        <v>0</v>
      </c>
    </row>
    <row r="58" customFormat="false" ht="15.75" hidden="false" customHeight="false" outlineLevel="0" collapsed="false">
      <c r="A58" s="18" t="s">
        <v>102</v>
      </c>
      <c r="B58" s="19" t="s">
        <v>103</v>
      </c>
      <c r="C58" s="20" t="s">
        <v>102</v>
      </c>
      <c r="D58" s="25"/>
      <c r="E58" s="26"/>
      <c r="F58" s="27"/>
    </row>
  </sheetData>
  <mergeCells count="37">
    <mergeCell ref="A1:D1"/>
    <mergeCell ref="B2:D2"/>
    <mergeCell ref="B4:D4"/>
    <mergeCell ref="B6:D6"/>
    <mergeCell ref="B8:D8"/>
    <mergeCell ref="B10:D10"/>
    <mergeCell ref="B12:D12"/>
    <mergeCell ref="B13:D13"/>
    <mergeCell ref="B14:D14"/>
    <mergeCell ref="B15:D15"/>
    <mergeCell ref="B17:D17"/>
    <mergeCell ref="A18:D18"/>
    <mergeCell ref="A19:D19"/>
    <mergeCell ref="A20:D20"/>
    <mergeCell ref="B21:D21"/>
    <mergeCell ref="B24:D24"/>
    <mergeCell ref="B25:D25"/>
    <mergeCell ref="B26:D26"/>
    <mergeCell ref="A28:D28"/>
    <mergeCell ref="B29:D29"/>
    <mergeCell ref="B30:D30"/>
    <mergeCell ref="B31:D31"/>
    <mergeCell ref="B32:D32"/>
    <mergeCell ref="B33:D33"/>
    <mergeCell ref="B34:D34"/>
    <mergeCell ref="B35:D35"/>
    <mergeCell ref="B36:D36"/>
    <mergeCell ref="B37:D37"/>
    <mergeCell ref="B41:D41"/>
    <mergeCell ref="B42:D42"/>
    <mergeCell ref="B50:D50"/>
    <mergeCell ref="B51:D51"/>
    <mergeCell ref="A52:D52"/>
    <mergeCell ref="B53:D53"/>
    <mergeCell ref="B54:D54"/>
    <mergeCell ref="A56:D56"/>
    <mergeCell ref="B57:D57"/>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4" activeCellId="0" sqref="D74"/>
    </sheetView>
  </sheetViews>
  <sheetFormatPr defaultColWidth="10.71875" defaultRowHeight="12.75" zeroHeight="false" outlineLevelRow="0" outlineLevelCol="0"/>
  <cols>
    <col collapsed="false" customWidth="true" hidden="false" outlineLevel="0" max="1" min="1" style="0" width="4.23"/>
    <col collapsed="false" customWidth="true" hidden="false" outlineLevel="0" max="2" min="2" style="0" width="101.96"/>
    <col collapsed="false" customWidth="true" hidden="false" outlineLevel="0" max="3" min="3" style="0" width="4.23"/>
    <col collapsed="false" customWidth="true" hidden="false" outlineLevel="0" max="4" min="4" style="0" width="14"/>
    <col collapsed="false" customWidth="true" hidden="false" outlineLevel="0" max="5" min="5" style="0" width="3.96"/>
  </cols>
  <sheetData>
    <row r="1" customFormat="false" ht="17.1" hidden="false" customHeight="true" outlineLevel="0" collapsed="false">
      <c r="A1" s="237" t="s">
        <v>666</v>
      </c>
    </row>
    <row r="2" customFormat="false" ht="12.75" hidden="false" customHeight="false" outlineLevel="0" collapsed="false">
      <c r="A2" s="210" t="s">
        <v>667</v>
      </c>
    </row>
    <row r="3" customFormat="false" ht="12.75" hidden="false" customHeight="false" outlineLevel="0" collapsed="false">
      <c r="C3" s="238" t="s">
        <v>668</v>
      </c>
      <c r="D3" s="238"/>
      <c r="E3" s="238" t="s">
        <v>669</v>
      </c>
      <c r="F3" s="238"/>
    </row>
    <row r="4" customFormat="false" ht="15" hidden="false" customHeight="false" outlineLevel="0" collapsed="false">
      <c r="A4" s="239" t="s">
        <v>1</v>
      </c>
      <c r="B4" s="240" t="s">
        <v>670</v>
      </c>
      <c r="C4" s="37" t="s">
        <v>1</v>
      </c>
      <c r="D4" s="241" t="n">
        <f aca="false">W2!D6</f>
        <v>0</v>
      </c>
      <c r="E4" s="37" t="s">
        <v>1</v>
      </c>
      <c r="F4" s="241" t="n">
        <f aca="false">D4</f>
        <v>0</v>
      </c>
    </row>
    <row r="5" customFormat="false" ht="15" hidden="false" customHeight="false" outlineLevel="0" collapsed="false">
      <c r="A5" s="242" t="s">
        <v>244</v>
      </c>
      <c r="B5" s="243" t="s">
        <v>671</v>
      </c>
      <c r="C5" s="37" t="s">
        <v>244</v>
      </c>
      <c r="D5" s="241"/>
      <c r="E5" s="37" t="s">
        <v>244</v>
      </c>
      <c r="F5" s="241" t="n">
        <f aca="false">D5</f>
        <v>0</v>
      </c>
    </row>
    <row r="6" customFormat="false" ht="15" hidden="false" customHeight="false" outlineLevel="0" collapsed="false">
      <c r="A6" s="242" t="s">
        <v>151</v>
      </c>
      <c r="B6" s="243" t="s">
        <v>10</v>
      </c>
      <c r="C6" s="37" t="s">
        <v>151</v>
      </c>
      <c r="D6" s="241"/>
      <c r="E6" s="37" t="s">
        <v>151</v>
      </c>
      <c r="F6" s="241" t="n">
        <f aca="false">D6</f>
        <v>0</v>
      </c>
    </row>
    <row r="7" customFormat="false" ht="15" hidden="false" customHeight="false" outlineLevel="0" collapsed="false">
      <c r="A7" s="242" t="s">
        <v>153</v>
      </c>
      <c r="B7" s="243" t="s">
        <v>672</v>
      </c>
      <c r="C7" s="37" t="s">
        <v>153</v>
      </c>
      <c r="D7" s="241"/>
      <c r="E7" s="37" t="s">
        <v>153</v>
      </c>
      <c r="F7" s="241" t="n">
        <f aca="false">D7</f>
        <v>0</v>
      </c>
    </row>
    <row r="8" customFormat="false" ht="15" hidden="false" customHeight="false" outlineLevel="0" collapsed="false">
      <c r="A8" s="242" t="s">
        <v>155</v>
      </c>
      <c r="B8" s="243" t="s">
        <v>149</v>
      </c>
      <c r="C8" s="37" t="s">
        <v>155</v>
      </c>
      <c r="D8" s="241"/>
      <c r="E8" s="37" t="s">
        <v>155</v>
      </c>
      <c r="F8" s="241" t="n">
        <f aca="false">D8</f>
        <v>0</v>
      </c>
    </row>
    <row r="9" customFormat="false" ht="15" hidden="false" customHeight="false" outlineLevel="0" collapsed="false">
      <c r="A9" s="242" t="s">
        <v>157</v>
      </c>
      <c r="B9" s="243" t="s">
        <v>673</v>
      </c>
      <c r="C9" s="37" t="s">
        <v>157</v>
      </c>
      <c r="D9" s="241" t="n">
        <f aca="false">'F1040 SC'!H43</f>
        <v>-0</v>
      </c>
      <c r="E9" s="37" t="s">
        <v>157</v>
      </c>
      <c r="F9" s="241" t="n">
        <f aca="false">D9</f>
        <v>-0</v>
      </c>
    </row>
    <row r="10" customFormat="false" ht="15" hidden="false" customHeight="false" outlineLevel="0" collapsed="false">
      <c r="A10" s="242" t="s">
        <v>21</v>
      </c>
      <c r="B10" s="243" t="s">
        <v>674</v>
      </c>
      <c r="C10" s="37" t="s">
        <v>21</v>
      </c>
      <c r="D10" s="241"/>
      <c r="E10" s="37" t="s">
        <v>21</v>
      </c>
      <c r="F10" s="241" t="n">
        <f aca="false">D10</f>
        <v>0</v>
      </c>
    </row>
    <row r="11" customFormat="false" ht="15" hidden="false" customHeight="false" outlineLevel="0" collapsed="false">
      <c r="A11" s="242" t="s">
        <v>23</v>
      </c>
      <c r="B11" s="243" t="s">
        <v>675</v>
      </c>
      <c r="C11" s="37" t="s">
        <v>23</v>
      </c>
      <c r="D11" s="241"/>
      <c r="E11" s="37" t="s">
        <v>23</v>
      </c>
      <c r="F11" s="241" t="n">
        <f aca="false">D11</f>
        <v>0</v>
      </c>
    </row>
    <row r="12" customFormat="false" ht="15" hidden="false" customHeight="false" outlineLevel="0" collapsed="false">
      <c r="A12" s="242" t="s">
        <v>25</v>
      </c>
      <c r="B12" s="243" t="s">
        <v>676</v>
      </c>
      <c r="C12" s="37" t="s">
        <v>25</v>
      </c>
      <c r="D12" s="241"/>
      <c r="E12" s="37" t="s">
        <v>25</v>
      </c>
      <c r="F12" s="241" t="n">
        <f aca="false">D12</f>
        <v>0</v>
      </c>
    </row>
    <row r="13" customFormat="false" ht="15" hidden="false" customHeight="false" outlineLevel="0" collapsed="false">
      <c r="A13" s="242" t="s">
        <v>195</v>
      </c>
      <c r="B13" s="243" t="s">
        <v>677</v>
      </c>
      <c r="C13" s="37" t="s">
        <v>195</v>
      </c>
      <c r="D13" s="241"/>
      <c r="E13" s="37" t="s">
        <v>195</v>
      </c>
      <c r="F13" s="241" t="n">
        <f aca="false">D13</f>
        <v>0</v>
      </c>
    </row>
    <row r="14" customFormat="false" ht="15" hidden="false" customHeight="false" outlineLevel="0" collapsed="false">
      <c r="A14" s="242" t="s">
        <v>29</v>
      </c>
      <c r="B14" s="243" t="s">
        <v>678</v>
      </c>
      <c r="C14" s="37" t="s">
        <v>29</v>
      </c>
      <c r="D14" s="241"/>
      <c r="E14" s="37" t="s">
        <v>29</v>
      </c>
      <c r="F14" s="241" t="n">
        <f aca="false">D14</f>
        <v>0</v>
      </c>
    </row>
    <row r="15" customFormat="false" ht="12.75" hidden="false" customHeight="false" outlineLevel="0" collapsed="false">
      <c r="A15" s="242" t="s">
        <v>199</v>
      </c>
      <c r="B15" s="243" t="s">
        <v>679</v>
      </c>
      <c r="C15" s="37" t="s">
        <v>199</v>
      </c>
      <c r="D15" s="241"/>
      <c r="E15" s="244"/>
      <c r="F15" s="245"/>
    </row>
    <row r="16" customFormat="false" ht="12.75" hidden="false" customHeight="false" outlineLevel="0" collapsed="false">
      <c r="A16" s="242" t="s">
        <v>40</v>
      </c>
      <c r="B16" s="243" t="s">
        <v>680</v>
      </c>
      <c r="C16" s="37" t="s">
        <v>40</v>
      </c>
      <c r="D16" s="241"/>
      <c r="E16" s="37" t="s">
        <v>40</v>
      </c>
      <c r="F16" s="241"/>
    </row>
    <row r="17" customFormat="false" ht="12.75" hidden="false" customHeight="false" outlineLevel="0" collapsed="false">
      <c r="A17" s="242" t="s">
        <v>42</v>
      </c>
      <c r="B17" s="243" t="s">
        <v>159</v>
      </c>
      <c r="C17" s="37" t="s">
        <v>42</v>
      </c>
      <c r="D17" s="241"/>
      <c r="E17" s="37" t="s">
        <v>42</v>
      </c>
      <c r="F17" s="241"/>
    </row>
    <row r="18" customFormat="false" ht="12.75" hidden="false" customHeight="false" outlineLevel="0" collapsed="false">
      <c r="A18" s="242" t="s">
        <v>44</v>
      </c>
      <c r="B18" s="243" t="s">
        <v>681</v>
      </c>
      <c r="C18" s="37" t="s">
        <v>44</v>
      </c>
      <c r="D18" s="241"/>
      <c r="E18" s="37" t="s">
        <v>44</v>
      </c>
      <c r="F18" s="241"/>
    </row>
    <row r="19" customFormat="false" ht="13.5" hidden="false" customHeight="false" outlineLevel="0" collapsed="false">
      <c r="A19" s="242" t="s">
        <v>47</v>
      </c>
      <c r="B19" s="243" t="s">
        <v>682</v>
      </c>
      <c r="C19" s="246" t="s">
        <v>47</v>
      </c>
      <c r="D19" s="247"/>
      <c r="E19" s="246" t="s">
        <v>47</v>
      </c>
      <c r="F19" s="247"/>
    </row>
    <row r="20" customFormat="false" ht="13.5" hidden="false" customHeight="false" outlineLevel="0" collapsed="false">
      <c r="A20" s="242" t="s">
        <v>49</v>
      </c>
      <c r="B20" s="243" t="s">
        <v>683</v>
      </c>
      <c r="C20" s="248" t="s">
        <v>49</v>
      </c>
      <c r="D20" s="249" t="n">
        <f aca="false">SUM(D4:D14)+SUM(D16:D19)</f>
        <v>0</v>
      </c>
      <c r="E20" s="248" t="s">
        <v>49</v>
      </c>
      <c r="F20" s="250" t="n">
        <f aca="false">SUM(F4:F14)+SUM(F16:F19)</f>
        <v>0</v>
      </c>
    </row>
    <row r="21" customFormat="false" ht="13.5" hidden="false" customHeight="false" outlineLevel="0" collapsed="false">
      <c r="A21" s="242" t="s">
        <v>51</v>
      </c>
      <c r="B21" s="243" t="s">
        <v>684</v>
      </c>
      <c r="C21" s="246" t="s">
        <v>51</v>
      </c>
      <c r="D21" s="251"/>
      <c r="E21" s="246" t="s">
        <v>51</v>
      </c>
      <c r="F21" s="247"/>
    </row>
    <row r="22" customFormat="false" ht="13.5" hidden="false" customHeight="false" outlineLevel="0" collapsed="false">
      <c r="A22" s="242" t="s">
        <v>53</v>
      </c>
      <c r="B22" s="243" t="s">
        <v>685</v>
      </c>
      <c r="C22" s="248" t="s">
        <v>53</v>
      </c>
      <c r="D22" s="249" t="n">
        <f aca="false">D20-D21</f>
        <v>0</v>
      </c>
      <c r="E22" s="248" t="s">
        <v>53</v>
      </c>
      <c r="F22" s="250" t="n">
        <f aca="false">F20-F21</f>
        <v>0</v>
      </c>
    </row>
    <row r="23" customFormat="false" ht="12.75" hidden="false" customHeight="false" outlineLevel="0" collapsed="false">
      <c r="A23" s="252" t="s">
        <v>207</v>
      </c>
      <c r="B23" s="253" t="s">
        <v>686</v>
      </c>
      <c r="C23" s="254" t="s">
        <v>207</v>
      </c>
      <c r="D23" s="255" t="n">
        <f aca="false">D22</f>
        <v>0</v>
      </c>
      <c r="E23" s="254" t="s">
        <v>207</v>
      </c>
      <c r="F23" s="256" t="n">
        <f aca="false">F22</f>
        <v>0</v>
      </c>
    </row>
    <row r="24" customFormat="false" ht="12.75" hidden="false" customHeight="false" outlineLevel="0" collapsed="false">
      <c r="A24" s="242" t="s">
        <v>55</v>
      </c>
      <c r="B24" s="243" t="s">
        <v>687</v>
      </c>
      <c r="C24" s="37" t="s">
        <v>55</v>
      </c>
      <c r="D24" s="257"/>
      <c r="E24" s="37" t="s">
        <v>55</v>
      </c>
      <c r="F24" s="241"/>
    </row>
    <row r="25" customFormat="false" ht="12.75" hidden="false" customHeight="false" outlineLevel="0" collapsed="false">
      <c r="A25" s="242" t="s">
        <v>57</v>
      </c>
      <c r="B25" s="243" t="s">
        <v>688</v>
      </c>
      <c r="C25" s="37" t="s">
        <v>57</v>
      </c>
      <c r="D25" s="257"/>
      <c r="E25" s="37" t="s">
        <v>57</v>
      </c>
      <c r="F25" s="241"/>
    </row>
    <row r="26" customFormat="false" ht="13.5" hidden="false" customHeight="false" outlineLevel="0" collapsed="false">
      <c r="A26" s="242" t="s">
        <v>59</v>
      </c>
      <c r="B26" s="243" t="s">
        <v>689</v>
      </c>
      <c r="C26" s="246" t="s">
        <v>59</v>
      </c>
      <c r="D26" s="251"/>
      <c r="E26" s="246" t="s">
        <v>59</v>
      </c>
      <c r="F26" s="247"/>
    </row>
    <row r="27" customFormat="false" ht="13.5" hidden="false" customHeight="false" outlineLevel="0" collapsed="false">
      <c r="A27" s="242" t="s">
        <v>61</v>
      </c>
      <c r="B27" s="243" t="s">
        <v>690</v>
      </c>
      <c r="C27" s="248" t="s">
        <v>61</v>
      </c>
      <c r="D27" s="249" t="n">
        <f aca="false">SUM(D23:D26)</f>
        <v>0</v>
      </c>
      <c r="E27" s="248" t="s">
        <v>61</v>
      </c>
      <c r="F27" s="250" t="n">
        <f aca="false">SUM(F23:F26)</f>
        <v>0</v>
      </c>
    </row>
    <row r="28" customFormat="false" ht="12.75" hidden="false" customHeight="false" outlineLevel="0" collapsed="false">
      <c r="A28" s="242" t="s">
        <v>63</v>
      </c>
      <c r="B28" s="243" t="s">
        <v>691</v>
      </c>
      <c r="C28" s="37" t="s">
        <v>63</v>
      </c>
      <c r="D28" s="257" t="n">
        <f aca="false">D7</f>
        <v>0</v>
      </c>
      <c r="E28" s="37" t="s">
        <v>63</v>
      </c>
      <c r="F28" s="241" t="n">
        <f aca="false">F7</f>
        <v>0</v>
      </c>
    </row>
    <row r="29" customFormat="false" ht="12.75" hidden="false" customHeight="false" outlineLevel="0" collapsed="false">
      <c r="A29" s="242" t="s">
        <v>238</v>
      </c>
      <c r="B29" s="243" t="s">
        <v>692</v>
      </c>
      <c r="C29" s="37" t="s">
        <v>238</v>
      </c>
      <c r="D29" s="257"/>
      <c r="E29" s="37" t="s">
        <v>238</v>
      </c>
      <c r="F29" s="241"/>
    </row>
    <row r="30" customFormat="false" ht="12.75" hidden="false" customHeight="false" outlineLevel="0" collapsed="false">
      <c r="A30" s="242" t="s">
        <v>73</v>
      </c>
      <c r="B30" s="243" t="s">
        <v>693</v>
      </c>
      <c r="C30" s="37" t="s">
        <v>73</v>
      </c>
      <c r="D30" s="257"/>
      <c r="E30" s="37" t="s">
        <v>73</v>
      </c>
      <c r="F30" s="241"/>
    </row>
    <row r="31" customFormat="false" ht="12.75" hidden="false" customHeight="false" outlineLevel="0" collapsed="false">
      <c r="A31" s="242" t="s">
        <v>468</v>
      </c>
      <c r="B31" s="243" t="s">
        <v>694</v>
      </c>
      <c r="C31" s="37" t="s">
        <v>468</v>
      </c>
      <c r="D31" s="257"/>
      <c r="E31" s="37" t="s">
        <v>468</v>
      </c>
      <c r="F31" s="241"/>
    </row>
    <row r="32" customFormat="false" ht="12.75" hidden="false" customHeight="false" outlineLevel="0" collapsed="false">
      <c r="A32" s="242" t="s">
        <v>81</v>
      </c>
      <c r="B32" s="243" t="s">
        <v>695</v>
      </c>
      <c r="C32" s="37" t="s">
        <v>81</v>
      </c>
      <c r="D32" s="257"/>
      <c r="E32" s="37" t="s">
        <v>81</v>
      </c>
      <c r="F32" s="241"/>
    </row>
    <row r="33" customFormat="false" ht="13.5" hidden="false" customHeight="false" outlineLevel="0" collapsed="false">
      <c r="A33" s="242" t="s">
        <v>83</v>
      </c>
      <c r="B33" s="243" t="s">
        <v>696</v>
      </c>
      <c r="C33" s="246" t="s">
        <v>83</v>
      </c>
      <c r="D33" s="251"/>
      <c r="E33" s="246" t="s">
        <v>83</v>
      </c>
      <c r="F33" s="247"/>
    </row>
    <row r="34" customFormat="false" ht="14.25" hidden="false" customHeight="false" outlineLevel="0" collapsed="false">
      <c r="A34" s="242" t="s">
        <v>85</v>
      </c>
      <c r="B34" s="243" t="s">
        <v>697</v>
      </c>
      <c r="C34" s="258" t="s">
        <v>85</v>
      </c>
      <c r="D34" s="259" t="n">
        <f aca="false">SUM(D28:D33)</f>
        <v>0</v>
      </c>
      <c r="E34" s="258" t="s">
        <v>85</v>
      </c>
      <c r="F34" s="260" t="n">
        <f aca="false">SUM(F28:F33)</f>
        <v>0</v>
      </c>
    </row>
    <row r="35" customFormat="false" ht="13.5" hidden="false" customHeight="false" outlineLevel="0" collapsed="false">
      <c r="A35" s="242" t="s">
        <v>87</v>
      </c>
      <c r="B35" s="243" t="s">
        <v>698</v>
      </c>
      <c r="C35" s="248" t="s">
        <v>87</v>
      </c>
      <c r="D35" s="249" t="n">
        <f aca="false">D27-D34</f>
        <v>0</v>
      </c>
      <c r="E35" s="248" t="s">
        <v>87</v>
      </c>
      <c r="F35" s="250" t="n">
        <f aca="false">F27-F34</f>
        <v>0</v>
      </c>
    </row>
    <row r="36" customFormat="false" ht="12.75" hidden="false" customHeight="false" outlineLevel="0" collapsed="false">
      <c r="A36" s="242" t="s">
        <v>89</v>
      </c>
      <c r="B36" s="243" t="s">
        <v>699</v>
      </c>
      <c r="C36" s="243"/>
      <c r="D36" s="243"/>
      <c r="E36" s="37" t="s">
        <v>89</v>
      </c>
      <c r="F36" s="241" t="n">
        <f aca="false">D35</f>
        <v>0</v>
      </c>
    </row>
    <row r="37" customFormat="false" ht="13.5" hidden="false" customHeight="false" outlineLevel="0" collapsed="false">
      <c r="A37" s="242" t="s">
        <v>91</v>
      </c>
      <c r="B37" s="243" t="s">
        <v>700</v>
      </c>
      <c r="C37" s="243"/>
      <c r="D37" s="243"/>
      <c r="E37" s="246" t="s">
        <v>91</v>
      </c>
      <c r="F37" s="247"/>
    </row>
    <row r="38" customFormat="false" ht="13.5" hidden="false" customHeight="false" outlineLevel="0" collapsed="false">
      <c r="A38" s="242" t="s">
        <v>94</v>
      </c>
      <c r="B38" s="243" t="s">
        <v>701</v>
      </c>
      <c r="C38" s="243"/>
      <c r="D38" s="243"/>
      <c r="E38" s="248" t="s">
        <v>94</v>
      </c>
      <c r="F38" s="250" t="n">
        <f aca="false">F36-F37</f>
        <v>0</v>
      </c>
    </row>
    <row r="39" customFormat="false" ht="13.5" hidden="false" customHeight="false" outlineLevel="0" collapsed="false">
      <c r="A39" s="242" t="s">
        <v>481</v>
      </c>
      <c r="B39" s="243" t="s">
        <v>702</v>
      </c>
      <c r="C39" s="243"/>
      <c r="D39" s="243"/>
      <c r="E39" s="246" t="s">
        <v>481</v>
      </c>
      <c r="F39" s="247"/>
    </row>
    <row r="40" customFormat="false" ht="13.5" hidden="false" customHeight="false" outlineLevel="0" collapsed="false">
      <c r="A40" s="261" t="s">
        <v>97</v>
      </c>
      <c r="B40" s="262" t="s">
        <v>703</v>
      </c>
      <c r="C40" s="262"/>
      <c r="D40" s="262"/>
      <c r="E40" s="248" t="s">
        <v>97</v>
      </c>
      <c r="F40" s="250" t="n">
        <f aca="false">F38-F39</f>
        <v>0</v>
      </c>
    </row>
    <row r="42" customFormat="false" ht="12.75" hidden="false" customHeight="false" outlineLevel="0" collapsed="false">
      <c r="A42" s="263" t="s">
        <v>704</v>
      </c>
      <c r="B42" s="263"/>
      <c r="C42" s="263"/>
      <c r="D42" s="263"/>
      <c r="E42" s="263"/>
      <c r="F42" s="263"/>
    </row>
    <row r="43" customFormat="false" ht="12.75" hidden="false" customHeight="false" outlineLevel="0" collapsed="false">
      <c r="A43" s="242" t="s">
        <v>100</v>
      </c>
      <c r="B43" s="243" t="s">
        <v>705</v>
      </c>
      <c r="C43" s="243"/>
      <c r="D43" s="243"/>
      <c r="E43" s="37" t="s">
        <v>100</v>
      </c>
      <c r="F43" s="241" t="n">
        <f aca="false">F40</f>
        <v>0</v>
      </c>
    </row>
    <row r="44" customFormat="false" ht="12.75" hidden="false" customHeight="false" outlineLevel="0" collapsed="false">
      <c r="A44" s="242" t="s">
        <v>102</v>
      </c>
      <c r="B44" s="243" t="s">
        <v>706</v>
      </c>
      <c r="C44" s="243"/>
      <c r="D44" s="243"/>
      <c r="E44" s="37" t="s">
        <v>102</v>
      </c>
      <c r="F44" s="241"/>
    </row>
    <row r="45" customFormat="false" ht="13.5" hidden="false" customHeight="false" outlineLevel="0" collapsed="false">
      <c r="A45" s="242" t="s">
        <v>486</v>
      </c>
      <c r="B45" s="243" t="s">
        <v>707</v>
      </c>
      <c r="C45" s="243"/>
      <c r="D45" s="243"/>
      <c r="E45" s="246" t="s">
        <v>486</v>
      </c>
      <c r="F45" s="247"/>
    </row>
    <row r="46" customFormat="false" ht="13.5" hidden="false" customHeight="false" outlineLevel="0" collapsed="false">
      <c r="A46" s="242" t="s">
        <v>488</v>
      </c>
      <c r="B46" s="243" t="s">
        <v>708</v>
      </c>
      <c r="C46" s="243"/>
      <c r="D46" s="243"/>
      <c r="E46" s="248" t="s">
        <v>488</v>
      </c>
      <c r="F46" s="250" t="n">
        <f aca="false">IF(F44 &gt; F45,F44-F45,0)</f>
        <v>0</v>
      </c>
    </row>
    <row r="47" customFormat="false" ht="13.5" hidden="false" customHeight="false" outlineLevel="0" collapsed="false">
      <c r="A47" s="242" t="s">
        <v>613</v>
      </c>
      <c r="B47" s="243" t="s">
        <v>709</v>
      </c>
      <c r="C47" s="243"/>
      <c r="D47" s="243"/>
      <c r="E47" s="246" t="s">
        <v>613</v>
      </c>
      <c r="F47" s="247"/>
    </row>
    <row r="48" customFormat="false" ht="13.5" hidden="false" customHeight="false" outlineLevel="0" collapsed="false">
      <c r="A48" s="242" t="s">
        <v>615</v>
      </c>
      <c r="B48" s="243" t="s">
        <v>710</v>
      </c>
      <c r="C48" s="243"/>
      <c r="D48" s="243"/>
      <c r="E48" s="248" t="s">
        <v>615</v>
      </c>
      <c r="F48" s="250" t="n">
        <f aca="false">F46-F47</f>
        <v>0</v>
      </c>
    </row>
    <row r="49" customFormat="false" ht="13.5" hidden="false" customHeight="false" outlineLevel="0" collapsed="false">
      <c r="A49" s="242" t="s">
        <v>711</v>
      </c>
      <c r="B49" s="243" t="s">
        <v>712</v>
      </c>
      <c r="C49" s="243"/>
      <c r="D49" s="243"/>
      <c r="E49" s="246" t="s">
        <v>711</v>
      </c>
      <c r="F49" s="247"/>
    </row>
    <row r="50" customFormat="false" ht="13.5" hidden="false" customHeight="false" outlineLevel="0" collapsed="false">
      <c r="A50" s="242" t="s">
        <v>713</v>
      </c>
      <c r="B50" s="243" t="s">
        <v>714</v>
      </c>
      <c r="C50" s="243"/>
      <c r="D50" s="243"/>
      <c r="E50" s="248" t="s">
        <v>713</v>
      </c>
      <c r="F50" s="250" t="n">
        <f aca="false">IF(F48&gt;F49,F48-F49,0)</f>
        <v>0</v>
      </c>
    </row>
    <row r="51" customFormat="false" ht="12.75" hidden="false" customHeight="false" outlineLevel="0" collapsed="false">
      <c r="A51" s="264"/>
      <c r="B51" s="243" t="s">
        <v>715</v>
      </c>
      <c r="C51" s="243"/>
      <c r="D51" s="265" t="n">
        <f aca="false">F35</f>
        <v>0</v>
      </c>
      <c r="E51" s="243"/>
      <c r="F51" s="266"/>
    </row>
    <row r="52" customFormat="false" ht="12.75" hidden="false" customHeight="false" outlineLevel="0" collapsed="false">
      <c r="A52" s="242"/>
      <c r="B52" s="243" t="s">
        <v>716</v>
      </c>
      <c r="C52" s="243"/>
      <c r="D52" s="265" t="n">
        <f aca="false">D35</f>
        <v>0</v>
      </c>
      <c r="E52" s="243"/>
      <c r="F52" s="266"/>
    </row>
    <row r="53" customFormat="false" ht="13.5" hidden="false" customHeight="false" outlineLevel="0" collapsed="false">
      <c r="A53" s="242" t="s">
        <v>717</v>
      </c>
      <c r="B53" s="243" t="s">
        <v>718</v>
      </c>
      <c r="C53" s="243"/>
      <c r="D53" s="243"/>
      <c r="E53" s="267" t="s">
        <v>717</v>
      </c>
      <c r="F53" s="268" t="n">
        <f aca="false">ROUND(IF(D52&lt;&gt;0,D51/D52,0),4)</f>
        <v>0</v>
      </c>
    </row>
    <row r="54" customFormat="false" ht="13.5" hidden="false" customHeight="false" outlineLevel="0" collapsed="false">
      <c r="A54" s="242" t="s">
        <v>719</v>
      </c>
      <c r="B54" s="243" t="s">
        <v>720</v>
      </c>
      <c r="C54" s="243"/>
      <c r="D54" s="243"/>
      <c r="E54" s="248" t="s">
        <v>719</v>
      </c>
      <c r="F54" s="250" t="n">
        <f aca="false">ROUND(F50*F53,0)</f>
        <v>0</v>
      </c>
    </row>
    <row r="55" customFormat="false" ht="13.5" hidden="false" customHeight="false" outlineLevel="0" collapsed="false">
      <c r="A55" s="242" t="s">
        <v>721</v>
      </c>
      <c r="B55" s="243" t="s">
        <v>722</v>
      </c>
      <c r="C55" s="243"/>
      <c r="D55" s="243"/>
      <c r="E55" s="246" t="s">
        <v>721</v>
      </c>
      <c r="F55" s="247"/>
    </row>
    <row r="56" customFormat="false" ht="13.5" hidden="false" customHeight="false" outlineLevel="0" collapsed="false">
      <c r="A56" s="242" t="s">
        <v>622</v>
      </c>
      <c r="B56" s="243" t="s">
        <v>723</v>
      </c>
      <c r="C56" s="243"/>
      <c r="D56" s="243"/>
      <c r="E56" s="248" t="s">
        <v>622</v>
      </c>
      <c r="F56" s="250" t="n">
        <f aca="false">IF(F54&gt;F55,F54-F55,0)</f>
        <v>0</v>
      </c>
    </row>
    <row r="57" customFormat="false" ht="13.5" hidden="false" customHeight="false" outlineLevel="0" collapsed="false">
      <c r="A57" s="242" t="s">
        <v>724</v>
      </c>
      <c r="B57" s="243" t="s">
        <v>725</v>
      </c>
      <c r="C57" s="243"/>
      <c r="D57" s="243"/>
      <c r="E57" s="246" t="s">
        <v>724</v>
      </c>
      <c r="F57" s="247"/>
    </row>
    <row r="58" customFormat="false" ht="13.5" hidden="false" customHeight="false" outlineLevel="0" collapsed="false">
      <c r="A58" s="242" t="s">
        <v>726</v>
      </c>
      <c r="B58" s="243" t="s">
        <v>727</v>
      </c>
      <c r="C58" s="243"/>
      <c r="D58" s="243"/>
      <c r="E58" s="248" t="s">
        <v>726</v>
      </c>
      <c r="F58" s="269" t="n">
        <f aca="false">F56+F57</f>
        <v>0</v>
      </c>
    </row>
    <row r="59" customFormat="false" ht="12.75" hidden="false" customHeight="false" outlineLevel="0" collapsed="false">
      <c r="A59" s="242" t="s">
        <v>728</v>
      </c>
      <c r="B59" s="243" t="s">
        <v>729</v>
      </c>
      <c r="C59" s="37" t="s">
        <v>728</v>
      </c>
      <c r="D59" s="241"/>
      <c r="E59" s="243"/>
      <c r="F59" s="266"/>
    </row>
    <row r="60" customFormat="false" ht="13.5" hidden="false" customHeight="false" outlineLevel="0" collapsed="false">
      <c r="A60" s="242" t="s">
        <v>730</v>
      </c>
      <c r="B60" s="243" t="s">
        <v>731</v>
      </c>
      <c r="C60" s="246" t="s">
        <v>730</v>
      </c>
      <c r="D60" s="247"/>
      <c r="E60" s="243"/>
      <c r="F60" s="266"/>
    </row>
    <row r="61" customFormat="false" ht="13.5" hidden="false" customHeight="false" outlineLevel="0" collapsed="false">
      <c r="A61" s="242" t="s">
        <v>732</v>
      </c>
      <c r="B61" s="243" t="s">
        <v>733</v>
      </c>
      <c r="C61" s="248" t="s">
        <v>732</v>
      </c>
      <c r="D61" s="250" t="n">
        <f aca="false">D59-D60</f>
        <v>0</v>
      </c>
      <c r="E61" s="243"/>
      <c r="F61" s="266"/>
    </row>
    <row r="62" customFormat="false" ht="12.75" hidden="false" customHeight="false" outlineLevel="0" collapsed="false">
      <c r="A62" s="242" t="s">
        <v>734</v>
      </c>
      <c r="B62" s="243" t="s">
        <v>735</v>
      </c>
      <c r="C62" s="37" t="s">
        <v>734</v>
      </c>
      <c r="D62" s="241"/>
      <c r="E62" s="243"/>
      <c r="F62" s="266"/>
    </row>
    <row r="63" customFormat="false" ht="12.75" hidden="false" customHeight="false" outlineLevel="0" collapsed="false">
      <c r="A63" s="242" t="s">
        <v>736</v>
      </c>
      <c r="B63" s="243" t="s">
        <v>737</v>
      </c>
      <c r="C63" s="37" t="s">
        <v>736</v>
      </c>
      <c r="D63" s="241"/>
      <c r="E63" s="243"/>
      <c r="F63" s="266"/>
    </row>
    <row r="64" customFormat="false" ht="12.75" hidden="false" customHeight="false" outlineLevel="0" collapsed="false">
      <c r="A64" s="242" t="s">
        <v>738</v>
      </c>
      <c r="B64" s="243" t="s">
        <v>739</v>
      </c>
      <c r="C64" s="37" t="s">
        <v>738</v>
      </c>
      <c r="D64" s="241"/>
      <c r="E64" s="243"/>
      <c r="F64" s="266"/>
    </row>
    <row r="65" customFormat="false" ht="13.5" hidden="false" customHeight="false" outlineLevel="0" collapsed="false">
      <c r="A65" s="242" t="s">
        <v>740</v>
      </c>
      <c r="B65" s="243" t="s">
        <v>741</v>
      </c>
      <c r="C65" s="246" t="s">
        <v>740</v>
      </c>
      <c r="D65" s="247"/>
      <c r="E65" s="243"/>
      <c r="F65" s="266"/>
    </row>
    <row r="66" customFormat="false" ht="13.5" hidden="false" customHeight="false" outlineLevel="0" collapsed="false">
      <c r="A66" s="242" t="s">
        <v>742</v>
      </c>
      <c r="B66" s="243" t="s">
        <v>743</v>
      </c>
      <c r="C66" s="243"/>
      <c r="D66" s="243"/>
      <c r="E66" s="37" t="s">
        <v>742</v>
      </c>
      <c r="F66" s="241" t="n">
        <f aca="false">D61+D64+D65</f>
        <v>0</v>
      </c>
    </row>
    <row r="67" customFormat="false" ht="12.75" hidden="false" customHeight="false" outlineLevel="0" collapsed="false">
      <c r="A67" s="242" t="s">
        <v>744</v>
      </c>
      <c r="B67" s="243" t="s">
        <v>745</v>
      </c>
      <c r="C67" s="243"/>
      <c r="D67" s="243"/>
      <c r="E67" s="37" t="s">
        <v>744</v>
      </c>
      <c r="F67" s="241"/>
    </row>
    <row r="68" customFormat="false" ht="12.75" hidden="false" customHeight="false" outlineLevel="0" collapsed="false">
      <c r="A68" s="242" t="s">
        <v>746</v>
      </c>
      <c r="B68" s="243" t="s">
        <v>747</v>
      </c>
      <c r="C68" s="243"/>
      <c r="D68" s="243"/>
      <c r="E68" s="37" t="s">
        <v>746</v>
      </c>
      <c r="F68" s="241"/>
    </row>
    <row r="69" customFormat="false" ht="13.5" hidden="false" customHeight="false" outlineLevel="0" collapsed="false">
      <c r="A69" s="270" t="s">
        <v>748</v>
      </c>
      <c r="B69" s="271" t="s">
        <v>749</v>
      </c>
      <c r="C69" s="271"/>
      <c r="D69" s="271"/>
      <c r="E69" s="272" t="s">
        <v>748</v>
      </c>
      <c r="F69" s="273" t="n">
        <f aca="false">F58+F66+F67+F68</f>
        <v>0</v>
      </c>
    </row>
    <row r="70" customFormat="false" ht="13.5" hidden="false" customHeight="false" outlineLevel="0" collapsed="false">
      <c r="A70" s="242" t="s">
        <v>750</v>
      </c>
      <c r="B70" s="243" t="s">
        <v>751</v>
      </c>
      <c r="C70" s="243"/>
      <c r="D70" s="243"/>
      <c r="E70" s="248" t="s">
        <v>750</v>
      </c>
      <c r="F70" s="250" t="n">
        <f aca="false">F69</f>
        <v>0</v>
      </c>
    </row>
    <row r="71" customFormat="false" ht="12.75" hidden="false" customHeight="false" outlineLevel="0" collapsed="false">
      <c r="A71" s="242" t="s">
        <v>752</v>
      </c>
      <c r="B71" s="243" t="s">
        <v>753</v>
      </c>
      <c r="C71" s="37" t="s">
        <v>752</v>
      </c>
      <c r="D71" s="241"/>
      <c r="E71" s="243"/>
      <c r="F71" s="266"/>
    </row>
    <row r="72" customFormat="false" ht="12.75" hidden="false" customHeight="false" outlineLevel="0" collapsed="false">
      <c r="A72" s="242" t="s">
        <v>754</v>
      </c>
      <c r="B72" s="243" t="s">
        <v>755</v>
      </c>
      <c r="C72" s="37" t="s">
        <v>754</v>
      </c>
      <c r="D72" s="241"/>
      <c r="E72" s="243"/>
      <c r="F72" s="266"/>
    </row>
    <row r="73" customFormat="false" ht="12.75" hidden="false" customHeight="false" outlineLevel="0" collapsed="false">
      <c r="A73" s="242" t="s">
        <v>756</v>
      </c>
      <c r="B73" s="243" t="s">
        <v>757</v>
      </c>
      <c r="C73" s="37" t="s">
        <v>756</v>
      </c>
      <c r="D73" s="241" t="n">
        <f aca="false">W2!D25</f>
        <v>0</v>
      </c>
      <c r="E73" s="243"/>
      <c r="F73" s="266"/>
    </row>
    <row r="74" customFormat="false" ht="12.75" hidden="false" customHeight="false" outlineLevel="0" collapsed="false">
      <c r="A74" s="242" t="s">
        <v>758</v>
      </c>
      <c r="B74" s="243" t="s">
        <v>759</v>
      </c>
      <c r="C74" s="37" t="s">
        <v>758</v>
      </c>
      <c r="D74" s="241"/>
      <c r="E74" s="243"/>
      <c r="F74" s="266"/>
    </row>
    <row r="75" customFormat="false" ht="12.75" hidden="false" customHeight="false" outlineLevel="0" collapsed="false">
      <c r="A75" s="242" t="s">
        <v>760</v>
      </c>
      <c r="B75" s="243" t="s">
        <v>761</v>
      </c>
      <c r="C75" s="37" t="s">
        <v>760</v>
      </c>
      <c r="D75" s="241"/>
      <c r="E75" s="243"/>
      <c r="F75" s="266"/>
    </row>
    <row r="76" customFormat="false" ht="13.5" hidden="false" customHeight="false" outlineLevel="0" collapsed="false">
      <c r="A76" s="242" t="s">
        <v>762</v>
      </c>
      <c r="B76" s="243" t="s">
        <v>763</v>
      </c>
      <c r="C76" s="246" t="s">
        <v>762</v>
      </c>
      <c r="D76" s="247"/>
      <c r="E76" s="243"/>
      <c r="F76" s="266"/>
    </row>
    <row r="77" customFormat="false" ht="14.25" hidden="false" customHeight="false" outlineLevel="0" collapsed="false">
      <c r="A77" s="242" t="s">
        <v>764</v>
      </c>
      <c r="B77" s="274" t="s">
        <v>765</v>
      </c>
      <c r="C77" s="274"/>
      <c r="D77" s="274"/>
      <c r="E77" s="246" t="s">
        <v>764</v>
      </c>
      <c r="F77" s="247" t="n">
        <f aca="false">SUM(D71:D76)</f>
        <v>0</v>
      </c>
    </row>
    <row r="78" customFormat="false" ht="14.25" hidden="false" customHeight="false" outlineLevel="0" collapsed="false">
      <c r="A78" s="242" t="s">
        <v>766</v>
      </c>
      <c r="B78" s="243" t="s">
        <v>767</v>
      </c>
      <c r="C78" s="274"/>
      <c r="D78" s="274"/>
      <c r="E78" s="246" t="s">
        <v>766</v>
      </c>
      <c r="F78" s="247" t="n">
        <f aca="false">IF(F77&gt;F70,F77-F70,0)</f>
        <v>0</v>
      </c>
    </row>
    <row r="79" customFormat="false" ht="13.5" hidden="false" customHeight="false" outlineLevel="0" collapsed="false">
      <c r="A79" s="242" t="s">
        <v>768</v>
      </c>
      <c r="B79" s="243" t="s">
        <v>769</v>
      </c>
      <c r="C79" s="274"/>
      <c r="D79" s="274"/>
      <c r="E79" s="248" t="s">
        <v>768</v>
      </c>
      <c r="F79" s="250" t="n">
        <f aca="false">F78-D82</f>
        <v>0</v>
      </c>
    </row>
    <row r="80" customFormat="false" ht="13.5" hidden="false" customHeight="false" outlineLevel="0" collapsed="false">
      <c r="A80" s="242" t="s">
        <v>770</v>
      </c>
      <c r="B80" s="243" t="s">
        <v>771</v>
      </c>
      <c r="C80" s="274"/>
      <c r="D80" s="274"/>
      <c r="E80" s="246" t="s">
        <v>770</v>
      </c>
      <c r="F80" s="247"/>
    </row>
    <row r="81" customFormat="false" ht="13.5" hidden="false" customHeight="false" outlineLevel="0" collapsed="false">
      <c r="A81" s="242" t="s">
        <v>772</v>
      </c>
      <c r="B81" s="243" t="s">
        <v>773</v>
      </c>
      <c r="C81" s="274"/>
      <c r="D81" s="274"/>
      <c r="E81" s="248" t="s">
        <v>772</v>
      </c>
      <c r="F81" s="250" t="n">
        <f aca="false">F79-F80</f>
        <v>0</v>
      </c>
    </row>
    <row r="82" customFormat="false" ht="12.75" hidden="false" customHeight="false" outlineLevel="0" collapsed="false">
      <c r="A82" s="242" t="s">
        <v>774</v>
      </c>
      <c r="B82" s="243" t="s">
        <v>775</v>
      </c>
      <c r="C82" s="37" t="s">
        <v>774</v>
      </c>
      <c r="D82" s="241"/>
      <c r="E82" s="274"/>
      <c r="F82" s="266"/>
    </row>
    <row r="83" customFormat="false" ht="12.75" hidden="false" customHeight="false" outlineLevel="0" collapsed="false">
      <c r="A83" s="242" t="s">
        <v>776</v>
      </c>
      <c r="B83" s="243" t="s">
        <v>777</v>
      </c>
      <c r="C83" s="274"/>
      <c r="D83" s="274"/>
      <c r="E83" s="37" t="s">
        <v>776</v>
      </c>
      <c r="F83" s="241" t="n">
        <f aca="false">MAX(F70-F77,0)</f>
        <v>0</v>
      </c>
    </row>
    <row r="84" customFormat="false" ht="12.75" hidden="false" customHeight="false" outlineLevel="0" collapsed="false">
      <c r="A84" s="242" t="s">
        <v>778</v>
      </c>
      <c r="B84" s="243" t="s">
        <v>779</v>
      </c>
      <c r="C84" s="37" t="s">
        <v>778</v>
      </c>
      <c r="D84" s="241"/>
      <c r="E84" s="274"/>
      <c r="F84" s="266"/>
    </row>
    <row r="85" customFormat="false" ht="12.75" hidden="false" customHeight="false" outlineLevel="0" collapsed="false">
      <c r="A85" s="261" t="s">
        <v>780</v>
      </c>
      <c r="B85" s="262" t="s">
        <v>781</v>
      </c>
      <c r="C85" s="37" t="s">
        <v>780</v>
      </c>
      <c r="D85" s="241"/>
      <c r="E85" s="262"/>
      <c r="F85" s="275"/>
    </row>
  </sheetData>
  <mergeCells count="1">
    <mergeCell ref="A42:F4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6953125" defaultRowHeight="15.75" zeroHeight="false" outlineLevelRow="0" outlineLevelCol="0"/>
  <cols>
    <col collapsed="false" customWidth="true" hidden="false" outlineLevel="0" max="1" min="1" style="0" width="3.75"/>
    <col collapsed="false" customWidth="true" hidden="false" outlineLevel="0" max="2" min="2" style="0" width="26.62"/>
    <col collapsed="false" customWidth="true" hidden="false" outlineLevel="0" max="3" min="3" style="0" width="3.75"/>
    <col collapsed="false" customWidth="true" hidden="false" outlineLevel="0" max="4" min="4" style="0" width="4.38"/>
  </cols>
  <sheetData>
    <row r="1" customFormat="false" ht="15.2" hidden="false" customHeight="true" outlineLevel="0" collapsed="false">
      <c r="A1" s="28" t="s">
        <v>104</v>
      </c>
      <c r="B1" s="28"/>
      <c r="C1" s="28"/>
      <c r="D1" s="28"/>
      <c r="E1" s="28"/>
    </row>
    <row r="2" customFormat="false" ht="12.95" hidden="false" customHeight="true" outlineLevel="0" collapsed="false"/>
    <row r="3" customFormat="false" ht="12.95" hidden="false" customHeight="true" outlineLevel="0" collapsed="false">
      <c r="A3" s="29" t="s">
        <v>105</v>
      </c>
      <c r="B3" s="29"/>
      <c r="C3" s="30"/>
      <c r="D3" s="30"/>
      <c r="E3" s="30"/>
    </row>
    <row r="4" customFormat="false" ht="12.95" hidden="false" customHeight="true" outlineLevel="0" collapsed="false">
      <c r="A4" s="29" t="s">
        <v>106</v>
      </c>
      <c r="B4" s="29"/>
      <c r="C4" s="30"/>
      <c r="D4" s="30"/>
      <c r="E4" s="30"/>
    </row>
    <row r="6" customFormat="false" ht="12.95" hidden="false" customHeight="true" outlineLevel="0" collapsed="false">
      <c r="A6" s="31" t="s">
        <v>107</v>
      </c>
      <c r="B6" s="32" t="s">
        <v>108</v>
      </c>
      <c r="C6" s="33" t="s">
        <v>107</v>
      </c>
      <c r="D6" s="34"/>
      <c r="E6" s="34"/>
    </row>
    <row r="7" customFormat="false" ht="12.95" hidden="false" customHeight="true" outlineLevel="0" collapsed="false">
      <c r="A7" s="35" t="s">
        <v>109</v>
      </c>
      <c r="B7" s="36" t="s">
        <v>110</v>
      </c>
      <c r="C7" s="37" t="s">
        <v>109</v>
      </c>
      <c r="D7" s="38"/>
      <c r="E7" s="38"/>
    </row>
    <row r="8" customFormat="false" ht="12.95" hidden="false" customHeight="true" outlineLevel="0" collapsed="false">
      <c r="A8" s="35" t="s">
        <v>111</v>
      </c>
      <c r="B8" s="36" t="s">
        <v>112</v>
      </c>
      <c r="C8" s="37" t="s">
        <v>111</v>
      </c>
      <c r="D8" s="38"/>
      <c r="E8" s="38"/>
    </row>
    <row r="9" customFormat="false" ht="12.95" hidden="false" customHeight="true" outlineLevel="0" collapsed="false">
      <c r="A9" s="35" t="s">
        <v>113</v>
      </c>
      <c r="B9" s="36" t="s">
        <v>114</v>
      </c>
      <c r="C9" s="37" t="s">
        <v>113</v>
      </c>
      <c r="D9" s="38"/>
      <c r="E9" s="38"/>
    </row>
    <row r="10" customFormat="false" ht="12.95" hidden="false" customHeight="true" outlineLevel="0" collapsed="false">
      <c r="A10" s="35" t="s">
        <v>115</v>
      </c>
      <c r="B10" s="36" t="s">
        <v>116</v>
      </c>
      <c r="C10" s="37" t="s">
        <v>115</v>
      </c>
      <c r="D10" s="38"/>
      <c r="E10" s="38"/>
    </row>
    <row r="11" customFormat="false" ht="12.95" hidden="false" customHeight="true" outlineLevel="0" collapsed="false">
      <c r="A11" s="35" t="s">
        <v>117</v>
      </c>
      <c r="B11" s="36" t="s">
        <v>118</v>
      </c>
      <c r="C11" s="37" t="s">
        <v>117</v>
      </c>
      <c r="D11" s="38"/>
      <c r="E11" s="38"/>
    </row>
    <row r="12" customFormat="false" ht="12.95" hidden="false" customHeight="true" outlineLevel="0" collapsed="false">
      <c r="A12" s="35" t="s">
        <v>119</v>
      </c>
      <c r="B12" s="36" t="s">
        <v>120</v>
      </c>
      <c r="C12" s="37" t="s">
        <v>119</v>
      </c>
      <c r="D12" s="38"/>
      <c r="E12" s="38"/>
    </row>
    <row r="13" customFormat="false" ht="12.95" hidden="false" customHeight="true" outlineLevel="0" collapsed="false">
      <c r="A13" s="35" t="s">
        <v>121</v>
      </c>
      <c r="B13" s="36" t="s">
        <v>122</v>
      </c>
      <c r="C13" s="37" t="s">
        <v>121</v>
      </c>
      <c r="D13" s="38"/>
      <c r="E13" s="38"/>
    </row>
    <row r="14" customFormat="false" ht="12.95" hidden="false" customHeight="true" outlineLevel="0" collapsed="false">
      <c r="A14" s="35" t="s">
        <v>123</v>
      </c>
      <c r="B14" s="39"/>
      <c r="C14" s="40" t="s">
        <v>123</v>
      </c>
      <c r="D14" s="41"/>
      <c r="E14" s="41"/>
    </row>
    <row r="15" customFormat="false" ht="12.95" hidden="false" customHeight="true" outlineLevel="0" collapsed="false">
      <c r="A15" s="35" t="s">
        <v>124</v>
      </c>
      <c r="B15" s="36" t="s">
        <v>125</v>
      </c>
      <c r="C15" s="37" t="s">
        <v>124</v>
      </c>
      <c r="D15" s="38"/>
      <c r="E15" s="38"/>
    </row>
    <row r="16" customFormat="false" ht="13.35" hidden="false" customHeight="true" outlineLevel="0" collapsed="false">
      <c r="A16" s="35" t="s">
        <v>126</v>
      </c>
      <c r="B16" s="36" t="s">
        <v>127</v>
      </c>
      <c r="C16" s="37" t="s">
        <v>126</v>
      </c>
      <c r="D16" s="38"/>
      <c r="E16" s="38"/>
    </row>
    <row r="17" customFormat="false" ht="12.95" hidden="false" customHeight="true" outlineLevel="0" collapsed="false">
      <c r="A17" s="35" t="s">
        <v>128</v>
      </c>
      <c r="B17" s="36"/>
      <c r="C17" s="37" t="s">
        <v>128</v>
      </c>
      <c r="D17" s="42"/>
      <c r="E17" s="38"/>
    </row>
    <row r="18" customFormat="false" ht="12.95" hidden="false" customHeight="true" outlineLevel="0" collapsed="false">
      <c r="A18" s="35" t="s">
        <v>129</v>
      </c>
      <c r="B18" s="36"/>
      <c r="C18" s="37" t="s">
        <v>129</v>
      </c>
      <c r="D18" s="42"/>
      <c r="E18" s="38"/>
    </row>
    <row r="19" customFormat="false" ht="12.95" hidden="false" customHeight="true" outlineLevel="0" collapsed="false">
      <c r="A19" s="35" t="s">
        <v>130</v>
      </c>
      <c r="B19" s="36"/>
      <c r="C19" s="37" t="s">
        <v>130</v>
      </c>
      <c r="D19" s="42"/>
      <c r="E19" s="38"/>
    </row>
    <row r="20" customFormat="false" ht="12.95" hidden="false" customHeight="true" outlineLevel="0" collapsed="false">
      <c r="A20" s="35" t="s">
        <v>131</v>
      </c>
      <c r="B20" s="36"/>
      <c r="C20" s="37" t="s">
        <v>131</v>
      </c>
      <c r="D20" s="42"/>
      <c r="E20" s="38"/>
    </row>
    <row r="21" customFormat="false" ht="12.95" hidden="false" customHeight="true" outlineLevel="0" collapsed="false">
      <c r="A21" s="35" t="str">
        <f aca="false">"13."</f>
        <v>13.</v>
      </c>
      <c r="B21" s="36"/>
      <c r="C21" s="37" t="str">
        <f aca="false">"13."</f>
        <v>13.</v>
      </c>
      <c r="D21" s="38"/>
      <c r="E21" s="38"/>
    </row>
    <row r="22" customFormat="false" ht="12.95" hidden="false" customHeight="true" outlineLevel="0" collapsed="false">
      <c r="A22" s="35" t="s">
        <v>132</v>
      </c>
      <c r="B22" s="36" t="s">
        <v>133</v>
      </c>
      <c r="C22" s="37" t="s">
        <v>132</v>
      </c>
      <c r="D22" s="38"/>
      <c r="E22" s="38"/>
    </row>
    <row r="23" customFormat="false" ht="12.95" hidden="false" customHeight="true" outlineLevel="0" collapsed="false">
      <c r="A23" s="35" t="s">
        <v>134</v>
      </c>
      <c r="B23" s="36" t="s">
        <v>135</v>
      </c>
      <c r="C23" s="37" t="s">
        <v>134</v>
      </c>
      <c r="D23" s="42"/>
      <c r="E23" s="38"/>
    </row>
    <row r="24" customFormat="false" ht="12.95" hidden="false" customHeight="true" outlineLevel="0" collapsed="false">
      <c r="A24" s="35" t="s">
        <v>136</v>
      </c>
      <c r="B24" s="36" t="s">
        <v>137</v>
      </c>
      <c r="C24" s="37" t="s">
        <v>136</v>
      </c>
      <c r="D24" s="38"/>
      <c r="E24" s="38"/>
    </row>
    <row r="25" customFormat="false" ht="12.95" hidden="false" customHeight="true" outlineLevel="0" collapsed="false">
      <c r="A25" s="35" t="s">
        <v>138</v>
      </c>
      <c r="B25" s="36" t="s">
        <v>139</v>
      </c>
      <c r="C25" s="37" t="s">
        <v>138</v>
      </c>
      <c r="D25" s="38"/>
      <c r="E25" s="38"/>
    </row>
    <row r="26" customFormat="false" ht="12.95" hidden="false" customHeight="true" outlineLevel="0" collapsed="false">
      <c r="A26" s="35" t="s">
        <v>140</v>
      </c>
      <c r="B26" s="36" t="s">
        <v>141</v>
      </c>
      <c r="C26" s="37" t="s">
        <v>140</v>
      </c>
      <c r="D26" s="38"/>
      <c r="E26" s="38"/>
    </row>
    <row r="27" customFormat="false" ht="12.95" hidden="false" customHeight="true" outlineLevel="0" collapsed="false">
      <c r="A27" s="35" t="s">
        <v>142</v>
      </c>
      <c r="B27" s="36" t="s">
        <v>143</v>
      </c>
      <c r="C27" s="37" t="s">
        <v>142</v>
      </c>
      <c r="D27" s="38"/>
      <c r="E27" s="38"/>
    </row>
    <row r="28" customFormat="false" ht="12.95" hidden="false" customHeight="true" outlineLevel="0" collapsed="false">
      <c r="A28" s="43" t="s">
        <v>144</v>
      </c>
      <c r="B28" s="44" t="s">
        <v>145</v>
      </c>
      <c r="C28" s="45" t="s">
        <v>144</v>
      </c>
      <c r="D28" s="46"/>
      <c r="E28" s="46"/>
    </row>
  </sheetData>
  <mergeCells count="23">
    <mergeCell ref="A1:E1"/>
    <mergeCell ref="A3:B3"/>
    <mergeCell ref="C3:E3"/>
    <mergeCell ref="A4:B4"/>
    <mergeCell ref="C4:E4"/>
    <mergeCell ref="D6:E6"/>
    <mergeCell ref="D7:E7"/>
    <mergeCell ref="D8:E8"/>
    <mergeCell ref="D9:E9"/>
    <mergeCell ref="D10:E10"/>
    <mergeCell ref="D11:E11"/>
    <mergeCell ref="D12:E12"/>
    <mergeCell ref="D13:E13"/>
    <mergeCell ref="D14:E14"/>
    <mergeCell ref="D15:E15"/>
    <mergeCell ref="D16:E16"/>
    <mergeCell ref="D21:E21"/>
    <mergeCell ref="D22:E22"/>
    <mergeCell ref="D24:E24"/>
    <mergeCell ref="D25:E25"/>
    <mergeCell ref="D26:E26"/>
    <mergeCell ref="D27:E27"/>
    <mergeCell ref="D28:E2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7" activeCellId="0" sqref="F37"/>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0" width="78"/>
    <col collapsed="false" customWidth="true" hidden="false" outlineLevel="0" max="3" min="3" style="0" width="3.88"/>
    <col collapsed="false" customWidth="true" hidden="false" outlineLevel="0" max="5" min="5" style="0" width="3.75"/>
  </cols>
  <sheetData>
    <row r="1" customFormat="false" ht="18.75" hidden="false" customHeight="false" outlineLevel="0" collapsed="false">
      <c r="A1" s="47" t="s">
        <v>146</v>
      </c>
      <c r="B1" s="47"/>
      <c r="C1" s="47"/>
      <c r="D1" s="47"/>
      <c r="E1" s="47"/>
      <c r="F1" s="47"/>
    </row>
    <row r="2" customFormat="false" ht="15.75" hidden="false" customHeight="false" outlineLevel="0" collapsed="false">
      <c r="A2" s="48" t="s">
        <v>147</v>
      </c>
      <c r="B2" s="48"/>
      <c r="C2" s="48"/>
      <c r="D2" s="48"/>
    </row>
    <row r="3" customFormat="false" ht="15.75" hidden="false" customHeight="false" outlineLevel="0" collapsed="false">
      <c r="A3" s="2" t="s">
        <v>1</v>
      </c>
      <c r="B3" s="3" t="s">
        <v>148</v>
      </c>
      <c r="C3" s="3"/>
      <c r="D3" s="3"/>
      <c r="E3" s="4" t="s">
        <v>1</v>
      </c>
      <c r="F3" s="5"/>
    </row>
    <row r="4" customFormat="false" ht="15.75" hidden="false" customHeight="false" outlineLevel="0" collapsed="false">
      <c r="A4" s="6" t="s">
        <v>3</v>
      </c>
      <c r="B4" s="7" t="s">
        <v>149</v>
      </c>
      <c r="C4" s="7"/>
      <c r="D4" s="7"/>
      <c r="E4" s="8" t="s">
        <v>3</v>
      </c>
      <c r="F4" s="12"/>
    </row>
    <row r="5" customFormat="false" ht="15.75" hidden="false" customHeight="false" outlineLevel="0" collapsed="false">
      <c r="A5" s="6" t="s">
        <v>5</v>
      </c>
      <c r="B5" s="7" t="s">
        <v>150</v>
      </c>
      <c r="C5" s="8" t="s">
        <v>5</v>
      </c>
      <c r="D5" s="42"/>
      <c r="E5" s="49"/>
      <c r="F5" s="50"/>
    </row>
    <row r="6" customFormat="false" ht="15.75" hidden="false" customHeight="true" outlineLevel="0" collapsed="false">
      <c r="A6" s="6" t="s">
        <v>151</v>
      </c>
      <c r="B6" s="51" t="s">
        <v>152</v>
      </c>
      <c r="C6" s="51"/>
      <c r="D6" s="51"/>
      <c r="E6" s="8" t="s">
        <v>151</v>
      </c>
      <c r="F6" s="12"/>
    </row>
    <row r="7" customFormat="false" ht="15.75" hidden="false" customHeight="true" outlineLevel="0" collapsed="false">
      <c r="A7" s="6" t="s">
        <v>153</v>
      </c>
      <c r="B7" s="51" t="s">
        <v>154</v>
      </c>
      <c r="C7" s="51"/>
      <c r="D7" s="51"/>
      <c r="E7" s="8" t="s">
        <v>153</v>
      </c>
      <c r="F7" s="12"/>
    </row>
    <row r="8" customFormat="false" ht="15.75" hidden="false" customHeight="true" outlineLevel="0" collapsed="false">
      <c r="A8" s="6" t="s">
        <v>155</v>
      </c>
      <c r="B8" s="51" t="s">
        <v>156</v>
      </c>
      <c r="C8" s="51"/>
      <c r="D8" s="51"/>
      <c r="E8" s="8" t="s">
        <v>155</v>
      </c>
      <c r="F8" s="12"/>
    </row>
    <row r="9" customFormat="false" ht="15.75" hidden="false" customHeight="true" outlineLevel="0" collapsed="false">
      <c r="A9" s="52" t="s">
        <v>157</v>
      </c>
      <c r="B9" s="51" t="s">
        <v>158</v>
      </c>
      <c r="C9" s="51"/>
      <c r="D9" s="51"/>
      <c r="E9" s="53" t="s">
        <v>157</v>
      </c>
      <c r="F9" s="12"/>
    </row>
    <row r="10" customFormat="false" ht="15.75" hidden="false" customHeight="true" outlineLevel="0" collapsed="false">
      <c r="A10" s="6" t="s">
        <v>21</v>
      </c>
      <c r="B10" s="51" t="s">
        <v>159</v>
      </c>
      <c r="C10" s="51"/>
      <c r="D10" s="51"/>
      <c r="E10" s="8" t="s">
        <v>21</v>
      </c>
      <c r="F10" s="12"/>
    </row>
    <row r="11" customFormat="false" ht="15.75" hidden="false" customHeight="false" outlineLevel="0" collapsed="false">
      <c r="A11" s="6" t="s">
        <v>23</v>
      </c>
      <c r="B11" s="51" t="s">
        <v>160</v>
      </c>
      <c r="C11" s="54"/>
      <c r="D11" s="51"/>
      <c r="E11" s="7"/>
      <c r="F11" s="17"/>
    </row>
    <row r="12" customFormat="false" ht="15.75" hidden="false" customHeight="false" outlineLevel="0" collapsed="false">
      <c r="A12" s="6" t="s">
        <v>161</v>
      </c>
      <c r="B12" s="51" t="s">
        <v>162</v>
      </c>
      <c r="C12" s="55" t="s">
        <v>161</v>
      </c>
      <c r="D12" s="56"/>
      <c r="E12" s="49"/>
      <c r="F12" s="50"/>
    </row>
    <row r="13" customFormat="false" ht="15.75" hidden="false" customHeight="false" outlineLevel="0" collapsed="false">
      <c r="A13" s="6" t="s">
        <v>163</v>
      </c>
      <c r="B13" s="51" t="s">
        <v>164</v>
      </c>
      <c r="C13" s="55" t="s">
        <v>163</v>
      </c>
      <c r="D13" s="56"/>
      <c r="E13" s="49"/>
      <c r="F13" s="50"/>
    </row>
    <row r="14" customFormat="false" ht="15.75" hidden="false" customHeight="false" outlineLevel="0" collapsed="false">
      <c r="A14" s="6" t="s">
        <v>165</v>
      </c>
      <c r="B14" s="51" t="s">
        <v>166</v>
      </c>
      <c r="C14" s="55" t="s">
        <v>165</v>
      </c>
      <c r="D14" s="56"/>
      <c r="E14" s="49"/>
      <c r="F14" s="50"/>
    </row>
    <row r="15" customFormat="false" ht="15.75" hidden="false" customHeight="false" outlineLevel="0" collapsed="false">
      <c r="A15" s="6" t="s">
        <v>167</v>
      </c>
      <c r="B15" s="51" t="s">
        <v>168</v>
      </c>
      <c r="C15" s="55" t="s">
        <v>167</v>
      </c>
      <c r="D15" s="56"/>
      <c r="E15" s="49"/>
      <c r="F15" s="50"/>
    </row>
    <row r="16" customFormat="false" ht="15.75" hidden="false" customHeight="false" outlineLevel="0" collapsed="false">
      <c r="A16" s="6" t="s">
        <v>169</v>
      </c>
      <c r="B16" s="51" t="s">
        <v>170</v>
      </c>
      <c r="C16" s="55" t="s">
        <v>169</v>
      </c>
      <c r="D16" s="56"/>
      <c r="E16" s="57"/>
      <c r="F16" s="50"/>
    </row>
    <row r="17" customFormat="false" ht="15.75" hidden="false" customHeight="false" outlineLevel="0" collapsed="false">
      <c r="A17" s="6" t="s">
        <v>171</v>
      </c>
      <c r="B17" s="51" t="s">
        <v>172</v>
      </c>
      <c r="C17" s="55" t="s">
        <v>171</v>
      </c>
      <c r="D17" s="56"/>
      <c r="E17" s="57"/>
      <c r="F17" s="50"/>
    </row>
    <row r="18" customFormat="false" ht="15.75" hidden="false" customHeight="false" outlineLevel="0" collapsed="false">
      <c r="A18" s="6" t="s">
        <v>173</v>
      </c>
      <c r="B18" s="51" t="s">
        <v>174</v>
      </c>
      <c r="C18" s="55" t="s">
        <v>173</v>
      </c>
      <c r="D18" s="56"/>
      <c r="E18" s="57"/>
      <c r="F18" s="50"/>
    </row>
    <row r="19" customFormat="false" ht="15.75" hidden="false" customHeight="false" outlineLevel="0" collapsed="false">
      <c r="A19" s="6" t="s">
        <v>175</v>
      </c>
      <c r="B19" s="51" t="s">
        <v>176</v>
      </c>
      <c r="C19" s="55" t="s">
        <v>175</v>
      </c>
      <c r="D19" s="56"/>
      <c r="E19" s="57"/>
      <c r="F19" s="50"/>
    </row>
    <row r="20" customFormat="false" ht="15.75" hidden="false" customHeight="false" outlineLevel="0" collapsed="false">
      <c r="A20" s="6" t="s">
        <v>177</v>
      </c>
      <c r="B20" s="51" t="s">
        <v>178</v>
      </c>
      <c r="C20" s="55" t="s">
        <v>177</v>
      </c>
      <c r="D20" s="56"/>
      <c r="E20" s="57"/>
      <c r="F20" s="50"/>
    </row>
    <row r="21" customFormat="false" ht="15.75" hidden="false" customHeight="false" outlineLevel="0" collapsed="false">
      <c r="A21" s="6" t="s">
        <v>179</v>
      </c>
      <c r="B21" s="51" t="s">
        <v>180</v>
      </c>
      <c r="C21" s="55" t="s">
        <v>179</v>
      </c>
      <c r="D21" s="56"/>
      <c r="E21" s="57"/>
      <c r="F21" s="50"/>
    </row>
    <row r="22" customFormat="false" ht="31.5" hidden="false" customHeight="false" outlineLevel="0" collapsed="false">
      <c r="A22" s="6" t="s">
        <v>181</v>
      </c>
      <c r="B22" s="51" t="s">
        <v>182</v>
      </c>
      <c r="C22" s="55" t="s">
        <v>181</v>
      </c>
      <c r="D22" s="56"/>
      <c r="E22" s="57"/>
      <c r="F22" s="50"/>
    </row>
    <row r="23" customFormat="false" ht="15.75" hidden="false" customHeight="false" outlineLevel="0" collapsed="false">
      <c r="A23" s="6" t="s">
        <v>183</v>
      </c>
      <c r="B23" s="51" t="s">
        <v>184</v>
      </c>
      <c r="C23" s="55" t="s">
        <v>183</v>
      </c>
      <c r="D23" s="56"/>
      <c r="E23" s="57"/>
      <c r="F23" s="50"/>
    </row>
    <row r="24" customFormat="false" ht="15.75" hidden="false" customHeight="false" outlineLevel="0" collapsed="false">
      <c r="A24" s="6" t="s">
        <v>185</v>
      </c>
      <c r="B24" s="51" t="s">
        <v>186</v>
      </c>
      <c r="C24" s="55" t="s">
        <v>185</v>
      </c>
      <c r="D24" s="56"/>
      <c r="E24" s="57"/>
      <c r="F24" s="50"/>
    </row>
    <row r="25" customFormat="false" ht="15.75" hidden="false" customHeight="false" outlineLevel="0" collapsed="false">
      <c r="A25" s="6" t="s">
        <v>187</v>
      </c>
      <c r="B25" s="51" t="s">
        <v>188</v>
      </c>
      <c r="C25" s="55" t="s">
        <v>187</v>
      </c>
      <c r="D25" s="56"/>
      <c r="E25" s="57"/>
      <c r="F25" s="50"/>
    </row>
    <row r="26" customFormat="false" ht="15.75" hidden="false" customHeight="false" outlineLevel="0" collapsed="false">
      <c r="A26" s="6" t="s">
        <v>189</v>
      </c>
      <c r="B26" s="51" t="s">
        <v>190</v>
      </c>
      <c r="C26" s="55" t="s">
        <v>189</v>
      </c>
      <c r="D26" s="56"/>
      <c r="E26" s="57"/>
      <c r="F26" s="50"/>
    </row>
    <row r="27" customFormat="false" ht="15.75" hidden="false" customHeight="false" outlineLevel="0" collapsed="false">
      <c r="A27" s="6" t="s">
        <v>191</v>
      </c>
      <c r="B27" s="51" t="s">
        <v>192</v>
      </c>
      <c r="C27" s="55" t="s">
        <v>191</v>
      </c>
      <c r="D27" s="56"/>
      <c r="E27" s="57"/>
      <c r="F27" s="50"/>
    </row>
    <row r="28" customFormat="false" ht="15.75" hidden="false" customHeight="false" outlineLevel="0" collapsed="false">
      <c r="A28" s="6" t="s">
        <v>193</v>
      </c>
      <c r="B28" s="51" t="s">
        <v>160</v>
      </c>
      <c r="C28" s="55" t="s">
        <v>193</v>
      </c>
      <c r="D28" s="56"/>
      <c r="E28" s="57"/>
      <c r="F28" s="50"/>
    </row>
    <row r="29" customFormat="false" ht="15.75" hidden="false" customHeight="true" outlineLevel="0" collapsed="false">
      <c r="A29" s="6" t="s">
        <v>25</v>
      </c>
      <c r="B29" s="51" t="s">
        <v>194</v>
      </c>
      <c r="C29" s="51"/>
      <c r="D29" s="51"/>
      <c r="E29" s="8" t="s">
        <v>25</v>
      </c>
      <c r="F29" s="12" t="n">
        <f aca="false">SUM(D12:D28)</f>
        <v>0</v>
      </c>
    </row>
    <row r="30" customFormat="false" ht="16.5" hidden="false" customHeight="true" outlineLevel="0" collapsed="false">
      <c r="A30" s="18" t="s">
        <v>195</v>
      </c>
      <c r="B30" s="58" t="s">
        <v>196</v>
      </c>
      <c r="C30" s="58"/>
      <c r="D30" s="58"/>
      <c r="E30" s="20" t="s">
        <v>195</v>
      </c>
      <c r="F30" s="21" t="n">
        <f aca="false">SUM(F3:F29)</f>
        <v>0</v>
      </c>
    </row>
    <row r="31" customFormat="false" ht="15.75" hidden="false" customHeight="false" outlineLevel="0" collapsed="false">
      <c r="A31" s="48" t="s">
        <v>197</v>
      </c>
      <c r="B31" s="48"/>
      <c r="C31" s="48"/>
      <c r="D31" s="48"/>
    </row>
    <row r="32" customFormat="false" ht="15.75" hidden="false" customHeight="false" outlineLevel="0" collapsed="false">
      <c r="A32" s="59" t="s">
        <v>29</v>
      </c>
      <c r="B32" s="3" t="s">
        <v>198</v>
      </c>
      <c r="C32" s="3"/>
      <c r="D32" s="3"/>
      <c r="E32" s="4" t="s">
        <v>29</v>
      </c>
      <c r="F32" s="5"/>
    </row>
    <row r="33" customFormat="false" ht="15.75" hidden="false" customHeight="false" outlineLevel="0" collapsed="false">
      <c r="A33" s="60" t="s">
        <v>199</v>
      </c>
      <c r="B33" s="7" t="s">
        <v>200</v>
      </c>
      <c r="C33" s="7"/>
      <c r="D33" s="7"/>
      <c r="E33" s="8" t="s">
        <v>199</v>
      </c>
      <c r="F33" s="12"/>
    </row>
    <row r="34" customFormat="false" ht="15.75" hidden="false" customHeight="false" outlineLevel="0" collapsed="false">
      <c r="A34" s="60" t="s">
        <v>40</v>
      </c>
      <c r="B34" s="7" t="s">
        <v>201</v>
      </c>
      <c r="C34" s="7"/>
      <c r="D34" s="7"/>
      <c r="E34" s="8" t="s">
        <v>40</v>
      </c>
      <c r="F34" s="12"/>
    </row>
    <row r="35" customFormat="false" ht="15.75" hidden="false" customHeight="false" outlineLevel="0" collapsed="false">
      <c r="A35" s="60" t="s">
        <v>42</v>
      </c>
      <c r="B35" s="7" t="s">
        <v>202</v>
      </c>
      <c r="C35" s="7"/>
      <c r="D35" s="7"/>
      <c r="E35" s="8" t="s">
        <v>42</v>
      </c>
      <c r="F35" s="12"/>
    </row>
    <row r="36" customFormat="false" ht="15.75" hidden="false" customHeight="false" outlineLevel="0" collapsed="false">
      <c r="A36" s="60" t="s">
        <v>44</v>
      </c>
      <c r="B36" s="7" t="s">
        <v>203</v>
      </c>
      <c r="C36" s="7"/>
      <c r="D36" s="7"/>
      <c r="E36" s="8" t="s">
        <v>44</v>
      </c>
      <c r="F36" s="12" t="n">
        <f aca="false">'F1040 SSE'!D32</f>
        <v>0</v>
      </c>
    </row>
    <row r="37" customFormat="false" ht="15.75" hidden="false" customHeight="false" outlineLevel="0" collapsed="false">
      <c r="A37" s="60" t="s">
        <v>47</v>
      </c>
      <c r="B37" s="7" t="s">
        <v>204</v>
      </c>
      <c r="C37" s="7"/>
      <c r="D37" s="7"/>
      <c r="E37" s="8" t="s">
        <v>47</v>
      </c>
      <c r="F37" s="12"/>
    </row>
    <row r="38" customFormat="false" ht="15.75" hidden="false" customHeight="false" outlineLevel="0" collapsed="false">
      <c r="A38" s="60" t="s">
        <v>49</v>
      </c>
      <c r="B38" s="7" t="s">
        <v>205</v>
      </c>
      <c r="C38" s="7"/>
      <c r="D38" s="7"/>
      <c r="E38" s="8" t="s">
        <v>49</v>
      </c>
      <c r="F38" s="12"/>
    </row>
    <row r="39" customFormat="false" ht="15.75" hidden="false" customHeight="false" outlineLevel="0" collapsed="false">
      <c r="A39" s="60" t="s">
        <v>51</v>
      </c>
      <c r="B39" s="7" t="s">
        <v>206</v>
      </c>
      <c r="C39" s="7"/>
      <c r="D39" s="7"/>
      <c r="E39" s="8" t="s">
        <v>51</v>
      </c>
      <c r="F39" s="12"/>
    </row>
    <row r="40" customFormat="false" ht="15.75" hidden="false" customHeight="false" outlineLevel="0" collapsed="false">
      <c r="A40" s="60" t="s">
        <v>207</v>
      </c>
      <c r="B40" s="7" t="s">
        <v>208</v>
      </c>
      <c r="C40" s="7"/>
      <c r="D40" s="7"/>
      <c r="E40" s="8" t="s">
        <v>207</v>
      </c>
      <c r="F40" s="12"/>
    </row>
    <row r="41" customFormat="false" ht="15.75" hidden="false" customHeight="false" outlineLevel="0" collapsed="false">
      <c r="A41" s="60" t="s">
        <v>55</v>
      </c>
      <c r="B41" s="7" t="s">
        <v>209</v>
      </c>
      <c r="C41" s="7"/>
      <c r="D41" s="7"/>
      <c r="E41" s="8" t="s">
        <v>55</v>
      </c>
      <c r="F41" s="12"/>
    </row>
    <row r="42" customFormat="false" ht="15.75" hidden="false" customHeight="false" outlineLevel="0" collapsed="false">
      <c r="A42" s="60" t="s">
        <v>57</v>
      </c>
      <c r="B42" s="7" t="s">
        <v>210</v>
      </c>
      <c r="C42" s="7"/>
      <c r="D42" s="7"/>
      <c r="E42" s="8" t="s">
        <v>57</v>
      </c>
      <c r="F42" s="12"/>
    </row>
    <row r="43" customFormat="false" ht="15.75" hidden="false" customHeight="false" outlineLevel="0" collapsed="false">
      <c r="A43" s="60" t="s">
        <v>59</v>
      </c>
      <c r="B43" s="7" t="s">
        <v>211</v>
      </c>
      <c r="C43" s="7"/>
      <c r="D43" s="7"/>
      <c r="E43" s="8" t="s">
        <v>59</v>
      </c>
      <c r="F43" s="12"/>
    </row>
    <row r="44" customFormat="false" ht="15.75" hidden="false" customHeight="false" outlineLevel="0" collapsed="false">
      <c r="A44" s="60" t="s">
        <v>61</v>
      </c>
      <c r="B44" s="7" t="s">
        <v>212</v>
      </c>
      <c r="C44" s="7"/>
      <c r="D44" s="7"/>
      <c r="E44" s="8" t="s">
        <v>61</v>
      </c>
      <c r="F44" s="12"/>
    </row>
    <row r="45" customFormat="false" ht="15.75" hidden="false" customHeight="false" outlineLevel="0" collapsed="false">
      <c r="A45" s="16" t="s">
        <v>213</v>
      </c>
      <c r="B45" s="16"/>
      <c r="C45" s="16"/>
      <c r="D45" s="16"/>
      <c r="E45" s="7"/>
      <c r="F45" s="17"/>
    </row>
    <row r="46" customFormat="false" ht="15.75" hidden="false" customHeight="false" outlineLevel="0" collapsed="false">
      <c r="A46" s="6" t="s">
        <v>214</v>
      </c>
      <c r="B46" s="7" t="s">
        <v>215</v>
      </c>
      <c r="C46" s="8" t="s">
        <v>214</v>
      </c>
      <c r="D46" s="9"/>
      <c r="E46" s="57"/>
      <c r="F46" s="50"/>
    </row>
    <row r="47" customFormat="false" ht="31.5" hidden="false" customHeight="false" outlineLevel="0" collapsed="false">
      <c r="A47" s="6" t="s">
        <v>216</v>
      </c>
      <c r="B47" s="51" t="s">
        <v>217</v>
      </c>
      <c r="C47" s="8" t="s">
        <v>216</v>
      </c>
      <c r="D47" s="9"/>
      <c r="E47" s="57"/>
      <c r="F47" s="50"/>
    </row>
    <row r="48" customFormat="false" ht="31.5" hidden="false" customHeight="false" outlineLevel="0" collapsed="false">
      <c r="A48" s="6" t="s">
        <v>218</v>
      </c>
      <c r="B48" s="51" t="s">
        <v>219</v>
      </c>
      <c r="C48" s="8" t="s">
        <v>218</v>
      </c>
      <c r="D48" s="9"/>
      <c r="E48" s="57"/>
      <c r="F48" s="50"/>
    </row>
    <row r="49" customFormat="false" ht="15.75" hidden="false" customHeight="false" outlineLevel="0" collapsed="false">
      <c r="A49" s="6" t="s">
        <v>220</v>
      </c>
      <c r="B49" s="51" t="s">
        <v>221</v>
      </c>
      <c r="C49" s="8" t="s">
        <v>220</v>
      </c>
      <c r="D49" s="9"/>
      <c r="E49" s="57"/>
      <c r="F49" s="50"/>
    </row>
    <row r="50" customFormat="false" ht="15.75" hidden="false" customHeight="false" outlineLevel="0" collapsed="false">
      <c r="A50" s="6" t="s">
        <v>222</v>
      </c>
      <c r="B50" s="51" t="s">
        <v>223</v>
      </c>
      <c r="C50" s="8" t="s">
        <v>222</v>
      </c>
      <c r="D50" s="9"/>
      <c r="E50" s="57"/>
      <c r="F50" s="50"/>
    </row>
    <row r="51" customFormat="false" ht="15.75" hidden="false" customHeight="false" outlineLevel="0" collapsed="false">
      <c r="A51" s="6" t="s">
        <v>224</v>
      </c>
      <c r="B51" s="51" t="s">
        <v>225</v>
      </c>
      <c r="C51" s="8" t="s">
        <v>224</v>
      </c>
      <c r="D51" s="9"/>
      <c r="E51" s="57"/>
      <c r="F51" s="50"/>
    </row>
    <row r="52" customFormat="false" ht="15.75" hidden="false" customHeight="false" outlineLevel="0" collapsed="false">
      <c r="A52" s="6" t="s">
        <v>226</v>
      </c>
      <c r="B52" s="51" t="s">
        <v>227</v>
      </c>
      <c r="C52" s="8" t="s">
        <v>226</v>
      </c>
      <c r="D52" s="9"/>
      <c r="E52" s="57"/>
      <c r="F52" s="50"/>
    </row>
    <row r="53" customFormat="false" ht="31.5" hidden="false" customHeight="false" outlineLevel="0" collapsed="false">
      <c r="A53" s="6" t="s">
        <v>228</v>
      </c>
      <c r="B53" s="51" t="s">
        <v>229</v>
      </c>
      <c r="C53" s="8" t="s">
        <v>228</v>
      </c>
      <c r="D53" s="9"/>
      <c r="E53" s="57"/>
      <c r="F53" s="50"/>
    </row>
    <row r="54" customFormat="false" ht="31.5" hidden="false" customHeight="false" outlineLevel="0" collapsed="false">
      <c r="A54" s="6" t="s">
        <v>230</v>
      </c>
      <c r="B54" s="51" t="s">
        <v>231</v>
      </c>
      <c r="C54" s="8" t="s">
        <v>230</v>
      </c>
      <c r="D54" s="9"/>
      <c r="E54" s="57"/>
      <c r="F54" s="50"/>
    </row>
    <row r="55" customFormat="false" ht="15.75" hidden="false" customHeight="false" outlineLevel="0" collapsed="false">
      <c r="A55" s="6" t="s">
        <v>232</v>
      </c>
      <c r="B55" s="51" t="s">
        <v>233</v>
      </c>
      <c r="C55" s="8" t="s">
        <v>232</v>
      </c>
      <c r="D55" s="9"/>
      <c r="E55" s="57"/>
      <c r="F55" s="50"/>
    </row>
    <row r="56" customFormat="false" ht="15.75" hidden="false" customHeight="false" outlineLevel="0" collapsed="false">
      <c r="A56" s="6" t="s">
        <v>234</v>
      </c>
      <c r="B56" s="51" t="s">
        <v>235</v>
      </c>
      <c r="C56" s="8" t="s">
        <v>234</v>
      </c>
      <c r="D56" s="9"/>
      <c r="E56" s="57"/>
      <c r="F56" s="50"/>
    </row>
    <row r="57" customFormat="false" ht="15.75" hidden="false" customHeight="false" outlineLevel="0" collapsed="false">
      <c r="A57" s="6" t="s">
        <v>236</v>
      </c>
      <c r="B57" s="51" t="s">
        <v>237</v>
      </c>
      <c r="C57" s="8" t="s">
        <v>236</v>
      </c>
      <c r="D57" s="9"/>
      <c r="E57" s="57"/>
      <c r="F57" s="50"/>
    </row>
    <row r="58" customFormat="false" ht="15.75" hidden="false" customHeight="false" outlineLevel="0" collapsed="false">
      <c r="A58" s="6" t="s">
        <v>238</v>
      </c>
      <c r="B58" s="7" t="s">
        <v>239</v>
      </c>
      <c r="C58" s="7"/>
      <c r="D58" s="7"/>
      <c r="E58" s="8" t="s">
        <v>238</v>
      </c>
      <c r="F58" s="12" t="n">
        <f aca="false">SUM(D46:D57)</f>
        <v>0</v>
      </c>
    </row>
    <row r="59" customFormat="false" ht="33.75" hidden="false" customHeight="true" outlineLevel="0" collapsed="false">
      <c r="A59" s="18" t="s">
        <v>73</v>
      </c>
      <c r="B59" s="58" t="s">
        <v>240</v>
      </c>
      <c r="C59" s="58"/>
      <c r="D59" s="58"/>
      <c r="E59" s="20" t="s">
        <v>73</v>
      </c>
      <c r="F59" s="21" t="n">
        <f aca="false">SUM(F32:F58)</f>
        <v>0</v>
      </c>
    </row>
  </sheetData>
  <mergeCells count="28">
    <mergeCell ref="A1:F1"/>
    <mergeCell ref="A2:D2"/>
    <mergeCell ref="B3:D3"/>
    <mergeCell ref="B4:D4"/>
    <mergeCell ref="B6:D6"/>
    <mergeCell ref="B7:D7"/>
    <mergeCell ref="B8:D8"/>
    <mergeCell ref="B9:D9"/>
    <mergeCell ref="B10:D10"/>
    <mergeCell ref="B29:D29"/>
    <mergeCell ref="B30:D30"/>
    <mergeCell ref="A31:D31"/>
    <mergeCell ref="B32:D32"/>
    <mergeCell ref="B33:D33"/>
    <mergeCell ref="B34:D34"/>
    <mergeCell ref="B35:D35"/>
    <mergeCell ref="B36:D36"/>
    <mergeCell ref="B37:D37"/>
    <mergeCell ref="B38:D38"/>
    <mergeCell ref="B39:D39"/>
    <mergeCell ref="B40:D40"/>
    <mergeCell ref="B41:D41"/>
    <mergeCell ref="B42:D42"/>
    <mergeCell ref="B43:D43"/>
    <mergeCell ref="B44:D44"/>
    <mergeCell ref="A45:D45"/>
    <mergeCell ref="B58:D58"/>
    <mergeCell ref="B59:D5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8.64453125" defaultRowHeight="15.75" zeroHeight="false" outlineLevelRow="0" outlineLevelCol="0"/>
  <cols>
    <col collapsed="false" customWidth="true" hidden="false" outlineLevel="0" max="1" min="1" style="0" width="4.25"/>
    <col collapsed="false" customWidth="true" hidden="false" outlineLevel="0" max="2" min="2" style="0" width="53.75"/>
    <col collapsed="false" customWidth="true" hidden="false" outlineLevel="0" max="3" min="3" style="0" width="4.25"/>
    <col collapsed="false" customWidth="true" hidden="false" outlineLevel="0" max="5" min="5" style="0" width="2.88"/>
  </cols>
  <sheetData>
    <row r="1" customFormat="false" ht="15.75" hidden="false" customHeight="false" outlineLevel="0" collapsed="false">
      <c r="A1" s="61" t="s">
        <v>241</v>
      </c>
      <c r="B1" s="61"/>
      <c r="C1" s="61"/>
      <c r="D1" s="61"/>
      <c r="E1" s="62"/>
      <c r="F1" s="62"/>
    </row>
    <row r="2" customFormat="false" ht="15.75" hidden="false" customHeight="false" outlineLevel="0" collapsed="false">
      <c r="A2" s="63"/>
      <c r="B2" s="63"/>
      <c r="C2" s="63"/>
      <c r="D2" s="63"/>
      <c r="E2" s="62"/>
      <c r="F2" s="62"/>
    </row>
    <row r="3" customFormat="false" ht="15.75" hidden="false" customHeight="false" outlineLevel="0" collapsed="false">
      <c r="A3" s="61" t="s">
        <v>242</v>
      </c>
      <c r="B3" s="61"/>
      <c r="C3" s="61"/>
      <c r="D3" s="61"/>
      <c r="E3" s="62"/>
      <c r="F3" s="62"/>
    </row>
    <row r="4" customFormat="false" ht="15.75" hidden="false" customHeight="true" outlineLevel="0" collapsed="false">
      <c r="A4" s="64" t="s">
        <v>1</v>
      </c>
      <c r="B4" s="65" t="s">
        <v>243</v>
      </c>
      <c r="C4" s="65"/>
      <c r="D4" s="65"/>
      <c r="E4" s="66" t="s">
        <v>1</v>
      </c>
      <c r="F4" s="67"/>
    </row>
    <row r="5" customFormat="false" ht="15.75" hidden="false" customHeight="true" outlineLevel="0" collapsed="false">
      <c r="A5" s="68" t="s">
        <v>244</v>
      </c>
      <c r="B5" s="69" t="s">
        <v>245</v>
      </c>
      <c r="C5" s="69"/>
      <c r="D5" s="69"/>
      <c r="E5" s="70" t="s">
        <v>244</v>
      </c>
      <c r="F5" s="71"/>
    </row>
    <row r="6" customFormat="false" ht="16.5" hidden="false" customHeight="true" outlineLevel="0" collapsed="false">
      <c r="A6" s="72" t="s">
        <v>151</v>
      </c>
      <c r="B6" s="73" t="s">
        <v>246</v>
      </c>
      <c r="C6" s="73"/>
      <c r="D6" s="73"/>
      <c r="E6" s="74" t="s">
        <v>151</v>
      </c>
      <c r="F6" s="75" t="n">
        <f aca="false">F4+F5</f>
        <v>0</v>
      </c>
    </row>
    <row r="7" customFormat="false" ht="15.75" hidden="false" customHeight="false" outlineLevel="0" collapsed="false">
      <c r="A7" s="62"/>
      <c r="B7" s="62"/>
      <c r="C7" s="62"/>
      <c r="D7" s="62"/>
      <c r="E7" s="62"/>
      <c r="F7" s="62"/>
    </row>
    <row r="8" customFormat="false" ht="15.75" hidden="false" customHeight="false" outlineLevel="0" collapsed="false">
      <c r="A8" s="76" t="s">
        <v>247</v>
      </c>
      <c r="B8" s="76"/>
      <c r="C8" s="76"/>
      <c r="D8" s="76"/>
      <c r="E8" s="62"/>
      <c r="F8" s="62"/>
    </row>
    <row r="9" customFormat="false" ht="15.75" hidden="false" customHeight="true" outlineLevel="0" collapsed="false">
      <c r="A9" s="64" t="s">
        <v>153</v>
      </c>
      <c r="B9" s="65" t="s">
        <v>248</v>
      </c>
      <c r="C9" s="65"/>
      <c r="D9" s="65"/>
      <c r="E9" s="66" t="s">
        <v>153</v>
      </c>
      <c r="F9" s="67" t="n">
        <f aca="false">'F1040 SSE'!F31</f>
        <v>0</v>
      </c>
    </row>
    <row r="10" customFormat="false" ht="15.75" hidden="false" customHeight="true" outlineLevel="0" collapsed="false">
      <c r="A10" s="77" t="n">
        <v>5</v>
      </c>
      <c r="B10" s="69" t="s">
        <v>249</v>
      </c>
      <c r="C10" s="70" t="s">
        <v>155</v>
      </c>
      <c r="D10" s="71"/>
      <c r="E10" s="78"/>
      <c r="F10" s="79"/>
    </row>
    <row r="11" customFormat="false" ht="15.75" hidden="false" customHeight="false" outlineLevel="0" collapsed="false">
      <c r="A11" s="68" t="s">
        <v>157</v>
      </c>
      <c r="B11" s="80" t="s">
        <v>250</v>
      </c>
      <c r="C11" s="70" t="s">
        <v>157</v>
      </c>
      <c r="D11" s="71"/>
      <c r="E11" s="81"/>
      <c r="F11" s="82"/>
    </row>
    <row r="12" customFormat="false" ht="15.75" hidden="false" customHeight="true" outlineLevel="0" collapsed="false">
      <c r="A12" s="68" t="s">
        <v>21</v>
      </c>
      <c r="B12" s="69" t="s">
        <v>251</v>
      </c>
      <c r="C12" s="69"/>
      <c r="D12" s="69"/>
      <c r="E12" s="70" t="s">
        <v>21</v>
      </c>
      <c r="F12" s="71" t="n">
        <f aca="false">D11+D10</f>
        <v>0</v>
      </c>
    </row>
    <row r="13" customFormat="false" ht="15.75" hidden="false" customHeight="true" outlineLevel="0" collapsed="false">
      <c r="A13" s="68" t="s">
        <v>23</v>
      </c>
      <c r="B13" s="69" t="s">
        <v>252</v>
      </c>
      <c r="C13" s="69"/>
      <c r="D13" s="69"/>
      <c r="E13" s="70" t="s">
        <v>23</v>
      </c>
      <c r="F13" s="71"/>
    </row>
    <row r="14" customFormat="false" ht="15.75" hidden="false" customHeight="true" outlineLevel="0" collapsed="false">
      <c r="A14" s="68" t="s">
        <v>25</v>
      </c>
      <c r="B14" s="69" t="s">
        <v>253</v>
      </c>
      <c r="C14" s="69"/>
      <c r="D14" s="69"/>
      <c r="E14" s="70" t="s">
        <v>25</v>
      </c>
      <c r="F14" s="71"/>
    </row>
    <row r="15" customFormat="false" ht="15.75" hidden="false" customHeight="true" outlineLevel="0" collapsed="false">
      <c r="A15" s="68" t="s">
        <v>195</v>
      </c>
      <c r="B15" s="69" t="s">
        <v>254</v>
      </c>
      <c r="C15" s="69"/>
      <c r="D15" s="69"/>
      <c r="E15" s="70" t="s">
        <v>195</v>
      </c>
      <c r="F15" s="71"/>
    </row>
    <row r="16" customFormat="false" ht="15.75" hidden="false" customHeight="true" outlineLevel="0" collapsed="false">
      <c r="A16" s="68" t="s">
        <v>29</v>
      </c>
      <c r="B16" s="69" t="s">
        <v>255</v>
      </c>
      <c r="C16" s="69"/>
      <c r="D16" s="69"/>
      <c r="E16" s="70" t="s">
        <v>29</v>
      </c>
      <c r="F16" s="71"/>
    </row>
    <row r="17" customFormat="false" ht="15.75" hidden="false" customHeight="true" outlineLevel="0" collapsed="false">
      <c r="A17" s="68" t="s">
        <v>199</v>
      </c>
      <c r="B17" s="69" t="s">
        <v>256</v>
      </c>
      <c r="C17" s="69"/>
      <c r="D17" s="69"/>
      <c r="E17" s="70" t="s">
        <v>199</v>
      </c>
      <c r="F17" s="71"/>
    </row>
    <row r="18" customFormat="false" ht="15.75" hidden="false" customHeight="true" outlineLevel="0" collapsed="false">
      <c r="A18" s="68" t="s">
        <v>40</v>
      </c>
      <c r="B18" s="69" t="s">
        <v>257</v>
      </c>
      <c r="C18" s="69"/>
      <c r="D18" s="69"/>
      <c r="E18" s="70" t="s">
        <v>40</v>
      </c>
      <c r="F18" s="71"/>
    </row>
    <row r="19" customFormat="false" ht="15.75" hidden="false" customHeight="true" outlineLevel="0" collapsed="false">
      <c r="A19" s="68" t="s">
        <v>42</v>
      </c>
      <c r="B19" s="69" t="s">
        <v>258</v>
      </c>
      <c r="C19" s="69"/>
      <c r="D19" s="69"/>
      <c r="E19" s="70" t="s">
        <v>42</v>
      </c>
      <c r="F19" s="71"/>
    </row>
    <row r="20" customFormat="false" ht="15.75" hidden="false" customHeight="true" outlineLevel="0" collapsed="false">
      <c r="A20" s="68" t="s">
        <v>44</v>
      </c>
      <c r="B20" s="69" t="s">
        <v>259</v>
      </c>
      <c r="C20" s="69"/>
      <c r="D20" s="69"/>
      <c r="E20" s="70" t="s">
        <v>44</v>
      </c>
      <c r="F20" s="71"/>
    </row>
    <row r="21" customFormat="false" ht="16.5" hidden="false" customHeight="true" outlineLevel="0" collapsed="false">
      <c r="A21" s="72" t="s">
        <v>47</v>
      </c>
      <c r="B21" s="73" t="s">
        <v>260</v>
      </c>
      <c r="C21" s="73"/>
      <c r="D21" s="73"/>
      <c r="E21" s="74" t="s">
        <v>47</v>
      </c>
      <c r="F21" s="75"/>
    </row>
    <row r="22" customFormat="false" ht="15.75" hidden="false" customHeight="false" outlineLevel="0" collapsed="false">
      <c r="A22" s="61" t="s">
        <v>261</v>
      </c>
      <c r="B22" s="61"/>
      <c r="C22" s="61"/>
      <c r="D22" s="61"/>
      <c r="E22" s="62"/>
      <c r="F22" s="62"/>
    </row>
    <row r="23" customFormat="false" ht="15.75" hidden="false" customHeight="false" outlineLevel="0" collapsed="false">
      <c r="A23" s="64" t="s">
        <v>49</v>
      </c>
      <c r="B23" s="65" t="s">
        <v>262</v>
      </c>
      <c r="C23" s="83"/>
      <c r="D23" s="84"/>
      <c r="E23" s="85"/>
      <c r="F23" s="86"/>
    </row>
    <row r="24" customFormat="false" ht="15.75" hidden="false" customHeight="false" outlineLevel="0" collapsed="false">
      <c r="A24" s="68" t="s">
        <v>263</v>
      </c>
      <c r="B24" s="69" t="s">
        <v>264</v>
      </c>
      <c r="C24" s="70" t="s">
        <v>263</v>
      </c>
      <c r="D24" s="87"/>
      <c r="E24" s="81"/>
      <c r="F24" s="82"/>
    </row>
    <row r="25" customFormat="false" ht="31.5" hidden="false" customHeight="false" outlineLevel="0" collapsed="false">
      <c r="A25" s="68" t="s">
        <v>265</v>
      </c>
      <c r="B25" s="69" t="s">
        <v>266</v>
      </c>
      <c r="C25" s="70" t="s">
        <v>265</v>
      </c>
      <c r="D25" s="87"/>
      <c r="E25" s="81"/>
      <c r="F25" s="82"/>
    </row>
    <row r="26" customFormat="false" ht="15.75" hidden="false" customHeight="false" outlineLevel="0" collapsed="false">
      <c r="A26" s="68" t="s">
        <v>267</v>
      </c>
      <c r="B26" s="69" t="s">
        <v>268</v>
      </c>
      <c r="C26" s="70" t="s">
        <v>267</v>
      </c>
      <c r="D26" s="87"/>
      <c r="E26" s="81"/>
      <c r="F26" s="82"/>
    </row>
    <row r="27" customFormat="false" ht="31.5" hidden="false" customHeight="false" outlineLevel="0" collapsed="false">
      <c r="A27" s="68" t="s">
        <v>269</v>
      </c>
      <c r="B27" s="69" t="s">
        <v>270</v>
      </c>
      <c r="C27" s="70" t="s">
        <v>269</v>
      </c>
      <c r="D27" s="87"/>
      <c r="E27" s="81"/>
      <c r="F27" s="82"/>
    </row>
    <row r="28" customFormat="false" ht="15.75" hidden="false" customHeight="false" outlineLevel="0" collapsed="false">
      <c r="A28" s="68" t="s">
        <v>271</v>
      </c>
      <c r="B28" s="69" t="s">
        <v>272</v>
      </c>
      <c r="C28" s="70" t="s">
        <v>271</v>
      </c>
      <c r="D28" s="87"/>
      <c r="E28" s="81"/>
      <c r="F28" s="82"/>
    </row>
    <row r="29" customFormat="false" ht="31.5" hidden="false" customHeight="false" outlineLevel="0" collapsed="false">
      <c r="A29" s="68" t="s">
        <v>273</v>
      </c>
      <c r="B29" s="69" t="s">
        <v>274</v>
      </c>
      <c r="C29" s="70" t="s">
        <v>273</v>
      </c>
      <c r="D29" s="87"/>
      <c r="E29" s="81"/>
      <c r="F29" s="82"/>
    </row>
    <row r="30" customFormat="false" ht="31.5" hidden="false" customHeight="false" outlineLevel="0" collapsed="false">
      <c r="A30" s="68" t="s">
        <v>275</v>
      </c>
      <c r="B30" s="69" t="s">
        <v>276</v>
      </c>
      <c r="C30" s="70" t="s">
        <v>275</v>
      </c>
      <c r="D30" s="87"/>
      <c r="E30" s="81"/>
      <c r="F30" s="82"/>
    </row>
    <row r="31" customFormat="false" ht="31.5" hidden="false" customHeight="false" outlineLevel="0" collapsed="false">
      <c r="A31" s="68" t="s">
        <v>277</v>
      </c>
      <c r="B31" s="69" t="s">
        <v>278</v>
      </c>
      <c r="C31" s="70" t="s">
        <v>277</v>
      </c>
      <c r="D31" s="87"/>
      <c r="E31" s="81"/>
      <c r="F31" s="82"/>
    </row>
    <row r="32" customFormat="false" ht="31.5" hidden="false" customHeight="false" outlineLevel="0" collapsed="false">
      <c r="A32" s="68" t="s">
        <v>279</v>
      </c>
      <c r="B32" s="69" t="s">
        <v>280</v>
      </c>
      <c r="C32" s="70" t="s">
        <v>279</v>
      </c>
      <c r="D32" s="87"/>
      <c r="E32" s="81"/>
      <c r="F32" s="82"/>
    </row>
    <row r="33" customFormat="false" ht="15.75" hidden="false" customHeight="false" outlineLevel="0" collapsed="false">
      <c r="A33" s="68" t="s">
        <v>281</v>
      </c>
      <c r="B33" s="69" t="s">
        <v>282</v>
      </c>
      <c r="C33" s="70" t="s">
        <v>281</v>
      </c>
      <c r="D33" s="87"/>
      <c r="E33" s="81"/>
      <c r="F33" s="82"/>
    </row>
    <row r="34" customFormat="false" ht="15.75" hidden="false" customHeight="false" outlineLevel="0" collapsed="false">
      <c r="A34" s="68" t="s">
        <v>283</v>
      </c>
      <c r="B34" s="69" t="s">
        <v>284</v>
      </c>
      <c r="C34" s="70" t="s">
        <v>283</v>
      </c>
      <c r="D34" s="87"/>
      <c r="E34" s="81"/>
      <c r="F34" s="82"/>
    </row>
    <row r="35" customFormat="false" ht="15.75" hidden="false" customHeight="false" outlineLevel="0" collapsed="false">
      <c r="A35" s="68" t="s">
        <v>285</v>
      </c>
      <c r="B35" s="69" t="s">
        <v>286</v>
      </c>
      <c r="C35" s="70" t="s">
        <v>285</v>
      </c>
      <c r="D35" s="87"/>
      <c r="E35" s="81"/>
      <c r="F35" s="82"/>
    </row>
    <row r="36" customFormat="false" ht="31.5" hidden="false" customHeight="false" outlineLevel="0" collapsed="false">
      <c r="A36" s="68" t="s">
        <v>287</v>
      </c>
      <c r="B36" s="69" t="s">
        <v>288</v>
      </c>
      <c r="C36" s="70" t="s">
        <v>287</v>
      </c>
      <c r="D36" s="87"/>
      <c r="E36" s="81"/>
      <c r="F36" s="82"/>
    </row>
    <row r="37" customFormat="false" ht="31.5" hidden="false" customHeight="false" outlineLevel="0" collapsed="false">
      <c r="A37" s="68" t="s">
        <v>289</v>
      </c>
      <c r="B37" s="69" t="s">
        <v>290</v>
      </c>
      <c r="C37" s="70" t="s">
        <v>289</v>
      </c>
      <c r="D37" s="87"/>
      <c r="E37" s="81"/>
      <c r="F37" s="82"/>
    </row>
    <row r="38" customFormat="false" ht="31.5" hidden="false" customHeight="false" outlineLevel="0" collapsed="false">
      <c r="A38" s="68" t="s">
        <v>291</v>
      </c>
      <c r="B38" s="69" t="s">
        <v>292</v>
      </c>
      <c r="C38" s="70" t="s">
        <v>291</v>
      </c>
      <c r="D38" s="87"/>
      <c r="E38" s="81"/>
      <c r="F38" s="82"/>
    </row>
    <row r="39" customFormat="false" ht="31.5" hidden="false" customHeight="false" outlineLevel="0" collapsed="false">
      <c r="A39" s="68" t="s">
        <v>293</v>
      </c>
      <c r="B39" s="69" t="s">
        <v>294</v>
      </c>
      <c r="C39" s="70" t="s">
        <v>293</v>
      </c>
      <c r="D39" s="87"/>
      <c r="E39" s="81"/>
      <c r="F39" s="82"/>
    </row>
    <row r="40" customFormat="false" ht="15.75" hidden="false" customHeight="false" outlineLevel="0" collapsed="false">
      <c r="A40" s="68" t="s">
        <v>295</v>
      </c>
      <c r="B40" s="69" t="s">
        <v>296</v>
      </c>
      <c r="C40" s="70" t="s">
        <v>295</v>
      </c>
      <c r="D40" s="87"/>
      <c r="E40" s="81"/>
      <c r="F40" s="82"/>
    </row>
    <row r="41" customFormat="false" ht="15.75" hidden="false" customHeight="false" outlineLevel="0" collapsed="false">
      <c r="A41" s="68" t="s">
        <v>297</v>
      </c>
      <c r="B41" s="69" t="s">
        <v>298</v>
      </c>
      <c r="C41" s="70" t="s">
        <v>297</v>
      </c>
      <c r="D41" s="87"/>
      <c r="E41" s="81"/>
      <c r="F41" s="82"/>
    </row>
    <row r="42" customFormat="false" ht="15.75" hidden="false" customHeight="true" outlineLevel="0" collapsed="false">
      <c r="A42" s="68" t="s">
        <v>51</v>
      </c>
      <c r="B42" s="69" t="s">
        <v>299</v>
      </c>
      <c r="C42" s="69"/>
      <c r="D42" s="69"/>
      <c r="E42" s="70" t="s">
        <v>51</v>
      </c>
      <c r="F42" s="71" t="n">
        <f aca="false">SUM(D24:D41)</f>
        <v>0</v>
      </c>
    </row>
    <row r="43" customFormat="false" ht="15.75" hidden="false" customHeight="true" outlineLevel="0" collapsed="false">
      <c r="A43" s="68" t="s">
        <v>53</v>
      </c>
      <c r="B43" s="69" t="s">
        <v>300</v>
      </c>
      <c r="C43" s="69"/>
      <c r="D43" s="69"/>
      <c r="E43" s="70" t="s">
        <v>53</v>
      </c>
      <c r="F43" s="71"/>
    </row>
    <row r="44" customFormat="false" ht="15.75" hidden="false" customHeight="false" outlineLevel="0" collapsed="false">
      <c r="A44" s="68" t="s">
        <v>55</v>
      </c>
      <c r="B44" s="69" t="s">
        <v>301</v>
      </c>
      <c r="C44" s="70" t="s">
        <v>55</v>
      </c>
      <c r="D44" s="87"/>
      <c r="E44" s="81"/>
      <c r="F44" s="82"/>
    </row>
    <row r="45" customFormat="false" ht="16.5" hidden="false" customHeight="true" outlineLevel="0" collapsed="false">
      <c r="A45" s="72" t="s">
        <v>57</v>
      </c>
      <c r="B45" s="73" t="s">
        <v>302</v>
      </c>
      <c r="C45" s="73"/>
      <c r="D45" s="73"/>
      <c r="E45" s="74" t="s">
        <v>57</v>
      </c>
      <c r="F45" s="75" t="n">
        <f aca="false">SUM(F9:F43)</f>
        <v>0</v>
      </c>
    </row>
  </sheetData>
  <mergeCells count="21">
    <mergeCell ref="A1:D1"/>
    <mergeCell ref="A3:D3"/>
    <mergeCell ref="B4:D4"/>
    <mergeCell ref="B5:D5"/>
    <mergeCell ref="B6:D6"/>
    <mergeCell ref="A8:D8"/>
    <mergeCell ref="B9:D9"/>
    <mergeCell ref="B12:D12"/>
    <mergeCell ref="B13:D13"/>
    <mergeCell ref="B14:D14"/>
    <mergeCell ref="B15:D15"/>
    <mergeCell ref="B16:D16"/>
    <mergeCell ref="B17:D17"/>
    <mergeCell ref="B18:D18"/>
    <mergeCell ref="B19:D19"/>
    <mergeCell ref="B20:D20"/>
    <mergeCell ref="B21:D21"/>
    <mergeCell ref="A22:D22"/>
    <mergeCell ref="B42:D42"/>
    <mergeCell ref="B43:D43"/>
    <mergeCell ref="B45:D4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88" width="67.88"/>
    <col collapsed="false" customWidth="true" hidden="false" outlineLevel="0" max="3" min="3" style="0" width="3.88"/>
    <col collapsed="false" customWidth="true" hidden="false" outlineLevel="0" max="5" min="5" style="0" width="2.88"/>
  </cols>
  <sheetData>
    <row r="1" customFormat="false" ht="18.75" hidden="false" customHeight="false" outlineLevel="0" collapsed="false">
      <c r="A1" s="89" t="s">
        <v>303</v>
      </c>
      <c r="B1" s="89"/>
      <c r="C1" s="89"/>
      <c r="D1" s="89"/>
      <c r="E1" s="89"/>
      <c r="F1" s="89"/>
    </row>
    <row r="2" customFormat="false" ht="15.75" hidden="false" customHeight="false" outlineLevel="0" collapsed="false">
      <c r="A2" s="90" t="s">
        <v>304</v>
      </c>
      <c r="B2" s="90"/>
      <c r="C2" s="90"/>
      <c r="D2" s="90"/>
    </row>
    <row r="3" customFormat="false" ht="15.75" hidden="false" customHeight="false" outlineLevel="0" collapsed="false">
      <c r="A3" s="2" t="s">
        <v>1</v>
      </c>
      <c r="B3" s="91" t="s">
        <v>305</v>
      </c>
      <c r="C3" s="91"/>
      <c r="D3" s="91"/>
      <c r="E3" s="4" t="s">
        <v>1</v>
      </c>
      <c r="F3" s="34"/>
    </row>
    <row r="4" customFormat="false" ht="15.75" hidden="false" customHeight="false" outlineLevel="0" collapsed="false">
      <c r="A4" s="6" t="s">
        <v>244</v>
      </c>
      <c r="B4" s="92" t="s">
        <v>306</v>
      </c>
      <c r="C4" s="92"/>
      <c r="D4" s="92"/>
      <c r="E4" s="8" t="s">
        <v>244</v>
      </c>
      <c r="F4" s="38"/>
    </row>
    <row r="5" customFormat="false" ht="15.75" hidden="false" customHeight="false" outlineLevel="0" collapsed="false">
      <c r="A5" s="6" t="s">
        <v>151</v>
      </c>
      <c r="B5" s="92" t="s">
        <v>307</v>
      </c>
      <c r="C5" s="92"/>
      <c r="D5" s="92"/>
      <c r="E5" s="8" t="s">
        <v>151</v>
      </c>
      <c r="F5" s="38"/>
    </row>
    <row r="6" customFormat="false" ht="15.75" hidden="false" customHeight="false" outlineLevel="0" collapsed="false">
      <c r="A6" s="6" t="s">
        <v>153</v>
      </c>
      <c r="B6" s="92" t="s">
        <v>308</v>
      </c>
      <c r="C6" s="92"/>
      <c r="D6" s="92"/>
      <c r="E6" s="8" t="s">
        <v>153</v>
      </c>
      <c r="F6" s="38"/>
    </row>
    <row r="7" customFormat="false" ht="15.75" hidden="false" customHeight="false" outlineLevel="0" collapsed="false">
      <c r="A7" s="6" t="s">
        <v>155</v>
      </c>
      <c r="B7" s="92" t="s">
        <v>309</v>
      </c>
      <c r="C7" s="92"/>
      <c r="D7" s="92"/>
      <c r="E7" s="8" t="s">
        <v>155</v>
      </c>
      <c r="F7" s="38"/>
    </row>
    <row r="8" customFormat="false" ht="15.75" hidden="false" customHeight="false" outlineLevel="0" collapsed="false">
      <c r="A8" s="93" t="s">
        <v>310</v>
      </c>
      <c r="B8" s="93"/>
      <c r="C8" s="93"/>
      <c r="D8" s="93"/>
      <c r="E8" s="94"/>
      <c r="F8" s="95"/>
    </row>
    <row r="9" customFormat="false" ht="15.75" hidden="false" customHeight="false" outlineLevel="0" collapsed="false">
      <c r="A9" s="6" t="s">
        <v>18</v>
      </c>
      <c r="B9" s="96" t="s">
        <v>311</v>
      </c>
      <c r="C9" s="8" t="s">
        <v>18</v>
      </c>
      <c r="D9" s="97"/>
      <c r="E9" s="94"/>
      <c r="F9" s="95"/>
    </row>
    <row r="10" customFormat="false" ht="15.75" hidden="false" customHeight="false" outlineLevel="0" collapsed="false">
      <c r="A10" s="6" t="s">
        <v>20</v>
      </c>
      <c r="B10" s="96" t="s">
        <v>312</v>
      </c>
      <c r="C10" s="8" t="s">
        <v>20</v>
      </c>
      <c r="D10" s="97"/>
      <c r="E10" s="94"/>
      <c r="F10" s="95"/>
    </row>
    <row r="11" customFormat="false" ht="15.75" hidden="false" customHeight="false" outlineLevel="0" collapsed="false">
      <c r="A11" s="6" t="s">
        <v>313</v>
      </c>
      <c r="B11" s="96" t="s">
        <v>314</v>
      </c>
      <c r="C11" s="8" t="s">
        <v>313</v>
      </c>
      <c r="D11" s="97"/>
      <c r="E11" s="94"/>
      <c r="F11" s="95"/>
    </row>
    <row r="12" customFormat="false" ht="15.75" hidden="false" customHeight="false" outlineLevel="0" collapsed="false">
      <c r="A12" s="6" t="s">
        <v>315</v>
      </c>
      <c r="B12" s="96" t="s">
        <v>316</v>
      </c>
      <c r="C12" s="8" t="s">
        <v>315</v>
      </c>
      <c r="D12" s="97"/>
      <c r="E12" s="94"/>
      <c r="F12" s="95"/>
    </row>
    <row r="13" customFormat="false" ht="15.75" hidden="false" customHeight="false" outlineLevel="0" collapsed="false">
      <c r="A13" s="6" t="s">
        <v>317</v>
      </c>
      <c r="B13" s="96" t="s">
        <v>318</v>
      </c>
      <c r="C13" s="8" t="s">
        <v>317</v>
      </c>
      <c r="D13" s="97"/>
      <c r="E13" s="94"/>
      <c r="F13" s="95"/>
    </row>
    <row r="14" customFormat="false" ht="15.75" hidden="false" customHeight="false" outlineLevel="0" collapsed="false">
      <c r="A14" s="6" t="s">
        <v>319</v>
      </c>
      <c r="B14" s="96" t="s">
        <v>320</v>
      </c>
      <c r="C14" s="8" t="s">
        <v>319</v>
      </c>
      <c r="D14" s="97"/>
      <c r="E14" s="94"/>
      <c r="F14" s="95"/>
    </row>
    <row r="15" customFormat="false" ht="15.75" hidden="false" customHeight="false" outlineLevel="0" collapsed="false">
      <c r="A15" s="6" t="s">
        <v>321</v>
      </c>
      <c r="B15" s="96" t="s">
        <v>322</v>
      </c>
      <c r="C15" s="8" t="s">
        <v>321</v>
      </c>
      <c r="D15" s="97"/>
      <c r="E15" s="94"/>
      <c r="F15" s="95"/>
    </row>
    <row r="16" customFormat="false" ht="15.75" hidden="false" customHeight="false" outlineLevel="0" collapsed="false">
      <c r="A16" s="6" t="s">
        <v>323</v>
      </c>
      <c r="B16" s="96" t="s">
        <v>324</v>
      </c>
      <c r="C16" s="8" t="s">
        <v>323</v>
      </c>
      <c r="D16" s="97"/>
      <c r="E16" s="94"/>
      <c r="F16" s="95"/>
    </row>
    <row r="17" customFormat="false" ht="15.75" hidden="false" customHeight="false" outlineLevel="0" collapsed="false">
      <c r="A17" s="6" t="s">
        <v>325</v>
      </c>
      <c r="B17" s="96" t="s">
        <v>326</v>
      </c>
      <c r="C17" s="8" t="s">
        <v>325</v>
      </c>
      <c r="D17" s="97"/>
      <c r="E17" s="94"/>
      <c r="F17" s="95"/>
    </row>
    <row r="18" customFormat="false" ht="15.75" hidden="false" customHeight="false" outlineLevel="0" collapsed="false">
      <c r="A18" s="6" t="s">
        <v>327</v>
      </c>
      <c r="B18" s="96" t="s">
        <v>328</v>
      </c>
      <c r="C18" s="8" t="s">
        <v>327</v>
      </c>
      <c r="D18" s="97"/>
      <c r="E18" s="94"/>
      <c r="F18" s="95"/>
    </row>
    <row r="19" customFormat="false" ht="15.75" hidden="false" customHeight="false" outlineLevel="0" collapsed="false">
      <c r="A19" s="6" t="s">
        <v>329</v>
      </c>
      <c r="B19" s="96" t="s">
        <v>330</v>
      </c>
      <c r="C19" s="8" t="s">
        <v>329</v>
      </c>
      <c r="D19" s="97"/>
      <c r="E19" s="94"/>
      <c r="F19" s="95"/>
    </row>
    <row r="20" customFormat="false" ht="15.75" hidden="false" customHeight="false" outlineLevel="0" collapsed="false">
      <c r="A20" s="6" t="s">
        <v>331</v>
      </c>
      <c r="B20" s="96" t="s">
        <v>332</v>
      </c>
      <c r="C20" s="8" t="s">
        <v>331</v>
      </c>
      <c r="D20" s="97"/>
      <c r="E20" s="94"/>
      <c r="F20" s="95"/>
    </row>
    <row r="21" customFormat="false" ht="15.75" hidden="false" customHeight="false" outlineLevel="0" collapsed="false">
      <c r="A21" s="6" t="s">
        <v>333</v>
      </c>
      <c r="B21" s="96" t="s">
        <v>334</v>
      </c>
      <c r="C21" s="8" t="s">
        <v>333</v>
      </c>
      <c r="D21" s="97"/>
      <c r="E21" s="94"/>
      <c r="F21" s="95"/>
    </row>
    <row r="22" customFormat="false" ht="15.75" hidden="false" customHeight="false" outlineLevel="0" collapsed="false">
      <c r="A22" s="6" t="s">
        <v>21</v>
      </c>
      <c r="B22" s="92" t="s">
        <v>335</v>
      </c>
      <c r="C22" s="92"/>
      <c r="D22" s="92"/>
      <c r="E22" s="8" t="s">
        <v>21</v>
      </c>
      <c r="F22" s="38" t="n">
        <f aca="false">SUM(D9:D21)</f>
        <v>0</v>
      </c>
    </row>
    <row r="23" customFormat="false" ht="15.75" hidden="false" customHeight="false" outlineLevel="0" collapsed="false">
      <c r="A23" s="18" t="s">
        <v>23</v>
      </c>
      <c r="B23" s="98" t="s">
        <v>336</v>
      </c>
      <c r="C23" s="98"/>
      <c r="D23" s="98"/>
      <c r="E23" s="20" t="s">
        <v>23</v>
      </c>
      <c r="F23" s="46" t="n">
        <f aca="false">SUM(F3:F22)</f>
        <v>0</v>
      </c>
    </row>
    <row r="25" customFormat="false" ht="15.75" hidden="false" customHeight="false" outlineLevel="0" collapsed="false">
      <c r="A25" s="99" t="s">
        <v>337</v>
      </c>
      <c r="B25" s="99"/>
      <c r="C25" s="99"/>
      <c r="D25" s="99"/>
      <c r="E25" s="99"/>
      <c r="F25" s="99"/>
    </row>
    <row r="26" customFormat="false" ht="15.75" hidden="false" customHeight="false" outlineLevel="0" collapsed="false">
      <c r="A26" s="90" t="s">
        <v>338</v>
      </c>
      <c r="B26" s="90"/>
      <c r="C26" s="90"/>
      <c r="D26" s="90"/>
    </row>
    <row r="27" customFormat="false" ht="15.75" hidden="false" customHeight="false" outlineLevel="0" collapsed="false">
      <c r="A27" s="100" t="s">
        <v>25</v>
      </c>
      <c r="B27" s="91" t="s">
        <v>339</v>
      </c>
      <c r="C27" s="91"/>
      <c r="D27" s="91"/>
      <c r="E27" s="4" t="s">
        <v>25</v>
      </c>
      <c r="F27" s="34"/>
    </row>
    <row r="28" customFormat="false" ht="15.75" hidden="false" customHeight="false" outlineLevel="0" collapsed="false">
      <c r="A28" s="101" t="s">
        <v>195</v>
      </c>
      <c r="B28" s="92" t="s">
        <v>340</v>
      </c>
      <c r="C28" s="92"/>
      <c r="D28" s="92"/>
      <c r="E28" s="8" t="s">
        <v>195</v>
      </c>
      <c r="F28" s="38"/>
    </row>
    <row r="29" customFormat="false" ht="15.75" hidden="false" customHeight="false" outlineLevel="0" collapsed="false">
      <c r="A29" s="101" t="s">
        <v>29</v>
      </c>
      <c r="B29" s="92" t="s">
        <v>341</v>
      </c>
      <c r="C29" s="92"/>
      <c r="D29" s="92"/>
      <c r="E29" s="8" t="s">
        <v>29</v>
      </c>
      <c r="F29" s="38"/>
    </row>
    <row r="30" customFormat="false" ht="15.75" hidden="false" customHeight="false" outlineLevel="0" collapsed="false">
      <c r="A30" s="101" t="s">
        <v>199</v>
      </c>
      <c r="B30" s="92" t="s">
        <v>342</v>
      </c>
      <c r="C30" s="92"/>
      <c r="D30" s="92"/>
      <c r="E30" s="8" t="s">
        <v>199</v>
      </c>
      <c r="F30" s="38"/>
    </row>
    <row r="31" customFormat="false" ht="15.75" hidden="false" customHeight="false" outlineLevel="0" collapsed="false">
      <c r="A31" s="102" t="s">
        <v>343</v>
      </c>
      <c r="B31" s="102"/>
      <c r="C31" s="102"/>
      <c r="D31" s="102"/>
      <c r="E31" s="94"/>
      <c r="F31" s="95"/>
    </row>
    <row r="32" customFormat="false" ht="15.75" hidden="false" customHeight="false" outlineLevel="0" collapsed="false">
      <c r="A32" s="6" t="s">
        <v>344</v>
      </c>
      <c r="B32" s="96" t="s">
        <v>345</v>
      </c>
      <c r="C32" s="8" t="s">
        <v>344</v>
      </c>
      <c r="D32" s="97"/>
      <c r="E32" s="94"/>
      <c r="F32" s="95"/>
    </row>
    <row r="33" customFormat="false" ht="31.5" hidden="false" customHeight="false" outlineLevel="0" collapsed="false">
      <c r="A33" s="6" t="s">
        <v>346</v>
      </c>
      <c r="B33" s="96" t="s">
        <v>347</v>
      </c>
      <c r="C33" s="8" t="s">
        <v>346</v>
      </c>
      <c r="D33" s="97"/>
      <c r="E33" s="94"/>
      <c r="F33" s="95"/>
    </row>
    <row r="34" customFormat="false" ht="15.75" hidden="false" customHeight="false" outlineLevel="0" collapsed="false">
      <c r="A34" s="6" t="s">
        <v>348</v>
      </c>
      <c r="B34" s="96" t="s">
        <v>349</v>
      </c>
      <c r="C34" s="8" t="s">
        <v>348</v>
      </c>
      <c r="D34" s="97"/>
      <c r="E34" s="94"/>
      <c r="F34" s="95"/>
    </row>
    <row r="35" customFormat="false" ht="15.75" hidden="false" customHeight="false" outlineLevel="0" collapsed="false">
      <c r="A35" s="6" t="s">
        <v>350</v>
      </c>
      <c r="B35" s="96" t="s">
        <v>351</v>
      </c>
      <c r="C35" s="8" t="s">
        <v>350</v>
      </c>
      <c r="D35" s="97"/>
      <c r="E35" s="94"/>
      <c r="F35" s="95"/>
    </row>
    <row r="36" customFormat="false" ht="15.75" hidden="false" customHeight="false" outlineLevel="0" collapsed="false">
      <c r="A36" s="6" t="s">
        <v>352</v>
      </c>
      <c r="B36" s="96" t="s">
        <v>211</v>
      </c>
      <c r="C36" s="103" t="s">
        <v>352</v>
      </c>
      <c r="D36" s="104"/>
      <c r="E36" s="94"/>
      <c r="F36" s="95"/>
    </row>
    <row r="37" customFormat="false" ht="15.75" hidden="false" customHeight="false" outlineLevel="0" collapsed="false">
      <c r="A37" s="6" t="s">
        <v>353</v>
      </c>
      <c r="B37" s="96" t="s">
        <v>354</v>
      </c>
      <c r="C37" s="8" t="s">
        <v>353</v>
      </c>
      <c r="D37" s="97"/>
      <c r="E37" s="94"/>
      <c r="F37" s="95"/>
    </row>
    <row r="38" customFormat="false" ht="31.5" hidden="false" customHeight="false" outlineLevel="0" collapsed="false">
      <c r="A38" s="6" t="s">
        <v>355</v>
      </c>
      <c r="B38" s="96" t="s">
        <v>356</v>
      </c>
      <c r="C38" s="8" t="s">
        <v>355</v>
      </c>
      <c r="D38" s="97"/>
      <c r="E38" s="94"/>
      <c r="F38" s="95"/>
    </row>
    <row r="39" customFormat="false" ht="31.5" hidden="false" customHeight="false" outlineLevel="0" collapsed="false">
      <c r="A39" s="6" t="s">
        <v>357</v>
      </c>
      <c r="B39" s="96" t="s">
        <v>358</v>
      </c>
      <c r="C39" s="8" t="s">
        <v>357</v>
      </c>
      <c r="D39" s="97"/>
      <c r="E39" s="94"/>
      <c r="F39" s="95"/>
    </row>
    <row r="40" customFormat="false" ht="15.75" hidden="false" customHeight="false" outlineLevel="0" collapsed="false">
      <c r="A40" s="6" t="s">
        <v>359</v>
      </c>
      <c r="B40" s="96" t="s">
        <v>360</v>
      </c>
      <c r="C40" s="8" t="s">
        <v>359</v>
      </c>
      <c r="D40" s="97"/>
      <c r="E40" s="94"/>
      <c r="F40" s="95"/>
    </row>
    <row r="41" customFormat="false" ht="15.75" hidden="false" customHeight="false" outlineLevel="0" collapsed="false">
      <c r="A41" s="6" t="s">
        <v>42</v>
      </c>
      <c r="B41" s="92" t="s">
        <v>361</v>
      </c>
      <c r="C41" s="92"/>
      <c r="D41" s="92"/>
      <c r="E41" s="8" t="s">
        <v>42</v>
      </c>
      <c r="F41" s="38" t="n">
        <f aca="false">SUM(D32:D40)</f>
        <v>0</v>
      </c>
    </row>
    <row r="42" customFormat="false" ht="15.75" hidden="false" customHeight="false" outlineLevel="0" collapsed="false">
      <c r="A42" s="18" t="s">
        <v>44</v>
      </c>
      <c r="B42" s="98" t="s">
        <v>362</v>
      </c>
      <c r="C42" s="98"/>
      <c r="D42" s="98"/>
      <c r="E42" s="20" t="s">
        <v>44</v>
      </c>
      <c r="F42" s="46" t="n">
        <f aca="false">SUM(F27:F41)</f>
        <v>0</v>
      </c>
    </row>
  </sheetData>
  <mergeCells count="19">
    <mergeCell ref="A1:F1"/>
    <mergeCell ref="A2:D2"/>
    <mergeCell ref="B3:D3"/>
    <mergeCell ref="B4:D4"/>
    <mergeCell ref="B5:D5"/>
    <mergeCell ref="B6:D6"/>
    <mergeCell ref="B7:D7"/>
    <mergeCell ref="A8:D8"/>
    <mergeCell ref="B22:D22"/>
    <mergeCell ref="B23:D23"/>
    <mergeCell ref="A25:F25"/>
    <mergeCell ref="A26:D26"/>
    <mergeCell ref="B27:D27"/>
    <mergeCell ref="B28:D28"/>
    <mergeCell ref="B29:D29"/>
    <mergeCell ref="B30:D30"/>
    <mergeCell ref="A31:D31"/>
    <mergeCell ref="B41:D41"/>
    <mergeCell ref="B42:D4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5" activeCellId="0" sqref="B105"/>
    </sheetView>
  </sheetViews>
  <sheetFormatPr defaultColWidth="8.64453125" defaultRowHeight="15.75" zeroHeight="false" outlineLevelRow="0" outlineLevelCol="0"/>
  <cols>
    <col collapsed="false" customWidth="true" hidden="false" outlineLevel="0" max="1" min="1" style="62" width="4.5"/>
    <col collapsed="false" customWidth="false" hidden="false" outlineLevel="0" max="5" min="2" style="62" width="8.63"/>
    <col collapsed="false" customWidth="true" hidden="false" outlineLevel="0" max="6" min="6" style="62" width="21.87"/>
    <col collapsed="false" customWidth="true" hidden="false" outlineLevel="0" max="7" min="7" style="62" width="4.5"/>
    <col collapsed="false" customWidth="true" hidden="false" outlineLevel="0" max="8" min="8" style="62" width="11.88"/>
    <col collapsed="false" customWidth="true" hidden="false" outlineLevel="0" max="9" min="9" style="62" width="4.63"/>
    <col collapsed="false" customWidth="false" hidden="false" outlineLevel="0" max="10" min="10" style="62" width="8.63"/>
    <col collapsed="false" customWidth="true" hidden="false" outlineLevel="0" max="11" min="11" style="62" width="4.5"/>
    <col collapsed="false" customWidth="false" hidden="false" outlineLevel="0" max="1024" min="12" style="62" width="8.63"/>
  </cols>
  <sheetData>
    <row r="1" customFormat="false" ht="18.75" hidden="false" customHeight="false" outlineLevel="0" collapsed="false">
      <c r="A1" s="105" t="s">
        <v>363</v>
      </c>
      <c r="B1" s="105"/>
      <c r="C1" s="105"/>
      <c r="D1" s="105"/>
      <c r="E1" s="105"/>
      <c r="F1" s="105"/>
      <c r="G1" s="105"/>
      <c r="H1" s="105"/>
      <c r="I1" s="105"/>
      <c r="J1" s="105"/>
      <c r="K1" s="105"/>
      <c r="L1" s="105"/>
    </row>
    <row r="2" customFormat="false" ht="15.75" hidden="false" customHeight="false" outlineLevel="0" collapsed="false">
      <c r="A2" s="106" t="s">
        <v>364</v>
      </c>
      <c r="B2" s="106"/>
      <c r="C2" s="106"/>
      <c r="D2" s="106"/>
      <c r="E2" s="106"/>
      <c r="F2" s="106"/>
      <c r="G2" s="106"/>
      <c r="H2" s="106"/>
      <c r="I2" s="106"/>
      <c r="J2" s="106"/>
      <c r="K2" s="106"/>
      <c r="L2" s="106"/>
    </row>
    <row r="3" customFormat="false" ht="15.75" hidden="false" customHeight="false" outlineLevel="0" collapsed="false">
      <c r="A3" s="106" t="s">
        <v>365</v>
      </c>
      <c r="B3" s="106"/>
      <c r="C3" s="106"/>
      <c r="D3" s="106"/>
      <c r="E3" s="106"/>
      <c r="F3" s="106"/>
      <c r="G3" s="106"/>
      <c r="H3" s="106"/>
      <c r="I3" s="106"/>
      <c r="J3" s="106"/>
      <c r="K3" s="106"/>
      <c r="L3" s="106"/>
    </row>
    <row r="5" customFormat="false" ht="15.75" hidden="false" customHeight="false" outlineLevel="0" collapsed="false">
      <c r="A5" s="107" t="s">
        <v>366</v>
      </c>
      <c r="B5" s="107"/>
      <c r="C5" s="107"/>
      <c r="D5" s="107"/>
      <c r="E5" s="107"/>
      <c r="F5" s="107"/>
      <c r="G5" s="107"/>
    </row>
    <row r="6" customFormat="false" ht="15.75" hidden="false" customHeight="false" outlineLevel="0" collapsed="false">
      <c r="A6" s="107" t="s">
        <v>367</v>
      </c>
      <c r="B6" s="107"/>
      <c r="C6" s="107"/>
      <c r="D6" s="107"/>
      <c r="E6" s="107"/>
      <c r="F6" s="107"/>
      <c r="G6" s="107"/>
    </row>
    <row r="7" customFormat="false" ht="15.75" hidden="false" customHeight="false" outlineLevel="0" collapsed="false">
      <c r="A7" s="108" t="s">
        <v>1</v>
      </c>
      <c r="B7" s="109" t="s">
        <v>368</v>
      </c>
      <c r="C7" s="109"/>
      <c r="D7" s="109"/>
      <c r="E7" s="109"/>
      <c r="F7" s="109"/>
      <c r="G7" s="109"/>
      <c r="H7" s="109"/>
      <c r="I7" s="109"/>
      <c r="J7" s="109"/>
      <c r="K7" s="110" t="s">
        <v>1</v>
      </c>
      <c r="L7" s="111" t="n">
        <f aca="false">'IRS f1040'!F17</f>
        <v>0</v>
      </c>
    </row>
    <row r="8" customFormat="false" ht="15.75" hidden="false" customHeight="false" outlineLevel="0" collapsed="false">
      <c r="A8" s="112" t="s">
        <v>3</v>
      </c>
      <c r="B8" s="113" t="s">
        <v>369</v>
      </c>
      <c r="C8" s="113"/>
      <c r="D8" s="113"/>
      <c r="E8" s="113"/>
      <c r="F8" s="113"/>
      <c r="G8" s="113"/>
      <c r="H8" s="113"/>
      <c r="I8" s="114" t="s">
        <v>3</v>
      </c>
      <c r="J8" s="115"/>
      <c r="K8" s="116"/>
      <c r="L8" s="117"/>
    </row>
    <row r="9" customFormat="false" ht="15.75" hidden="false" customHeight="false" outlineLevel="0" collapsed="false">
      <c r="A9" s="112" t="s">
        <v>5</v>
      </c>
      <c r="B9" s="113" t="s">
        <v>370</v>
      </c>
      <c r="C9" s="113"/>
      <c r="D9" s="113"/>
      <c r="E9" s="113"/>
      <c r="F9" s="113"/>
      <c r="G9" s="113"/>
      <c r="H9" s="113"/>
      <c r="I9" s="114" t="s">
        <v>5</v>
      </c>
      <c r="J9" s="115"/>
      <c r="K9" s="116"/>
      <c r="L9" s="117"/>
    </row>
    <row r="10" customFormat="false" ht="15.75" hidden="false" customHeight="false" outlineLevel="0" collapsed="false">
      <c r="A10" s="112" t="s">
        <v>371</v>
      </c>
      <c r="B10" s="113" t="s">
        <v>372</v>
      </c>
      <c r="C10" s="113"/>
      <c r="D10" s="113"/>
      <c r="E10" s="113"/>
      <c r="F10" s="113"/>
      <c r="G10" s="113"/>
      <c r="H10" s="113"/>
      <c r="I10" s="114" t="s">
        <v>371</v>
      </c>
      <c r="J10" s="115"/>
      <c r="K10" s="116"/>
      <c r="L10" s="117"/>
    </row>
    <row r="11" customFormat="false" ht="15.75" hidden="false" customHeight="false" outlineLevel="0" collapsed="false">
      <c r="A11" s="112" t="s">
        <v>373</v>
      </c>
      <c r="B11" s="113" t="s">
        <v>374</v>
      </c>
      <c r="C11" s="113"/>
      <c r="D11" s="113"/>
      <c r="E11" s="113"/>
      <c r="F11" s="113"/>
      <c r="G11" s="113"/>
      <c r="H11" s="113"/>
      <c r="I11" s="113"/>
      <c r="J11" s="113"/>
      <c r="K11" s="114" t="s">
        <v>373</v>
      </c>
      <c r="L11" s="118" t="n">
        <f aca="false">SUM(J8:J10)</f>
        <v>0</v>
      </c>
    </row>
    <row r="12" customFormat="false" ht="15.75" hidden="false" customHeight="false" outlineLevel="0" collapsed="false">
      <c r="A12" s="112" t="s">
        <v>151</v>
      </c>
      <c r="B12" s="113" t="s">
        <v>375</v>
      </c>
      <c r="C12" s="113"/>
      <c r="D12" s="113"/>
      <c r="E12" s="113"/>
      <c r="F12" s="113"/>
      <c r="G12" s="113"/>
      <c r="H12" s="113"/>
      <c r="I12" s="113"/>
      <c r="J12" s="113"/>
      <c r="K12" s="114" t="s">
        <v>151</v>
      </c>
      <c r="L12" s="118" t="n">
        <f aca="false">L7+L11</f>
        <v>0</v>
      </c>
    </row>
    <row r="13" customFormat="false" ht="15.75" hidden="false" customHeight="false" outlineLevel="0" collapsed="false">
      <c r="A13" s="112" t="s">
        <v>11</v>
      </c>
      <c r="B13" s="113" t="s">
        <v>376</v>
      </c>
      <c r="C13" s="113"/>
      <c r="D13" s="113"/>
      <c r="E13" s="113"/>
      <c r="F13" s="113"/>
      <c r="G13" s="113"/>
      <c r="H13" s="113"/>
      <c r="I13" s="114" t="s">
        <v>11</v>
      </c>
      <c r="J13" s="115"/>
      <c r="K13" s="116"/>
      <c r="L13" s="117"/>
    </row>
    <row r="14" customFormat="false" ht="15.75" hidden="false" customHeight="false" outlineLevel="0" collapsed="false">
      <c r="A14" s="112" t="s">
        <v>13</v>
      </c>
      <c r="B14" s="113" t="s">
        <v>377</v>
      </c>
      <c r="C14" s="113"/>
      <c r="D14" s="113"/>
      <c r="E14" s="113"/>
      <c r="F14" s="113"/>
      <c r="G14" s="113"/>
      <c r="H14" s="113"/>
      <c r="I14" s="114" t="s">
        <v>13</v>
      </c>
      <c r="J14" s="115"/>
      <c r="K14" s="116"/>
      <c r="L14" s="117"/>
    </row>
    <row r="15" customFormat="false" ht="15.75" hidden="false" customHeight="false" outlineLevel="0" collapsed="false">
      <c r="A15" s="112" t="s">
        <v>378</v>
      </c>
      <c r="B15" s="113" t="s">
        <v>379</v>
      </c>
      <c r="C15" s="113"/>
      <c r="D15" s="113"/>
      <c r="E15" s="113"/>
      <c r="F15" s="113"/>
      <c r="G15" s="113"/>
      <c r="H15" s="113"/>
      <c r="I15" s="114" t="s">
        <v>378</v>
      </c>
      <c r="J15" s="115" t="n">
        <f aca="false">J13-J14</f>
        <v>0</v>
      </c>
      <c r="K15" s="116"/>
      <c r="L15" s="117"/>
    </row>
    <row r="16" customFormat="false" ht="15.75" hidden="false" customHeight="false" outlineLevel="0" collapsed="false">
      <c r="A16" s="112" t="s">
        <v>155</v>
      </c>
      <c r="B16" s="113" t="s">
        <v>380</v>
      </c>
      <c r="C16" s="113"/>
      <c r="D16" s="113"/>
      <c r="E16" s="113"/>
      <c r="F16" s="113"/>
      <c r="G16" s="113"/>
      <c r="H16" s="113"/>
      <c r="I16" s="113"/>
      <c r="J16" s="113"/>
      <c r="K16" s="114" t="s">
        <v>155</v>
      </c>
      <c r="L16" s="118" t="n">
        <f aca="false">'s8812 Worksheets'!J23</f>
        <v>0</v>
      </c>
    </row>
    <row r="17" customFormat="false" ht="15.75" hidden="false" customHeight="false" outlineLevel="0" collapsed="false">
      <c r="A17" s="112" t="s">
        <v>157</v>
      </c>
      <c r="B17" s="113" t="s">
        <v>381</v>
      </c>
      <c r="C17" s="113"/>
      <c r="D17" s="113"/>
      <c r="E17" s="113"/>
      <c r="F17" s="113"/>
      <c r="G17" s="113"/>
      <c r="H17" s="113"/>
      <c r="I17" s="119" t="s">
        <v>157</v>
      </c>
      <c r="J17" s="120"/>
      <c r="K17" s="116"/>
      <c r="L17" s="117"/>
    </row>
    <row r="18" customFormat="false" ht="15.75" hidden="false" customHeight="false" outlineLevel="0" collapsed="false">
      <c r="A18" s="112" t="s">
        <v>21</v>
      </c>
      <c r="B18" s="113" t="s">
        <v>382</v>
      </c>
      <c r="C18" s="113"/>
      <c r="D18" s="113"/>
      <c r="E18" s="113"/>
      <c r="F18" s="113"/>
      <c r="G18" s="113"/>
      <c r="H18" s="113"/>
      <c r="I18" s="113"/>
      <c r="J18" s="113"/>
      <c r="K18" s="114" t="s">
        <v>21</v>
      </c>
      <c r="L18" s="118" t="n">
        <f aca="false">500*J17</f>
        <v>0</v>
      </c>
    </row>
    <row r="19" customFormat="false" ht="15.75" hidden="false" customHeight="false" outlineLevel="0" collapsed="false">
      <c r="A19" s="112" t="s">
        <v>23</v>
      </c>
      <c r="B19" s="113" t="s">
        <v>383</v>
      </c>
      <c r="C19" s="113"/>
      <c r="D19" s="113"/>
      <c r="E19" s="113"/>
      <c r="F19" s="113"/>
      <c r="G19" s="113"/>
      <c r="H19" s="113"/>
      <c r="I19" s="113"/>
      <c r="J19" s="113"/>
      <c r="K19" s="114" t="s">
        <v>23</v>
      </c>
      <c r="L19" s="118" t="n">
        <f aca="false">L16+L18</f>
        <v>0</v>
      </c>
    </row>
    <row r="20" customFormat="false" ht="15.75" hidden="false" customHeight="false" outlineLevel="0" collapsed="false">
      <c r="A20" s="112" t="s">
        <v>25</v>
      </c>
      <c r="B20" s="113" t="s">
        <v>384</v>
      </c>
      <c r="C20" s="113"/>
      <c r="D20" s="113"/>
      <c r="E20" s="113"/>
      <c r="F20" s="113"/>
      <c r="G20" s="113"/>
      <c r="H20" s="113"/>
      <c r="I20" s="113"/>
      <c r="J20" s="113"/>
      <c r="K20" s="114" t="s">
        <v>25</v>
      </c>
      <c r="L20" s="118"/>
    </row>
    <row r="21" customFormat="false" ht="15.75" hidden="false" customHeight="false" outlineLevel="0" collapsed="false">
      <c r="A21" s="121" t="s">
        <v>385</v>
      </c>
      <c r="B21" s="121"/>
      <c r="C21" s="121"/>
      <c r="D21" s="121"/>
      <c r="E21" s="121"/>
      <c r="F21" s="121"/>
      <c r="G21" s="121"/>
      <c r="H21" s="122"/>
      <c r="I21" s="122"/>
      <c r="J21" s="122"/>
      <c r="K21" s="116"/>
      <c r="L21" s="117"/>
    </row>
    <row r="22" customFormat="false" ht="15.75" hidden="false" customHeight="false" outlineLevel="0" collapsed="false">
      <c r="A22" s="121" t="s">
        <v>386</v>
      </c>
      <c r="B22" s="121"/>
      <c r="C22" s="121"/>
      <c r="D22" s="121"/>
      <c r="E22" s="121"/>
      <c r="F22" s="121"/>
      <c r="G22" s="121"/>
      <c r="H22" s="122"/>
      <c r="I22" s="122"/>
      <c r="J22" s="122"/>
      <c r="K22" s="116"/>
      <c r="L22" s="117"/>
    </row>
    <row r="23" customFormat="false" ht="15.75" hidden="false" customHeight="false" outlineLevel="0" collapsed="false">
      <c r="A23" s="112" t="s">
        <v>195</v>
      </c>
      <c r="B23" s="113" t="s">
        <v>387</v>
      </c>
      <c r="C23" s="113"/>
      <c r="D23" s="113"/>
      <c r="E23" s="113"/>
      <c r="F23" s="113"/>
      <c r="G23" s="113"/>
      <c r="H23" s="113"/>
      <c r="I23" s="113"/>
      <c r="J23" s="113"/>
      <c r="K23" s="114" t="s">
        <v>195</v>
      </c>
      <c r="L23" s="118" t="n">
        <f aca="false">_xlfn.CEILING.MATH(MAX(L12-L20,0),1000)</f>
        <v>0</v>
      </c>
    </row>
    <row r="24" customFormat="false" ht="15.75" hidden="false" customHeight="false" outlineLevel="0" collapsed="false">
      <c r="A24" s="123" t="s">
        <v>388</v>
      </c>
      <c r="B24" s="123"/>
      <c r="C24" s="123"/>
      <c r="D24" s="123"/>
      <c r="E24" s="123"/>
      <c r="F24" s="123"/>
      <c r="G24" s="123"/>
      <c r="H24" s="123"/>
      <c r="I24" s="123"/>
      <c r="J24" s="123"/>
      <c r="K24" s="116"/>
      <c r="L24" s="117"/>
    </row>
    <row r="25" customFormat="false" ht="15.75" hidden="false" customHeight="false" outlineLevel="0" collapsed="false">
      <c r="A25" s="123" t="s">
        <v>389</v>
      </c>
      <c r="B25" s="123"/>
      <c r="C25" s="123"/>
      <c r="D25" s="123"/>
      <c r="E25" s="123"/>
      <c r="F25" s="123"/>
      <c r="G25" s="123"/>
      <c r="H25" s="123"/>
      <c r="I25" s="123"/>
      <c r="J25" s="123"/>
      <c r="K25" s="116"/>
      <c r="L25" s="117"/>
    </row>
    <row r="26" customFormat="false" ht="15.75" hidden="false" customHeight="false" outlineLevel="0" collapsed="false">
      <c r="A26" s="123" t="s">
        <v>390</v>
      </c>
      <c r="B26" s="123"/>
      <c r="C26" s="123"/>
      <c r="D26" s="123"/>
      <c r="E26" s="123"/>
      <c r="F26" s="123"/>
      <c r="G26" s="123"/>
      <c r="H26" s="123"/>
      <c r="I26" s="123"/>
      <c r="J26" s="123"/>
      <c r="K26" s="116"/>
      <c r="L26" s="117"/>
    </row>
    <row r="27" customFormat="false" ht="15.75" hidden="false" customHeight="false" outlineLevel="0" collapsed="false">
      <c r="A27" s="112" t="s">
        <v>29</v>
      </c>
      <c r="B27" s="113" t="s">
        <v>391</v>
      </c>
      <c r="C27" s="113"/>
      <c r="D27" s="113"/>
      <c r="E27" s="113"/>
      <c r="F27" s="113"/>
      <c r="G27" s="113"/>
      <c r="H27" s="113"/>
      <c r="I27" s="113"/>
      <c r="J27" s="113"/>
      <c r="K27" s="114" t="s">
        <v>29</v>
      </c>
      <c r="L27" s="118" t="n">
        <f aca="false">L23*0.05</f>
        <v>0</v>
      </c>
    </row>
    <row r="28" customFormat="false" ht="15.75" hidden="false" customHeight="false" outlineLevel="0" collapsed="false">
      <c r="A28" s="112" t="s">
        <v>199</v>
      </c>
      <c r="B28" s="113" t="s">
        <v>392</v>
      </c>
      <c r="C28" s="113"/>
      <c r="D28" s="113"/>
      <c r="E28" s="113"/>
      <c r="F28" s="113"/>
      <c r="G28" s="113"/>
      <c r="H28" s="113"/>
      <c r="I28" s="113"/>
      <c r="J28" s="113"/>
      <c r="K28" s="114" t="s">
        <v>199</v>
      </c>
      <c r="L28" s="118" t="n">
        <f aca="false">MAX(L19-L27,0)</f>
        <v>0</v>
      </c>
    </row>
    <row r="29" customFormat="false" ht="15.75" hidden="false" customHeight="false" outlineLevel="0" collapsed="false">
      <c r="A29" s="123" t="s">
        <v>393</v>
      </c>
      <c r="B29" s="123"/>
      <c r="C29" s="123"/>
      <c r="D29" s="123"/>
      <c r="E29" s="123"/>
      <c r="F29" s="123"/>
      <c r="G29" s="123"/>
      <c r="H29" s="123"/>
      <c r="I29" s="123"/>
      <c r="J29" s="123"/>
      <c r="K29" s="116"/>
      <c r="L29" s="117"/>
    </row>
    <row r="30" customFormat="false" ht="15.75" hidden="false" customHeight="false" outlineLevel="0" collapsed="false">
      <c r="A30" s="112" t="s">
        <v>344</v>
      </c>
      <c r="B30" s="113" t="s">
        <v>394</v>
      </c>
      <c r="C30" s="113"/>
      <c r="D30" s="113"/>
      <c r="E30" s="113"/>
      <c r="F30" s="113"/>
      <c r="G30" s="113"/>
      <c r="H30" s="113"/>
      <c r="I30" s="114" t="s">
        <v>344</v>
      </c>
      <c r="J30" s="115"/>
      <c r="K30" s="116"/>
      <c r="L30" s="117"/>
    </row>
    <row r="31" customFormat="false" ht="26.85" hidden="false" customHeight="true" outlineLevel="0" collapsed="false">
      <c r="A31" s="124" t="s">
        <v>346</v>
      </c>
      <c r="B31" s="125" t="s">
        <v>395</v>
      </c>
      <c r="C31" s="125"/>
      <c r="D31" s="125"/>
      <c r="E31" s="125"/>
      <c r="F31" s="125"/>
      <c r="G31" s="125"/>
      <c r="H31" s="125"/>
      <c r="I31" s="126" t="s">
        <v>346</v>
      </c>
      <c r="J31" s="127"/>
      <c r="K31" s="128"/>
      <c r="L31" s="129"/>
    </row>
    <row r="33" customFormat="false" ht="15.75" hidden="false" customHeight="false" outlineLevel="0" collapsed="false">
      <c r="A33" s="130" t="s">
        <v>396</v>
      </c>
      <c r="B33" s="130"/>
      <c r="C33" s="130"/>
      <c r="D33" s="130"/>
      <c r="E33" s="130"/>
      <c r="F33" s="130"/>
      <c r="G33" s="130"/>
      <c r="H33" s="130"/>
      <c r="I33" s="130"/>
      <c r="J33" s="130"/>
      <c r="K33" s="130"/>
      <c r="L33" s="130"/>
    </row>
    <row r="34" customFormat="false" ht="15.75" hidden="false" customHeight="false" outlineLevel="0" collapsed="false">
      <c r="A34" s="131" t="s">
        <v>397</v>
      </c>
      <c r="B34" s="131"/>
      <c r="C34" s="131"/>
      <c r="D34" s="131"/>
      <c r="E34" s="131"/>
      <c r="F34" s="131"/>
      <c r="G34" s="131"/>
      <c r="H34" s="131"/>
      <c r="I34" s="131"/>
      <c r="J34" s="131"/>
      <c r="K34" s="131"/>
      <c r="L34" s="131"/>
    </row>
    <row r="35" customFormat="false" ht="15.75" hidden="false" customHeight="false" outlineLevel="0" collapsed="false">
      <c r="A35" s="108" t="s">
        <v>398</v>
      </c>
      <c r="B35" s="109" t="s">
        <v>399</v>
      </c>
      <c r="C35" s="109"/>
      <c r="D35" s="109"/>
      <c r="E35" s="109"/>
      <c r="F35" s="109"/>
      <c r="G35" s="109"/>
      <c r="H35" s="109"/>
      <c r="I35" s="109"/>
      <c r="J35" s="109"/>
      <c r="K35" s="110" t="s">
        <v>398</v>
      </c>
      <c r="L35" s="111" t="n">
        <f aca="false">MIN(L18,L28)</f>
        <v>0</v>
      </c>
    </row>
    <row r="36" customFormat="false" ht="15.75" hidden="false" customHeight="false" outlineLevel="0" collapsed="false">
      <c r="A36" s="112" t="s">
        <v>400</v>
      </c>
      <c r="B36" s="113" t="s">
        <v>401</v>
      </c>
      <c r="C36" s="113"/>
      <c r="D36" s="113"/>
      <c r="E36" s="113"/>
      <c r="F36" s="113"/>
      <c r="G36" s="113"/>
      <c r="H36" s="113"/>
      <c r="I36" s="113"/>
      <c r="J36" s="113"/>
      <c r="K36" s="114" t="s">
        <v>400</v>
      </c>
      <c r="L36" s="118" t="n">
        <f aca="false">L28-L35</f>
        <v>0</v>
      </c>
    </row>
    <row r="37" customFormat="false" ht="15.75" hidden="false" customHeight="false" outlineLevel="0" collapsed="false">
      <c r="A37" s="112" t="s">
        <v>402</v>
      </c>
      <c r="B37" s="113" t="s">
        <v>403</v>
      </c>
      <c r="C37" s="113"/>
      <c r="D37" s="113"/>
      <c r="E37" s="113"/>
      <c r="F37" s="113"/>
      <c r="G37" s="113"/>
      <c r="H37" s="113"/>
      <c r="I37" s="113"/>
      <c r="J37" s="113"/>
      <c r="K37" s="114" t="s">
        <v>402</v>
      </c>
      <c r="L37" s="118" t="n">
        <f aca="false">'s8812 Worksheets'!J40</f>
        <v>0</v>
      </c>
    </row>
    <row r="38" customFormat="false" ht="15.75" hidden="false" customHeight="false" outlineLevel="0" collapsed="false">
      <c r="A38" s="112" t="s">
        <v>404</v>
      </c>
      <c r="B38" s="113" t="s">
        <v>405</v>
      </c>
      <c r="C38" s="113"/>
      <c r="D38" s="113"/>
      <c r="E38" s="113"/>
      <c r="F38" s="113"/>
      <c r="G38" s="113"/>
      <c r="H38" s="113"/>
      <c r="I38" s="113"/>
      <c r="J38" s="113"/>
      <c r="K38" s="114" t="s">
        <v>404</v>
      </c>
      <c r="L38" s="118" t="n">
        <f aca="false">MIN(L35,L37)</f>
        <v>0</v>
      </c>
    </row>
    <row r="39" customFormat="false" ht="15.75" hidden="false" customHeight="false" outlineLevel="0" collapsed="false">
      <c r="A39" s="112" t="s">
        <v>406</v>
      </c>
      <c r="B39" s="113" t="s">
        <v>407</v>
      </c>
      <c r="C39" s="113"/>
      <c r="D39" s="113"/>
      <c r="E39" s="113"/>
      <c r="F39" s="113"/>
      <c r="G39" s="113"/>
      <c r="H39" s="113"/>
      <c r="I39" s="113"/>
      <c r="J39" s="113"/>
      <c r="K39" s="114" t="s">
        <v>406</v>
      </c>
      <c r="L39" s="118" t="n">
        <f aca="false">L36+L38</f>
        <v>0</v>
      </c>
    </row>
    <row r="40" customFormat="false" ht="15.75" hidden="false" customHeight="false" outlineLevel="0" collapsed="false">
      <c r="A40" s="112" t="s">
        <v>408</v>
      </c>
      <c r="B40" s="113" t="s">
        <v>409</v>
      </c>
      <c r="C40" s="113"/>
      <c r="D40" s="113"/>
      <c r="E40" s="113"/>
      <c r="F40" s="113"/>
      <c r="G40" s="113"/>
      <c r="H40" s="113"/>
      <c r="I40" s="113"/>
      <c r="J40" s="113"/>
      <c r="K40" s="114" t="s">
        <v>408</v>
      </c>
      <c r="L40" s="118"/>
    </row>
    <row r="41" customFormat="false" ht="15.75" hidden="false" customHeight="false" outlineLevel="0" collapsed="false">
      <c r="A41" s="112" t="s">
        <v>410</v>
      </c>
      <c r="B41" s="113" t="s">
        <v>411</v>
      </c>
      <c r="C41" s="113"/>
      <c r="D41" s="113"/>
      <c r="E41" s="113"/>
      <c r="F41" s="113"/>
      <c r="G41" s="113"/>
      <c r="H41" s="113"/>
      <c r="I41" s="113"/>
      <c r="J41" s="113"/>
      <c r="K41" s="114" t="s">
        <v>410</v>
      </c>
      <c r="L41" s="118" t="n">
        <f aca="false">L39-L40</f>
        <v>0</v>
      </c>
    </row>
    <row r="42" customFormat="false" ht="15.75" hidden="false" customHeight="false" outlineLevel="0" collapsed="false">
      <c r="A42" s="112" t="s">
        <v>412</v>
      </c>
      <c r="B42" s="113" t="s">
        <v>413</v>
      </c>
      <c r="C42" s="113"/>
      <c r="D42" s="113"/>
      <c r="E42" s="113"/>
      <c r="F42" s="113"/>
      <c r="G42" s="113"/>
      <c r="H42" s="113"/>
      <c r="I42" s="113"/>
      <c r="J42" s="113"/>
      <c r="K42" s="114" t="s">
        <v>412</v>
      </c>
      <c r="L42" s="118" t="n">
        <f aca="false">MIN(L38,L41)</f>
        <v>0</v>
      </c>
    </row>
    <row r="43" customFormat="false" ht="15.75" hidden="false" customHeight="false" outlineLevel="0" collapsed="false">
      <c r="A43" s="124" t="s">
        <v>414</v>
      </c>
      <c r="B43" s="125" t="s">
        <v>415</v>
      </c>
      <c r="C43" s="125"/>
      <c r="D43" s="125"/>
      <c r="E43" s="125"/>
      <c r="F43" s="125"/>
      <c r="G43" s="125"/>
      <c r="H43" s="125"/>
      <c r="I43" s="125"/>
      <c r="J43" s="125"/>
      <c r="K43" s="126" t="s">
        <v>414</v>
      </c>
      <c r="L43" s="132" t="n">
        <f aca="false">L41-L42</f>
        <v>0</v>
      </c>
    </row>
    <row r="46" customFormat="false" ht="18.75" hidden="false" customHeight="false" outlineLevel="0" collapsed="false">
      <c r="A46" s="133" t="s">
        <v>416</v>
      </c>
      <c r="B46" s="133"/>
      <c r="C46" s="133"/>
      <c r="D46" s="133"/>
      <c r="E46" s="133"/>
      <c r="F46" s="133"/>
      <c r="G46" s="133"/>
    </row>
    <row r="48" customFormat="false" ht="15.75" hidden="false" customHeight="false" outlineLevel="0" collapsed="false">
      <c r="A48" s="130" t="s">
        <v>417</v>
      </c>
      <c r="B48" s="130"/>
      <c r="C48" s="130"/>
      <c r="D48" s="130"/>
      <c r="E48" s="130"/>
      <c r="F48" s="130"/>
      <c r="G48" s="130"/>
      <c r="H48" s="130"/>
      <c r="I48" s="130"/>
      <c r="J48" s="130"/>
      <c r="K48" s="130"/>
      <c r="L48" s="130"/>
    </row>
    <row r="49" customFormat="false" ht="15.75" hidden="false" customHeight="false" outlineLevel="0" collapsed="false">
      <c r="A49" s="134" t="s">
        <v>418</v>
      </c>
      <c r="B49" s="134"/>
      <c r="C49" s="134"/>
      <c r="D49" s="134"/>
      <c r="E49" s="134"/>
      <c r="F49" s="134"/>
      <c r="G49" s="134"/>
      <c r="H49" s="134"/>
      <c r="I49" s="134"/>
      <c r="J49" s="134"/>
      <c r="K49" s="134"/>
      <c r="L49" s="134"/>
    </row>
    <row r="50" customFormat="false" ht="15.75" hidden="false" customHeight="false" outlineLevel="0" collapsed="false">
      <c r="A50" s="112" t="s">
        <v>419</v>
      </c>
      <c r="B50" s="113" t="s">
        <v>420</v>
      </c>
      <c r="C50" s="113"/>
      <c r="D50" s="113"/>
      <c r="E50" s="113"/>
      <c r="F50" s="113"/>
      <c r="G50" s="113"/>
      <c r="H50" s="113"/>
      <c r="I50" s="113"/>
      <c r="J50" s="113"/>
      <c r="K50" s="114" t="s">
        <v>419</v>
      </c>
      <c r="L50" s="118" t="n">
        <f aca="false">'s8812 Worksheets'!J40</f>
        <v>0</v>
      </c>
    </row>
    <row r="51" customFormat="false" ht="15.75" hidden="false" customHeight="false" outlineLevel="0" collapsed="false">
      <c r="A51" s="112" t="s">
        <v>421</v>
      </c>
      <c r="B51" s="113" t="s">
        <v>422</v>
      </c>
      <c r="C51" s="113"/>
      <c r="D51" s="113"/>
      <c r="E51" s="113"/>
      <c r="F51" s="113"/>
      <c r="G51" s="113"/>
      <c r="H51" s="113"/>
      <c r="I51" s="113"/>
      <c r="J51" s="113"/>
      <c r="K51" s="114" t="s">
        <v>421</v>
      </c>
      <c r="L51" s="118" t="n">
        <f aca="false">MIN(L50,L28)</f>
        <v>0</v>
      </c>
    </row>
    <row r="52" customFormat="false" ht="15.75" hidden="false" customHeight="false" outlineLevel="0" collapsed="false">
      <c r="A52" s="135" t="s">
        <v>423</v>
      </c>
      <c r="B52" s="135"/>
      <c r="C52" s="135"/>
      <c r="D52" s="135"/>
      <c r="E52" s="135"/>
      <c r="F52" s="135"/>
      <c r="G52" s="135"/>
      <c r="H52" s="135"/>
      <c r="I52" s="135"/>
      <c r="J52" s="135"/>
      <c r="K52" s="135"/>
      <c r="L52" s="135"/>
    </row>
    <row r="53" customFormat="false" ht="15.75" hidden="false" customHeight="false" outlineLevel="0" collapsed="false">
      <c r="A53" s="135" t="s">
        <v>424</v>
      </c>
      <c r="B53" s="135"/>
      <c r="C53" s="135"/>
      <c r="D53" s="135"/>
      <c r="E53" s="135"/>
      <c r="F53" s="135"/>
      <c r="G53" s="135"/>
      <c r="H53" s="135"/>
      <c r="I53" s="135"/>
      <c r="J53" s="135"/>
      <c r="K53" s="135"/>
      <c r="L53" s="135"/>
    </row>
    <row r="54" customFormat="false" ht="15.75" hidden="false" customHeight="false" outlineLevel="0" collapsed="false">
      <c r="A54" s="135" t="s">
        <v>425</v>
      </c>
      <c r="B54" s="135"/>
      <c r="C54" s="135"/>
      <c r="D54" s="135"/>
      <c r="E54" s="135"/>
      <c r="F54" s="135"/>
      <c r="G54" s="135"/>
      <c r="H54" s="135"/>
      <c r="I54" s="135"/>
      <c r="J54" s="135"/>
      <c r="K54" s="135"/>
      <c r="L54" s="135"/>
    </row>
    <row r="55" customFormat="false" ht="15.75" hidden="false" customHeight="false" outlineLevel="0" collapsed="false">
      <c r="A55" s="135" t="s">
        <v>426</v>
      </c>
      <c r="B55" s="135"/>
      <c r="C55" s="135"/>
      <c r="D55" s="135"/>
      <c r="E55" s="135"/>
      <c r="F55" s="135"/>
      <c r="G55" s="135"/>
      <c r="H55" s="135"/>
      <c r="I55" s="135"/>
      <c r="J55" s="135"/>
      <c r="K55" s="135"/>
      <c r="L55" s="135"/>
    </row>
    <row r="56" customFormat="false" ht="15.75" hidden="false" customHeight="false" outlineLevel="0" collapsed="false">
      <c r="A56" s="112" t="s">
        <v>427</v>
      </c>
      <c r="B56" s="113" t="s">
        <v>428</v>
      </c>
      <c r="C56" s="113"/>
      <c r="D56" s="113"/>
      <c r="E56" s="113"/>
      <c r="F56" s="113"/>
      <c r="G56" s="113"/>
      <c r="H56" s="113"/>
      <c r="I56" s="113"/>
      <c r="J56" s="113"/>
      <c r="K56" s="114" t="s">
        <v>427</v>
      </c>
      <c r="L56" s="118" t="n">
        <f aca="false">L92</f>
        <v>0</v>
      </c>
    </row>
    <row r="57" customFormat="false" ht="15.75" hidden="false" customHeight="false" outlineLevel="0" collapsed="false">
      <c r="A57" s="112" t="s">
        <v>429</v>
      </c>
      <c r="B57" s="113" t="s">
        <v>430</v>
      </c>
      <c r="C57" s="113"/>
      <c r="D57" s="113"/>
      <c r="E57" s="113"/>
      <c r="F57" s="113"/>
      <c r="G57" s="113"/>
      <c r="H57" s="113"/>
      <c r="I57" s="113"/>
      <c r="J57" s="113"/>
      <c r="K57" s="114" t="s">
        <v>429</v>
      </c>
      <c r="L57" s="118" t="n">
        <f aca="false">L51+L56</f>
        <v>0</v>
      </c>
    </row>
    <row r="58" customFormat="false" ht="15.75" hidden="false" customHeight="false" outlineLevel="0" collapsed="false">
      <c r="A58" s="112" t="s">
        <v>431</v>
      </c>
      <c r="B58" s="113" t="s">
        <v>409</v>
      </c>
      <c r="C58" s="113"/>
      <c r="D58" s="113"/>
      <c r="E58" s="113"/>
      <c r="F58" s="113"/>
      <c r="G58" s="113"/>
      <c r="H58" s="113"/>
      <c r="I58" s="113"/>
      <c r="J58" s="113"/>
      <c r="K58" s="114" t="s">
        <v>431</v>
      </c>
      <c r="L58" s="118"/>
    </row>
    <row r="59" customFormat="false" ht="35.85" hidden="false" customHeight="true" outlineLevel="0" collapsed="false">
      <c r="A59" s="136" t="s">
        <v>432</v>
      </c>
      <c r="B59" s="136"/>
      <c r="C59" s="136"/>
      <c r="D59" s="136"/>
      <c r="E59" s="136"/>
      <c r="F59" s="136"/>
      <c r="G59" s="136"/>
      <c r="H59" s="136"/>
      <c r="I59" s="136"/>
      <c r="J59" s="136"/>
      <c r="K59" s="136"/>
      <c r="L59" s="136"/>
    </row>
    <row r="60" customFormat="false" ht="15.75" hidden="false" customHeight="false" outlineLevel="0" collapsed="false">
      <c r="A60" s="112" t="s">
        <v>433</v>
      </c>
      <c r="B60" s="113" t="s">
        <v>434</v>
      </c>
      <c r="C60" s="113"/>
      <c r="D60" s="113"/>
      <c r="E60" s="113"/>
      <c r="F60" s="113"/>
      <c r="G60" s="113"/>
      <c r="H60" s="113"/>
      <c r="I60" s="113"/>
      <c r="J60" s="113"/>
      <c r="K60" s="114" t="s">
        <v>433</v>
      </c>
      <c r="L60" s="118" t="n">
        <f aca="false">L57-L58</f>
        <v>0</v>
      </c>
    </row>
    <row r="61" customFormat="false" ht="15.75" hidden="false" customHeight="false" outlineLevel="0" collapsed="false">
      <c r="A61" s="112" t="s">
        <v>435</v>
      </c>
      <c r="B61" s="113" t="s">
        <v>436</v>
      </c>
      <c r="C61" s="113"/>
      <c r="D61" s="113"/>
      <c r="E61" s="113"/>
      <c r="F61" s="113"/>
      <c r="G61" s="113"/>
      <c r="H61" s="113"/>
      <c r="I61" s="113"/>
      <c r="J61" s="113"/>
      <c r="K61" s="114" t="s">
        <v>435</v>
      </c>
      <c r="L61" s="118" t="n">
        <f aca="false">MIN(L51,L60)</f>
        <v>0</v>
      </c>
    </row>
    <row r="62" customFormat="false" ht="15.75" hidden="false" customHeight="false" outlineLevel="0" collapsed="false">
      <c r="A62" s="124" t="s">
        <v>437</v>
      </c>
      <c r="B62" s="125" t="s">
        <v>438</v>
      </c>
      <c r="C62" s="125"/>
      <c r="D62" s="125"/>
      <c r="E62" s="125"/>
      <c r="F62" s="125"/>
      <c r="G62" s="125"/>
      <c r="H62" s="125"/>
      <c r="I62" s="125"/>
      <c r="J62" s="125"/>
      <c r="K62" s="126" t="s">
        <v>437</v>
      </c>
      <c r="L62" s="132" t="n">
        <f aca="false">L60-L61</f>
        <v>0</v>
      </c>
    </row>
    <row r="65" customFormat="false" ht="15.75" hidden="false" customHeight="false" outlineLevel="0" collapsed="false">
      <c r="A65" s="130" t="s">
        <v>439</v>
      </c>
      <c r="B65" s="130"/>
      <c r="C65" s="130"/>
      <c r="D65" s="130"/>
      <c r="E65" s="130"/>
      <c r="F65" s="130"/>
      <c r="G65" s="130"/>
      <c r="H65" s="130"/>
      <c r="I65" s="130"/>
      <c r="J65" s="130"/>
      <c r="K65" s="130"/>
      <c r="L65" s="130"/>
    </row>
    <row r="66" customFormat="false" ht="15.75" hidden="false" customHeight="false" outlineLevel="0" collapsed="false">
      <c r="A66" s="131" t="s">
        <v>440</v>
      </c>
      <c r="B66" s="131"/>
      <c r="C66" s="131"/>
      <c r="D66" s="131"/>
      <c r="E66" s="131"/>
      <c r="F66" s="131"/>
      <c r="G66" s="131"/>
      <c r="H66" s="131"/>
      <c r="I66" s="131"/>
      <c r="J66" s="131"/>
      <c r="K66" s="131"/>
      <c r="L66" s="131"/>
    </row>
    <row r="67" customFormat="false" ht="15.75" hidden="false" customHeight="false" outlineLevel="0" collapsed="false">
      <c r="A67" s="131" t="s">
        <v>441</v>
      </c>
      <c r="B67" s="131"/>
      <c r="C67" s="131"/>
      <c r="D67" s="131"/>
      <c r="E67" s="131"/>
      <c r="F67" s="131"/>
      <c r="G67" s="131"/>
      <c r="H67" s="131"/>
      <c r="I67" s="131"/>
      <c r="J67" s="131"/>
      <c r="K67" s="131"/>
      <c r="L67" s="131"/>
    </row>
    <row r="68" customFormat="false" ht="15.75" hidden="false" customHeight="false" outlineLevel="0" collapsed="false">
      <c r="A68" s="108" t="s">
        <v>442</v>
      </c>
      <c r="B68" s="109" t="s">
        <v>443</v>
      </c>
      <c r="C68" s="109"/>
      <c r="D68" s="109"/>
      <c r="E68" s="109"/>
      <c r="F68" s="109"/>
      <c r="G68" s="109"/>
      <c r="H68" s="109"/>
      <c r="I68" s="109"/>
      <c r="J68" s="109"/>
      <c r="K68" s="110" t="s">
        <v>442</v>
      </c>
      <c r="L68" s="111" t="n">
        <f aca="false">L28-L51</f>
        <v>0</v>
      </c>
    </row>
    <row r="69" customFormat="false" ht="15.75" hidden="false" customHeight="false" outlineLevel="0" collapsed="false">
      <c r="A69" s="112" t="s">
        <v>444</v>
      </c>
      <c r="B69" s="113" t="s">
        <v>445</v>
      </c>
      <c r="C69" s="113"/>
      <c r="D69" s="113"/>
      <c r="E69" s="113"/>
      <c r="F69" s="113"/>
      <c r="G69" s="113"/>
      <c r="H69" s="113"/>
      <c r="I69" s="114" t="s">
        <v>444</v>
      </c>
      <c r="J69" s="137" t="n">
        <f aca="false">J13</f>
        <v>0</v>
      </c>
      <c r="K69" s="116"/>
      <c r="L69" s="117"/>
    </row>
    <row r="70" customFormat="false" ht="15.75" hidden="false" customHeight="false" outlineLevel="0" collapsed="false">
      <c r="A70" s="112" t="s">
        <v>446</v>
      </c>
      <c r="B70" s="113" t="s">
        <v>447</v>
      </c>
      <c r="C70" s="113"/>
      <c r="D70" s="113"/>
      <c r="E70" s="113"/>
      <c r="F70" s="113"/>
      <c r="G70" s="113"/>
      <c r="H70" s="113"/>
      <c r="I70" s="113"/>
      <c r="J70" s="113"/>
      <c r="K70" s="114" t="s">
        <v>446</v>
      </c>
      <c r="L70" s="118" t="n">
        <f aca="false">1400 * J69</f>
        <v>0</v>
      </c>
    </row>
    <row r="71" customFormat="false" ht="15.75" hidden="false" customHeight="false" outlineLevel="0" collapsed="false">
      <c r="A71" s="135" t="s">
        <v>448</v>
      </c>
      <c r="B71" s="135"/>
      <c r="C71" s="135"/>
      <c r="D71" s="135"/>
      <c r="E71" s="135"/>
      <c r="F71" s="135"/>
      <c r="G71" s="135"/>
      <c r="H71" s="135"/>
      <c r="I71" s="135"/>
      <c r="J71" s="135"/>
      <c r="K71" s="135"/>
      <c r="L71" s="135"/>
    </row>
    <row r="72" customFormat="false" ht="15.75" hidden="false" customHeight="false" outlineLevel="0" collapsed="false">
      <c r="A72" s="112" t="s">
        <v>49</v>
      </c>
      <c r="B72" s="113" t="s">
        <v>449</v>
      </c>
      <c r="C72" s="113"/>
      <c r="D72" s="113"/>
      <c r="E72" s="113"/>
      <c r="F72" s="113"/>
      <c r="G72" s="113"/>
      <c r="H72" s="113"/>
      <c r="I72" s="113"/>
      <c r="J72" s="113"/>
      <c r="K72" s="114" t="s">
        <v>49</v>
      </c>
      <c r="L72" s="118" t="n">
        <f aca="false">MIN(L68,L70)</f>
        <v>0</v>
      </c>
    </row>
    <row r="73" customFormat="false" ht="15.75" hidden="false" customHeight="false" outlineLevel="0" collapsed="false">
      <c r="A73" s="112" t="s">
        <v>450</v>
      </c>
      <c r="B73" s="113" t="s">
        <v>451</v>
      </c>
      <c r="C73" s="113"/>
      <c r="D73" s="113"/>
      <c r="E73" s="113"/>
      <c r="F73" s="113"/>
      <c r="G73" s="113"/>
      <c r="H73" s="113"/>
      <c r="I73" s="114" t="s">
        <v>450</v>
      </c>
      <c r="J73" s="115"/>
      <c r="K73" s="116"/>
      <c r="L73" s="117"/>
    </row>
    <row r="74" customFormat="false" ht="15.75" hidden="false" customHeight="false" outlineLevel="0" collapsed="false">
      <c r="A74" s="112" t="s">
        <v>452</v>
      </c>
      <c r="B74" s="113" t="s">
        <v>453</v>
      </c>
      <c r="C74" s="113"/>
      <c r="D74" s="113"/>
      <c r="E74" s="113"/>
      <c r="F74" s="113"/>
      <c r="G74" s="114" t="s">
        <v>452</v>
      </c>
      <c r="H74" s="115"/>
      <c r="I74" s="116"/>
      <c r="J74" s="116"/>
      <c r="K74" s="116"/>
      <c r="L74" s="117"/>
    </row>
    <row r="75" customFormat="false" ht="15.75" hidden="false" customHeight="false" outlineLevel="0" collapsed="false">
      <c r="A75" s="112" t="s">
        <v>53</v>
      </c>
      <c r="B75" s="113" t="s">
        <v>454</v>
      </c>
      <c r="C75" s="113"/>
      <c r="D75" s="113"/>
      <c r="E75" s="113"/>
      <c r="F75" s="113"/>
      <c r="G75" s="113"/>
      <c r="H75" s="113"/>
      <c r="I75" s="114" t="s">
        <v>53</v>
      </c>
      <c r="J75" s="115" t="n">
        <f aca="false">MAX(J73-2500,0)</f>
        <v>0</v>
      </c>
      <c r="K75" s="116"/>
      <c r="L75" s="117"/>
    </row>
    <row r="76" customFormat="false" ht="15.75" hidden="false" customHeight="false" outlineLevel="0" collapsed="false">
      <c r="A76" s="112" t="s">
        <v>55</v>
      </c>
      <c r="B76" s="113" t="s">
        <v>455</v>
      </c>
      <c r="C76" s="113"/>
      <c r="D76" s="113"/>
      <c r="E76" s="113"/>
      <c r="F76" s="113"/>
      <c r="G76" s="113"/>
      <c r="H76" s="113"/>
      <c r="I76" s="113"/>
      <c r="J76" s="113"/>
      <c r="K76" s="114" t="s">
        <v>55</v>
      </c>
      <c r="L76" s="118" t="n">
        <f aca="false">0.15*J75</f>
        <v>0</v>
      </c>
    </row>
    <row r="77" customFormat="false" ht="15.75" hidden="false" customHeight="false" outlineLevel="0" collapsed="false">
      <c r="A77" s="135" t="s">
        <v>456</v>
      </c>
      <c r="B77" s="135"/>
      <c r="C77" s="135"/>
      <c r="D77" s="135"/>
      <c r="E77" s="135"/>
      <c r="F77" s="135"/>
      <c r="G77" s="135"/>
      <c r="H77" s="135"/>
      <c r="I77" s="135"/>
      <c r="J77" s="135"/>
      <c r="K77" s="135"/>
      <c r="L77" s="135"/>
    </row>
    <row r="78" customFormat="false" ht="15.75" hidden="false" customHeight="false" outlineLevel="0" collapsed="false">
      <c r="A78" s="135" t="s">
        <v>457</v>
      </c>
      <c r="B78" s="135"/>
      <c r="C78" s="135"/>
      <c r="D78" s="135"/>
      <c r="E78" s="135"/>
      <c r="F78" s="135"/>
      <c r="G78" s="135"/>
      <c r="H78" s="135"/>
      <c r="I78" s="135"/>
      <c r="J78" s="135"/>
      <c r="K78" s="135"/>
      <c r="L78" s="135"/>
    </row>
    <row r="79" customFormat="false" ht="15.75" hidden="false" customHeight="false" outlineLevel="0" collapsed="false">
      <c r="A79" s="138" t="s">
        <v>458</v>
      </c>
      <c r="B79" s="138"/>
      <c r="C79" s="138"/>
      <c r="D79" s="138"/>
      <c r="E79" s="138"/>
      <c r="F79" s="138"/>
      <c r="G79" s="138"/>
      <c r="H79" s="138"/>
      <c r="I79" s="138"/>
      <c r="J79" s="138"/>
      <c r="K79" s="138"/>
      <c r="L79" s="138"/>
    </row>
    <row r="80" customFormat="false" ht="15.75" hidden="false" customHeight="false" outlineLevel="0" collapsed="false">
      <c r="A80" s="139"/>
    </row>
    <row r="81" customFormat="false" ht="15.75" hidden="false" customHeight="false" outlineLevel="0" collapsed="false">
      <c r="A81" s="107" t="s">
        <v>459</v>
      </c>
      <c r="B81" s="107"/>
      <c r="C81" s="107"/>
      <c r="D81" s="107"/>
      <c r="E81" s="107"/>
      <c r="F81" s="107"/>
      <c r="G81" s="107"/>
      <c r="H81" s="140"/>
      <c r="I81" s="140"/>
      <c r="J81" s="140"/>
      <c r="K81" s="140"/>
      <c r="L81" s="140"/>
    </row>
    <row r="82" customFormat="false" ht="15.75" hidden="false" customHeight="false" outlineLevel="0" collapsed="false">
      <c r="A82" s="108" t="s">
        <v>57</v>
      </c>
      <c r="B82" s="109" t="s">
        <v>460</v>
      </c>
      <c r="C82" s="109"/>
      <c r="D82" s="109"/>
      <c r="E82" s="109"/>
      <c r="F82" s="109"/>
      <c r="G82" s="109"/>
      <c r="H82" s="109"/>
      <c r="I82" s="110" t="s">
        <v>57</v>
      </c>
      <c r="J82" s="141" t="n">
        <f aca="false">Line4+Line6</f>
        <v>0</v>
      </c>
      <c r="K82" s="142"/>
      <c r="L82" s="143"/>
    </row>
    <row r="83" customFormat="false" ht="15.75" hidden="false" customHeight="false" outlineLevel="0" collapsed="false">
      <c r="A83" s="112" t="s">
        <v>59</v>
      </c>
      <c r="B83" s="113" t="s">
        <v>461</v>
      </c>
      <c r="C83" s="113"/>
      <c r="D83" s="113"/>
      <c r="E83" s="113"/>
      <c r="F83" s="113"/>
      <c r="G83" s="113"/>
      <c r="H83" s="113"/>
      <c r="I83" s="114" t="s">
        <v>59</v>
      </c>
      <c r="J83" s="115"/>
      <c r="K83" s="116"/>
      <c r="L83" s="117"/>
    </row>
    <row r="84" customFormat="false" ht="15.75" hidden="false" customHeight="false" outlineLevel="0" collapsed="false">
      <c r="A84" s="112" t="s">
        <v>61</v>
      </c>
      <c r="B84" s="113" t="s">
        <v>462</v>
      </c>
      <c r="C84" s="113"/>
      <c r="D84" s="113"/>
      <c r="E84" s="113"/>
      <c r="F84" s="113"/>
      <c r="G84" s="113"/>
      <c r="H84" s="113"/>
      <c r="I84" s="114" t="s">
        <v>61</v>
      </c>
      <c r="J84" s="115" t="n">
        <f aca="false">J82+J83</f>
        <v>0</v>
      </c>
      <c r="K84" s="116"/>
      <c r="L84" s="117"/>
    </row>
    <row r="85" customFormat="false" ht="15.75" hidden="false" customHeight="false" outlineLevel="0" collapsed="false">
      <c r="A85" s="112" t="s">
        <v>63</v>
      </c>
      <c r="B85" s="113" t="s">
        <v>463</v>
      </c>
      <c r="C85" s="113"/>
      <c r="D85" s="113"/>
      <c r="E85" s="113"/>
      <c r="F85" s="113"/>
      <c r="G85" s="113"/>
      <c r="H85" s="113"/>
      <c r="I85" s="114" t="s">
        <v>63</v>
      </c>
      <c r="J85" s="115" t="n">
        <f aca="false">'IRS f1040'!D43</f>
        <v>0</v>
      </c>
      <c r="K85" s="116"/>
      <c r="L85" s="117"/>
    </row>
    <row r="86" customFormat="false" ht="15.75" hidden="false" customHeight="false" outlineLevel="0" collapsed="false">
      <c r="A86" s="112" t="s">
        <v>238</v>
      </c>
      <c r="B86" s="113" t="s">
        <v>464</v>
      </c>
      <c r="C86" s="113"/>
      <c r="D86" s="113"/>
      <c r="E86" s="113"/>
      <c r="F86" s="113"/>
      <c r="G86" s="113"/>
      <c r="H86" s="113"/>
      <c r="I86" s="113"/>
      <c r="J86" s="113"/>
      <c r="K86" s="114" t="s">
        <v>238</v>
      </c>
      <c r="L86" s="118" t="n">
        <f aca="false">MAX(J84-J85,0)</f>
        <v>0</v>
      </c>
    </row>
    <row r="87" customFormat="false" ht="15.75" hidden="false" customHeight="false" outlineLevel="0" collapsed="false">
      <c r="A87" s="124" t="s">
        <v>73</v>
      </c>
      <c r="B87" s="125" t="s">
        <v>465</v>
      </c>
      <c r="C87" s="125"/>
      <c r="D87" s="125"/>
      <c r="E87" s="125"/>
      <c r="F87" s="125"/>
      <c r="G87" s="125"/>
      <c r="H87" s="125"/>
      <c r="I87" s="125"/>
      <c r="J87" s="125"/>
      <c r="K87" s="126" t="s">
        <v>73</v>
      </c>
      <c r="L87" s="132" t="n">
        <f aca="false">MAX(L76,L86)</f>
        <v>0</v>
      </c>
    </row>
    <row r="88" customFormat="false" ht="15.75" hidden="false" customHeight="false" outlineLevel="0" collapsed="false">
      <c r="A88" s="76" t="s">
        <v>466</v>
      </c>
      <c r="B88" s="76"/>
      <c r="C88" s="76"/>
      <c r="D88" s="76"/>
      <c r="E88" s="76"/>
      <c r="F88" s="76"/>
      <c r="G88" s="76"/>
    </row>
    <row r="91" customFormat="false" ht="15.75" hidden="false" customHeight="false" outlineLevel="0" collapsed="false">
      <c r="A91" s="76" t="s">
        <v>467</v>
      </c>
      <c r="B91" s="76"/>
      <c r="C91" s="76"/>
      <c r="D91" s="76"/>
      <c r="E91" s="76"/>
      <c r="F91" s="76"/>
      <c r="G91" s="76"/>
    </row>
    <row r="92" customFormat="false" ht="15.75" hidden="false" customHeight="false" outlineLevel="0" collapsed="false">
      <c r="A92" s="144" t="s">
        <v>468</v>
      </c>
      <c r="B92" s="145" t="s">
        <v>469</v>
      </c>
      <c r="C92" s="145"/>
      <c r="D92" s="145"/>
      <c r="E92" s="145"/>
      <c r="F92" s="145"/>
      <c r="G92" s="145"/>
      <c r="H92" s="145"/>
      <c r="I92" s="145"/>
      <c r="J92" s="145"/>
      <c r="K92" s="146" t="s">
        <v>468</v>
      </c>
      <c r="L92" s="147" t="n">
        <f aca="false">MIN(L72,L87)</f>
        <v>0</v>
      </c>
    </row>
    <row r="94" customFormat="false" ht="15.75" hidden="false" customHeight="false" outlineLevel="0" collapsed="false">
      <c r="A94" s="76" t="s">
        <v>470</v>
      </c>
      <c r="B94" s="76"/>
      <c r="C94" s="76"/>
      <c r="D94" s="76"/>
      <c r="E94" s="76"/>
      <c r="F94" s="76"/>
      <c r="G94" s="76"/>
    </row>
    <row r="95" customFormat="false" ht="15.75" hidden="false" customHeight="false" outlineLevel="0" collapsed="false">
      <c r="A95" s="76" t="s">
        <v>471</v>
      </c>
      <c r="B95" s="76"/>
      <c r="C95" s="76"/>
      <c r="D95" s="76"/>
      <c r="E95" s="76"/>
      <c r="F95" s="76"/>
      <c r="G95" s="76"/>
    </row>
    <row r="96" customFormat="false" ht="15.75" hidden="false" customHeight="false" outlineLevel="0" collapsed="false">
      <c r="A96" s="108" t="s">
        <v>472</v>
      </c>
      <c r="B96" s="109" t="s">
        <v>473</v>
      </c>
      <c r="C96" s="109"/>
      <c r="D96" s="109"/>
      <c r="E96" s="109"/>
      <c r="F96" s="109"/>
      <c r="G96" s="109"/>
      <c r="H96" s="109"/>
      <c r="I96" s="109"/>
      <c r="J96" s="109"/>
      <c r="K96" s="110" t="s">
        <v>472</v>
      </c>
      <c r="L96" s="111"/>
    </row>
    <row r="97" customFormat="false" ht="15.75" hidden="false" customHeight="false" outlineLevel="0" collapsed="false">
      <c r="A97" s="112" t="s">
        <v>474</v>
      </c>
      <c r="B97" s="113" t="s">
        <v>475</v>
      </c>
      <c r="C97" s="113"/>
      <c r="D97" s="113"/>
      <c r="E97" s="113"/>
      <c r="F97" s="113"/>
      <c r="G97" s="113"/>
      <c r="H97" s="113"/>
      <c r="I97" s="113"/>
      <c r="J97" s="113"/>
      <c r="K97" s="114" t="s">
        <v>474</v>
      </c>
      <c r="L97" s="118"/>
    </row>
    <row r="98" customFormat="false" ht="15.75" hidden="false" customHeight="false" outlineLevel="0" collapsed="false">
      <c r="A98" s="112" t="s">
        <v>83</v>
      </c>
      <c r="B98" s="113" t="s">
        <v>476</v>
      </c>
      <c r="C98" s="113"/>
      <c r="D98" s="113"/>
      <c r="E98" s="113"/>
      <c r="F98" s="113"/>
      <c r="G98" s="113"/>
      <c r="H98" s="113"/>
      <c r="I98" s="113"/>
      <c r="J98" s="113"/>
      <c r="K98" s="114" t="s">
        <v>83</v>
      </c>
      <c r="L98" s="118" t="n">
        <f aca="false">L96-L97</f>
        <v>0</v>
      </c>
    </row>
    <row r="99" customFormat="false" ht="15.75" hidden="false" customHeight="false" outlineLevel="0" collapsed="false">
      <c r="A99" s="112" t="s">
        <v>85</v>
      </c>
      <c r="B99" s="113" t="s">
        <v>477</v>
      </c>
      <c r="C99" s="113"/>
      <c r="D99" s="113"/>
      <c r="E99" s="113"/>
      <c r="F99" s="113"/>
      <c r="G99" s="113"/>
      <c r="H99" s="113"/>
      <c r="I99" s="113"/>
      <c r="J99" s="113"/>
      <c r="K99" s="114" t="s">
        <v>85</v>
      </c>
      <c r="L99" s="118"/>
    </row>
    <row r="100" customFormat="false" ht="15.75" hidden="false" customHeight="false" outlineLevel="0" collapsed="false">
      <c r="A100" s="112" t="s">
        <v>87</v>
      </c>
      <c r="B100" s="113" t="s">
        <v>478</v>
      </c>
      <c r="C100" s="113"/>
      <c r="D100" s="113"/>
      <c r="E100" s="113"/>
      <c r="F100" s="113"/>
      <c r="G100" s="113"/>
      <c r="H100" s="113"/>
      <c r="I100" s="113"/>
      <c r="J100" s="113"/>
      <c r="K100" s="114" t="s">
        <v>87</v>
      </c>
      <c r="L100" s="118" t="n">
        <f aca="false">MIN(J13,L99)</f>
        <v>0</v>
      </c>
    </row>
    <row r="101" customFormat="false" ht="15.75" hidden="false" customHeight="false" outlineLevel="0" collapsed="false">
      <c r="A101" s="112" t="s">
        <v>89</v>
      </c>
      <c r="B101" s="113" t="s">
        <v>479</v>
      </c>
      <c r="C101" s="113"/>
      <c r="D101" s="113"/>
      <c r="E101" s="113"/>
      <c r="F101" s="113"/>
      <c r="G101" s="113"/>
      <c r="H101" s="113"/>
      <c r="I101" s="113"/>
      <c r="J101" s="113"/>
      <c r="K101" s="114" t="s">
        <v>89</v>
      </c>
      <c r="L101" s="118" t="n">
        <f aca="false">L99-L100</f>
        <v>0</v>
      </c>
    </row>
    <row r="102" customFormat="false" ht="15.75" hidden="false" customHeight="false" outlineLevel="0" collapsed="false">
      <c r="A102" s="112" t="s">
        <v>91</v>
      </c>
      <c r="B102" s="113" t="s">
        <v>384</v>
      </c>
      <c r="C102" s="113"/>
      <c r="D102" s="113"/>
      <c r="E102" s="113"/>
      <c r="F102" s="113"/>
      <c r="G102" s="113"/>
      <c r="H102" s="113"/>
      <c r="I102" s="113"/>
      <c r="J102" s="113"/>
      <c r="K102" s="114" t="s">
        <v>91</v>
      </c>
      <c r="L102" s="118"/>
    </row>
    <row r="103" customFormat="false" ht="15.75" hidden="false" customHeight="false" outlineLevel="0" collapsed="false">
      <c r="A103" s="112" t="s">
        <v>94</v>
      </c>
      <c r="B103" s="113" t="s">
        <v>480</v>
      </c>
      <c r="C103" s="113"/>
      <c r="D103" s="113"/>
      <c r="E103" s="113"/>
      <c r="F103" s="113"/>
      <c r="G103" s="113"/>
      <c r="H103" s="113"/>
      <c r="I103" s="113"/>
      <c r="J103" s="113"/>
      <c r="K103" s="114" t="s">
        <v>94</v>
      </c>
      <c r="L103" s="118" t="n">
        <f aca="false">L12-L102</f>
        <v>0</v>
      </c>
    </row>
    <row r="104" customFormat="false" ht="15.75" hidden="false" customHeight="false" outlineLevel="0" collapsed="false">
      <c r="A104" s="112" t="s">
        <v>481</v>
      </c>
      <c r="B104" s="113" t="s">
        <v>482</v>
      </c>
      <c r="C104" s="113"/>
      <c r="D104" s="113"/>
      <c r="E104" s="113"/>
      <c r="F104" s="113"/>
      <c r="G104" s="113"/>
      <c r="H104" s="113"/>
      <c r="I104" s="113"/>
      <c r="J104" s="113"/>
      <c r="K104" s="114" t="s">
        <v>481</v>
      </c>
      <c r="L104" s="118" t="n">
        <f aca="false">L102</f>
        <v>0</v>
      </c>
    </row>
    <row r="105" customFormat="false" ht="15.75" hidden="false" customHeight="false" outlineLevel="0" collapsed="false">
      <c r="A105" s="112" t="s">
        <v>97</v>
      </c>
      <c r="B105" s="113" t="s">
        <v>483</v>
      </c>
      <c r="C105" s="113"/>
      <c r="D105" s="113"/>
      <c r="E105" s="113"/>
      <c r="F105" s="113"/>
      <c r="G105" s="113"/>
      <c r="H105" s="113"/>
      <c r="I105" s="113"/>
      <c r="J105" s="113"/>
      <c r="K105" s="114" t="s">
        <v>97</v>
      </c>
      <c r="L105" s="118" t="e">
        <f aca="false">ROUND(L103/L104,3)</f>
        <v>#DIV/0!</v>
      </c>
    </row>
    <row r="106" customFormat="false" ht="15.75" hidden="false" customHeight="false" outlineLevel="0" collapsed="false">
      <c r="A106" s="112" t="s">
        <v>100</v>
      </c>
      <c r="B106" s="113" t="s">
        <v>484</v>
      </c>
      <c r="C106" s="113"/>
      <c r="D106" s="113"/>
      <c r="E106" s="113"/>
      <c r="F106" s="113"/>
      <c r="G106" s="113"/>
      <c r="H106" s="113"/>
      <c r="I106" s="113"/>
      <c r="J106" s="113"/>
      <c r="K106" s="114" t="s">
        <v>100</v>
      </c>
      <c r="L106" s="118" t="n">
        <f aca="false">L101*2000</f>
        <v>0</v>
      </c>
    </row>
    <row r="107" customFormat="false" ht="15.75" hidden="false" customHeight="false" outlineLevel="0" collapsed="false">
      <c r="A107" s="112" t="s">
        <v>102</v>
      </c>
      <c r="B107" s="113" t="s">
        <v>485</v>
      </c>
      <c r="C107" s="113"/>
      <c r="D107" s="113"/>
      <c r="E107" s="113"/>
      <c r="F107" s="113"/>
      <c r="G107" s="113"/>
      <c r="H107" s="113"/>
      <c r="I107" s="113"/>
      <c r="J107" s="113"/>
      <c r="K107" s="114" t="s">
        <v>102</v>
      </c>
      <c r="L107" s="118" t="e">
        <f aca="false">L106*L105</f>
        <v>#DIV/0!</v>
      </c>
    </row>
    <row r="108" customFormat="false" ht="15.75" hidden="false" customHeight="false" outlineLevel="0" collapsed="false">
      <c r="A108" s="112" t="s">
        <v>486</v>
      </c>
      <c r="B108" s="113" t="s">
        <v>487</v>
      </c>
      <c r="C108" s="113"/>
      <c r="D108" s="113"/>
      <c r="E108" s="113"/>
      <c r="F108" s="113"/>
      <c r="G108" s="113"/>
      <c r="H108" s="113"/>
      <c r="I108" s="113"/>
      <c r="J108" s="113"/>
      <c r="K108" s="114" t="s">
        <v>486</v>
      </c>
      <c r="L108" s="118" t="e">
        <f aca="false">L106-L107</f>
        <v>#DIV/0!</v>
      </c>
    </row>
    <row r="109" customFormat="false" ht="15.75" hidden="false" customHeight="false" outlineLevel="0" collapsed="false">
      <c r="A109" s="124" t="s">
        <v>488</v>
      </c>
      <c r="B109" s="125" t="s">
        <v>489</v>
      </c>
      <c r="C109" s="125"/>
      <c r="D109" s="125"/>
      <c r="E109" s="125"/>
      <c r="F109" s="125"/>
      <c r="G109" s="125"/>
      <c r="H109" s="125"/>
      <c r="I109" s="125"/>
      <c r="J109" s="125"/>
      <c r="K109" s="126" t="s">
        <v>488</v>
      </c>
      <c r="L109" s="132" t="e">
        <f aca="false">L98-L108</f>
        <v>#DIV/0!</v>
      </c>
    </row>
  </sheetData>
  <mergeCells count="98">
    <mergeCell ref="A1:L1"/>
    <mergeCell ref="A2:L2"/>
    <mergeCell ref="A3:L3"/>
    <mergeCell ref="A5:G5"/>
    <mergeCell ref="A6:G6"/>
    <mergeCell ref="B7:J7"/>
    <mergeCell ref="B8:H8"/>
    <mergeCell ref="B9:H9"/>
    <mergeCell ref="B10:H10"/>
    <mergeCell ref="B11:J11"/>
    <mergeCell ref="B12:J12"/>
    <mergeCell ref="B13:H13"/>
    <mergeCell ref="B14:H14"/>
    <mergeCell ref="B15:H15"/>
    <mergeCell ref="B16:J16"/>
    <mergeCell ref="B17:H17"/>
    <mergeCell ref="B18:J18"/>
    <mergeCell ref="B19:J19"/>
    <mergeCell ref="B20:J20"/>
    <mergeCell ref="A21:G21"/>
    <mergeCell ref="A22:G22"/>
    <mergeCell ref="B23:J23"/>
    <mergeCell ref="A24:J24"/>
    <mergeCell ref="A25:J25"/>
    <mergeCell ref="A26:J26"/>
    <mergeCell ref="B27:J27"/>
    <mergeCell ref="B28:J28"/>
    <mergeCell ref="A29:J29"/>
    <mergeCell ref="B30:H30"/>
    <mergeCell ref="B31:H31"/>
    <mergeCell ref="A33:L33"/>
    <mergeCell ref="A34:L34"/>
    <mergeCell ref="B35:J35"/>
    <mergeCell ref="B36:J36"/>
    <mergeCell ref="B37:J37"/>
    <mergeCell ref="B38:J38"/>
    <mergeCell ref="B39:J39"/>
    <mergeCell ref="B40:J40"/>
    <mergeCell ref="B41:J41"/>
    <mergeCell ref="B42:J42"/>
    <mergeCell ref="B43:J43"/>
    <mergeCell ref="A46:G46"/>
    <mergeCell ref="A48:L48"/>
    <mergeCell ref="A49:L49"/>
    <mergeCell ref="B50:J50"/>
    <mergeCell ref="B51:J51"/>
    <mergeCell ref="A52:L52"/>
    <mergeCell ref="A53:L53"/>
    <mergeCell ref="A54:L54"/>
    <mergeCell ref="A55:L55"/>
    <mergeCell ref="B56:J56"/>
    <mergeCell ref="B57:J57"/>
    <mergeCell ref="B58:J58"/>
    <mergeCell ref="A59:L59"/>
    <mergeCell ref="B60:J60"/>
    <mergeCell ref="B61:J61"/>
    <mergeCell ref="B62:J62"/>
    <mergeCell ref="A65:L65"/>
    <mergeCell ref="A66:L66"/>
    <mergeCell ref="A67:L67"/>
    <mergeCell ref="B68:J68"/>
    <mergeCell ref="B69:H69"/>
    <mergeCell ref="B70:J70"/>
    <mergeCell ref="A71:L71"/>
    <mergeCell ref="B72:J72"/>
    <mergeCell ref="B73:H73"/>
    <mergeCell ref="B74:F74"/>
    <mergeCell ref="B75:H75"/>
    <mergeCell ref="B76:J76"/>
    <mergeCell ref="A77:L77"/>
    <mergeCell ref="A78:L78"/>
    <mergeCell ref="A79:L79"/>
    <mergeCell ref="A81:G81"/>
    <mergeCell ref="B82:H82"/>
    <mergeCell ref="B83:H83"/>
    <mergeCell ref="B84:H84"/>
    <mergeCell ref="B85:H85"/>
    <mergeCell ref="B86:J86"/>
    <mergeCell ref="B87:J87"/>
    <mergeCell ref="A88:G88"/>
    <mergeCell ref="A91:G91"/>
    <mergeCell ref="B92:J92"/>
    <mergeCell ref="A94:G94"/>
    <mergeCell ref="A95:G95"/>
    <mergeCell ref="B96:J96"/>
    <mergeCell ref="B97:J97"/>
    <mergeCell ref="B98:J98"/>
    <mergeCell ref="B99:J99"/>
    <mergeCell ref="B100:J100"/>
    <mergeCell ref="B101:J101"/>
    <mergeCell ref="B102:J102"/>
    <mergeCell ref="B103:J103"/>
    <mergeCell ref="B104:J104"/>
    <mergeCell ref="B105:J105"/>
    <mergeCell ref="B106:J106"/>
    <mergeCell ref="B107:J107"/>
    <mergeCell ref="B108:J108"/>
    <mergeCell ref="B109:J10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9.01953125" defaultRowHeight="15.75" zeroHeight="false" outlineLevelRow="0" outlineLevelCol="0"/>
  <cols>
    <col collapsed="false" customWidth="true" hidden="false" outlineLevel="0" max="1" min="1" style="148" width="2.88"/>
    <col collapsed="false" customWidth="false" hidden="false" outlineLevel="0" max="5" min="2" style="148" width="9"/>
    <col collapsed="false" customWidth="true" hidden="false" outlineLevel="0" max="6" min="6" style="148" width="11.5"/>
    <col collapsed="false" customWidth="true" hidden="false" outlineLevel="0" max="7" min="7" style="148" width="2.88"/>
    <col collapsed="false" customWidth="true" hidden="false" outlineLevel="0" max="8" min="8" style="148" width="12"/>
    <col collapsed="false" customWidth="true" hidden="false" outlineLevel="0" max="9" min="9" style="148" width="2.88"/>
    <col collapsed="false" customWidth="false" hidden="false" outlineLevel="0" max="1024" min="10" style="148" width="9"/>
  </cols>
  <sheetData>
    <row r="1" customFormat="false" ht="15.75" hidden="false" customHeight="false" outlineLevel="0" collapsed="false">
      <c r="A1" s="149" t="s">
        <v>490</v>
      </c>
      <c r="B1" s="149"/>
      <c r="C1" s="149"/>
      <c r="D1" s="149"/>
      <c r="E1" s="149"/>
      <c r="F1" s="149"/>
      <c r="G1" s="149"/>
      <c r="H1" s="149"/>
      <c r="I1" s="149"/>
      <c r="J1" s="149"/>
    </row>
    <row r="2" customFormat="false" ht="15.75" hidden="false" customHeight="false" outlineLevel="0" collapsed="false">
      <c r="A2" s="150" t="s">
        <v>1</v>
      </c>
      <c r="B2" s="151" t="s">
        <v>491</v>
      </c>
      <c r="C2" s="151"/>
      <c r="D2" s="151"/>
      <c r="E2" s="151"/>
      <c r="F2" s="151"/>
      <c r="G2" s="151"/>
      <c r="H2" s="151"/>
      <c r="I2" s="152" t="s">
        <v>1</v>
      </c>
      <c r="J2" s="153" t="n">
        <v>0</v>
      </c>
    </row>
    <row r="3" customFormat="false" ht="15.75" hidden="false" customHeight="false" outlineLevel="0" collapsed="false">
      <c r="A3" s="154" t="s">
        <v>244</v>
      </c>
      <c r="B3" s="155" t="s">
        <v>492</v>
      </c>
      <c r="C3" s="155"/>
      <c r="D3" s="155"/>
      <c r="E3" s="155"/>
      <c r="F3" s="155"/>
      <c r="G3" s="155"/>
      <c r="H3" s="155"/>
      <c r="I3" s="156" t="s">
        <v>244</v>
      </c>
      <c r="J3" s="157" t="n">
        <v>0</v>
      </c>
    </row>
    <row r="4" customFormat="false" ht="15.75" hidden="false" customHeight="false" outlineLevel="0" collapsed="false">
      <c r="A4" s="154" t="s">
        <v>151</v>
      </c>
      <c r="B4" s="155" t="s">
        <v>493</v>
      </c>
      <c r="C4" s="155"/>
      <c r="D4" s="155"/>
      <c r="E4" s="155"/>
      <c r="F4" s="155"/>
      <c r="G4" s="155"/>
      <c r="H4" s="155"/>
      <c r="I4" s="156" t="s">
        <v>151</v>
      </c>
      <c r="J4" s="157" t="n">
        <f aca="false">J2+J3</f>
        <v>0</v>
      </c>
    </row>
    <row r="5" customFormat="false" ht="15.75" hidden="false" customHeight="false" outlineLevel="0" collapsed="false">
      <c r="A5" s="154" t="s">
        <v>153</v>
      </c>
      <c r="B5" s="155" t="s">
        <v>494</v>
      </c>
      <c r="C5" s="155"/>
      <c r="D5" s="155"/>
      <c r="E5" s="155"/>
      <c r="F5" s="155"/>
      <c r="G5" s="155"/>
      <c r="H5" s="155"/>
      <c r="I5" s="156" t="s">
        <v>153</v>
      </c>
      <c r="J5" s="157" t="n">
        <v>0</v>
      </c>
    </row>
    <row r="6" customFormat="false" ht="15.75" hidden="false" customHeight="false" outlineLevel="0" collapsed="false">
      <c r="A6" s="154" t="s">
        <v>155</v>
      </c>
      <c r="B6" s="155" t="s">
        <v>495</v>
      </c>
      <c r="C6" s="155"/>
      <c r="D6" s="155"/>
      <c r="E6" s="155"/>
      <c r="F6" s="155"/>
      <c r="G6" s="155"/>
      <c r="H6" s="155"/>
      <c r="I6" s="156" t="s">
        <v>155</v>
      </c>
      <c r="J6" s="157" t="n">
        <f aca="false">J4-J5</f>
        <v>0</v>
      </c>
    </row>
    <row r="7" customFormat="false" ht="15.75" hidden="false" customHeight="false" outlineLevel="0" collapsed="false">
      <c r="A7" s="154" t="s">
        <v>157</v>
      </c>
      <c r="B7" s="155" t="s">
        <v>384</v>
      </c>
      <c r="C7" s="155"/>
      <c r="D7" s="155"/>
      <c r="E7" s="155"/>
      <c r="F7" s="155"/>
      <c r="G7" s="155"/>
      <c r="H7" s="155"/>
      <c r="I7" s="156" t="s">
        <v>157</v>
      </c>
      <c r="J7" s="157"/>
    </row>
    <row r="8" customFormat="false" ht="15.75" hidden="false" customHeight="false" outlineLevel="0" collapsed="false">
      <c r="A8" s="158" t="s">
        <v>496</v>
      </c>
      <c r="B8" s="158"/>
      <c r="C8" s="158"/>
      <c r="D8" s="158"/>
      <c r="E8" s="158"/>
      <c r="F8" s="158"/>
      <c r="G8" s="159"/>
      <c r="H8" s="159"/>
      <c r="I8" s="160"/>
      <c r="J8" s="161"/>
    </row>
    <row r="9" customFormat="false" ht="15.75" hidden="false" customHeight="false" outlineLevel="0" collapsed="false">
      <c r="A9" s="158" t="s">
        <v>497</v>
      </c>
      <c r="B9" s="158"/>
      <c r="C9" s="158"/>
      <c r="D9" s="158"/>
      <c r="E9" s="158"/>
      <c r="F9" s="158"/>
      <c r="G9" s="159"/>
      <c r="H9" s="159"/>
      <c r="I9" s="160"/>
      <c r="J9" s="161"/>
    </row>
    <row r="10" customFormat="false" ht="15.75" hidden="false" customHeight="false" outlineLevel="0" collapsed="false">
      <c r="A10" s="158" t="s">
        <v>498</v>
      </c>
      <c r="B10" s="158"/>
      <c r="C10" s="158"/>
      <c r="D10" s="158"/>
      <c r="E10" s="158"/>
      <c r="F10" s="158"/>
      <c r="G10" s="159"/>
      <c r="H10" s="159"/>
      <c r="I10" s="160"/>
      <c r="J10" s="161"/>
    </row>
    <row r="11" customFormat="false" ht="15.75" hidden="false" customHeight="false" outlineLevel="0" collapsed="false">
      <c r="A11" s="158" t="s">
        <v>499</v>
      </c>
      <c r="B11" s="158"/>
      <c r="C11" s="158"/>
      <c r="D11" s="158"/>
      <c r="E11" s="158"/>
      <c r="F11" s="158"/>
      <c r="G11" s="159"/>
      <c r="H11" s="159"/>
      <c r="I11" s="160"/>
      <c r="J11" s="161"/>
    </row>
    <row r="12" customFormat="false" ht="15.75" hidden="false" customHeight="false" outlineLevel="0" collapsed="false">
      <c r="A12" s="154" t="s">
        <v>21</v>
      </c>
      <c r="B12" s="155" t="s">
        <v>500</v>
      </c>
      <c r="C12" s="155"/>
      <c r="D12" s="155"/>
      <c r="E12" s="155"/>
      <c r="F12" s="155"/>
      <c r="G12" s="155"/>
      <c r="H12" s="155"/>
      <c r="I12" s="156" t="s">
        <v>21</v>
      </c>
      <c r="J12" s="162" t="n">
        <f aca="false">MIN(J6:J7)</f>
        <v>0</v>
      </c>
    </row>
    <row r="13" customFormat="false" ht="15.75" hidden="false" customHeight="false" outlineLevel="0" collapsed="false">
      <c r="A13" s="154" t="s">
        <v>23</v>
      </c>
      <c r="B13" s="155" t="s">
        <v>384</v>
      </c>
      <c r="C13" s="155"/>
      <c r="D13" s="155"/>
      <c r="E13" s="155"/>
      <c r="F13" s="155"/>
      <c r="G13" s="155"/>
      <c r="H13" s="155"/>
      <c r="I13" s="156" t="s">
        <v>23</v>
      </c>
      <c r="J13" s="162"/>
    </row>
    <row r="14" customFormat="false" ht="15.75" hidden="false" customHeight="false" outlineLevel="0" collapsed="false">
      <c r="A14" s="158" t="s">
        <v>501</v>
      </c>
      <c r="B14" s="158"/>
      <c r="C14" s="158"/>
      <c r="D14" s="158"/>
      <c r="E14" s="158"/>
      <c r="F14" s="158"/>
      <c r="G14" s="159"/>
      <c r="H14" s="159"/>
      <c r="I14" s="160"/>
      <c r="J14" s="161"/>
    </row>
    <row r="15" customFormat="false" ht="15.75" hidden="false" customHeight="false" outlineLevel="0" collapsed="false">
      <c r="A15" s="158" t="s">
        <v>502</v>
      </c>
      <c r="B15" s="158"/>
      <c r="C15" s="158"/>
      <c r="D15" s="158"/>
      <c r="E15" s="158"/>
      <c r="F15" s="158"/>
      <c r="G15" s="159"/>
      <c r="H15" s="159"/>
      <c r="I15" s="160"/>
      <c r="J15" s="161"/>
    </row>
    <row r="16" customFormat="false" ht="15.75" hidden="false" customHeight="false" outlineLevel="0" collapsed="false">
      <c r="A16" s="158" t="s">
        <v>503</v>
      </c>
      <c r="B16" s="158"/>
      <c r="C16" s="158"/>
      <c r="D16" s="158"/>
      <c r="E16" s="158"/>
      <c r="F16" s="158"/>
      <c r="G16" s="159"/>
      <c r="H16" s="159"/>
      <c r="I16" s="160"/>
      <c r="J16" s="161"/>
    </row>
    <row r="17" customFormat="false" ht="15.75" hidden="false" customHeight="false" outlineLevel="0" collapsed="false">
      <c r="A17" s="154" t="s">
        <v>25</v>
      </c>
      <c r="B17" s="155" t="s">
        <v>504</v>
      </c>
      <c r="C17" s="155"/>
      <c r="D17" s="155"/>
      <c r="E17" s="155"/>
      <c r="F17" s="155"/>
      <c r="G17" s="155"/>
      <c r="H17" s="155"/>
      <c r="I17" s="156" t="s">
        <v>25</v>
      </c>
      <c r="J17" s="157" t="n">
        <v>0</v>
      </c>
    </row>
    <row r="18" customFormat="false" ht="15.75" hidden="false" customHeight="false" outlineLevel="0" collapsed="false">
      <c r="A18" s="158" t="s">
        <v>505</v>
      </c>
      <c r="B18" s="158"/>
      <c r="C18" s="158"/>
      <c r="D18" s="158"/>
      <c r="E18" s="158"/>
      <c r="F18" s="158"/>
      <c r="G18" s="159"/>
      <c r="H18" s="159"/>
      <c r="I18" s="160"/>
      <c r="J18" s="161"/>
    </row>
    <row r="19" customFormat="false" ht="30" hidden="false" customHeight="true" outlineLevel="0" collapsed="false">
      <c r="A19" s="163" t="s">
        <v>506</v>
      </c>
      <c r="B19" s="163"/>
      <c r="C19" s="163"/>
      <c r="D19" s="163"/>
      <c r="E19" s="163"/>
      <c r="F19" s="163"/>
      <c r="G19" s="163"/>
      <c r="H19" s="163"/>
      <c r="I19" s="160"/>
      <c r="J19" s="161"/>
    </row>
    <row r="20" customFormat="false" ht="33.75" hidden="false" customHeight="true" outlineLevel="0" collapsed="false">
      <c r="A20" s="163" t="s">
        <v>507</v>
      </c>
      <c r="B20" s="163"/>
      <c r="C20" s="163"/>
      <c r="D20" s="163"/>
      <c r="E20" s="163"/>
      <c r="F20" s="163"/>
      <c r="G20" s="163"/>
      <c r="H20" s="163"/>
      <c r="I20" s="160"/>
      <c r="J20" s="161"/>
    </row>
    <row r="21" customFormat="false" ht="15.75" hidden="false" customHeight="false" outlineLevel="0" collapsed="false">
      <c r="A21" s="154" t="s">
        <v>195</v>
      </c>
      <c r="B21" s="155" t="s">
        <v>508</v>
      </c>
      <c r="C21" s="155"/>
      <c r="D21" s="155"/>
      <c r="E21" s="155"/>
      <c r="F21" s="155"/>
      <c r="G21" s="155"/>
      <c r="H21" s="155"/>
      <c r="I21" s="156" t="s">
        <v>195</v>
      </c>
      <c r="J21" s="157" t="n">
        <f aca="false">ROUND(0.05 *J17,2)</f>
        <v>0</v>
      </c>
    </row>
    <row r="22" customFormat="false" ht="15.75" hidden="false" customHeight="false" outlineLevel="0" collapsed="false">
      <c r="A22" s="154" t="s">
        <v>29</v>
      </c>
      <c r="B22" s="155" t="s">
        <v>509</v>
      </c>
      <c r="C22" s="155"/>
      <c r="D22" s="155"/>
      <c r="E22" s="155"/>
      <c r="F22" s="155"/>
      <c r="G22" s="155"/>
      <c r="H22" s="155"/>
      <c r="I22" s="156" t="s">
        <v>29</v>
      </c>
      <c r="J22" s="157" t="n">
        <f aca="false">MIN(J12,J21)</f>
        <v>0</v>
      </c>
    </row>
    <row r="23" customFormat="false" ht="15.75" hidden="false" customHeight="false" outlineLevel="0" collapsed="false">
      <c r="A23" s="164" t="s">
        <v>199</v>
      </c>
      <c r="B23" s="165" t="s">
        <v>510</v>
      </c>
      <c r="C23" s="165"/>
      <c r="D23" s="165"/>
      <c r="E23" s="165"/>
      <c r="F23" s="165"/>
      <c r="G23" s="165"/>
      <c r="H23" s="165"/>
      <c r="I23" s="166" t="s">
        <v>199</v>
      </c>
      <c r="J23" s="167" t="n">
        <f aca="false">J4-J22</f>
        <v>0</v>
      </c>
    </row>
    <row r="24" customFormat="false" ht="15.75" hidden="false" customHeight="false" outlineLevel="0" collapsed="false">
      <c r="A24" s="168"/>
      <c r="B24" s="168"/>
      <c r="C24" s="168"/>
      <c r="D24" s="168"/>
      <c r="E24" s="168"/>
      <c r="F24" s="168"/>
      <c r="G24" s="168"/>
      <c r="H24" s="168"/>
      <c r="I24" s="168"/>
      <c r="J24" s="168"/>
    </row>
    <row r="25" customFormat="false" ht="15.75" hidden="false" customHeight="false" outlineLevel="0" collapsed="false">
      <c r="A25" s="149" t="s">
        <v>511</v>
      </c>
      <c r="B25" s="149"/>
      <c r="C25" s="149"/>
      <c r="D25" s="149"/>
      <c r="E25" s="149"/>
      <c r="F25" s="149"/>
      <c r="G25" s="149"/>
      <c r="H25" s="149"/>
      <c r="I25" s="149"/>
      <c r="J25" s="149"/>
    </row>
    <row r="26" customFormat="false" ht="15.75" hidden="false" customHeight="false" outlineLevel="0" collapsed="false">
      <c r="A26" s="150" t="s">
        <v>1</v>
      </c>
      <c r="B26" s="151" t="s">
        <v>512</v>
      </c>
      <c r="C26" s="151"/>
      <c r="D26" s="151"/>
      <c r="E26" s="151"/>
      <c r="F26" s="151"/>
      <c r="G26" s="151"/>
      <c r="H26" s="151"/>
      <c r="I26" s="152" t="s">
        <v>1</v>
      </c>
      <c r="J26" s="153"/>
    </row>
    <row r="27" customFormat="false" ht="15.75" hidden="false" customHeight="false" outlineLevel="0" collapsed="false">
      <c r="A27" s="158" t="s">
        <v>513</v>
      </c>
      <c r="B27" s="158"/>
      <c r="C27" s="158"/>
      <c r="D27" s="158"/>
      <c r="E27" s="158"/>
      <c r="F27" s="158"/>
      <c r="G27" s="159"/>
      <c r="H27" s="159"/>
      <c r="I27" s="160"/>
      <c r="J27" s="161"/>
    </row>
    <row r="28" customFormat="false" ht="15.75" hidden="false" customHeight="false" outlineLevel="0" collapsed="false">
      <c r="A28" s="154" t="s">
        <v>3</v>
      </c>
      <c r="B28" s="155" t="s">
        <v>514</v>
      </c>
      <c r="C28" s="155"/>
      <c r="D28" s="155"/>
      <c r="E28" s="155"/>
      <c r="F28" s="155"/>
      <c r="G28" s="156" t="s">
        <v>3</v>
      </c>
      <c r="H28" s="169"/>
      <c r="I28" s="160"/>
      <c r="J28" s="161"/>
    </row>
    <row r="29" customFormat="false" ht="15.75" hidden="false" customHeight="false" outlineLevel="0" collapsed="false">
      <c r="A29" s="154" t="s">
        <v>5</v>
      </c>
      <c r="B29" s="155" t="s">
        <v>515</v>
      </c>
      <c r="C29" s="155"/>
      <c r="D29" s="155"/>
      <c r="E29" s="155"/>
      <c r="F29" s="155"/>
      <c r="G29" s="156" t="s">
        <v>5</v>
      </c>
      <c r="H29" s="169"/>
      <c r="I29" s="160"/>
      <c r="J29" s="161"/>
    </row>
    <row r="30" customFormat="false" ht="15.75" hidden="false" customHeight="false" outlineLevel="0" collapsed="false">
      <c r="A30" s="154" t="s">
        <v>371</v>
      </c>
      <c r="B30" s="155" t="s">
        <v>516</v>
      </c>
      <c r="C30" s="155"/>
      <c r="D30" s="155"/>
      <c r="E30" s="155"/>
      <c r="F30" s="155"/>
      <c r="G30" s="156" t="s">
        <v>371</v>
      </c>
      <c r="H30" s="169"/>
      <c r="I30" s="160"/>
      <c r="J30" s="161"/>
    </row>
    <row r="31" customFormat="false" ht="15.75" hidden="false" customHeight="false" outlineLevel="0" collapsed="false">
      <c r="A31" s="154" t="s">
        <v>373</v>
      </c>
      <c r="B31" s="155" t="s">
        <v>517</v>
      </c>
      <c r="C31" s="155"/>
      <c r="D31" s="155"/>
      <c r="E31" s="155"/>
      <c r="F31" s="155"/>
      <c r="G31" s="156" t="s">
        <v>373</v>
      </c>
      <c r="H31" s="169"/>
      <c r="I31" s="160"/>
      <c r="J31" s="161"/>
    </row>
    <row r="32" customFormat="false" ht="15.75" hidden="false" customHeight="false" outlineLevel="0" collapsed="false">
      <c r="A32" s="154" t="s">
        <v>518</v>
      </c>
      <c r="B32" s="155" t="s">
        <v>519</v>
      </c>
      <c r="C32" s="155"/>
      <c r="D32" s="155"/>
      <c r="E32" s="155"/>
      <c r="F32" s="155"/>
      <c r="G32" s="156" t="s">
        <v>518</v>
      </c>
      <c r="H32" s="169"/>
      <c r="I32" s="160"/>
      <c r="J32" s="161"/>
    </row>
    <row r="33" customFormat="false" ht="15.75" hidden="false" customHeight="false" outlineLevel="0" collapsed="false">
      <c r="A33" s="154" t="s">
        <v>520</v>
      </c>
      <c r="B33" s="155" t="s">
        <v>521</v>
      </c>
      <c r="C33" s="155"/>
      <c r="D33" s="155"/>
      <c r="E33" s="155"/>
      <c r="F33" s="155"/>
      <c r="G33" s="156" t="s">
        <v>520</v>
      </c>
      <c r="H33" s="169"/>
      <c r="I33" s="160"/>
      <c r="J33" s="161"/>
    </row>
    <row r="34" customFormat="false" ht="15.75" hidden="false" customHeight="false" outlineLevel="0" collapsed="false">
      <c r="A34" s="154" t="s">
        <v>522</v>
      </c>
      <c r="B34" s="155" t="s">
        <v>523</v>
      </c>
      <c r="C34" s="155"/>
      <c r="D34" s="155"/>
      <c r="E34" s="155"/>
      <c r="F34" s="155"/>
      <c r="G34" s="156" t="s">
        <v>522</v>
      </c>
      <c r="H34" s="169"/>
      <c r="I34" s="160"/>
      <c r="J34" s="161"/>
    </row>
    <row r="35" customFormat="false" ht="15.75" hidden="false" customHeight="false" outlineLevel="0" collapsed="false">
      <c r="A35" s="154" t="s">
        <v>524</v>
      </c>
      <c r="B35" s="155" t="s">
        <v>525</v>
      </c>
      <c r="C35" s="155"/>
      <c r="D35" s="155"/>
      <c r="E35" s="155"/>
      <c r="F35" s="155"/>
      <c r="G35" s="156" t="s">
        <v>524</v>
      </c>
      <c r="H35" s="169"/>
      <c r="I35" s="160"/>
      <c r="J35" s="161"/>
    </row>
    <row r="36" customFormat="false" ht="15.75" hidden="false" customHeight="false" outlineLevel="0" collapsed="false">
      <c r="A36" s="154" t="s">
        <v>526</v>
      </c>
      <c r="B36" s="155" t="s">
        <v>527</v>
      </c>
      <c r="C36" s="155"/>
      <c r="D36" s="155"/>
      <c r="E36" s="155"/>
      <c r="F36" s="155"/>
      <c r="G36" s="156" t="s">
        <v>526</v>
      </c>
      <c r="H36" s="169"/>
      <c r="I36" s="160"/>
      <c r="J36" s="161"/>
    </row>
    <row r="37" customFormat="false" ht="15.75" hidden="false" customHeight="false" outlineLevel="0" collapsed="false">
      <c r="A37" s="154" t="s">
        <v>244</v>
      </c>
      <c r="B37" s="155" t="s">
        <v>528</v>
      </c>
      <c r="C37" s="155"/>
      <c r="D37" s="155"/>
      <c r="E37" s="155"/>
      <c r="F37" s="155"/>
      <c r="G37" s="156" t="s">
        <v>244</v>
      </c>
      <c r="H37" s="169" t="n">
        <f aca="false">SUM(H28:H36)</f>
        <v>0</v>
      </c>
      <c r="I37" s="160"/>
      <c r="J37" s="161"/>
    </row>
    <row r="38" customFormat="false" ht="15.75" hidden="false" customHeight="false" outlineLevel="0" collapsed="false">
      <c r="A38" s="154" t="s">
        <v>151</v>
      </c>
      <c r="B38" s="155" t="s">
        <v>529</v>
      </c>
      <c r="C38" s="155"/>
      <c r="D38" s="155"/>
      <c r="E38" s="155"/>
      <c r="F38" s="155"/>
      <c r="G38" s="155"/>
      <c r="H38" s="155"/>
      <c r="I38" s="156" t="s">
        <v>151</v>
      </c>
      <c r="J38" s="157" t="n">
        <f aca="false">J26-H37</f>
        <v>0</v>
      </c>
    </row>
    <row r="39" customFormat="false" ht="15.75" hidden="false" customHeight="false" outlineLevel="0" collapsed="false">
      <c r="A39" s="154" t="s">
        <v>153</v>
      </c>
      <c r="B39" s="155" t="s">
        <v>530</v>
      </c>
      <c r="C39" s="155"/>
      <c r="D39" s="155"/>
      <c r="E39" s="155"/>
      <c r="F39" s="155"/>
      <c r="G39" s="155"/>
      <c r="H39" s="155"/>
      <c r="I39" s="156" t="s">
        <v>153</v>
      </c>
      <c r="J39" s="157" t="n">
        <f aca="false">J65</f>
        <v>0</v>
      </c>
    </row>
    <row r="40" customFormat="false" ht="15.75" hidden="false" customHeight="false" outlineLevel="0" collapsed="false">
      <c r="A40" s="164" t="s">
        <v>155</v>
      </c>
      <c r="B40" s="165" t="s">
        <v>531</v>
      </c>
      <c r="C40" s="165"/>
      <c r="D40" s="165"/>
      <c r="E40" s="165"/>
      <c r="F40" s="165"/>
      <c r="G40" s="165"/>
      <c r="H40" s="165"/>
      <c r="I40" s="166" t="s">
        <v>155</v>
      </c>
      <c r="J40" s="167" t="n">
        <f aca="false">J38-J39</f>
        <v>0</v>
      </c>
    </row>
    <row r="41" customFormat="false" ht="15.75" hidden="false" customHeight="false" outlineLevel="0" collapsed="false">
      <c r="A41" s="168"/>
      <c r="B41" s="168"/>
      <c r="C41" s="168"/>
      <c r="D41" s="168"/>
      <c r="E41" s="168"/>
      <c r="F41" s="168"/>
      <c r="G41" s="168"/>
      <c r="H41" s="168"/>
      <c r="I41" s="168"/>
      <c r="J41" s="168"/>
    </row>
    <row r="42" customFormat="false" ht="15.75" hidden="false" customHeight="false" outlineLevel="0" collapsed="false">
      <c r="A42" s="149" t="s">
        <v>532</v>
      </c>
      <c r="B42" s="149"/>
      <c r="C42" s="149"/>
      <c r="D42" s="149"/>
      <c r="E42" s="149"/>
      <c r="F42" s="149"/>
      <c r="G42" s="149"/>
      <c r="H42" s="149"/>
      <c r="I42" s="149"/>
      <c r="J42" s="149"/>
    </row>
    <row r="43" customFormat="false" ht="15.75" hidden="false" customHeight="false" outlineLevel="0" collapsed="false">
      <c r="A43" s="150" t="s">
        <v>1</v>
      </c>
      <c r="B43" s="151" t="s">
        <v>533</v>
      </c>
      <c r="C43" s="151"/>
      <c r="D43" s="151"/>
      <c r="E43" s="151"/>
      <c r="F43" s="151"/>
      <c r="G43" s="151"/>
      <c r="H43" s="151"/>
      <c r="I43" s="152" t="s">
        <v>1</v>
      </c>
      <c r="J43" s="170" t="n">
        <v>0</v>
      </c>
    </row>
    <row r="44" customFormat="false" ht="15.75" hidden="false" customHeight="false" outlineLevel="0" collapsed="false">
      <c r="A44" s="154" t="s">
        <v>3</v>
      </c>
      <c r="B44" s="155" t="s">
        <v>534</v>
      </c>
      <c r="C44" s="155"/>
      <c r="D44" s="155"/>
      <c r="E44" s="155"/>
      <c r="F44" s="155"/>
      <c r="G44" s="171" t="s">
        <v>3</v>
      </c>
      <c r="H44" s="172" t="n">
        <v>0</v>
      </c>
      <c r="I44" s="160"/>
      <c r="J44" s="161"/>
    </row>
    <row r="45" customFormat="false" ht="15.75" hidden="false" customHeight="false" outlineLevel="0" collapsed="false">
      <c r="A45" s="154" t="s">
        <v>244</v>
      </c>
      <c r="B45" s="155" t="s">
        <v>535</v>
      </c>
      <c r="C45" s="155"/>
      <c r="D45" s="155"/>
      <c r="E45" s="155"/>
      <c r="F45" s="155"/>
      <c r="G45" s="155"/>
      <c r="H45" s="155"/>
      <c r="I45" s="156" t="s">
        <v>244</v>
      </c>
      <c r="J45" s="157" t="n">
        <f aca="false">H44*1400</f>
        <v>0</v>
      </c>
    </row>
    <row r="46" customFormat="false" ht="15.75" hidden="false" customHeight="false" outlineLevel="0" collapsed="false">
      <c r="A46" s="154" t="s">
        <v>151</v>
      </c>
      <c r="B46" s="155" t="s">
        <v>536</v>
      </c>
      <c r="C46" s="155"/>
      <c r="D46" s="155"/>
      <c r="E46" s="155"/>
      <c r="F46" s="155"/>
      <c r="G46" s="155"/>
      <c r="H46" s="155"/>
      <c r="I46" s="156" t="s">
        <v>151</v>
      </c>
      <c r="J46" s="157"/>
    </row>
    <row r="47" customFormat="false" ht="15.75" hidden="false" customHeight="false" outlineLevel="0" collapsed="false">
      <c r="A47" s="154" t="s">
        <v>153</v>
      </c>
      <c r="B47" s="155" t="s">
        <v>537</v>
      </c>
      <c r="C47" s="155"/>
      <c r="D47" s="155"/>
      <c r="E47" s="155"/>
      <c r="F47" s="155"/>
      <c r="G47" s="155"/>
      <c r="H47" s="155"/>
      <c r="I47" s="156" t="s">
        <v>153</v>
      </c>
      <c r="J47" s="157" t="n">
        <f aca="false">MAX(J46-2500,0)</f>
        <v>0</v>
      </c>
    </row>
    <row r="48" customFormat="false" ht="15.75" hidden="false" customHeight="false" outlineLevel="0" collapsed="false">
      <c r="A48" s="154" t="s">
        <v>155</v>
      </c>
      <c r="B48" s="155" t="s">
        <v>538</v>
      </c>
      <c r="C48" s="155"/>
      <c r="D48" s="155"/>
      <c r="E48" s="155"/>
      <c r="F48" s="155"/>
      <c r="G48" s="155"/>
      <c r="H48" s="155"/>
      <c r="I48" s="156" t="s">
        <v>155</v>
      </c>
      <c r="J48" s="157" t="n">
        <f aca="false">0.15*J47</f>
        <v>0</v>
      </c>
    </row>
    <row r="49" customFormat="false" ht="15.75" hidden="false" customHeight="false" outlineLevel="0" collapsed="false">
      <c r="A49" s="154" t="s">
        <v>157</v>
      </c>
      <c r="B49" s="155" t="s">
        <v>539</v>
      </c>
      <c r="C49" s="155"/>
      <c r="D49" s="155"/>
      <c r="E49" s="155"/>
      <c r="F49" s="155"/>
      <c r="G49" s="155"/>
      <c r="H49" s="155"/>
      <c r="I49" s="156" t="s">
        <v>157</v>
      </c>
      <c r="J49" s="157"/>
    </row>
    <row r="50" customFormat="false" ht="15.75" hidden="false" customHeight="false" outlineLevel="0" collapsed="false">
      <c r="A50" s="154" t="s">
        <v>21</v>
      </c>
      <c r="B50" s="155" t="s">
        <v>540</v>
      </c>
      <c r="C50" s="155"/>
      <c r="D50" s="155"/>
      <c r="E50" s="155"/>
      <c r="F50" s="155"/>
      <c r="G50" s="156" t="s">
        <v>21</v>
      </c>
      <c r="H50" s="169"/>
      <c r="I50" s="160"/>
      <c r="J50" s="161"/>
    </row>
    <row r="51" customFormat="false" ht="15.75" hidden="false" customHeight="false" outlineLevel="0" collapsed="false">
      <c r="A51" s="154" t="s">
        <v>23</v>
      </c>
      <c r="B51" s="155" t="s">
        <v>541</v>
      </c>
      <c r="C51" s="155"/>
      <c r="D51" s="155"/>
      <c r="E51" s="155"/>
      <c r="F51" s="155"/>
      <c r="G51" s="156" t="s">
        <v>23</v>
      </c>
      <c r="H51" s="169"/>
      <c r="I51" s="160"/>
      <c r="J51" s="161"/>
    </row>
    <row r="52" customFormat="false" ht="15.75" hidden="false" customHeight="false" outlineLevel="0" collapsed="false">
      <c r="A52" s="158" t="s">
        <v>542</v>
      </c>
      <c r="B52" s="158"/>
      <c r="C52" s="158"/>
      <c r="D52" s="158"/>
      <c r="E52" s="158"/>
      <c r="F52" s="158"/>
      <c r="G52" s="159"/>
      <c r="H52" s="159"/>
      <c r="I52" s="160"/>
      <c r="J52" s="161"/>
    </row>
    <row r="53" customFormat="false" ht="15.75" hidden="false" customHeight="false" outlineLevel="0" collapsed="false">
      <c r="A53" s="158" t="s">
        <v>543</v>
      </c>
      <c r="B53" s="158"/>
      <c r="C53" s="158"/>
      <c r="D53" s="158"/>
      <c r="E53" s="158"/>
      <c r="F53" s="158"/>
      <c r="G53" s="159"/>
      <c r="H53" s="159"/>
      <c r="I53" s="160"/>
      <c r="J53" s="161"/>
    </row>
    <row r="54" customFormat="false" ht="15.75" hidden="false" customHeight="false" outlineLevel="0" collapsed="false">
      <c r="A54" s="158" t="s">
        <v>544</v>
      </c>
      <c r="B54" s="158"/>
      <c r="C54" s="158"/>
      <c r="D54" s="158"/>
      <c r="E54" s="158"/>
      <c r="F54" s="158"/>
      <c r="G54" s="159"/>
      <c r="H54" s="159"/>
      <c r="I54" s="160"/>
      <c r="J54" s="161"/>
    </row>
    <row r="55" customFormat="false" ht="15.75" hidden="false" customHeight="false" outlineLevel="0" collapsed="false">
      <c r="A55" s="158" t="s">
        <v>545</v>
      </c>
      <c r="B55" s="158"/>
      <c r="C55" s="158"/>
      <c r="D55" s="158"/>
      <c r="E55" s="158"/>
      <c r="F55" s="158"/>
      <c r="G55" s="159"/>
      <c r="H55" s="159"/>
      <c r="I55" s="160"/>
      <c r="J55" s="161"/>
    </row>
    <row r="56" customFormat="false" ht="15.75" hidden="false" customHeight="false" outlineLevel="0" collapsed="false">
      <c r="A56" s="154" t="s">
        <v>25</v>
      </c>
      <c r="B56" s="155" t="s">
        <v>546</v>
      </c>
      <c r="C56" s="155"/>
      <c r="D56" s="155"/>
      <c r="E56" s="155"/>
      <c r="F56" s="155"/>
      <c r="G56" s="156" t="s">
        <v>25</v>
      </c>
      <c r="H56" s="169" t="n">
        <f aca="false">H50+H51</f>
        <v>0</v>
      </c>
      <c r="I56" s="160"/>
      <c r="J56" s="161"/>
    </row>
    <row r="57" customFormat="false" ht="15.75" hidden="false" customHeight="false" outlineLevel="0" collapsed="false">
      <c r="A57" s="173" t="s">
        <v>547</v>
      </c>
      <c r="B57" s="173"/>
      <c r="C57" s="173"/>
      <c r="D57" s="173"/>
      <c r="E57" s="173"/>
      <c r="F57" s="173"/>
      <c r="G57" s="173"/>
      <c r="H57" s="173"/>
      <c r="I57" s="173"/>
      <c r="J57" s="173"/>
    </row>
    <row r="58" customFormat="false" ht="33.75" hidden="false" customHeight="true" outlineLevel="0" collapsed="false">
      <c r="A58" s="154" t="s">
        <v>195</v>
      </c>
      <c r="B58" s="174" t="s">
        <v>548</v>
      </c>
      <c r="C58" s="174"/>
      <c r="D58" s="174"/>
      <c r="E58" s="174"/>
      <c r="F58" s="174"/>
      <c r="G58" s="156" t="s">
        <v>195</v>
      </c>
      <c r="H58" s="169"/>
      <c r="I58" s="160"/>
      <c r="J58" s="161"/>
    </row>
    <row r="59" customFormat="false" ht="15.75" hidden="false" customHeight="false" outlineLevel="0" collapsed="false">
      <c r="A59" s="154" t="s">
        <v>29</v>
      </c>
      <c r="B59" s="155" t="s">
        <v>549</v>
      </c>
      <c r="C59" s="155"/>
      <c r="D59" s="155"/>
      <c r="E59" s="155"/>
      <c r="F59" s="155"/>
      <c r="G59" s="155"/>
      <c r="H59" s="155"/>
      <c r="I59" s="156" t="s">
        <v>29</v>
      </c>
      <c r="J59" s="157" t="n">
        <f aca="false">H56-H58</f>
        <v>0</v>
      </c>
    </row>
    <row r="60" customFormat="false" ht="15.75" hidden="false" customHeight="false" outlineLevel="0" collapsed="false">
      <c r="A60" s="154" t="s">
        <v>199</v>
      </c>
      <c r="B60" s="155" t="s">
        <v>550</v>
      </c>
      <c r="C60" s="155"/>
      <c r="D60" s="155"/>
      <c r="E60" s="155"/>
      <c r="F60" s="155"/>
      <c r="G60" s="155"/>
      <c r="H60" s="155"/>
      <c r="I60" s="156" t="s">
        <v>199</v>
      </c>
      <c r="J60" s="157" t="n">
        <f aca="false">MAX(J59,J48)</f>
        <v>0</v>
      </c>
    </row>
    <row r="61" customFormat="false" ht="15.75" hidden="false" customHeight="false" outlineLevel="0" collapsed="false">
      <c r="A61" s="154" t="s">
        <v>40</v>
      </c>
      <c r="B61" s="155" t="s">
        <v>551</v>
      </c>
      <c r="C61" s="155"/>
      <c r="D61" s="155"/>
      <c r="E61" s="155"/>
      <c r="F61" s="155"/>
      <c r="G61" s="155"/>
      <c r="H61" s="155"/>
      <c r="I61" s="156" t="s">
        <v>40</v>
      </c>
      <c r="J61" s="157" t="n">
        <f aca="false">MIN(J45,J60)</f>
        <v>0</v>
      </c>
    </row>
    <row r="62" customFormat="false" ht="15.75" hidden="false" customHeight="false" outlineLevel="0" collapsed="false">
      <c r="A62" s="154" t="s">
        <v>42</v>
      </c>
      <c r="B62" s="155" t="s">
        <v>552</v>
      </c>
      <c r="C62" s="155"/>
      <c r="D62" s="155"/>
      <c r="E62" s="155"/>
      <c r="F62" s="155"/>
      <c r="G62" s="155"/>
      <c r="H62" s="155"/>
      <c r="I62" s="156" t="s">
        <v>42</v>
      </c>
      <c r="J62" s="157" t="n">
        <f aca="false">MAX(J43-J61,0)</f>
        <v>0</v>
      </c>
    </row>
    <row r="63" customFormat="false" ht="15.75" hidden="false" customHeight="false" outlineLevel="0" collapsed="false">
      <c r="A63" s="158" t="s">
        <v>553</v>
      </c>
      <c r="B63" s="158"/>
      <c r="C63" s="158"/>
      <c r="D63" s="158"/>
      <c r="E63" s="158"/>
      <c r="F63" s="158"/>
      <c r="G63" s="159"/>
      <c r="H63" s="159"/>
      <c r="I63" s="160"/>
      <c r="J63" s="161"/>
    </row>
    <row r="64" customFormat="false" ht="15.75" hidden="false" customHeight="false" outlineLevel="0" collapsed="false">
      <c r="A64" s="158" t="s">
        <v>554</v>
      </c>
      <c r="B64" s="158"/>
      <c r="C64" s="158"/>
      <c r="D64" s="158"/>
      <c r="E64" s="158"/>
      <c r="F64" s="158"/>
      <c r="G64" s="159"/>
      <c r="H64" s="159"/>
      <c r="I64" s="160"/>
      <c r="J64" s="161"/>
    </row>
    <row r="65" customFormat="false" ht="15.75" hidden="false" customHeight="false" outlineLevel="0" collapsed="false">
      <c r="A65" s="154" t="s">
        <v>44</v>
      </c>
      <c r="B65" s="155" t="s">
        <v>555</v>
      </c>
      <c r="C65" s="155"/>
      <c r="D65" s="155"/>
      <c r="E65" s="155"/>
      <c r="F65" s="155"/>
      <c r="G65" s="155"/>
      <c r="H65" s="155"/>
      <c r="I65" s="156" t="s">
        <v>44</v>
      </c>
      <c r="J65" s="157"/>
    </row>
    <row r="66" customFormat="false" ht="15.75" hidden="false" customHeight="false" outlineLevel="0" collapsed="false">
      <c r="A66" s="175" t="s">
        <v>556</v>
      </c>
      <c r="B66" s="175"/>
      <c r="C66" s="175"/>
      <c r="D66" s="175"/>
      <c r="E66" s="175"/>
      <c r="F66" s="175"/>
      <c r="G66" s="176"/>
      <c r="H66" s="176"/>
      <c r="I66" s="177"/>
      <c r="J66" s="178"/>
    </row>
    <row r="67" customFormat="false" ht="15.75" hidden="false" customHeight="false" outlineLevel="0" collapsed="false">
      <c r="A67" s="168"/>
      <c r="B67" s="168"/>
      <c r="C67" s="168"/>
      <c r="D67" s="168"/>
      <c r="E67" s="168"/>
      <c r="F67" s="168"/>
      <c r="G67" s="168"/>
      <c r="H67" s="168"/>
      <c r="I67" s="168"/>
      <c r="J67" s="168"/>
    </row>
  </sheetData>
  <mergeCells count="64">
    <mergeCell ref="A1:J1"/>
    <mergeCell ref="B2:H2"/>
    <mergeCell ref="B3:H3"/>
    <mergeCell ref="B4:H4"/>
    <mergeCell ref="B5:H5"/>
    <mergeCell ref="B6:H6"/>
    <mergeCell ref="B7:H7"/>
    <mergeCell ref="A8:F8"/>
    <mergeCell ref="A9:F9"/>
    <mergeCell ref="A10:F10"/>
    <mergeCell ref="A11:F11"/>
    <mergeCell ref="B12:H12"/>
    <mergeCell ref="B13:H13"/>
    <mergeCell ref="A14:F14"/>
    <mergeCell ref="A15:F15"/>
    <mergeCell ref="A16:F16"/>
    <mergeCell ref="B17:H17"/>
    <mergeCell ref="A18:F18"/>
    <mergeCell ref="A19:H19"/>
    <mergeCell ref="A20:H20"/>
    <mergeCell ref="B21:H21"/>
    <mergeCell ref="B22:H22"/>
    <mergeCell ref="B23:H23"/>
    <mergeCell ref="A25:J25"/>
    <mergeCell ref="B26:H26"/>
    <mergeCell ref="A27:F27"/>
    <mergeCell ref="B28:F28"/>
    <mergeCell ref="B29:F29"/>
    <mergeCell ref="B30:F30"/>
    <mergeCell ref="B31:F31"/>
    <mergeCell ref="B32:F32"/>
    <mergeCell ref="B33:F33"/>
    <mergeCell ref="B34:F34"/>
    <mergeCell ref="B35:F35"/>
    <mergeCell ref="B36:F36"/>
    <mergeCell ref="B37:F37"/>
    <mergeCell ref="B38:H38"/>
    <mergeCell ref="B39:H39"/>
    <mergeCell ref="B40:H40"/>
    <mergeCell ref="A42:J42"/>
    <mergeCell ref="B43:H43"/>
    <mergeCell ref="B44:F44"/>
    <mergeCell ref="B45:H45"/>
    <mergeCell ref="B46:H46"/>
    <mergeCell ref="B47:H47"/>
    <mergeCell ref="B48:H48"/>
    <mergeCell ref="B49:H49"/>
    <mergeCell ref="B50:F50"/>
    <mergeCell ref="B51:F51"/>
    <mergeCell ref="A52:F52"/>
    <mergeCell ref="A53:F53"/>
    <mergeCell ref="A54:F54"/>
    <mergeCell ref="A55:F55"/>
    <mergeCell ref="B56:F56"/>
    <mergeCell ref="A57:J57"/>
    <mergeCell ref="B58:F58"/>
    <mergeCell ref="B59:H59"/>
    <mergeCell ref="B60:H60"/>
    <mergeCell ref="B61:H61"/>
    <mergeCell ref="B62:H62"/>
    <mergeCell ref="A63:F63"/>
    <mergeCell ref="A64:F64"/>
    <mergeCell ref="B65:H65"/>
    <mergeCell ref="A66:F6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7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H43" activeCellId="0" sqref="H43"/>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0" width="48.5"/>
    <col collapsed="false" customWidth="true" hidden="false" outlineLevel="0" max="7" min="7" style="0" width="3.88"/>
  </cols>
  <sheetData>
    <row r="1" customFormat="false" ht="15.75" hidden="false" customHeight="false" outlineLevel="0" collapsed="false">
      <c r="A1" s="1" t="s">
        <v>557</v>
      </c>
      <c r="B1" s="1"/>
      <c r="C1" s="1"/>
      <c r="D1" s="1"/>
      <c r="E1" s="1"/>
      <c r="F1" s="1"/>
      <c r="G1" s="1"/>
      <c r="H1" s="1"/>
    </row>
    <row r="2" customFormat="false" ht="15.75" hidden="false" customHeight="false" outlineLevel="0" collapsed="false">
      <c r="A2" s="179" t="s">
        <v>558</v>
      </c>
      <c r="B2" s="179"/>
      <c r="C2" s="180"/>
      <c r="D2" s="180"/>
      <c r="E2" s="180"/>
      <c r="F2" s="180"/>
      <c r="G2" s="180"/>
      <c r="H2" s="180"/>
    </row>
    <row r="3" customFormat="false" ht="15.75" hidden="false" customHeight="false" outlineLevel="0" collapsed="false">
      <c r="A3" s="179" t="s">
        <v>559</v>
      </c>
      <c r="B3" s="179"/>
      <c r="C3" s="180"/>
      <c r="D3" s="180"/>
      <c r="E3" s="180"/>
      <c r="F3" s="180"/>
      <c r="G3" s="180"/>
      <c r="H3" s="180"/>
    </row>
    <row r="4" customFormat="false" ht="15.75" hidden="false" customHeight="false" outlineLevel="0" collapsed="false">
      <c r="A4" s="181" t="s">
        <v>560</v>
      </c>
      <c r="B4" s="181"/>
      <c r="C4" s="181"/>
      <c r="D4" s="181"/>
      <c r="E4" s="181"/>
      <c r="F4" s="181"/>
      <c r="G4" s="181"/>
      <c r="H4" s="181"/>
    </row>
    <row r="5" customFormat="false" ht="15.75" hidden="false" customHeight="false" outlineLevel="0" collapsed="false">
      <c r="A5" s="6" t="s">
        <v>1</v>
      </c>
      <c r="B5" s="7" t="s">
        <v>561</v>
      </c>
      <c r="C5" s="7"/>
      <c r="D5" s="7"/>
      <c r="E5" s="7"/>
      <c r="F5" s="7"/>
      <c r="G5" s="8" t="s">
        <v>1</v>
      </c>
      <c r="H5" s="12"/>
    </row>
    <row r="6" customFormat="false" ht="15.75" hidden="false" customHeight="false" outlineLevel="0" collapsed="false">
      <c r="A6" s="6" t="s">
        <v>244</v>
      </c>
      <c r="B6" s="7" t="s">
        <v>562</v>
      </c>
      <c r="C6" s="7"/>
      <c r="D6" s="7"/>
      <c r="E6" s="7"/>
      <c r="F6" s="7"/>
      <c r="G6" s="8" t="s">
        <v>244</v>
      </c>
      <c r="H6" s="12"/>
    </row>
    <row r="7" customFormat="false" ht="15.75" hidden="false" customHeight="false" outlineLevel="0" collapsed="false">
      <c r="A7" s="6" t="s">
        <v>151</v>
      </c>
      <c r="B7" s="7" t="s">
        <v>563</v>
      </c>
      <c r="C7" s="7"/>
      <c r="D7" s="7"/>
      <c r="E7" s="7"/>
      <c r="F7" s="7"/>
      <c r="G7" s="8" t="s">
        <v>151</v>
      </c>
      <c r="H7" s="12" t="n">
        <f aca="false">H5-H6</f>
        <v>0</v>
      </c>
    </row>
    <row r="8" customFormat="false" ht="15.75" hidden="false" customHeight="false" outlineLevel="0" collapsed="false">
      <c r="A8" s="6" t="s">
        <v>153</v>
      </c>
      <c r="B8" s="7" t="s">
        <v>564</v>
      </c>
      <c r="C8" s="7"/>
      <c r="D8" s="7"/>
      <c r="E8" s="7"/>
      <c r="F8" s="7"/>
      <c r="G8" s="8" t="s">
        <v>153</v>
      </c>
      <c r="H8" s="12" t="n">
        <f aca="false">H59</f>
        <v>0</v>
      </c>
    </row>
    <row r="9" customFormat="false" ht="15.75" hidden="false" customHeight="false" outlineLevel="0" collapsed="false">
      <c r="A9" s="6" t="s">
        <v>155</v>
      </c>
      <c r="B9" s="7" t="s">
        <v>565</v>
      </c>
      <c r="C9" s="7"/>
      <c r="D9" s="7"/>
      <c r="E9" s="7"/>
      <c r="F9" s="7"/>
      <c r="G9" s="8" t="s">
        <v>155</v>
      </c>
      <c r="H9" s="12" t="n">
        <f aca="false">H7-H8</f>
        <v>0</v>
      </c>
    </row>
    <row r="10" customFormat="false" ht="15.75" hidden="false" customHeight="false" outlineLevel="0" collapsed="false">
      <c r="A10" s="6" t="s">
        <v>157</v>
      </c>
      <c r="B10" s="7" t="s">
        <v>566</v>
      </c>
      <c r="C10" s="7"/>
      <c r="D10" s="7"/>
      <c r="E10" s="7"/>
      <c r="F10" s="7"/>
      <c r="G10" s="8" t="s">
        <v>157</v>
      </c>
      <c r="H10" s="12"/>
    </row>
    <row r="11" customFormat="false" ht="15.75" hidden="false" customHeight="false" outlineLevel="0" collapsed="false">
      <c r="A11" s="6" t="s">
        <v>21</v>
      </c>
      <c r="B11" s="7" t="s">
        <v>567</v>
      </c>
      <c r="C11" s="7"/>
      <c r="D11" s="7"/>
      <c r="E11" s="7"/>
      <c r="F11" s="7"/>
      <c r="G11" s="8" t="s">
        <v>21</v>
      </c>
      <c r="H11" s="12" t="n">
        <f aca="false">H10+H9</f>
        <v>0</v>
      </c>
    </row>
    <row r="12" customFormat="false" ht="15.75" hidden="false" customHeight="false" outlineLevel="0" collapsed="false">
      <c r="A12" s="182" t="s">
        <v>568</v>
      </c>
      <c r="B12" s="182"/>
      <c r="C12" s="182"/>
      <c r="D12" s="182"/>
      <c r="E12" s="182"/>
      <c r="F12" s="182"/>
      <c r="G12" s="182"/>
      <c r="H12" s="182"/>
    </row>
    <row r="13" customFormat="false" ht="15.75" hidden="false" customHeight="false" outlineLevel="0" collapsed="false">
      <c r="A13" s="183" t="s">
        <v>23</v>
      </c>
      <c r="B13" s="7" t="s">
        <v>569</v>
      </c>
      <c r="C13" s="7"/>
      <c r="D13" s="7"/>
      <c r="E13" s="7"/>
      <c r="F13" s="7"/>
      <c r="G13" s="8" t="s">
        <v>23</v>
      </c>
      <c r="H13" s="12"/>
    </row>
    <row r="14" customFormat="false" ht="15.75" hidden="false" customHeight="false" outlineLevel="0" collapsed="false">
      <c r="A14" s="183" t="s">
        <v>25</v>
      </c>
      <c r="B14" s="7" t="s">
        <v>570</v>
      </c>
      <c r="C14" s="7"/>
      <c r="D14" s="7"/>
      <c r="E14" s="7"/>
      <c r="F14" s="7"/>
      <c r="G14" s="8" t="s">
        <v>25</v>
      </c>
      <c r="H14" s="12"/>
    </row>
    <row r="15" customFormat="false" ht="15.75" hidden="false" customHeight="false" outlineLevel="0" collapsed="false">
      <c r="A15" s="183" t="s">
        <v>195</v>
      </c>
      <c r="B15" s="7" t="s">
        <v>571</v>
      </c>
      <c r="C15" s="7"/>
      <c r="D15" s="7"/>
      <c r="E15" s="7"/>
      <c r="F15" s="7"/>
      <c r="G15" s="8" t="s">
        <v>195</v>
      </c>
      <c r="H15" s="12"/>
    </row>
    <row r="16" customFormat="false" ht="15.75" hidden="false" customHeight="false" outlineLevel="0" collapsed="false">
      <c r="A16" s="183" t="s">
        <v>29</v>
      </c>
      <c r="B16" s="7" t="s">
        <v>572</v>
      </c>
      <c r="C16" s="7"/>
      <c r="D16" s="7"/>
      <c r="E16" s="7"/>
      <c r="F16" s="7"/>
      <c r="G16" s="8" t="s">
        <v>29</v>
      </c>
      <c r="H16" s="12"/>
    </row>
    <row r="17" customFormat="false" ht="15.75" hidden="false" customHeight="false" outlineLevel="0" collapsed="false">
      <c r="A17" s="183" t="s">
        <v>199</v>
      </c>
      <c r="B17" s="7" t="s">
        <v>573</v>
      </c>
      <c r="C17" s="7"/>
      <c r="D17" s="7"/>
      <c r="E17" s="7"/>
      <c r="F17" s="7"/>
      <c r="G17" s="8" t="s">
        <v>199</v>
      </c>
      <c r="H17" s="12"/>
    </row>
    <row r="18" customFormat="false" ht="15.75" hidden="false" customHeight="false" outlineLevel="0" collapsed="false">
      <c r="A18" s="183" t="s">
        <v>40</v>
      </c>
      <c r="B18" s="7" t="s">
        <v>574</v>
      </c>
      <c r="C18" s="7"/>
      <c r="D18" s="7"/>
      <c r="E18" s="7"/>
      <c r="F18" s="7"/>
      <c r="G18" s="8" t="s">
        <v>40</v>
      </c>
      <c r="H18" s="12"/>
    </row>
    <row r="19" customFormat="false" ht="15.75" hidden="false" customHeight="false" outlineLevel="0" collapsed="false">
      <c r="A19" s="183" t="s">
        <v>42</v>
      </c>
      <c r="B19" s="7" t="s">
        <v>575</v>
      </c>
      <c r="C19" s="7"/>
      <c r="D19" s="7"/>
      <c r="E19" s="7"/>
      <c r="F19" s="7"/>
      <c r="G19" s="8" t="s">
        <v>42</v>
      </c>
      <c r="H19" s="12"/>
    </row>
    <row r="20" customFormat="false" ht="15.75" hidden="false" customHeight="false" outlineLevel="0" collapsed="false">
      <c r="A20" s="183" t="s">
        <v>44</v>
      </c>
      <c r="B20" s="7" t="s">
        <v>576</v>
      </c>
      <c r="C20" s="7"/>
      <c r="D20" s="7"/>
      <c r="E20" s="7"/>
      <c r="F20" s="7"/>
      <c r="G20" s="8" t="s">
        <v>44</v>
      </c>
      <c r="H20" s="12"/>
    </row>
    <row r="21" customFormat="false" ht="15.75" hidden="false" customHeight="false" outlineLevel="0" collapsed="false">
      <c r="A21" s="183" t="n">
        <v>16</v>
      </c>
      <c r="B21" s="184" t="s">
        <v>577</v>
      </c>
      <c r="C21" s="184"/>
      <c r="D21" s="184"/>
      <c r="E21" s="184"/>
      <c r="F21" s="184"/>
      <c r="G21" s="8"/>
      <c r="H21" s="12"/>
    </row>
    <row r="22" customFormat="false" ht="15.75" hidden="false" customHeight="false" outlineLevel="0" collapsed="false">
      <c r="A22" s="183" t="s">
        <v>442</v>
      </c>
      <c r="B22" s="7" t="s">
        <v>578</v>
      </c>
      <c r="C22" s="7"/>
      <c r="D22" s="7"/>
      <c r="E22" s="7"/>
      <c r="F22" s="7"/>
      <c r="G22" s="8" t="s">
        <v>442</v>
      </c>
      <c r="H22" s="12"/>
    </row>
    <row r="23" customFormat="false" ht="15.75" hidden="false" customHeight="false" outlineLevel="0" collapsed="false">
      <c r="A23" s="183" t="s">
        <v>446</v>
      </c>
      <c r="B23" s="7" t="s">
        <v>133</v>
      </c>
      <c r="C23" s="7"/>
      <c r="D23" s="7"/>
      <c r="E23" s="7"/>
      <c r="F23" s="7"/>
      <c r="G23" s="8" t="s">
        <v>446</v>
      </c>
      <c r="H23" s="12"/>
    </row>
    <row r="24" customFormat="false" ht="15.75" hidden="false" customHeight="false" outlineLevel="0" collapsed="false">
      <c r="A24" s="183" t="s">
        <v>49</v>
      </c>
      <c r="B24" s="7" t="s">
        <v>579</v>
      </c>
      <c r="C24" s="7"/>
      <c r="D24" s="7"/>
      <c r="E24" s="7"/>
      <c r="F24" s="7"/>
      <c r="G24" s="8" t="s">
        <v>49</v>
      </c>
      <c r="H24" s="12"/>
    </row>
    <row r="25" customFormat="false" ht="15.75" hidden="false" customHeight="false" outlineLevel="0" collapsed="false">
      <c r="A25" s="183" t="s">
        <v>51</v>
      </c>
      <c r="B25" s="7" t="s">
        <v>580</v>
      </c>
      <c r="C25" s="7"/>
      <c r="D25" s="7"/>
      <c r="E25" s="7"/>
      <c r="F25" s="7"/>
      <c r="G25" s="8" t="s">
        <v>51</v>
      </c>
      <c r="H25" s="12"/>
    </row>
    <row r="26" customFormat="false" ht="15.75" hidden="false" customHeight="false" outlineLevel="0" collapsed="false">
      <c r="A26" s="183" t="s">
        <v>53</v>
      </c>
      <c r="B26" s="7" t="s">
        <v>581</v>
      </c>
      <c r="C26" s="7"/>
      <c r="D26" s="7"/>
      <c r="E26" s="7"/>
      <c r="F26" s="7"/>
      <c r="G26" s="8" t="s">
        <v>53</v>
      </c>
      <c r="H26" s="12"/>
    </row>
    <row r="27" customFormat="false" ht="15.75" hidden="false" customHeight="false" outlineLevel="0" collapsed="false">
      <c r="A27" s="183" t="n">
        <v>20</v>
      </c>
      <c r="B27" s="184" t="s">
        <v>582</v>
      </c>
      <c r="C27" s="184"/>
      <c r="D27" s="184"/>
      <c r="E27" s="184"/>
      <c r="F27" s="184"/>
      <c r="G27" s="8"/>
      <c r="H27" s="12"/>
    </row>
    <row r="28" customFormat="false" ht="15.75" hidden="false" customHeight="false" outlineLevel="0" collapsed="false">
      <c r="A28" s="183" t="s">
        <v>583</v>
      </c>
      <c r="B28" s="7" t="s">
        <v>584</v>
      </c>
      <c r="C28" s="7"/>
      <c r="D28" s="7"/>
      <c r="E28" s="7"/>
      <c r="F28" s="7"/>
      <c r="G28" s="8" t="s">
        <v>583</v>
      </c>
      <c r="H28" s="12"/>
    </row>
    <row r="29" customFormat="false" ht="15.75" hidden="false" customHeight="false" outlineLevel="0" collapsed="false">
      <c r="A29" s="183" t="s">
        <v>585</v>
      </c>
      <c r="B29" s="7" t="s">
        <v>586</v>
      </c>
      <c r="C29" s="7"/>
      <c r="D29" s="7"/>
      <c r="E29" s="7"/>
      <c r="F29" s="7"/>
      <c r="G29" s="8" t="s">
        <v>585</v>
      </c>
      <c r="H29" s="12"/>
    </row>
    <row r="30" customFormat="false" ht="15.75" hidden="false" customHeight="false" outlineLevel="0" collapsed="false">
      <c r="A30" s="183" t="s">
        <v>57</v>
      </c>
      <c r="B30" s="7" t="s">
        <v>587</v>
      </c>
      <c r="C30" s="7"/>
      <c r="D30" s="7"/>
      <c r="E30" s="7"/>
      <c r="F30" s="7"/>
      <c r="G30" s="8" t="s">
        <v>57</v>
      </c>
      <c r="H30" s="12"/>
    </row>
    <row r="31" customFormat="false" ht="15.75" hidden="false" customHeight="false" outlineLevel="0" collapsed="false">
      <c r="A31" s="183" t="s">
        <v>59</v>
      </c>
      <c r="B31" s="7" t="s">
        <v>588</v>
      </c>
      <c r="C31" s="7"/>
      <c r="D31" s="7"/>
      <c r="E31" s="7"/>
      <c r="F31" s="7"/>
      <c r="G31" s="8" t="s">
        <v>59</v>
      </c>
      <c r="H31" s="12"/>
    </row>
    <row r="32" customFormat="false" ht="15.75" hidden="false" customHeight="false" outlineLevel="0" collapsed="false">
      <c r="A32" s="183" t="s">
        <v>61</v>
      </c>
      <c r="B32" s="7" t="s">
        <v>589</v>
      </c>
      <c r="C32" s="7"/>
      <c r="D32" s="7"/>
      <c r="E32" s="7"/>
      <c r="F32" s="7"/>
      <c r="G32" s="8" t="s">
        <v>61</v>
      </c>
      <c r="H32" s="12"/>
    </row>
    <row r="33" customFormat="false" ht="15.75" hidden="false" customHeight="false" outlineLevel="0" collapsed="false">
      <c r="A33" s="183" t="n">
        <v>24</v>
      </c>
      <c r="B33" s="184" t="s">
        <v>590</v>
      </c>
      <c r="C33" s="184"/>
      <c r="D33" s="184"/>
      <c r="E33" s="184"/>
      <c r="F33" s="184"/>
      <c r="G33" s="185"/>
      <c r="H33" s="186"/>
    </row>
    <row r="34" customFormat="false" ht="15.75" hidden="false" customHeight="false" outlineLevel="0" collapsed="false">
      <c r="A34" s="183" t="s">
        <v>214</v>
      </c>
      <c r="B34" s="7" t="s">
        <v>591</v>
      </c>
      <c r="C34" s="7"/>
      <c r="D34" s="7"/>
      <c r="E34" s="7"/>
      <c r="F34" s="7"/>
      <c r="G34" s="8" t="s">
        <v>214</v>
      </c>
      <c r="H34" s="12"/>
    </row>
    <row r="35" customFormat="false" ht="15.75" hidden="false" customHeight="false" outlineLevel="0" collapsed="false">
      <c r="A35" s="183" t="s">
        <v>216</v>
      </c>
      <c r="B35" s="7" t="s">
        <v>592</v>
      </c>
      <c r="C35" s="7"/>
      <c r="D35" s="7"/>
      <c r="E35" s="7"/>
      <c r="F35" s="7"/>
      <c r="G35" s="8" t="s">
        <v>216</v>
      </c>
      <c r="H35" s="12"/>
    </row>
    <row r="36" customFormat="false" ht="15.75" hidden="false" customHeight="false" outlineLevel="0" collapsed="false">
      <c r="A36" s="183" t="s">
        <v>238</v>
      </c>
      <c r="B36" s="7" t="s">
        <v>593</v>
      </c>
      <c r="C36" s="7"/>
      <c r="D36" s="7"/>
      <c r="E36" s="7"/>
      <c r="F36" s="7"/>
      <c r="G36" s="8" t="s">
        <v>238</v>
      </c>
      <c r="H36" s="12"/>
    </row>
    <row r="37" customFormat="false" ht="15.75" hidden="false" customHeight="false" outlineLevel="0" collapsed="false">
      <c r="A37" s="183" t="s">
        <v>73</v>
      </c>
      <c r="B37" s="7" t="s">
        <v>594</v>
      </c>
      <c r="C37" s="7"/>
      <c r="D37" s="7"/>
      <c r="E37" s="7"/>
      <c r="F37" s="7"/>
      <c r="G37" s="8" t="s">
        <v>73</v>
      </c>
      <c r="H37" s="12"/>
    </row>
    <row r="38" customFormat="false" ht="15.75" hidden="false" customHeight="false" outlineLevel="0" collapsed="false">
      <c r="A38" s="183" t="s">
        <v>75</v>
      </c>
      <c r="B38" s="7" t="s">
        <v>595</v>
      </c>
      <c r="C38" s="7"/>
      <c r="D38" s="7"/>
      <c r="E38" s="7"/>
      <c r="F38" s="7"/>
      <c r="G38" s="8" t="s">
        <v>75</v>
      </c>
      <c r="H38" s="12" t="n">
        <f aca="false">H75</f>
        <v>0</v>
      </c>
    </row>
    <row r="39" customFormat="false" ht="15.75" hidden="false" customHeight="false" outlineLevel="0" collapsed="false">
      <c r="A39" s="183" t="s">
        <v>77</v>
      </c>
      <c r="B39" s="7" t="s">
        <v>211</v>
      </c>
      <c r="C39" s="7"/>
      <c r="D39" s="7"/>
      <c r="E39" s="7"/>
      <c r="F39" s="7"/>
      <c r="G39" s="8" t="s">
        <v>77</v>
      </c>
      <c r="H39" s="12"/>
    </row>
    <row r="40" customFormat="false" ht="15.75" hidden="false" customHeight="false" outlineLevel="0" collapsed="false">
      <c r="A40" s="183" t="s">
        <v>81</v>
      </c>
      <c r="B40" s="7" t="s">
        <v>596</v>
      </c>
      <c r="C40" s="7"/>
      <c r="D40" s="7"/>
      <c r="E40" s="7"/>
      <c r="F40" s="7"/>
      <c r="G40" s="8" t="s">
        <v>81</v>
      </c>
      <c r="H40" s="12" t="n">
        <f aca="false">SUM(H13:H38)</f>
        <v>0</v>
      </c>
    </row>
    <row r="41" customFormat="false" ht="15.75" hidden="false" customHeight="false" outlineLevel="0" collapsed="false">
      <c r="A41" s="183" t="s">
        <v>83</v>
      </c>
      <c r="B41" s="7" t="s">
        <v>597</v>
      </c>
      <c r="C41" s="7"/>
      <c r="D41" s="7"/>
      <c r="E41" s="7"/>
      <c r="F41" s="7"/>
      <c r="G41" s="8" t="s">
        <v>83</v>
      </c>
      <c r="H41" s="12" t="n">
        <f aca="false">-H42</f>
        <v>-0</v>
      </c>
    </row>
    <row r="42" customFormat="false" ht="15.75" hidden="false" customHeight="false" outlineLevel="0" collapsed="false">
      <c r="A42" s="183" t="s">
        <v>85</v>
      </c>
      <c r="B42" s="7" t="s">
        <v>598</v>
      </c>
      <c r="C42" s="7"/>
      <c r="D42" s="7"/>
      <c r="E42" s="7"/>
      <c r="F42" s="7"/>
      <c r="G42" s="8" t="s">
        <v>85</v>
      </c>
      <c r="H42" s="12"/>
    </row>
    <row r="43" customFormat="false" ht="15.75" hidden="false" customHeight="false" outlineLevel="0" collapsed="false">
      <c r="A43" s="183" t="s">
        <v>87</v>
      </c>
      <c r="B43" s="7" t="s">
        <v>599</v>
      </c>
      <c r="C43" s="7"/>
      <c r="D43" s="7"/>
      <c r="E43" s="7"/>
      <c r="F43" s="7"/>
      <c r="G43" s="8" t="s">
        <v>87</v>
      </c>
      <c r="H43" s="12" t="n">
        <f aca="false">H41-H42</f>
        <v>-0</v>
      </c>
    </row>
    <row r="44" customFormat="false" ht="15.75" hidden="false" customHeight="false" outlineLevel="0" collapsed="false">
      <c r="A44" s="187"/>
      <c r="B44" s="184" t="s">
        <v>600</v>
      </c>
      <c r="C44" s="184"/>
      <c r="D44" s="184"/>
      <c r="E44" s="184"/>
      <c r="F44" s="184"/>
      <c r="G44" s="188"/>
      <c r="H44" s="189"/>
    </row>
    <row r="45" customFormat="false" ht="15.75" hidden="false" customHeight="false" outlineLevel="0" collapsed="false">
      <c r="A45" s="187"/>
      <c r="B45" s="184" t="s">
        <v>601</v>
      </c>
      <c r="C45" s="184"/>
      <c r="D45" s="184"/>
      <c r="E45" s="184"/>
      <c r="F45" s="184"/>
      <c r="G45" s="188"/>
      <c r="H45" s="189"/>
    </row>
    <row r="46" customFormat="false" ht="15.75" hidden="false" customHeight="false" outlineLevel="0" collapsed="false">
      <c r="A46" s="190"/>
      <c r="B46" s="191" t="s">
        <v>602</v>
      </c>
      <c r="C46" s="191"/>
      <c r="D46" s="191"/>
      <c r="E46" s="191"/>
      <c r="F46" s="191"/>
      <c r="G46" s="192"/>
      <c r="H46" s="193"/>
    </row>
    <row r="48" customFormat="false" ht="15.75" hidden="false" customHeight="false" outlineLevel="0" collapsed="false">
      <c r="A48" s="194" t="s">
        <v>603</v>
      </c>
      <c r="B48" s="194"/>
      <c r="C48" s="194"/>
      <c r="D48" s="194"/>
      <c r="E48" s="194"/>
      <c r="F48" s="194"/>
      <c r="G48" s="194"/>
      <c r="H48" s="194"/>
    </row>
    <row r="49" customFormat="false" ht="15.75" hidden="false" customHeight="false" outlineLevel="0" collapsed="false">
      <c r="A49" s="195" t="s">
        <v>604</v>
      </c>
      <c r="B49" s="196"/>
      <c r="C49" s="196"/>
      <c r="D49" s="196"/>
      <c r="E49" s="196"/>
      <c r="F49" s="196"/>
      <c r="G49" s="196"/>
      <c r="H49" s="197"/>
    </row>
    <row r="50" customFormat="false" ht="15.75" hidden="false" customHeight="false" outlineLevel="0" collapsed="false">
      <c r="A50" s="183" t="n">
        <v>33</v>
      </c>
      <c r="B50" s="184" t="s">
        <v>605</v>
      </c>
      <c r="C50" s="184"/>
      <c r="D50" s="184"/>
      <c r="E50" s="184"/>
      <c r="F50" s="184"/>
      <c r="G50" s="188"/>
      <c r="H50" s="189"/>
    </row>
    <row r="51" customFormat="false" ht="15.75" hidden="false" customHeight="false" outlineLevel="0" collapsed="false">
      <c r="A51" s="183" t="n">
        <v>34</v>
      </c>
      <c r="B51" s="184" t="s">
        <v>606</v>
      </c>
      <c r="C51" s="184"/>
      <c r="D51" s="184"/>
      <c r="E51" s="184"/>
      <c r="F51" s="184"/>
      <c r="G51" s="188"/>
      <c r="H51" s="189"/>
    </row>
    <row r="52" customFormat="false" ht="15.75" hidden="false" customHeight="false" outlineLevel="0" collapsed="false">
      <c r="A52" s="183" t="s">
        <v>481</v>
      </c>
      <c r="B52" s="7" t="s">
        <v>607</v>
      </c>
      <c r="C52" s="7"/>
      <c r="D52" s="7"/>
      <c r="E52" s="7"/>
      <c r="F52" s="7"/>
      <c r="G52" s="8" t="s">
        <v>481</v>
      </c>
      <c r="H52" s="12"/>
    </row>
    <row r="53" customFormat="false" ht="15.75" hidden="false" customHeight="false" outlineLevel="0" collapsed="false">
      <c r="A53" s="183" t="s">
        <v>97</v>
      </c>
      <c r="B53" s="7" t="s">
        <v>608</v>
      </c>
      <c r="C53" s="7"/>
      <c r="D53" s="7"/>
      <c r="E53" s="7"/>
      <c r="F53" s="7"/>
      <c r="G53" s="8" t="s">
        <v>97</v>
      </c>
      <c r="H53" s="12"/>
    </row>
    <row r="54" customFormat="false" ht="15.75" hidden="false" customHeight="false" outlineLevel="0" collapsed="false">
      <c r="A54" s="183" t="s">
        <v>100</v>
      </c>
      <c r="B54" s="7" t="s">
        <v>609</v>
      </c>
      <c r="C54" s="7"/>
      <c r="D54" s="7"/>
      <c r="E54" s="7"/>
      <c r="F54" s="7"/>
      <c r="G54" s="8" t="s">
        <v>100</v>
      </c>
      <c r="H54" s="12"/>
    </row>
    <row r="55" customFormat="false" ht="15.75" hidden="false" customHeight="false" outlineLevel="0" collapsed="false">
      <c r="A55" s="183" t="s">
        <v>102</v>
      </c>
      <c r="B55" s="7" t="s">
        <v>610</v>
      </c>
      <c r="C55" s="7"/>
      <c r="D55" s="7"/>
      <c r="E55" s="7"/>
      <c r="F55" s="7"/>
      <c r="G55" s="8" t="s">
        <v>102</v>
      </c>
      <c r="H55" s="12"/>
    </row>
    <row r="56" customFormat="false" ht="15.75" hidden="false" customHeight="false" outlineLevel="0" collapsed="false">
      <c r="A56" s="183" t="s">
        <v>486</v>
      </c>
      <c r="B56" s="7" t="s">
        <v>611</v>
      </c>
      <c r="C56" s="7"/>
      <c r="D56" s="7"/>
      <c r="E56" s="7"/>
      <c r="F56" s="7"/>
      <c r="G56" s="8" t="s">
        <v>486</v>
      </c>
      <c r="H56" s="12"/>
    </row>
    <row r="57" customFormat="false" ht="15.75" hidden="false" customHeight="false" outlineLevel="0" collapsed="false">
      <c r="A57" s="183" t="s">
        <v>488</v>
      </c>
      <c r="B57" s="7" t="s">
        <v>612</v>
      </c>
      <c r="C57" s="7"/>
      <c r="D57" s="7"/>
      <c r="E57" s="7"/>
      <c r="F57" s="7"/>
      <c r="G57" s="8" t="s">
        <v>488</v>
      </c>
      <c r="H57" s="12" t="n">
        <f aca="false">SUM(H52:H56)</f>
        <v>0</v>
      </c>
    </row>
    <row r="58" customFormat="false" ht="15.75" hidden="false" customHeight="false" outlineLevel="0" collapsed="false">
      <c r="A58" s="183" t="s">
        <v>613</v>
      </c>
      <c r="B58" s="7" t="s">
        <v>614</v>
      </c>
      <c r="C58" s="7"/>
      <c r="D58" s="7"/>
      <c r="E58" s="7"/>
      <c r="F58" s="7"/>
      <c r="G58" s="8" t="s">
        <v>613</v>
      </c>
      <c r="H58" s="12"/>
    </row>
    <row r="59" customFormat="false" ht="15.75" hidden="false" customHeight="false" outlineLevel="0" collapsed="false">
      <c r="A59" s="183" t="s">
        <v>615</v>
      </c>
      <c r="B59" s="7" t="s">
        <v>616</v>
      </c>
      <c r="C59" s="7"/>
      <c r="D59" s="7"/>
      <c r="E59" s="7"/>
      <c r="F59" s="7"/>
      <c r="G59" s="8" t="s">
        <v>615</v>
      </c>
      <c r="H59" s="12" t="n">
        <f aca="false">H57-H58</f>
        <v>0</v>
      </c>
    </row>
    <row r="60" customFormat="false" ht="15.75" hidden="false" customHeight="false" outlineLevel="0" collapsed="false">
      <c r="A60" s="198" t="s">
        <v>617</v>
      </c>
      <c r="B60" s="198"/>
      <c r="C60" s="198"/>
      <c r="D60" s="198"/>
      <c r="E60" s="198"/>
      <c r="F60" s="198"/>
      <c r="G60" s="198"/>
      <c r="H60" s="198"/>
    </row>
    <row r="61" customFormat="false" ht="15.75" hidden="false" customHeight="false" outlineLevel="0" collapsed="false">
      <c r="A61" s="199"/>
      <c r="B61" s="7" t="s">
        <v>618</v>
      </c>
      <c r="C61" s="7"/>
      <c r="D61" s="7"/>
      <c r="E61" s="7"/>
      <c r="F61" s="7"/>
      <c r="G61" s="7"/>
      <c r="H61" s="17"/>
    </row>
    <row r="62" customFormat="false" ht="15.75" hidden="false" customHeight="false" outlineLevel="0" collapsed="false">
      <c r="A62" s="187"/>
      <c r="B62" s="200" t="s">
        <v>619</v>
      </c>
      <c r="C62" s="200"/>
      <c r="D62" s="200"/>
      <c r="E62" s="200"/>
      <c r="F62" s="7"/>
      <c r="G62" s="7"/>
      <c r="H62" s="17"/>
    </row>
    <row r="63" customFormat="false" ht="15.75" hidden="false" customHeight="false" outlineLevel="0" collapsed="false">
      <c r="A63" s="190"/>
      <c r="B63" s="201" t="s">
        <v>620</v>
      </c>
      <c r="C63" s="201"/>
      <c r="D63" s="201"/>
      <c r="E63" s="201"/>
      <c r="F63" s="19"/>
      <c r="G63" s="19"/>
      <c r="H63" s="202"/>
    </row>
    <row r="65" customFormat="false" ht="15.75" hidden="false" customHeight="false" outlineLevel="0" collapsed="false">
      <c r="A65" s="181" t="s">
        <v>621</v>
      </c>
      <c r="B65" s="181"/>
      <c r="C65" s="181"/>
      <c r="D65" s="181"/>
      <c r="E65" s="181"/>
      <c r="F65" s="181"/>
      <c r="G65" s="181"/>
      <c r="H65" s="181"/>
    </row>
    <row r="66" customFormat="false" ht="15.75" hidden="false" customHeight="false" outlineLevel="0" collapsed="false">
      <c r="A66" s="203"/>
      <c r="B66" s="203"/>
      <c r="C66" s="203"/>
      <c r="D66" s="203"/>
      <c r="E66" s="203"/>
      <c r="F66" s="203"/>
      <c r="G66" s="203"/>
      <c r="H66" s="12"/>
    </row>
    <row r="67" customFormat="false" ht="15.75" hidden="false" customHeight="false" outlineLevel="0" collapsed="false">
      <c r="A67" s="203"/>
      <c r="B67" s="203"/>
      <c r="C67" s="203"/>
      <c r="D67" s="203"/>
      <c r="E67" s="203"/>
      <c r="F67" s="203"/>
      <c r="G67" s="203"/>
      <c r="H67" s="12"/>
    </row>
    <row r="68" customFormat="false" ht="15.75" hidden="false" customHeight="false" outlineLevel="0" collapsed="false">
      <c r="A68" s="203"/>
      <c r="B68" s="203"/>
      <c r="C68" s="203"/>
      <c r="D68" s="203"/>
      <c r="E68" s="203"/>
      <c r="F68" s="203"/>
      <c r="G68" s="203"/>
      <c r="H68" s="12"/>
    </row>
    <row r="69" customFormat="false" ht="15.75" hidden="false" customHeight="false" outlineLevel="0" collapsed="false">
      <c r="A69" s="203"/>
      <c r="B69" s="203"/>
      <c r="C69" s="203"/>
      <c r="D69" s="203"/>
      <c r="E69" s="203"/>
      <c r="F69" s="203"/>
      <c r="G69" s="203"/>
      <c r="H69" s="12"/>
    </row>
    <row r="70" customFormat="false" ht="15.75" hidden="false" customHeight="false" outlineLevel="0" collapsed="false">
      <c r="A70" s="203"/>
      <c r="B70" s="203"/>
      <c r="C70" s="203"/>
      <c r="D70" s="203"/>
      <c r="E70" s="203"/>
      <c r="F70" s="203"/>
      <c r="G70" s="203"/>
      <c r="H70" s="12"/>
    </row>
    <row r="71" customFormat="false" ht="15.75" hidden="false" customHeight="false" outlineLevel="0" collapsed="false">
      <c r="A71" s="203"/>
      <c r="B71" s="203"/>
      <c r="C71" s="203"/>
      <c r="D71" s="203"/>
      <c r="E71" s="203"/>
      <c r="F71" s="203"/>
      <c r="G71" s="203"/>
      <c r="H71" s="12"/>
    </row>
    <row r="72" customFormat="false" ht="15.75" hidden="false" customHeight="false" outlineLevel="0" collapsed="false">
      <c r="A72" s="203"/>
      <c r="B72" s="203"/>
      <c r="C72" s="203"/>
      <c r="D72" s="203"/>
      <c r="E72" s="203"/>
      <c r="F72" s="203"/>
      <c r="G72" s="203"/>
      <c r="H72" s="12"/>
    </row>
    <row r="73" customFormat="false" ht="15.75" hidden="false" customHeight="false" outlineLevel="0" collapsed="false">
      <c r="A73" s="203"/>
      <c r="B73" s="203"/>
      <c r="C73" s="203"/>
      <c r="D73" s="203"/>
      <c r="E73" s="203"/>
      <c r="F73" s="203"/>
      <c r="G73" s="203"/>
      <c r="H73" s="12"/>
    </row>
    <row r="74" customFormat="false" ht="15.75" hidden="false" customHeight="false" outlineLevel="0" collapsed="false">
      <c r="A74" s="204"/>
      <c r="B74" s="204"/>
      <c r="C74" s="204"/>
      <c r="D74" s="204"/>
      <c r="E74" s="204"/>
      <c r="F74" s="204"/>
      <c r="G74" s="204"/>
      <c r="H74" s="205"/>
    </row>
    <row r="75" customFormat="false" ht="15.75" hidden="false" customHeight="false" outlineLevel="0" collapsed="false">
      <c r="A75" s="18" t="s">
        <v>622</v>
      </c>
      <c r="B75" s="206" t="s">
        <v>623</v>
      </c>
      <c r="C75" s="206"/>
      <c r="D75" s="206"/>
      <c r="E75" s="206"/>
      <c r="F75" s="206"/>
      <c r="G75" s="20" t="s">
        <v>622</v>
      </c>
      <c r="H75" s="21" t="n">
        <f aca="false">SUM(H66:H74)</f>
        <v>0</v>
      </c>
    </row>
  </sheetData>
  <mergeCells count="71">
    <mergeCell ref="A1:H1"/>
    <mergeCell ref="A2:B2"/>
    <mergeCell ref="C2:H2"/>
    <mergeCell ref="A3:B3"/>
    <mergeCell ref="C3:H3"/>
    <mergeCell ref="A4:H4"/>
    <mergeCell ref="B5:F5"/>
    <mergeCell ref="B6:F6"/>
    <mergeCell ref="B7:F7"/>
    <mergeCell ref="B8:F8"/>
    <mergeCell ref="B9:F9"/>
    <mergeCell ref="B10:F10"/>
    <mergeCell ref="B11:F11"/>
    <mergeCell ref="A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A48:H48"/>
    <mergeCell ref="B50:F50"/>
    <mergeCell ref="B51:F51"/>
    <mergeCell ref="B52:F52"/>
    <mergeCell ref="B53:F53"/>
    <mergeCell ref="B54:F54"/>
    <mergeCell ref="B55:F55"/>
    <mergeCell ref="B56:F56"/>
    <mergeCell ref="B57:F57"/>
    <mergeCell ref="B58:F58"/>
    <mergeCell ref="B59:F59"/>
    <mergeCell ref="A60:H60"/>
    <mergeCell ref="A65:H65"/>
    <mergeCell ref="A66:G66"/>
    <mergeCell ref="A67:G67"/>
    <mergeCell ref="A68:G68"/>
    <mergeCell ref="A69:G69"/>
    <mergeCell ref="A70:G70"/>
    <mergeCell ref="A71:G71"/>
    <mergeCell ref="A72:G72"/>
    <mergeCell ref="A73:G73"/>
    <mergeCell ref="A74:G74"/>
    <mergeCell ref="B75:F7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ColWidth="10.76953125" defaultRowHeight="15.75" zeroHeight="false" outlineLevelRow="0" outlineLevelCol="0"/>
  <cols>
    <col collapsed="false" customWidth="true" hidden="false" outlineLevel="0" max="1" min="1" style="0" width="3.38"/>
    <col collapsed="false" customWidth="true" hidden="false" outlineLevel="0" max="2" min="2" style="0" width="72.63"/>
    <col collapsed="false" customWidth="true" hidden="false" outlineLevel="0" max="3" min="3" style="0" width="3.25"/>
    <col collapsed="false" customWidth="true" hidden="false" outlineLevel="0" max="5" min="5" style="0" width="3.25"/>
    <col collapsed="false" customWidth="true" hidden="false" outlineLevel="0" max="6" min="6" style="0" width="10.87"/>
  </cols>
  <sheetData>
    <row r="1" customFormat="false" ht="15.75" hidden="false" customHeight="false" outlineLevel="0" collapsed="false">
      <c r="A1" s="207" t="s">
        <v>624</v>
      </c>
      <c r="B1" s="207"/>
      <c r="C1" s="207"/>
      <c r="D1" s="207"/>
      <c r="E1" s="207"/>
      <c r="F1" s="207"/>
    </row>
    <row r="3" customFormat="false" ht="15.75" hidden="false" customHeight="false" outlineLevel="0" collapsed="false">
      <c r="A3" s="208" t="s">
        <v>625</v>
      </c>
      <c r="B3" s="208"/>
      <c r="C3" s="208"/>
      <c r="D3" s="208"/>
      <c r="E3" s="208"/>
      <c r="F3" s="208"/>
    </row>
    <row r="5" customFormat="false" ht="24.6" hidden="false" customHeight="true" outlineLevel="0" collapsed="false">
      <c r="A5" s="209" t="s">
        <v>626</v>
      </c>
      <c r="B5" s="209"/>
      <c r="C5" s="209"/>
      <c r="D5" s="209"/>
    </row>
    <row r="6" customFormat="false" ht="24.6" hidden="false" customHeight="true" outlineLevel="0" collapsed="false">
      <c r="A6" s="210" t="s">
        <v>627</v>
      </c>
      <c r="B6" s="211" t="s">
        <v>628</v>
      </c>
      <c r="C6" s="211"/>
      <c r="D6" s="211"/>
      <c r="E6" s="211"/>
      <c r="F6" s="211"/>
    </row>
    <row r="8" customFormat="false" ht="15.75" hidden="false" customHeight="false" outlineLevel="0" collapsed="false">
      <c r="A8" s="212" t="s">
        <v>629</v>
      </c>
      <c r="B8" s="212"/>
      <c r="C8" s="212"/>
      <c r="D8" s="212"/>
    </row>
    <row r="9" customFormat="false" ht="15.75" hidden="false" customHeight="false" outlineLevel="0" collapsed="false">
      <c r="A9" s="213" t="s">
        <v>630</v>
      </c>
      <c r="B9" s="214" t="s">
        <v>631</v>
      </c>
      <c r="C9" s="215"/>
      <c r="D9" s="215"/>
      <c r="E9" s="33" t="s">
        <v>630</v>
      </c>
      <c r="F9" s="34"/>
    </row>
    <row r="10" customFormat="false" ht="23.85" hidden="false" customHeight="true" outlineLevel="0" collapsed="false">
      <c r="A10" s="216" t="s">
        <v>632</v>
      </c>
      <c r="B10" s="217" t="s">
        <v>633</v>
      </c>
      <c r="C10" s="217"/>
      <c r="D10" s="217"/>
      <c r="E10" s="37" t="s">
        <v>632</v>
      </c>
      <c r="F10" s="38"/>
    </row>
    <row r="11" customFormat="false" ht="15.75" hidden="false" customHeight="false" outlineLevel="0" collapsed="false">
      <c r="A11" s="218" t="s">
        <v>634</v>
      </c>
      <c r="B11" s="218"/>
      <c r="C11" s="218"/>
      <c r="D11" s="218"/>
      <c r="E11" s="219"/>
      <c r="F11" s="220"/>
    </row>
    <row r="12" customFormat="false" ht="15.75" hidden="false" customHeight="false" outlineLevel="0" collapsed="false">
      <c r="A12" s="221" t="s">
        <v>244</v>
      </c>
      <c r="B12" s="222" t="s">
        <v>635</v>
      </c>
      <c r="C12" s="222"/>
      <c r="D12" s="222"/>
      <c r="E12" s="37" t="s">
        <v>244</v>
      </c>
      <c r="F12" s="38" t="n">
        <f aca="false">'F1040 SC'!H43</f>
        <v>-0</v>
      </c>
    </row>
    <row r="13" customFormat="false" ht="15.75" hidden="false" customHeight="false" outlineLevel="0" collapsed="false">
      <c r="A13" s="221" t="s">
        <v>151</v>
      </c>
      <c r="B13" s="222" t="s">
        <v>636</v>
      </c>
      <c r="C13" s="222"/>
      <c r="D13" s="222"/>
      <c r="E13" s="37" t="s">
        <v>151</v>
      </c>
      <c r="F13" s="38" t="n">
        <f aca="false">SUM(F9:F12)</f>
        <v>0</v>
      </c>
    </row>
    <row r="14" customFormat="false" ht="15.75" hidden="false" customHeight="false" outlineLevel="0" collapsed="false">
      <c r="A14" s="221" t="s">
        <v>11</v>
      </c>
      <c r="B14" s="222" t="s">
        <v>637</v>
      </c>
      <c r="C14" s="222"/>
      <c r="D14" s="222"/>
      <c r="E14" s="37" t="s">
        <v>11</v>
      </c>
      <c r="F14" s="38" t="n">
        <f aca="false">ROUND(IF(F13&gt;0,0.9235*F13,F13),2)</f>
        <v>0</v>
      </c>
    </row>
    <row r="15" customFormat="false" ht="15.75" hidden="false" customHeight="false" outlineLevel="0" collapsed="false">
      <c r="A15" s="223" t="s">
        <v>638</v>
      </c>
      <c r="B15" s="223"/>
      <c r="C15" s="223"/>
      <c r="D15" s="223"/>
      <c r="E15" s="219"/>
      <c r="F15" s="220"/>
    </row>
    <row r="16" customFormat="false" ht="15.75" hidden="false" customHeight="false" outlineLevel="0" collapsed="false">
      <c r="A16" s="221" t="s">
        <v>13</v>
      </c>
      <c r="B16" s="222" t="s">
        <v>639</v>
      </c>
      <c r="C16" s="222"/>
      <c r="D16" s="222"/>
      <c r="E16" s="37" t="s">
        <v>13</v>
      </c>
      <c r="F16" s="38" t="n">
        <f aca="false">F39+F44</f>
        <v>0</v>
      </c>
    </row>
    <row r="17" customFormat="false" ht="15.75" hidden="false" customHeight="false" outlineLevel="0" collapsed="false">
      <c r="A17" s="221" t="s">
        <v>378</v>
      </c>
      <c r="B17" s="222" t="s">
        <v>640</v>
      </c>
      <c r="C17" s="222"/>
      <c r="D17" s="222"/>
      <c r="E17" s="37" t="s">
        <v>378</v>
      </c>
      <c r="F17" s="38" t="n">
        <f aca="false">F14+F16</f>
        <v>0</v>
      </c>
    </row>
    <row r="18" customFormat="false" ht="15.75" hidden="false" customHeight="false" outlineLevel="0" collapsed="false">
      <c r="A18" s="223" t="s">
        <v>641</v>
      </c>
      <c r="B18" s="223"/>
      <c r="C18" s="223"/>
      <c r="D18" s="223"/>
      <c r="E18" s="219"/>
      <c r="F18" s="220"/>
    </row>
    <row r="19" customFormat="false" ht="15.75" hidden="false" customHeight="false" outlineLevel="0" collapsed="false">
      <c r="A19" s="221" t="s">
        <v>15</v>
      </c>
      <c r="B19" s="224" t="s">
        <v>642</v>
      </c>
      <c r="C19" s="37" t="s">
        <v>15</v>
      </c>
      <c r="D19" s="97"/>
      <c r="E19" s="219"/>
      <c r="F19" s="225" t="n">
        <f aca="false">ROUND(D19*0.9235,2)</f>
        <v>0</v>
      </c>
    </row>
    <row r="20" customFormat="false" ht="15.75" hidden="false" customHeight="false" outlineLevel="0" collapsed="false">
      <c r="A20" s="221" t="s">
        <v>17</v>
      </c>
      <c r="B20" s="222" t="s">
        <v>643</v>
      </c>
      <c r="C20" s="222"/>
      <c r="D20" s="222"/>
      <c r="E20" s="37" t="s">
        <v>17</v>
      </c>
      <c r="F20" s="38" t="n">
        <f aca="false">IF(F19&lt;100,0,F19)</f>
        <v>0</v>
      </c>
    </row>
    <row r="21" customFormat="false" ht="15.75" hidden="false" customHeight="false" outlineLevel="0" collapsed="false">
      <c r="A21" s="221" t="s">
        <v>157</v>
      </c>
      <c r="B21" s="222" t="s">
        <v>644</v>
      </c>
      <c r="C21" s="222"/>
      <c r="D21" s="222"/>
      <c r="E21" s="37" t="s">
        <v>157</v>
      </c>
      <c r="F21" s="38" t="n">
        <f aca="false">F17+F20</f>
        <v>0</v>
      </c>
    </row>
    <row r="22" customFormat="false" ht="15.75" hidden="false" customHeight="false" outlineLevel="0" collapsed="false">
      <c r="A22" s="221" t="s">
        <v>21</v>
      </c>
      <c r="B22" s="222" t="s">
        <v>645</v>
      </c>
      <c r="C22" s="222"/>
      <c r="D22" s="222"/>
      <c r="E22" s="37" t="s">
        <v>21</v>
      </c>
      <c r="F22" s="38" t="n">
        <v>142800</v>
      </c>
    </row>
    <row r="23" customFormat="false" ht="15.75" hidden="false" customHeight="false" outlineLevel="0" collapsed="false">
      <c r="A23" s="223" t="s">
        <v>646</v>
      </c>
      <c r="B23" s="223"/>
      <c r="C23" s="223"/>
      <c r="D23" s="223"/>
      <c r="E23" s="219"/>
      <c r="F23" s="220"/>
    </row>
    <row r="24" customFormat="false" ht="15.75" hidden="false" customHeight="false" outlineLevel="0" collapsed="false">
      <c r="A24" s="221" t="s">
        <v>161</v>
      </c>
      <c r="B24" s="222" t="s">
        <v>647</v>
      </c>
      <c r="C24" s="37" t="s">
        <v>161</v>
      </c>
      <c r="D24" s="97" t="n">
        <f aca="false">Line3+Line7</f>
        <v>0</v>
      </c>
      <c r="E24" s="219"/>
      <c r="F24" s="220"/>
    </row>
    <row r="25" customFormat="false" ht="15.75" hidden="false" customHeight="false" outlineLevel="0" collapsed="false">
      <c r="A25" s="221" t="s">
        <v>163</v>
      </c>
      <c r="B25" s="222" t="s">
        <v>648</v>
      </c>
      <c r="C25" s="37" t="s">
        <v>163</v>
      </c>
      <c r="D25" s="97"/>
      <c r="E25" s="219"/>
      <c r="F25" s="220"/>
    </row>
    <row r="26" customFormat="false" ht="15.75" hidden="false" customHeight="false" outlineLevel="0" collapsed="false">
      <c r="A26" s="221" t="s">
        <v>165</v>
      </c>
      <c r="B26" s="222" t="s">
        <v>649</v>
      </c>
      <c r="C26" s="37" t="s">
        <v>165</v>
      </c>
      <c r="D26" s="97"/>
      <c r="E26" s="219"/>
      <c r="F26" s="220"/>
    </row>
    <row r="27" customFormat="false" ht="15.75" hidden="false" customHeight="false" outlineLevel="0" collapsed="false">
      <c r="A27" s="221" t="s">
        <v>167</v>
      </c>
      <c r="B27" s="222" t="s">
        <v>650</v>
      </c>
      <c r="C27" s="222"/>
      <c r="D27" s="222"/>
      <c r="E27" s="37" t="s">
        <v>167</v>
      </c>
      <c r="F27" s="38" t="n">
        <f aca="false">SUM(D24:D26)</f>
        <v>0</v>
      </c>
    </row>
    <row r="28" customFormat="false" ht="15.75" hidden="false" customHeight="false" outlineLevel="0" collapsed="false">
      <c r="A28" s="221" t="s">
        <v>25</v>
      </c>
      <c r="B28" s="222" t="s">
        <v>651</v>
      </c>
      <c r="C28" s="222"/>
      <c r="D28" s="222"/>
      <c r="E28" s="37" t="s">
        <v>25</v>
      </c>
      <c r="F28" s="38" t="n">
        <f aca="false">F22-F27</f>
        <v>142800</v>
      </c>
    </row>
    <row r="29" customFormat="false" ht="15.75" hidden="false" customHeight="false" outlineLevel="0" collapsed="false">
      <c r="A29" s="221" t="s">
        <v>195</v>
      </c>
      <c r="B29" s="222" t="s">
        <v>652</v>
      </c>
      <c r="C29" s="222"/>
      <c r="D29" s="222"/>
      <c r="E29" s="37" t="s">
        <v>195</v>
      </c>
      <c r="F29" s="38" t="n">
        <f aca="false">ROUND(0.124 * MIN(F21,F28), 2)</f>
        <v>0</v>
      </c>
    </row>
    <row r="30" customFormat="false" ht="15.75" hidden="false" customHeight="false" outlineLevel="0" collapsed="false">
      <c r="A30" s="221" t="s">
        <v>29</v>
      </c>
      <c r="B30" s="222" t="s">
        <v>653</v>
      </c>
      <c r="C30" s="222"/>
      <c r="D30" s="222"/>
      <c r="E30" s="37" t="s">
        <v>29</v>
      </c>
      <c r="F30" s="38" t="n">
        <f aca="false">ROUND(0.029*F21,2)</f>
        <v>0</v>
      </c>
    </row>
    <row r="31" customFormat="false" ht="15.75" hidden="false" customHeight="false" outlineLevel="0" collapsed="false">
      <c r="A31" s="221" t="s">
        <v>199</v>
      </c>
      <c r="B31" s="222" t="s">
        <v>654</v>
      </c>
      <c r="C31" s="222"/>
      <c r="D31" s="222"/>
      <c r="E31" s="37" t="s">
        <v>199</v>
      </c>
      <c r="F31" s="226" t="n">
        <f aca="false">F30+F29</f>
        <v>0</v>
      </c>
    </row>
    <row r="32" customFormat="false" ht="15.75" hidden="false" customHeight="false" outlineLevel="0" collapsed="false">
      <c r="A32" s="227" t="s">
        <v>40</v>
      </c>
      <c r="B32" s="228" t="s">
        <v>655</v>
      </c>
      <c r="C32" s="45" t="s">
        <v>40</v>
      </c>
      <c r="D32" s="229" t="n">
        <f aca="false">ROUND(F31/2,2)</f>
        <v>0</v>
      </c>
      <c r="E32" s="230"/>
      <c r="F32" s="231"/>
    </row>
    <row r="34" customFormat="false" ht="15.75" hidden="false" customHeight="false" outlineLevel="0" collapsed="false">
      <c r="A34" s="208" t="s">
        <v>656</v>
      </c>
      <c r="B34" s="208"/>
      <c r="C34" s="208"/>
      <c r="D34" s="208"/>
      <c r="E34" s="208"/>
      <c r="F34" s="208"/>
    </row>
    <row r="35" customFormat="false" ht="15.75" hidden="false" customHeight="false" outlineLevel="0" collapsed="false">
      <c r="A35" s="29" t="s">
        <v>657</v>
      </c>
      <c r="B35" s="29"/>
      <c r="C35" s="29"/>
      <c r="D35" s="29"/>
    </row>
    <row r="36" customFormat="false" ht="15.75" hidden="false" customHeight="false" outlineLevel="0" collapsed="false">
      <c r="A36" s="212" t="s">
        <v>658</v>
      </c>
      <c r="B36" s="212"/>
      <c r="C36" s="212"/>
      <c r="D36" s="212"/>
    </row>
    <row r="38" customFormat="false" ht="15.75" hidden="false" customHeight="false" outlineLevel="0" collapsed="false">
      <c r="A38" s="213" t="s">
        <v>42</v>
      </c>
      <c r="B38" s="214" t="s">
        <v>659</v>
      </c>
      <c r="C38" s="214"/>
      <c r="D38" s="214"/>
      <c r="E38" s="33" t="s">
        <v>42</v>
      </c>
      <c r="F38" s="34" t="n">
        <v>5640</v>
      </c>
    </row>
    <row r="39" customFormat="false" ht="26.25" hidden="false" customHeight="true" outlineLevel="0" collapsed="false">
      <c r="A39" s="227" t="s">
        <v>44</v>
      </c>
      <c r="B39" s="232" t="s">
        <v>660</v>
      </c>
      <c r="C39" s="232"/>
      <c r="D39" s="232"/>
      <c r="E39" s="45" t="s">
        <v>44</v>
      </c>
      <c r="F39" s="46"/>
    </row>
    <row r="40" customFormat="false" ht="15.75" hidden="false" customHeight="false" outlineLevel="0" collapsed="false">
      <c r="A40" s="233" t="s">
        <v>661</v>
      </c>
      <c r="B40" s="233"/>
      <c r="C40" s="233"/>
      <c r="D40" s="233"/>
      <c r="E40" s="234"/>
      <c r="F40" s="235"/>
      <c r="G40" s="30"/>
    </row>
    <row r="41" customFormat="false" ht="15.75" hidden="false" customHeight="false" outlineLevel="0" collapsed="false">
      <c r="A41" s="236" t="s">
        <v>662</v>
      </c>
      <c r="B41" s="236"/>
      <c r="C41" s="236"/>
      <c r="D41" s="236"/>
      <c r="E41" s="234"/>
      <c r="F41" s="235"/>
      <c r="G41" s="30"/>
    </row>
    <row r="42" customFormat="false" ht="15.75" hidden="false" customHeight="false" outlineLevel="0" collapsed="false">
      <c r="A42" s="236" t="s">
        <v>663</v>
      </c>
      <c r="B42" s="236"/>
      <c r="C42" s="236"/>
      <c r="D42" s="236"/>
      <c r="E42" s="234"/>
      <c r="F42" s="235"/>
      <c r="G42" s="30"/>
    </row>
    <row r="43" customFormat="false" ht="15.75" hidden="false" customHeight="false" outlineLevel="0" collapsed="false">
      <c r="A43" s="213" t="s">
        <v>47</v>
      </c>
      <c r="B43" s="214" t="s">
        <v>664</v>
      </c>
      <c r="C43" s="214"/>
      <c r="D43" s="214"/>
      <c r="E43" s="33" t="s">
        <v>47</v>
      </c>
      <c r="F43" s="34" t="n">
        <f aca="false">F38-F39</f>
        <v>5640</v>
      </c>
    </row>
    <row r="44" customFormat="false" ht="15.75" hidden="false" customHeight="false" outlineLevel="0" collapsed="false">
      <c r="A44" s="227" t="s">
        <v>49</v>
      </c>
      <c r="B44" s="228" t="s">
        <v>665</v>
      </c>
      <c r="C44" s="228"/>
      <c r="D44" s="228"/>
      <c r="E44" s="45" t="s">
        <v>49</v>
      </c>
      <c r="F44" s="46"/>
    </row>
  </sheetData>
  <mergeCells count="33">
    <mergeCell ref="A1:F1"/>
    <mergeCell ref="A3:F3"/>
    <mergeCell ref="A5:D5"/>
    <mergeCell ref="B6:F6"/>
    <mergeCell ref="A8:D8"/>
    <mergeCell ref="B10:D10"/>
    <mergeCell ref="A11:D11"/>
    <mergeCell ref="B12:D12"/>
    <mergeCell ref="B13:D13"/>
    <mergeCell ref="B14:D14"/>
    <mergeCell ref="A15:D15"/>
    <mergeCell ref="B16:D16"/>
    <mergeCell ref="B17:D17"/>
    <mergeCell ref="A18:D18"/>
    <mergeCell ref="B20:D20"/>
    <mergeCell ref="B21:D21"/>
    <mergeCell ref="B22:D22"/>
    <mergeCell ref="A23:D23"/>
    <mergeCell ref="B27:D27"/>
    <mergeCell ref="B28:D28"/>
    <mergeCell ref="B29:D29"/>
    <mergeCell ref="B30:D30"/>
    <mergeCell ref="B31:D31"/>
    <mergeCell ref="A34:F34"/>
    <mergeCell ref="A35:D35"/>
    <mergeCell ref="A36:D36"/>
    <mergeCell ref="B38:D38"/>
    <mergeCell ref="B39:D39"/>
    <mergeCell ref="A40:D40"/>
    <mergeCell ref="A41:D41"/>
    <mergeCell ref="A42:D42"/>
    <mergeCell ref="B43:D43"/>
    <mergeCell ref="B44:D4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LibreOffice/6.3.5.2$Windows_X86_64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2021-03-16T21:25:21Z</dcterms:created>
  <dc:creator>JCC</dc:creator>
  <dc:description/>
  <dc:language>en-US</dc:language>
  <cp:lastModifiedBy/>
  <dcterms:modified xsi:type="dcterms:W3CDTF">2022-03-14T13:17:16Z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