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W2" sheetId="2" state="visible" r:id="rId3"/>
    <sheet name="IRS f1040 s1" sheetId="3" state="visible" r:id="rId4"/>
    <sheet name="IRS f1040 s2" sheetId="4" state="visible" r:id="rId5"/>
    <sheet name="IRS f1040 s3" sheetId="5" state="visible" r:id="rId6"/>
    <sheet name="IRS f1040 SSE" sheetId="6" state="visible" r:id="rId7"/>
    <sheet name="IRS Child Tax Credit" sheetId="7" state="visible" r:id="rId8"/>
    <sheet name="IRS 8812" sheetId="8" state="visible" r:id="rId9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<sst xmlns="http://schemas.openxmlformats.org/spreadsheetml/2006/main" count="659" uniqueCount="357">
  <si>
    <t xml:space="preserve">2019 Form 1040</t>
  </si>
  <si>
    <t xml:space="preserve">1</t>
  </si>
  <si>
    <t xml:space="preserve">Wages, salaries, tips, etc. Attach Form(s) W-2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</si>
  <si>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</si>
  <si>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</si>
  <si>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</si>
  <si>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</si>
  <si>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</si>
  <si>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</si>
  <si>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</si>
  <si>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</si>
  <si>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</si>
  <si>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</si>
  <si>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</si>
  <si>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</si>
  <si>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5a</t>
  </si>
  <si>
    <t xml:space="preserve">Pensions and annuities</t>
  </si>
  <si>
    <t xml:space="preserve">5b</t>
  </si>
  <si>
    <t xml:space="preserve">6a</t>
  </si>
  <si>
    <t xml:space="preserve">Social security benefits</t>
  </si>
  <si>
    <t xml:space="preserve">6b</t>
  </si>
  <si>
    <t xml:space="preserve">7</t>
  </si>
  <si>
    <t xml:space="preserve">Capital gain or (loss). Attach Schedule D if required.</t>
  </si>
  <si>
    <t xml:space="preserve">8</t>
  </si>
  <si>
    <t xml:space="preserve">Other income from Schedule 1, line 9</t>
  </si>
  <si>
    <t xml:space="preserve">9</t>
  </si>
  <si>
    <t xml:space="preserve">Add lines 1, 2b, 3b, 4b, 4d, 5b, 6b, 7 and 8. This is your total income.</t>
  </si>
  <si>
    <t xml:space="preserve">10a</t>
  </si>
  <si>
    <t xml:space="preserve">Adjustments to income from Schedule 1, line 22</t>
  </si>
  <si>
    <t xml:space="preserve">10b</t>
  </si>
  <si>
    <t xml:space="preserve">Charitable contributions if you take the standard dedution.</t>
  </si>
  <si>
    <t xml:space="preserve">10c</t>
  </si>
  <si>
    <t xml:space="preserve">Add lines 10a and 10b.  These are your total adjustments to income</t>
  </si>
  <si>
    <t xml:space="preserve">11</t>
  </si>
  <si>
    <t xml:space="preserve">Subract line 10c from line 9.  This is your adjusted gross income</t>
  </si>
  <si>
    <t xml:space="preserve">Standard Deduction for { Single or Married filing separately: $12,400; </t>
  </si>
  <si>
    <t xml:space="preserve">                         Married filing jointly or Qualifying widow(er): $24,800;</t>
  </si>
  <si>
    <t xml:space="preserve">                         Head of household, $18,650 }</t>
  </si>
  <si>
    <t xml:space="preserve">12</t>
  </si>
  <si>
    <t xml:space="preserve">Standard Deduction or itemized deductions</t>
  </si>
  <si>
    <t xml:space="preserve">13</t>
  </si>
  <si>
    <t xml:space="preserve">Qualified business income deduction. Attach Form 8995 or Form 8995-A</t>
  </si>
  <si>
    <t xml:space="preserve">14</t>
  </si>
  <si>
    <t xml:space="preserve">Add lines 12 and 13</t>
  </si>
  <si>
    <t xml:space="preserve">15</t>
  </si>
  <si>
    <t xml:space="preserve">Taxable income. Subtract line 14 from line 11. If zero or less, enter -0-</t>
  </si>
  <si>
    <t xml:space="preserve">Page 2</t>
  </si>
  <si>
    <t xml:space="preserve">16</t>
  </si>
  <si>
    <t xml:space="preserve">Tax (see inst.)</t>
  </si>
  <si>
    <t xml:space="preserve">17</t>
  </si>
  <si>
    <t xml:space="preserve">Amount from Schedule 2, line 3</t>
  </si>
  <si>
    <t xml:space="preserve">18</t>
  </si>
  <si>
    <t xml:space="preserve">Add Lines 16 and 17</t>
  </si>
  <si>
    <t xml:space="preserve">19</t>
  </si>
  <si>
    <t xml:space="preserve">Child tax credit or credit for other dependents</t>
  </si>
  <si>
    <t xml:space="preserve">20</t>
  </si>
  <si>
    <t xml:space="preserve">Amount from Schedule 3, line 7</t>
  </si>
  <si>
    <t xml:space="preserve">21</t>
  </si>
  <si>
    <t xml:space="preserve">Add lines 19 and 20</t>
  </si>
  <si>
    <t xml:space="preserve">22</t>
  </si>
  <si>
    <t xml:space="preserve">Subtract line 21 from line 18. If zero or less, enter -0-</t>
  </si>
  <si>
    <t xml:space="preserve">23</t>
  </si>
  <si>
    <t xml:space="preserve">Other taxes, including self-employment tax, from Schedule 2, line 10</t>
  </si>
  <si>
    <t xml:space="preserve">24</t>
  </si>
  <si>
    <t xml:space="preserve">Add lines 22 and 23. This is your total tax</t>
  </si>
  <si>
    <t xml:space="preserve">25a</t>
  </si>
  <si>
    <t xml:space="preserve">Federal income tax withheld from Forms W-2</t>
  </si>
  <si>
    <t xml:space="preserve">25b</t>
  </si>
  <si>
    <t xml:space="preserve">Federal income tax withheld from Forms 1099</t>
  </si>
  <si>
    <t xml:space="preserve">25c</t>
  </si>
  <si>
    <t xml:space="preserve">Other forms (see instructions)</t>
  </si>
  <si>
    <t xml:space="preserve">25d</t>
  </si>
  <si>
    <t xml:space="preserve">Add Lines 25a through 25c</t>
  </si>
  <si>
    <t xml:space="preserve">26</t>
  </si>
  <si>
    <t xml:space="preserve">2020 Estimated tax payments and amount applied from 2019 return</t>
  </si>
  <si>
    <t xml:space="preserve">27</t>
  </si>
  <si>
    <t xml:space="preserve">Earned income credit (EIC)</t>
  </si>
  <si>
    <t xml:space="preserve">28</t>
  </si>
  <si>
    <t xml:space="preserve">Additional child tax credit. Attach Schedule 8812</t>
  </si>
  <si>
    <t xml:space="preserve">29</t>
  </si>
  <si>
    <t xml:space="preserve">American opportunity credit from Form 8863, line 8</t>
  </si>
  <si>
    <t xml:space="preserve">30</t>
  </si>
  <si>
    <t xml:space="preserve">Recovery rebate credit</t>
  </si>
  <si>
    <t xml:space="preserve">31</t>
  </si>
  <si>
    <t xml:space="preserve">Schedule 3, line 13</t>
  </si>
  <si>
    <t xml:space="preserve">32</t>
  </si>
  <si>
    <t xml:space="preserve">Add lines 27 through 31. These are your total other payments and refundable credits</t>
  </si>
  <si>
    <t xml:space="preserve">33</t>
  </si>
  <si>
    <t xml:space="preserve">Add lines 25d, 26, and 32. These are your total payments</t>
  </si>
  <si>
    <t xml:space="preserve">REFUND</t>
  </si>
  <si>
    <t xml:space="preserve">34</t>
  </si>
  <si>
    <t xml:space="preserve">If line 33 is more than line 24, subtract line 24 from line 33. This is the amount you overpaid</t>
  </si>
  <si>
    <t xml:space="preserve">Amount of line 34 you want refunded to you.</t>
  </si>
  <si>
    <t xml:space="preserve">36</t>
  </si>
  <si>
    <t xml:space="preserve">Amount of line 20 you want applied to your 2020 estimated tax</t>
  </si>
  <si>
    <t xml:space="preserve">AMOUNT YOU OWE</t>
  </si>
  <si>
    <t xml:space="preserve">37</t>
  </si>
  <si>
    <t xml:space="preserve">Amount you owe. Subtract line 33 from line 24. For details on how to pay, see instructions ?</t>
  </si>
  <si>
    <t xml:space="preserve">38</t>
  </si>
  <si>
    <t xml:space="preserve">Estimated tax penalty (see instructions) </t>
  </si>
  <si>
    <t xml:space="preserve">2020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</si>
  <si>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</si>
  <si>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</si>
  <si>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</si>
  <si>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</si>
  <si>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</si>
  <si>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</si>
  <si>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</si>
  <si>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</si>
  <si>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</si>
  <si>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</si>
  <si>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</si>
  <si>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</si>
  <si>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</si>
  <si>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</si>
  <si>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</si>
  <si>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</si>
  <si>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</si>
  <si>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</si>
  <si>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</si>
  <si>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</si>
  <si>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</si>
  <si>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</si>
  <si>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</si>
  <si>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</si>
  <si>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</si>
  <si>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</si>
  <si>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</si>
  <si>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</si>
  <si>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</si>
  <si>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</si>
  <si>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</si>
  <si>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</si>
  <si>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</si>
  <si>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</si>
  <si>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</si>
  <si>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</si>
  <si>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</si>
  <si>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</si>
  <si>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</si>
  <si>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</si>
  <si>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</si>
  <si>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Form 1040 SCHEDULE 1    Additional Income and Adjustments to Income     2019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</si>
  <si>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</si>
  <si>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</si>
  <si>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</si>
  <si>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Date of original divorce or separation agreement (see instructions)</t>
  </si>
  <si>
    <t xml:space="preserve">3</t>
  </si>
  <si>
    <t xml:space="preserve">Business income or (loss). Attach Schedule C</t>
  </si>
  <si>
    <t xml:space="preserve">4</t>
  </si>
  <si>
    <t xml:space="preserve">Other gains or (losses). Attach Form 4797</t>
  </si>
  <si>
    <t xml:space="preserve">5</t>
  </si>
  <si>
    <t xml:space="preserve">Rental real estate, royalties, partnerships, S corporations, trusts, etc. Attach Schedule E</t>
  </si>
  <si>
    <t xml:space="preserve">6</t>
  </si>
  <si>
    <t xml:space="preserve">Farm income or (loss). Attach Schedule F</t>
  </si>
  <si>
    <t xml:space="preserve">Unemployment compensation</t>
  </si>
  <si>
    <t xml:space="preserve">Other income. List type and amount</t>
  </si>
  <si>
    <t xml:space="preserve">Combine lines 1 through 8. Enter here and on Form 1040 or 1040-SR, line 7a</t>
  </si>
  <si>
    <t xml:space="preserve">Part II Adjustments to Income</t>
  </si>
  <si>
    <t xml:space="preserve">10</t>
  </si>
  <si>
    <t xml:space="preserve">Educator expenses</t>
  </si>
  <si>
    <t xml:space="preserve">Certain business expenses of reservists, performing artists, and fee-basis government officials. AttachForm 2106</t>
  </si>
  <si>
    <t xml:space="preserve">Health savings account deduction. Attach Form 8889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</si>
  <si>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</si>
  <si>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</si>
  <si>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</si>
  <si>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</si>
  <si>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</si>
  <si>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18a</t>
  </si>
  <si>
    <t xml:space="preserve">Alimony paid</t>
  </si>
  <si>
    <t xml:space="preserve">18b</t>
  </si>
  <si>
    <t xml:space="preserve">Recipient's SSN</t>
  </si>
  <si>
    <t xml:space="preserve">18c</t>
  </si>
  <si>
    <t xml:space="preserve">IRA deduction</t>
  </si>
  <si>
    <t xml:space="preserve">Student loan interest deduction</t>
  </si>
  <si>
    <t xml:space="preserve">Tuition and fees. Attach Form 8917</t>
  </si>
  <si>
    <t xml:space="preserve">Add lines 10 through 21. These are your adjustments to income. Enter here and on Form 1040 or1040-SR, line 8a</t>
  </si>
  <si>
    <t xml:space="preserve">2020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</si>
  <si>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</si>
  <si>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</si>
  <si>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</si>
  <si>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</si>
  <si>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12b</t>
  </si>
  <si>
    <t xml:space="preserve">Part II: Other Taxes</t>
  </si>
  <si>
    <t xml:space="preserve">Self-employment tax. Attach Schedule SE</t>
  </si>
  <si>
    <t xml:space="preserve">Unreported social security and Medicare tax from Form: a:4137 b:8919</t>
  </si>
  <si>
    <t xml:space="preserve">Additional tax on IRAs, other qualified retirement plans, and other tax-favored accounts. Attach Form5329 if required</t>
  </si>
  <si>
    <t xml:space="preserve">7a</t>
  </si>
  <si>
    <t xml:space="preserve">Household employment taxes. Attach Schedule H</t>
  </si>
  <si>
    <t xml:space="preserve">7b</t>
  </si>
  <si>
    <t xml:space="preserve">Repayment of first-time homebuyer credit from Form 5405. Attach Form 5405 if required</t>
  </si>
  <si>
    <t xml:space="preserve">Taxes from: a:Form 8959  b:Form 8960 c:Instructions; enter code(s)</t>
  </si>
  <si>
    <t xml:space="preserve">Section 965 net tax liability installment from Form 965-A</t>
  </si>
  <si>
    <t xml:space="preserve">Add lines 4 through 8. These are your total other taxes. Enter here and on Form 1040 or 1040-SR, line 15</t>
  </si>
  <si>
    <t xml:space="preserve">2020 SCHEDULE 3 (Form 1040 or 1040-SR)  Additional Credits and Payments</t>
  </si>
  <si>
    <t xml:space="preserve">Part I: Nonrefundable Credits</t>
  </si>
  <si>
    <t xml:space="preserve">Foreign tax credit. Attach Form 1116 if required</t>
  </si>
  <si>
    <t xml:space="preserve">Credit for child and dependent care expenses.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</si>
  <si>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</si>
  <si>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</si>
  <si>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</si>
  <si>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credits from Form:  a:3800 b:8801 c:</t>
  </si>
  <si>
    <t xml:space="preserve">Add lines 1 through 6. Enter here and include on Form 1040 or 1040-SR, line 13b</t>
  </si>
  <si>
    <t xml:space="preserve">Part II: Other Payments and Refundable Credits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</si>
  <si>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</si>
  <si>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</si>
  <si>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</si>
  <si>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</si>
  <si>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t xml:space="preserve">Other payments or refundable credits</t>
  </si>
  <si>
    <t xml:space="preserve">12a</t>
  </si>
  <si>
    <t xml:space="preserve">Form 2439</t>
  </si>
  <si>
    <t xml:space="preserve">12b</t>
  </si>
  <si>
    <t xml:space="preserve">Qualified sick and family leave credits from Schedule(s) H and Form(s) 7202</t>
  </si>
  <si>
    <t xml:space="preserve">12c</t>
  </si>
  <si>
    <t xml:space="preserve">Health coverage tax credit from Form 8885</t>
  </si>
  <si>
    <t xml:space="preserve">12d</t>
  </si>
  <si>
    <t xml:space="preserve">12e</t>
  </si>
  <si>
    <t xml:space="preserve">Deferral for certain Schedule H or SE filers (see instructions)</t>
  </si>
  <si>
    <t xml:space="preserve">12f</t>
  </si>
  <si>
    <t xml:space="preserve">Add lines 12a through 12e</t>
  </si>
  <si>
    <t xml:space="preserve">Add lines 8 through 13. Enter here and on Form 1040 or 1040-SR, line 18d</t>
  </si>
  <si>
    <t xml:space="preserve">2020    Schedule SE    Self-Employment Tax</t>
  </si>
  <si>
    <t xml:space="preserve">Part I    Self-Employment Tax</t>
  </si>
  <si>
    <t xml:space="preserve">Note: If your only income subject to self-employment tax is church employee income, see instructions for how to report your income and the definition of church employee income.</t>
  </si>
  <si>
    <t xml:space="preserve">A</t>
  </si>
  <si>
    <t xml:space="preserve">If you are a minister, member of a religious order, or Christian Science practitioner and you filed Form 4361, but you had $400 or more of other net earnings from self-employment, check here and continue with Part I</t>
  </si>
  <si>
    <t xml:space="preserve">Skip lines 1a and 1b if you use the farm optional method in Part II. See instructions.</t>
  </si>
  <si>
    <t xml:space="preserve">1a</t>
  </si>
  <si>
    <t xml:space="preserve">Net farm profit or (loss) from Schedule F, line 34, and farm partnerships, Schedule K-1 (Form 1065), box 14, code A</t>
  </si>
  <si>
    <t xml:space="preserve">1b</t>
  </si>
  <si>
    <t xml:space="preserve">If you received social security retirement or disability benefits, enter the amount of Conservation Reserve Program payments included on Schedule F, line 4b, or listed on Schedule K-1 (Form 1065), box 20, code AH</t>
  </si>
  <si>
    <t xml:space="preserve">Skip line 2 if you use the nonfarm optional method in Part II. See instructions.</t>
  </si>
  <si>
    <t xml:space="preserve">Net profit or (loss) from Schedule C, line 31; and Schedule K-1 (Form 1065), box 14, code A (other than farming).</t>
  </si>
  <si>
    <t xml:space="preserve">Combine lines 1a, 1b, and 2</t>
  </si>
  <si>
    <t xml:space="preserve">If line 3 is more than zero, multiply line 3 by 92.35% (0.9235). Otherwise, enter amount from line 3 .</t>
  </si>
  <si>
    <t xml:space="preserve">Note: If line 4a is less than $400 due to Conservation Reserve Program payments on line 1b, see instructions.</t>
  </si>
  <si>
    <t xml:space="preserve">If you elect one or both of the optional methods, enter the total of lines 15 and 17 here</t>
  </si>
  <si>
    <t xml:space="preserve">4c</t>
  </si>
  <si>
    <t xml:space="preserve">Combine lines 4a and 4b. If less than $400, stop; you don’t owe self-employment tax.</t>
  </si>
  <si>
    <t xml:space="preserve">Exception: If less than $400 and you had church employee income, enter -0- and continue.</t>
  </si>
  <si>
    <t xml:space="preserve">Enter your church employee income from Form W-2. See instructions for definition of church employee income</t>
  </si>
  <si>
    <t xml:space="preserve">Multiply line 5a by 92.35% (0.9235). If less than $100, enter -0-</t>
  </si>
  <si>
    <t xml:space="preserve">Add lines 4c and 5b</t>
  </si>
  <si>
    <t xml:space="preserve">Maximum amount of combined wages and self-employment earnings subject to social security tax</t>
  </si>
  <si>
    <t xml:space="preserve">or the 6.2% portion of the 7.65% railroad retirement (tier 1) tax for 2020</t>
  </si>
  <si>
    <t xml:space="preserve">8a</t>
  </si>
  <si>
    <t xml:space="preserve">Total social security wages and tips (total of boxes 3 and 7 on Form(s) W-2) and railroad retirement (tier 1) compensation. If $137,700 or more, skip lines 8b through 10, and go to line 11</t>
  </si>
  <si>
    <t xml:space="preserve">8b</t>
  </si>
  <si>
    <t xml:space="preserve">Unreported tips subject to social security tax from Form 4137, line 10</t>
  </si>
  <si>
    <t xml:space="preserve">8c</t>
  </si>
  <si>
    <t xml:space="preserve">Wages subject to social security tax from Form 8919, line 10</t>
  </si>
  <si>
    <t xml:space="preserve">8d</t>
  </si>
  <si>
    <t xml:space="preserve">Add lines 8a, 8b, and 8c</t>
  </si>
  <si>
    <t xml:space="preserve">Subtract line 8d from line 7. If zero or less, enter -0- here and on line 10 and go to line 11</t>
  </si>
  <si>
    <t xml:space="preserve">Multiply the smaller of line 6 or line 9 by 12.4% (0.124)</t>
  </si>
  <si>
    <t xml:space="preserve">Multiply line 6 by 2.9% (0.029)</t>
  </si>
  <si>
    <t xml:space="preserve">Self-employment tax. Add lines 10 and 11. Enter here and on Schedule 2 (Form 1040), line 4</t>
  </si>
  <si>
    <t xml:space="preserve">Deduction for one-half of self-employment tax.  Multiply line 12 by 50% (0.50). Enter here and on Schedule 1 (Form 1040), line 14</t>
  </si>
  <si>
    <t xml:space="preserve">Part II  Optional Methods To Figure Net Earnings (see instructions)</t>
  </si>
  <si>
    <r>
      <rPr>
        <b val="true"/>
        <sz val="10"/>
        <rFont val="Arial"/>
        <family val="2"/>
        <charset val="1"/>
      </rPr>
      <t xml:space="preserve">Farm Optional Method.</t>
    </r>
    <r>
      <rPr>
        <sz val="10"/>
        <rFont val="Arial"/>
        <family val="2"/>
        <charset val="1"/>
      </rPr>
      <t xml:space="preserve"> You may use this method only if (a) your gross farm income 1 wasn’t more than</t>
    </r>
  </si>
  <si>
    <t xml:space="preserve">$8,460, or (b) your net farm profits 2 were less than $6,107.</t>
  </si>
  <si>
    <t xml:space="preserve">Maximum income for optional methods</t>
  </si>
  <si>
    <t xml:space="preserve">Enter the smaller of: two-thirds ( 2 / 3 ) of gross farm income 1 (not less than zero) or $5,640. Also, include this amount on line 4b above</t>
  </si>
  <si>
    <t xml:space="preserve">Nonfarm Optional Method. You may use this method only if (a) your net nonfarm profits 3 were less than $6,107</t>
  </si>
  <si>
    <t xml:space="preserve">and also less than 72.189% of your gross nonfarm income, 4 and (b) you had net earnings from self-employment</t>
  </si>
  <si>
    <t xml:space="preserve">of at least $400 in 2 of the prior 3 years. Caution: You may use this method no more than five times.</t>
  </si>
  <si>
    <t xml:space="preserve">Subtract line 15 from line 14</t>
  </si>
  <si>
    <t xml:space="preserve">Enter the smaller of: two-thirds ( 2 / 3 ) of gross nonfarm income 4 (not less than zero) or the amount on line 16. Also, include this amount on line 4b above</t>
  </si>
  <si>
    <t xml:space="preserve">PAGE 2</t>
  </si>
  <si>
    <t xml:space="preserve">Part III  Maximum Deferral of Self-Employment Tax Payments</t>
  </si>
  <si>
    <t xml:space="preserve">If line 4c is zero, skip lines 18 through 20, and enter -0- on line 21.</t>
  </si>
  <si>
    <t xml:space="preserve">Enter the portion of line 3 that can be attributed to March 27, 2020, through December 31, 2020</t>
  </si>
  <si>
    <t xml:space="preserve">If line 18 is more than zero, multiply line 18 by 92.35% (0.9235); otherwise, enter the amount from line 18</t>
  </si>
  <si>
    <t xml:space="preserve">Enter the portion of lines 15 and 17 that can be attributed to March 27, 2020, through December 31, 2020</t>
  </si>
  <si>
    <t xml:space="preserve">Combine lines 19 and 20</t>
  </si>
  <si>
    <t xml:space="preserve">If line 5b is zero, skip line 22 and enter -0- on line 23.</t>
  </si>
  <si>
    <t xml:space="preserve">Enter the portion of line 5a that can be attributed to March 27, 2020, through December 31, 2020</t>
  </si>
  <si>
    <t xml:space="preserve">Multiply line 22 by 92.35% (0.9235)</t>
  </si>
  <si>
    <t xml:space="preserve">Add lines 21 and 23</t>
  </si>
  <si>
    <t xml:space="preserve">25</t>
  </si>
  <si>
    <t xml:space="preserve">Enter the smaller of line 9 or line 24</t>
  </si>
  <si>
    <t xml:space="preserve">Multiply line 25 by 6.2% (0.062). Enter here and see the instructions for line 12e of Schedule 3 (Form 1040)</t>
  </si>
  <si>
    <t xml:space="preserve">2020 Child Tax Credit and Credit for Other Dependents Worksheet Line 13a</t>
  </si>
  <si>
    <t xml:space="preserve">Part 1</t>
  </si>
  <si>
    <t xml:space="preserve">Number of qualifying children under age 17 with the required social security number</t>
  </si>
  <si>
    <t xml:space="preserve">Line 1a * 2000</t>
  </si>
  <si>
    <t xml:space="preserve">Number of other dependents, including qualifying children without the required social security number:</t>
  </si>
  <si>
    <t xml:space="preserve">Line 2a * 500</t>
  </si>
  <si>
    <t xml:space="preserve">Add lines 1 and 2</t>
  </si>
  <si>
    <t xml:space="preserve">Enter the amount from line 11 of your Form 1040, 1040-SR, or 1040-NR</t>
  </si>
  <si>
    <t xml:space="preserve">Enter the amount shown below for your filing status</t>
  </si>
  <si>
    <t xml:space="preserve">* Married filing jointly  -- $400.00</t>
  </si>
  <si>
    <t xml:space="preserve">* All other filing statuses  -- $200.00</t>
  </si>
  <si>
    <t xml:space="preserve">Is the amount on line 4 more than the amount on line 5?</t>
  </si>
  <si>
    <t xml:space="preserve">No:  Leave line 6 blank, enter 0 on line 7 and go to line8</t>
  </si>
  <si>
    <t xml:space="preserve">Yes:  Subtract line 5 from line 4.  If the result isn't a</t>
  </si>
  <si>
    <t xml:space="preserve">multiple of $1,000 increase it to next multiple of $1000.00</t>
  </si>
  <si>
    <t xml:space="preserve">Multiply the amount on line 6 by 5%</t>
  </si>
  <si>
    <t xml:space="preserve">Is the amount on line 3 more than the amount on line 7?</t>
  </si>
  <si>
    <t xml:space="preserve">No: Stop./Yes: Subtract line 7 from line 3. Enter the result and go to part 2.</t>
  </si>
  <si>
    <t xml:space="preserve">Part 2</t>
  </si>
  <si>
    <t xml:space="preserve">Enter the amount from Form 1040 or 1040-SR, line 18</t>
  </si>
  <si>
    <t xml:space="preserve">Enter any amounts from</t>
  </si>
  <si>
    <t xml:space="preserve">Schedule 3, line 1</t>
  </si>
  <si>
    <t xml:space="preserve">Schedule 3, line 2</t>
  </si>
  <si>
    <t xml:space="preserve">Schedule 3, line 3</t>
  </si>
  <si>
    <t xml:space="preserve">10d</t>
  </si>
  <si>
    <t xml:space="preserve">Schedule 3, line 4</t>
  </si>
  <si>
    <t xml:space="preserve">10e</t>
  </si>
  <si>
    <t xml:space="preserve">Form 5696, Line 30*</t>
  </si>
  <si>
    <t xml:space="preserve">10f</t>
  </si>
  <si>
    <t xml:space="preserve">Form 8910, Line 15*</t>
  </si>
  <si>
    <t xml:space="preserve">10g</t>
  </si>
  <si>
    <t xml:space="preserve">Form 8936, Line 23</t>
  </si>
  <si>
    <t xml:space="preserve">10h</t>
  </si>
  <si>
    <t xml:space="preserve">Schedule R, line 22</t>
  </si>
  <si>
    <t xml:space="preserve">Enter the total</t>
  </si>
  <si>
    <t xml:space="preserve">Are the amounts on lines 9 and 10 the same?</t>
  </si>
  <si>
    <t xml:space="preserve">[ ] Yes. STOP.  You can't take the credit, but... see form 8862.</t>
  </si>
  <si>
    <t xml:space="preserve">[ ] No. Subtract line 10 from line 9</t>
  </si>
  <si>
    <t xml:space="preserve">Is the amount on line 8 more than the amount on line 11?</t>
  </si>
  <si>
    <t xml:space="preserve">[ ] Yes.  Enter the amount from line 11 and check out the</t>
  </si>
  <si>
    <t xml:space="preserve">additional child tax credit</t>
  </si>
  <si>
    <t xml:space="preserve">[ ] No. Enter the amount from line 8.</t>
  </si>
  <si>
    <t xml:space="preserve">Enter this amount on Form 1040 or 1040-SR, line 19.</t>
  </si>
  <si>
    <t xml:space="preserve">2020  SCHEDULE 8812  Additional Child Tax Credit</t>
  </si>
  <si>
    <t xml:space="preserve">Part I:   All Filers</t>
  </si>
  <si>
    <t xml:space="preserve">Caution: If you file Form 2555, stop here; you cannot claim the additional child tax credit.</t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</si>
  <si>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</si>
  <si>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</si>
  <si>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</si>
  <si>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</si>
  <si>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Enter the amount from line 8 of your Child Tax Credit and Credit for </t>
  </si>
  <si>
    <t xml:space="preserve"> Other Dependents Worksheet (see the instructions for Form 1040-NR, line 49).} </t>
  </si>
  <si>
    <t xml:space="preserve">Enter the amount from Form 1040, line 19</t>
  </si>
  <si>
    <t xml:space="preserve">Subtract line 2 from line 1. If zero, stop here; you cannot claim this credit</t>
  </si>
  <si>
    <t xml:space="preserve">Number of qualifying children under 17 with the required social security number:</t>
  </si>
  <si>
    <t xml:space="preserve">x $1,400.Enter the result. If zero, stop here; you cannot claim this credit</t>
  </si>
  <si>
    <t xml:space="preserve">TIP: The number of children you use for this line is the same as the number of children you used for line 1 of the Child Tax Credit and Credit for Other Dependents Worksheet.</t>
  </si>
  <si>
    <t xml:space="preserve">Enter the smaller of line 3 or line 4</t>
  </si>
  <si>
    <t xml:space="preserve">Earned income (see instructions)</t>
  </si>
  <si>
    <t xml:space="preserve">Nontaxable combat pay (see instructions)</t>
  </si>
  <si>
    <t xml:space="preserve">Is the amount on line 6a more than $2,500? No: Leave line 7 blank and enter -0- on line 8. Yes: Subtract $2,500 from the amount on line 6a. Enter the result</t>
  </si>
  <si>
    <t xml:space="preserve">Multiply the amount on line 7 by 15% (0.15) and enter the result</t>
  </si>
  <si>
    <t xml:space="preserve">Next. On line 4, is the amount $4,200 or more?</t>
  </si>
  <si>
    <t xml:space="preserve">No. If line 8 is zero, stop here; you cannot claim this credit. Otherwise, skip Part II and enter the smaller of line 5 or line 8 on line 15.</t>
  </si>
  <si>
    <t xml:space="preserve">Yes. If line 8 is equal to or more than line 5, skip Part II and enter the amount from line 5 on line 15. Otherwise, go to line 9.</t>
  </si>
  <si>
    <t xml:space="preserve">Part II Certain Filers Who Have Three or More Qualifying Children</t>
  </si>
  <si>
    <t xml:space="preserve"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</si>
  <si>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t xml:space="preserve">- 1040 and 1040-SR filers:Enter the total of the amounts from Schedule 1 (Form 1040 or 1040-SR), line 14, and Schedule 2 (Form 1040 or 1040-SR), line 5, plus any taxes that you identified using code "UT" and entered on Schedule 2 (Form 1040 or 1040-SR), line 8.- 1040-NR filers:Enter the total of the amounts from Form 1040-NR, lines 27 and 56, plus any taxes that you identified using code "UT" and entered on line 60.</t>
  </si>
  <si>
    <t xml:space="preserve">Add lines 9 and 10</t>
  </si>
  <si>
    <t xml:space="preserve">- 1040 and 1040-SR filers: Enter the total of the amounts from Form 1040 or 1040-SR, line 17, and Schedule 3 (Form 1040 or 1040-SR), line 10.- 1040-NR filers: Enter the amount from Form 1040-NR, line 3</t>
  </si>
  <si>
    <t xml:space="preserve">Subtract line 12 from line 11. If zero or less, enter -0-</t>
  </si>
  <si>
    <t xml:space="preserve">Enter the larger of line 8 or line 13</t>
  </si>
  <si>
    <t xml:space="preserve">Next, enter the smaller of line 5 or line 14 on line 15.</t>
  </si>
  <si>
    <t xml:space="preserve">Part III Additional Child Tax Credit</t>
  </si>
  <si>
    <t xml:space="preserve">This is your additional child tax credit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</si>
</sst>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[$$-409]#,##0.00;[RED]\-[$$-409]#,##0.00"/>
    <numFmt numFmtId="167" formatCode="_(\$* #,##0.00_);_(\$* \(#,##0.00\);_(\$* \-??_);_(@_)"/>
  </numFmts>
  <fonts count="14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sz val="10"/>
      <name val="Lucida San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EEBF7"/>
        <bgColor rgb="FFDEE6EF"/>
      </patternFill>
    </fill>
    <fill>
      <patternFill patternType="solid">
        <fgColor rgb="FFBFBFBF"/>
        <bgColor rgb="FFCCCCCC"/>
      </patternFill>
    </fill>
    <fill>
      <patternFill patternType="solid">
        <fgColor rgb="FFE6E6E6"/>
        <bgColor rgb="FFDEE6EF"/>
      </patternFill>
    </fill>
    <fill>
      <patternFill patternType="solid">
        <fgColor rgb="FF999999"/>
        <bgColor rgb="FFA6A6A6"/>
      </patternFill>
    </fill>
    <fill>
      <patternFill patternType="solid">
        <fgColor rgb="FFAADCF7"/>
        <bgColor rgb="FFBDD7EE"/>
      </patternFill>
    </fill>
    <fill>
      <patternFill patternType="solid">
        <fgColor rgb="FF808080"/>
        <bgColor rgb="FF999999"/>
      </patternFill>
    </fill>
    <fill>
      <patternFill patternType="solid">
        <fgColor rgb="FFDAE3F3"/>
        <bgColor rgb="FFDEE6EF"/>
      </patternFill>
    </fill>
    <fill>
      <patternFill patternType="solid">
        <fgColor rgb="FFA6A6A6"/>
        <bgColor rgb="FF999999"/>
      </patternFill>
    </fill>
    <fill>
      <patternFill patternType="solid">
        <fgColor rgb="FF111111"/>
        <bgColor rgb="FF000000"/>
      </patternFill>
    </fill>
    <fill>
      <patternFill patternType="solid">
        <fgColor rgb="FFDDDDDD"/>
        <bgColor rgb="FFDAE3F3"/>
      </patternFill>
    </fill>
    <fill>
      <patternFill patternType="solid">
        <fgColor rgb="FF000000"/>
        <bgColor rgb="FF111111"/>
      </patternFill>
    </fill>
    <fill>
      <patternFill patternType="solid">
        <fgColor rgb="FFDEE6EF"/>
        <bgColor rgb="FFDAE3F3"/>
      </patternFill>
    </fill>
    <fill>
      <patternFill patternType="solid">
        <fgColor rgb="FFCCCCCC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BDD7EE"/>
        <bgColor rgb="FFAADCF7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3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7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6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3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6E6E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DAE3F3"/>
      <rgbColor rgb="FFDDDDDD"/>
      <rgbColor rgb="FFAADCF7"/>
      <rgbColor rgb="FFFF99CC"/>
      <rgbColor rgb="FFCCCCCC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5" activeCellId="0" sqref="D45"/>
    </sheetView>
  </sheetViews>
  <sheetFormatPr defaultColWidth="8.63671875" defaultRowHeight="15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51.25"/>
    <col collapsed="false" customWidth="true" hidden="false" outlineLevel="0" max="3" min="3" style="0" width="3.88"/>
    <col collapsed="false" customWidth="true" hidden="false" outlineLevel="0" max="4" min="4" style="0" width="19.38"/>
    <col collapsed="false" customWidth="true" hidden="false" outlineLevel="0" max="5" min="5" style="0" width="3.88"/>
  </cols>
  <sheetData>
    <row r="1" customFormat="false" ht="16.5" hidden="false" customHeight="false" outlineLevel="0" collapsed="false">
      <c r="A1" s="1" t="s">
        <v>0</v>
      </c>
      <c r="B1" s="1"/>
      <c r="C1" s="1"/>
      <c r="D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  <c r="D2" s="3"/>
      <c r="E2" s="4" t="s">
        <v>1</v>
      </c>
      <c r="F2" s="5" t="n">
        <f aca="false">W2!D6</f>
        <v>0</v>
      </c>
    </row>
    <row r="3" customFormat="false" ht="15.75" hidden="false" customHeight="false" outlineLevel="0" collapsed="false">
      <c r="A3" s="6" t="s">
        <v>3</v>
      </c>
      <c r="B3" s="7" t="s">
        <v>4</v>
      </c>
      <c r="C3" s="8" t="s">
        <v>3</v>
      </c>
      <c r="D3" s="9"/>
      <c r="E3" s="10"/>
      <c r="F3" s="11"/>
    </row>
    <row r="4" customFormat="false" ht="15.75" hidden="false" customHeight="false" outlineLevel="0" collapsed="false">
      <c r="A4" s="6" t="s">
        <v>5</v>
      </c>
      <c r="B4" s="7" t="s">
        <v>6</v>
      </c>
      <c r="C4" s="7"/>
      <c r="D4" s="7"/>
      <c r="E4" s="8" t="s">
        <v>5</v>
      </c>
      <c r="F4" s="12"/>
    </row>
    <row r="5" customFormat="false" ht="15.75" hidden="false" customHeight="false" outlineLevel="0" collapsed="false">
      <c r="A5" s="6" t="s">
        <v>7</v>
      </c>
      <c r="B5" s="7" t="s">
        <v>8</v>
      </c>
      <c r="C5" s="8" t="s">
        <v>7</v>
      </c>
      <c r="D5" s="9"/>
      <c r="E5" s="10"/>
      <c r="F5" s="11"/>
    </row>
    <row r="6" customFormat="false" ht="15.75" hidden="false" customHeight="false" outlineLevel="0" collapsed="false">
      <c r="A6" s="6" t="s">
        <v>9</v>
      </c>
      <c r="B6" s="7" t="s">
        <v>10</v>
      </c>
      <c r="C6" s="7"/>
      <c r="D6" s="7"/>
      <c r="E6" s="8" t="s">
        <v>9</v>
      </c>
      <c r="F6" s="12"/>
    </row>
    <row r="7" customFormat="false" ht="15.75" hidden="false" customHeight="false" outlineLevel="0" collapsed="false">
      <c r="A7" s="6" t="s">
        <v>11</v>
      </c>
      <c r="B7" s="7" t="s">
        <v>12</v>
      </c>
      <c r="C7" s="8" t="s">
        <v>11</v>
      </c>
      <c r="D7" s="9"/>
      <c r="E7" s="10"/>
      <c r="F7" s="11"/>
    </row>
    <row r="8" customFormat="false" ht="15.75" hidden="false" customHeight="false" outlineLevel="0" collapsed="false">
      <c r="A8" s="6" t="s">
        <v>13</v>
      </c>
      <c r="B8" s="7" t="s">
        <v>14</v>
      </c>
      <c r="C8" s="7"/>
      <c r="D8" s="7"/>
      <c r="E8" s="8" t="s">
        <v>13</v>
      </c>
      <c r="F8" s="12"/>
    </row>
    <row r="9" customFormat="false" ht="15.75" hidden="false" customHeight="false" outlineLevel="0" collapsed="false">
      <c r="A9" s="6" t="s">
        <v>15</v>
      </c>
      <c r="B9" s="7" t="s">
        <v>16</v>
      </c>
      <c r="C9" s="8" t="s">
        <v>15</v>
      </c>
      <c r="D9" s="9"/>
      <c r="E9" s="10"/>
      <c r="F9" s="11"/>
    </row>
    <row r="10" customFormat="false" ht="15.75" hidden="false" customHeight="false" outlineLevel="0" collapsed="false">
      <c r="A10" s="6" t="s">
        <v>17</v>
      </c>
      <c r="B10" s="7" t="s">
        <v>14</v>
      </c>
      <c r="C10" s="7"/>
      <c r="D10" s="7"/>
      <c r="E10" s="8" t="s">
        <v>17</v>
      </c>
      <c r="F10" s="12"/>
    </row>
    <row r="11" customFormat="false" ht="15.75" hidden="false" customHeight="false" outlineLevel="0" collapsed="false">
      <c r="A11" s="6" t="s">
        <v>18</v>
      </c>
      <c r="B11" s="7" t="s">
        <v>19</v>
      </c>
      <c r="C11" s="8" t="s">
        <v>18</v>
      </c>
      <c r="D11" s="9"/>
      <c r="E11" s="10"/>
      <c r="F11" s="11"/>
    </row>
    <row r="12" customFormat="false" ht="15.75" hidden="false" customHeight="false" outlineLevel="0" collapsed="false">
      <c r="A12" s="6" t="s">
        <v>20</v>
      </c>
      <c r="B12" s="7" t="s">
        <v>14</v>
      </c>
      <c r="C12" s="7"/>
      <c r="D12" s="7"/>
      <c r="E12" s="8" t="s">
        <v>20</v>
      </c>
      <c r="F12" s="12"/>
    </row>
    <row r="13" customFormat="false" ht="15.75" hidden="false" customHeight="false" outlineLevel="0" collapsed="false">
      <c r="A13" s="6" t="s">
        <v>21</v>
      </c>
      <c r="B13" s="7" t="s">
        <v>22</v>
      </c>
      <c r="C13" s="7"/>
      <c r="D13" s="7"/>
      <c r="E13" s="8" t="s">
        <v>21</v>
      </c>
      <c r="F13" s="12"/>
    </row>
    <row r="14" customFormat="false" ht="15.75" hidden="false" customHeight="false" outlineLevel="0" collapsed="false">
      <c r="A14" s="6" t="s">
        <v>23</v>
      </c>
      <c r="B14" s="7" t="s">
        <v>24</v>
      </c>
      <c r="C14" s="7"/>
      <c r="D14" s="7"/>
      <c r="E14" s="8" t="s">
        <v>23</v>
      </c>
      <c r="F14" s="12" t="n">
        <f aca="false">'IRS f1040 s1'!F12</f>
        <v>0</v>
      </c>
    </row>
    <row r="15" customFormat="false" ht="15.75" hidden="false" customHeight="false" outlineLevel="0" collapsed="false">
      <c r="A15" s="6" t="s">
        <v>25</v>
      </c>
      <c r="B15" s="7" t="s">
        <v>26</v>
      </c>
      <c r="C15" s="7"/>
      <c r="D15" s="7"/>
      <c r="E15" s="8" t="s">
        <v>25</v>
      </c>
      <c r="F15" s="12" t="n">
        <f aca="false">SUM(F2:F14)</f>
        <v>0</v>
      </c>
    </row>
    <row r="16" customFormat="false" ht="15.75" hidden="false" customHeight="false" outlineLevel="0" collapsed="false">
      <c r="A16" s="6" t="s">
        <v>27</v>
      </c>
      <c r="B16" s="7" t="s">
        <v>28</v>
      </c>
      <c r="C16" s="8" t="s">
        <v>27</v>
      </c>
      <c r="D16" s="9" t="n">
        <f aca="false">'IRS f1040 s1'!F28</f>
        <v>0</v>
      </c>
      <c r="E16" s="10"/>
      <c r="F16" s="13"/>
    </row>
    <row r="17" customFormat="false" ht="15.75" hidden="false" customHeight="false" outlineLevel="0" collapsed="false">
      <c r="A17" s="6" t="s">
        <v>29</v>
      </c>
      <c r="B17" s="7" t="s">
        <v>30</v>
      </c>
      <c r="C17" s="8" t="s">
        <v>29</v>
      </c>
      <c r="D17" s="9"/>
      <c r="E17" s="10"/>
      <c r="F17" s="13"/>
    </row>
    <row r="18" customFormat="false" ht="15.75" hidden="false" customHeight="false" outlineLevel="0" collapsed="false">
      <c r="A18" s="6" t="s">
        <v>31</v>
      </c>
      <c r="B18" s="7" t="s">
        <v>32</v>
      </c>
      <c r="C18" s="7"/>
      <c r="D18" s="7"/>
      <c r="E18" s="8" t="s">
        <v>31</v>
      </c>
      <c r="F18" s="12" t="n">
        <f aca="false">D16+D17</f>
        <v>0</v>
      </c>
    </row>
    <row r="19" customFormat="false" ht="15.75" hidden="false" customHeight="false" outlineLevel="0" collapsed="false">
      <c r="A19" s="6" t="s">
        <v>33</v>
      </c>
      <c r="B19" s="7" t="s">
        <v>34</v>
      </c>
      <c r="C19" s="7"/>
      <c r="D19" s="7"/>
      <c r="E19" s="8" t="s">
        <v>33</v>
      </c>
      <c r="F19" s="12" t="n">
        <f aca="false">F15-F18</f>
        <v>0</v>
      </c>
    </row>
    <row r="20" customFormat="false" ht="15.75" hidden="false" customHeight="false" outlineLevel="0" collapsed="false">
      <c r="A20" s="14" t="s">
        <v>35</v>
      </c>
      <c r="B20" s="14"/>
      <c r="C20" s="14"/>
      <c r="D20" s="14"/>
      <c r="E20" s="7"/>
      <c r="F20" s="15"/>
    </row>
    <row r="21" customFormat="false" ht="15.75" hidden="false" customHeight="false" outlineLevel="0" collapsed="false">
      <c r="A21" s="14" t="s">
        <v>36</v>
      </c>
      <c r="B21" s="14"/>
      <c r="C21" s="14"/>
      <c r="D21" s="14"/>
      <c r="E21" s="7"/>
      <c r="F21" s="15"/>
    </row>
    <row r="22" customFormat="false" ht="15.75" hidden="false" customHeight="false" outlineLevel="0" collapsed="false">
      <c r="A22" s="14" t="s">
        <v>37</v>
      </c>
      <c r="B22" s="14"/>
      <c r="C22" s="14"/>
      <c r="D22" s="14"/>
      <c r="E22" s="7"/>
      <c r="F22" s="15"/>
    </row>
    <row r="23" customFormat="false" ht="15.75" hidden="false" customHeight="false" outlineLevel="0" collapsed="false">
      <c r="A23" s="6" t="s">
        <v>38</v>
      </c>
      <c r="B23" s="7" t="s">
        <v>39</v>
      </c>
      <c r="C23" s="7"/>
      <c r="D23" s="7"/>
      <c r="E23" s="8" t="s">
        <v>38</v>
      </c>
      <c r="F23" s="12"/>
    </row>
    <row r="24" customFormat="false" ht="15.75" hidden="false" customHeight="false" outlineLevel="0" collapsed="false">
      <c r="A24" s="6" t="s">
        <v>40</v>
      </c>
      <c r="B24" s="7" t="s">
        <v>41</v>
      </c>
      <c r="C24" s="7"/>
      <c r="D24" s="7"/>
      <c r="E24" s="8" t="s">
        <v>40</v>
      </c>
      <c r="F24" s="12"/>
    </row>
    <row r="25" customFormat="false" ht="15.75" hidden="false" customHeight="false" outlineLevel="0" collapsed="false">
      <c r="A25" s="6" t="s">
        <v>42</v>
      </c>
      <c r="B25" s="7" t="s">
        <v>43</v>
      </c>
      <c r="C25" s="7"/>
      <c r="D25" s="7"/>
      <c r="E25" s="8" t="s">
        <v>42</v>
      </c>
      <c r="F25" s="12" t="n">
        <f aca="false">F23+F24</f>
        <v>0</v>
      </c>
    </row>
    <row r="26" customFormat="false" ht="16.5" hidden="false" customHeight="false" outlineLevel="0" collapsed="false">
      <c r="A26" s="16" t="s">
        <v>44</v>
      </c>
      <c r="B26" s="17" t="s">
        <v>45</v>
      </c>
      <c r="C26" s="17"/>
      <c r="D26" s="17"/>
      <c r="E26" s="18" t="s">
        <v>44</v>
      </c>
      <c r="F26" s="19" t="n">
        <f aca="false">MAX(F19-F25,0)</f>
        <v>0</v>
      </c>
    </row>
    <row r="28" customFormat="false" ht="16.5" hidden="false" customHeight="false" outlineLevel="0" collapsed="false">
      <c r="A28" s="20" t="s">
        <v>46</v>
      </c>
      <c r="B28" s="20"/>
      <c r="C28" s="20"/>
      <c r="D28" s="20"/>
    </row>
    <row r="29" customFormat="false" ht="15.75" hidden="false" customHeight="false" outlineLevel="0" collapsed="false">
      <c r="A29" s="2" t="s">
        <v>47</v>
      </c>
      <c r="B29" s="3" t="s">
        <v>48</v>
      </c>
      <c r="C29" s="3"/>
      <c r="D29" s="3"/>
      <c r="E29" s="4" t="s">
        <v>47</v>
      </c>
      <c r="F29" s="5"/>
    </row>
    <row r="30" customFormat="false" ht="15.75" hidden="false" customHeight="false" outlineLevel="0" collapsed="false">
      <c r="A30" s="6" t="s">
        <v>49</v>
      </c>
      <c r="B30" s="7" t="s">
        <v>50</v>
      </c>
      <c r="C30" s="7"/>
      <c r="D30" s="7"/>
      <c r="E30" s="8" t="s">
        <v>49</v>
      </c>
      <c r="F30" s="12" t="n">
        <f aca="false">'IRS f1040 s2'!F6</f>
        <v>0</v>
      </c>
    </row>
    <row r="31" customFormat="false" ht="15.75" hidden="false" customHeight="false" outlineLevel="0" collapsed="false">
      <c r="A31" s="6" t="s">
        <v>51</v>
      </c>
      <c r="B31" s="7" t="s">
        <v>52</v>
      </c>
      <c r="C31" s="7"/>
      <c r="D31" s="7"/>
      <c r="E31" s="8" t="s">
        <v>51</v>
      </c>
      <c r="F31" s="12" t="n">
        <f aca="false">F29+F30</f>
        <v>0</v>
      </c>
    </row>
    <row r="32" customFormat="false" ht="15.75" hidden="false" customHeight="false" outlineLevel="0" collapsed="false">
      <c r="A32" s="6" t="s">
        <v>53</v>
      </c>
      <c r="B32" s="7" t="s">
        <v>54</v>
      </c>
      <c r="C32" s="7"/>
      <c r="D32" s="7"/>
      <c r="E32" s="8" t="s">
        <v>53</v>
      </c>
      <c r="F32" s="12" t="n">
        <f aca="false">'IRS Child Tax Credit'!F41</f>
        <v>0</v>
      </c>
    </row>
    <row r="33" customFormat="false" ht="15.75" hidden="false" customHeight="false" outlineLevel="0" collapsed="false">
      <c r="A33" s="6" t="s">
        <v>55</v>
      </c>
      <c r="B33" s="7" t="s">
        <v>56</v>
      </c>
      <c r="C33" s="7"/>
      <c r="D33" s="7"/>
      <c r="E33" s="8" t="s">
        <v>55</v>
      </c>
      <c r="F33" s="12" t="n">
        <f aca="false">'IRS f1040 s3'!F9</f>
        <v>0</v>
      </c>
    </row>
    <row r="34" customFormat="false" ht="15.75" hidden="false" customHeight="false" outlineLevel="0" collapsed="false">
      <c r="A34" s="6" t="s">
        <v>57</v>
      </c>
      <c r="B34" s="7" t="s">
        <v>58</v>
      </c>
      <c r="C34" s="7"/>
      <c r="D34" s="7"/>
      <c r="E34" s="8" t="s">
        <v>57</v>
      </c>
      <c r="F34" s="12" t="n">
        <f aca="false">F32+F33</f>
        <v>0</v>
      </c>
    </row>
    <row r="35" customFormat="false" ht="15.75" hidden="false" customHeight="false" outlineLevel="0" collapsed="false">
      <c r="A35" s="6" t="s">
        <v>59</v>
      </c>
      <c r="B35" s="7" t="s">
        <v>60</v>
      </c>
      <c r="C35" s="7"/>
      <c r="D35" s="7"/>
      <c r="E35" s="8" t="s">
        <v>59</v>
      </c>
      <c r="F35" s="12" t="n">
        <f aca="false">F31-F34</f>
        <v>0</v>
      </c>
    </row>
    <row r="36" customFormat="false" ht="15.75" hidden="false" customHeight="false" outlineLevel="0" collapsed="false">
      <c r="A36" s="6" t="s">
        <v>61</v>
      </c>
      <c r="B36" s="7" t="s">
        <v>62</v>
      </c>
      <c r="C36" s="7"/>
      <c r="D36" s="7"/>
      <c r="E36" s="8" t="s">
        <v>61</v>
      </c>
      <c r="F36" s="12" t="n">
        <f aca="false">'IRS f1040 s2'!F16</f>
        <v>0</v>
      </c>
    </row>
    <row r="37" customFormat="false" ht="15.75" hidden="false" customHeight="false" outlineLevel="0" collapsed="false">
      <c r="A37" s="6" t="s">
        <v>63</v>
      </c>
      <c r="B37" s="7" t="s">
        <v>64</v>
      </c>
      <c r="C37" s="7"/>
      <c r="D37" s="7"/>
      <c r="E37" s="8" t="s">
        <v>63</v>
      </c>
      <c r="F37" s="12" t="n">
        <f aca="false">F35+F36</f>
        <v>0</v>
      </c>
    </row>
    <row r="38" customFormat="false" ht="15.75" hidden="false" customHeight="false" outlineLevel="0" collapsed="false">
      <c r="A38" s="6" t="s">
        <v>65</v>
      </c>
      <c r="B38" s="7" t="s">
        <v>66</v>
      </c>
      <c r="C38" s="8" t="s">
        <v>65</v>
      </c>
      <c r="D38" s="9" t="n">
        <f aca="false">W2!D7</f>
        <v>0</v>
      </c>
      <c r="E38" s="10"/>
      <c r="F38" s="13"/>
    </row>
    <row r="39" customFormat="false" ht="15.75" hidden="false" customHeight="false" outlineLevel="0" collapsed="false">
      <c r="A39" s="6" t="s">
        <v>67</v>
      </c>
      <c r="B39" s="7" t="s">
        <v>68</v>
      </c>
      <c r="C39" s="8" t="s">
        <v>67</v>
      </c>
      <c r="D39" s="9"/>
      <c r="E39" s="10"/>
      <c r="F39" s="13"/>
    </row>
    <row r="40" customFormat="false" ht="15.75" hidden="false" customHeight="false" outlineLevel="0" collapsed="false">
      <c r="A40" s="6" t="s">
        <v>69</v>
      </c>
      <c r="B40" s="7" t="s">
        <v>70</v>
      </c>
      <c r="C40" s="8" t="s">
        <v>69</v>
      </c>
      <c r="D40" s="9"/>
      <c r="E40" s="10"/>
      <c r="F40" s="13"/>
    </row>
    <row r="41" customFormat="false" ht="15.75" hidden="false" customHeight="false" outlineLevel="0" collapsed="false">
      <c r="A41" s="6" t="s">
        <v>71</v>
      </c>
      <c r="B41" s="7" t="s">
        <v>72</v>
      </c>
      <c r="C41" s="7"/>
      <c r="D41" s="7"/>
      <c r="E41" s="8" t="s">
        <v>71</v>
      </c>
      <c r="F41" s="12" t="n">
        <f aca="false">SUM(D38:D40)</f>
        <v>0</v>
      </c>
    </row>
    <row r="42" customFormat="false" ht="15.75" hidden="false" customHeight="false" outlineLevel="0" collapsed="false">
      <c r="A42" s="6" t="s">
        <v>73</v>
      </c>
      <c r="B42" s="7" t="s">
        <v>74</v>
      </c>
      <c r="C42" s="7"/>
      <c r="D42" s="7"/>
      <c r="E42" s="8" t="s">
        <v>73</v>
      </c>
      <c r="F42" s="12"/>
    </row>
    <row r="43" customFormat="false" ht="15.75" hidden="false" customHeight="false" outlineLevel="0" collapsed="false">
      <c r="A43" s="6" t="s">
        <v>75</v>
      </c>
      <c r="B43" s="7" t="s">
        <v>76</v>
      </c>
      <c r="C43" s="8" t="s">
        <v>75</v>
      </c>
      <c r="D43" s="9"/>
      <c r="E43" s="10"/>
      <c r="F43" s="13"/>
    </row>
    <row r="44" customFormat="false" ht="15.75" hidden="false" customHeight="false" outlineLevel="0" collapsed="false">
      <c r="A44" s="6" t="s">
        <v>77</v>
      </c>
      <c r="B44" s="7" t="s">
        <v>78</v>
      </c>
      <c r="C44" s="8" t="s">
        <v>77</v>
      </c>
      <c r="D44" s="9" t="n">
        <f aca="false">'IRS 8812'!F36</f>
        <v>0</v>
      </c>
      <c r="E44" s="10"/>
      <c r="F44" s="13"/>
    </row>
    <row r="45" customFormat="false" ht="15.75" hidden="false" customHeight="false" outlineLevel="0" collapsed="false">
      <c r="A45" s="6" t="s">
        <v>79</v>
      </c>
      <c r="B45" s="7" t="s">
        <v>80</v>
      </c>
      <c r="C45" s="8" t="s">
        <v>79</v>
      </c>
      <c r="D45" s="9"/>
      <c r="E45" s="10"/>
      <c r="F45" s="13"/>
    </row>
    <row r="46" customFormat="false" ht="15.75" hidden="false" customHeight="false" outlineLevel="0" collapsed="false">
      <c r="A46" s="6" t="s">
        <v>81</v>
      </c>
      <c r="B46" s="7" t="s">
        <v>82</v>
      </c>
      <c r="C46" s="8" t="s">
        <v>81</v>
      </c>
      <c r="D46" s="9"/>
      <c r="E46" s="10"/>
      <c r="F46" s="13"/>
    </row>
    <row r="47" customFormat="false" ht="15.75" hidden="false" customHeight="false" outlineLevel="0" collapsed="false">
      <c r="A47" s="6" t="s">
        <v>83</v>
      </c>
      <c r="B47" s="7" t="s">
        <v>84</v>
      </c>
      <c r="C47" s="8" t="s">
        <v>83</v>
      </c>
      <c r="D47" s="9" t="n">
        <f aca="false">'IRS f1040 s3'!F23</f>
        <v>0</v>
      </c>
      <c r="E47" s="10"/>
      <c r="F47" s="13"/>
    </row>
    <row r="48" customFormat="false" ht="15.75" hidden="false" customHeight="false" outlineLevel="0" collapsed="false">
      <c r="A48" s="6" t="s">
        <v>85</v>
      </c>
      <c r="B48" s="7" t="s">
        <v>86</v>
      </c>
      <c r="C48" s="7"/>
      <c r="D48" s="7"/>
      <c r="E48" s="8" t="s">
        <v>85</v>
      </c>
      <c r="F48" s="12" t="n">
        <f aca="false">SUM(D43:D47)</f>
        <v>0</v>
      </c>
    </row>
    <row r="49" customFormat="false" ht="15.75" hidden="false" customHeight="false" outlineLevel="0" collapsed="false">
      <c r="A49" s="6" t="s">
        <v>87</v>
      </c>
      <c r="B49" s="7" t="s">
        <v>88</v>
      </c>
      <c r="C49" s="7"/>
      <c r="D49" s="7"/>
      <c r="E49" s="8" t="s">
        <v>87</v>
      </c>
      <c r="F49" s="12" t="n">
        <f aca="false">F41+F42+F48</f>
        <v>0</v>
      </c>
    </row>
    <row r="50" customFormat="false" ht="15.75" hidden="false" customHeight="false" outlineLevel="0" collapsed="false">
      <c r="A50" s="21" t="s">
        <v>89</v>
      </c>
      <c r="B50" s="21"/>
      <c r="C50" s="21"/>
      <c r="D50" s="21"/>
      <c r="E50" s="7"/>
      <c r="F50" s="15"/>
    </row>
    <row r="51" customFormat="false" ht="15.75" hidden="false" customHeight="false" outlineLevel="0" collapsed="false">
      <c r="A51" s="6" t="s">
        <v>90</v>
      </c>
      <c r="B51" s="7" t="s">
        <v>91</v>
      </c>
      <c r="C51" s="7"/>
      <c r="D51" s="7"/>
      <c r="E51" s="8" t="s">
        <v>90</v>
      </c>
      <c r="F51" s="12" t="n">
        <f aca="false">MAX(F49-F37, 0)</f>
        <v>0</v>
      </c>
    </row>
    <row r="52" customFormat="false" ht="15.75" hidden="false" customHeight="false" outlineLevel="0" collapsed="false">
      <c r="A52" s="6" t="s">
        <v>65</v>
      </c>
      <c r="B52" s="7" t="s">
        <v>92</v>
      </c>
      <c r="C52" s="7"/>
      <c r="D52" s="7"/>
      <c r="E52" s="8" t="s">
        <v>65</v>
      </c>
      <c r="F52" s="12" t="n">
        <f aca="false">F51</f>
        <v>0</v>
      </c>
    </row>
    <row r="53" customFormat="false" ht="15.75" hidden="false" customHeight="false" outlineLevel="0" collapsed="false">
      <c r="A53" s="6" t="s">
        <v>93</v>
      </c>
      <c r="B53" s="7" t="s">
        <v>94</v>
      </c>
      <c r="C53" s="8" t="s">
        <v>93</v>
      </c>
      <c r="D53" s="9" t="n">
        <f aca="false">F51-F52</f>
        <v>0</v>
      </c>
      <c r="E53" s="10"/>
      <c r="F53" s="13"/>
    </row>
    <row r="54" customFormat="false" ht="15.75" hidden="false" customHeight="false" outlineLevel="0" collapsed="false">
      <c r="A54" s="21" t="s">
        <v>95</v>
      </c>
      <c r="B54" s="21"/>
      <c r="C54" s="21"/>
      <c r="D54" s="21"/>
      <c r="E54" s="10"/>
      <c r="F54" s="13"/>
    </row>
    <row r="55" customFormat="false" ht="15.75" hidden="false" customHeight="false" outlineLevel="0" collapsed="false">
      <c r="A55" s="6" t="s">
        <v>96</v>
      </c>
      <c r="B55" s="7" t="s">
        <v>97</v>
      </c>
      <c r="C55" s="7"/>
      <c r="D55" s="7"/>
      <c r="E55" s="8" t="s">
        <v>96</v>
      </c>
      <c r="F55" s="12" t="n">
        <f aca="false">MAX(F37-F49,0)</f>
        <v>0</v>
      </c>
    </row>
    <row r="56" customFormat="false" ht="16.5" hidden="false" customHeight="false" outlineLevel="0" collapsed="false">
      <c r="A56" s="16" t="s">
        <v>98</v>
      </c>
      <c r="B56" s="17" t="s">
        <v>99</v>
      </c>
      <c r="C56" s="18" t="s">
        <v>98</v>
      </c>
      <c r="D56" s="22"/>
      <c r="E56" s="23"/>
      <c r="F56" s="24"/>
    </row>
  </sheetData>
  <mergeCells count="38">
    <mergeCell ref="A1:D1"/>
    <mergeCell ref="B2:D2"/>
    <mergeCell ref="B4:D4"/>
    <mergeCell ref="B6:D6"/>
    <mergeCell ref="B8:D8"/>
    <mergeCell ref="B10:D10"/>
    <mergeCell ref="B12:D12"/>
    <mergeCell ref="B13:D13"/>
    <mergeCell ref="B14:D14"/>
    <mergeCell ref="B15:D15"/>
    <mergeCell ref="B18:D18"/>
    <mergeCell ref="B19:D19"/>
    <mergeCell ref="A20:D20"/>
    <mergeCell ref="A21:D21"/>
    <mergeCell ref="A22:D22"/>
    <mergeCell ref="B23:D23"/>
    <mergeCell ref="B24:D24"/>
    <mergeCell ref="B25:D25"/>
    <mergeCell ref="B26:D26"/>
    <mergeCell ref="A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41:D41"/>
    <mergeCell ref="B42:D42"/>
    <mergeCell ref="B48:D48"/>
    <mergeCell ref="B49:D49"/>
    <mergeCell ref="A50:D50"/>
    <mergeCell ref="B51:D51"/>
    <mergeCell ref="B52:D52"/>
    <mergeCell ref="A54:D54"/>
    <mergeCell ref="B55:D5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03125" defaultRowHeight="12.75" zeroHeight="false" outlineLevelRow="0" outlineLevelCol="0"/>
  <cols>
    <col collapsed="false" customWidth="true" hidden="false" outlineLevel="0" max="1" min="1" style="0" width="3.81"/>
    <col collapsed="false" customWidth="true" hidden="false" outlineLevel="0" max="2" min="2" style="0" width="26.58"/>
    <col collapsed="false" customWidth="true" hidden="false" outlineLevel="0" max="3" min="3" style="0" width="3.81"/>
    <col collapsed="false" customWidth="true" hidden="false" outlineLevel="0" max="4" min="4" style="0" width="4.43"/>
  </cols>
  <sheetData>
    <row r="1" customFormat="false" ht="15.25" hidden="false" customHeight="true" outlineLevel="0" collapsed="false">
      <c r="A1" s="25" t="s">
        <v>100</v>
      </c>
      <c r="B1" s="25"/>
      <c r="C1" s="25"/>
      <c r="D1" s="25"/>
      <c r="E1" s="25"/>
    </row>
    <row r="2" customFormat="false" ht="12.85" hidden="false" customHeight="true" outlineLevel="0" collapsed="false"/>
    <row r="3" customFormat="false" ht="12.85" hidden="false" customHeight="true" outlineLevel="0" collapsed="false">
      <c r="A3" s="26" t="s">
        <v>101</v>
      </c>
      <c r="B3" s="26"/>
      <c r="C3" s="27"/>
      <c r="D3" s="27"/>
      <c r="E3" s="27"/>
    </row>
    <row r="4" customFormat="false" ht="12.85" hidden="false" customHeight="true" outlineLevel="0" collapsed="false">
      <c r="A4" s="26" t="s">
        <v>102</v>
      </c>
      <c r="B4" s="26"/>
      <c r="C4" s="27"/>
      <c r="D4" s="27"/>
      <c r="E4" s="27"/>
    </row>
    <row r="5" customFormat="false" ht="12.85" hidden="false" customHeight="true" outlineLevel="0" collapsed="false"/>
    <row r="6" customFormat="false" ht="12.85" hidden="false" customHeight="true" outlineLevel="0" collapsed="false">
      <c r="A6" s="28" t="s">
        <v>103</v>
      </c>
      <c r="B6" s="29" t="s">
        <v>104</v>
      </c>
      <c r="C6" s="30" t="s">
        <v>103</v>
      </c>
      <c r="D6" s="31"/>
      <c r="E6" s="31"/>
    </row>
    <row r="7" customFormat="false" ht="12.85" hidden="false" customHeight="true" outlineLevel="0" collapsed="false">
      <c r="A7" s="32" t="s">
        <v>105</v>
      </c>
      <c r="B7" s="33" t="s">
        <v>106</v>
      </c>
      <c r="C7" s="30" t="s">
        <v>105</v>
      </c>
      <c r="D7" s="31"/>
      <c r="E7" s="31"/>
    </row>
    <row r="8" customFormat="false" ht="12.85" hidden="false" customHeight="true" outlineLevel="0" collapsed="false">
      <c r="A8" s="32" t="s">
        <v>107</v>
      </c>
      <c r="B8" s="33" t="s">
        <v>108</v>
      </c>
      <c r="C8" s="30" t="s">
        <v>107</v>
      </c>
      <c r="D8" s="31"/>
      <c r="E8" s="31"/>
    </row>
    <row r="9" customFormat="false" ht="12.85" hidden="false" customHeight="true" outlineLevel="0" collapsed="false">
      <c r="A9" s="32" t="s">
        <v>109</v>
      </c>
      <c r="B9" s="33" t="s">
        <v>110</v>
      </c>
      <c r="C9" s="30" t="s">
        <v>109</v>
      </c>
      <c r="D9" s="31"/>
      <c r="E9" s="31"/>
    </row>
    <row r="10" customFormat="false" ht="12.85" hidden="false" customHeight="true" outlineLevel="0" collapsed="false">
      <c r="A10" s="32" t="s">
        <v>111</v>
      </c>
      <c r="B10" s="33" t="s">
        <v>112</v>
      </c>
      <c r="C10" s="30" t="s">
        <v>111</v>
      </c>
      <c r="D10" s="31"/>
      <c r="E10" s="31"/>
    </row>
    <row r="11" customFormat="false" ht="12.85" hidden="false" customHeight="true" outlineLevel="0" collapsed="false">
      <c r="A11" s="32" t="s">
        <v>113</v>
      </c>
      <c r="B11" s="33" t="s">
        <v>114</v>
      </c>
      <c r="C11" s="30" t="s">
        <v>113</v>
      </c>
      <c r="D11" s="31"/>
      <c r="E11" s="31"/>
    </row>
    <row r="12" customFormat="false" ht="12.85" hidden="false" customHeight="true" outlineLevel="0" collapsed="false">
      <c r="A12" s="32" t="s">
        <v>115</v>
      </c>
      <c r="B12" s="33" t="s">
        <v>116</v>
      </c>
      <c r="C12" s="30" t="s">
        <v>115</v>
      </c>
      <c r="D12" s="31"/>
      <c r="E12" s="31"/>
    </row>
    <row r="13" customFormat="false" ht="12.85" hidden="false" customHeight="true" outlineLevel="0" collapsed="false">
      <c r="A13" s="32" t="s">
        <v>117</v>
      </c>
      <c r="B13" s="33" t="s">
        <v>118</v>
      </c>
      <c r="C13" s="30" t="s">
        <v>117</v>
      </c>
      <c r="D13" s="31"/>
      <c r="E13" s="31"/>
    </row>
    <row r="14" customFormat="false" ht="12.85" hidden="false" customHeight="true" outlineLevel="0" collapsed="false">
      <c r="A14" s="34" t="s">
        <v>119</v>
      </c>
      <c r="B14" s="35"/>
      <c r="C14" s="36" t="s">
        <v>119</v>
      </c>
      <c r="D14" s="37"/>
      <c r="E14" s="37"/>
    </row>
    <row r="15" customFormat="false" ht="12.85" hidden="false" customHeight="true" outlineLevel="0" collapsed="false">
      <c r="A15" s="32" t="s">
        <v>120</v>
      </c>
      <c r="B15" s="33" t="s">
        <v>121</v>
      </c>
      <c r="C15" s="30" t="s">
        <v>120</v>
      </c>
      <c r="D15" s="31"/>
      <c r="E15" s="31"/>
    </row>
    <row r="16" customFormat="false" ht="13.4" hidden="false" customHeight="true" outlineLevel="0" collapsed="false">
      <c r="A16" s="32" t="s">
        <v>122</v>
      </c>
      <c r="B16" s="33" t="s">
        <v>123</v>
      </c>
      <c r="C16" s="30" t="s">
        <v>122</v>
      </c>
      <c r="D16" s="31"/>
      <c r="E16" s="31"/>
    </row>
    <row r="17" customFormat="false" ht="12.85" hidden="false" customHeight="true" outlineLevel="0" collapsed="false">
      <c r="A17" s="32" t="s">
        <v>124</v>
      </c>
      <c r="B17" s="33"/>
      <c r="C17" s="30" t="s">
        <v>124</v>
      </c>
      <c r="D17" s="38"/>
      <c r="E17" s="31"/>
    </row>
    <row r="18" customFormat="false" ht="12.85" hidden="false" customHeight="true" outlineLevel="0" collapsed="false">
      <c r="A18" s="32" t="s">
        <v>125</v>
      </c>
      <c r="B18" s="33"/>
      <c r="C18" s="30" t="s">
        <v>125</v>
      </c>
      <c r="D18" s="38"/>
      <c r="E18" s="31"/>
    </row>
    <row r="19" customFormat="false" ht="12.85" hidden="false" customHeight="true" outlineLevel="0" collapsed="false">
      <c r="A19" s="32" t="s">
        <v>126</v>
      </c>
      <c r="B19" s="33"/>
      <c r="C19" s="30" t="s">
        <v>126</v>
      </c>
      <c r="D19" s="38"/>
      <c r="E19" s="31"/>
    </row>
    <row r="20" customFormat="false" ht="12.85" hidden="false" customHeight="true" outlineLevel="0" collapsed="false">
      <c r="A20" s="32" t="s">
        <v>127</v>
      </c>
      <c r="B20" s="33"/>
      <c r="C20" s="30" t="s">
        <v>127</v>
      </c>
      <c r="D20" s="38"/>
      <c r="E20" s="31"/>
    </row>
    <row r="21" customFormat="false" ht="12.85" hidden="false" customHeight="true" outlineLevel="0" collapsed="false">
      <c r="A21" s="32" t="str">
        <f aca="false">"13."</f>
        <v>13.</v>
      </c>
      <c r="B21" s="33"/>
      <c r="C21" s="30" t="str">
        <f aca="false">"13."</f>
        <v>13.</v>
      </c>
      <c r="D21" s="31"/>
      <c r="E21" s="31"/>
    </row>
    <row r="22" customFormat="false" ht="12.85" hidden="false" customHeight="true" outlineLevel="0" collapsed="false">
      <c r="A22" s="32" t="s">
        <v>128</v>
      </c>
      <c r="B22" s="33" t="s">
        <v>129</v>
      </c>
      <c r="C22" s="30" t="s">
        <v>128</v>
      </c>
      <c r="D22" s="31"/>
      <c r="E22" s="31"/>
    </row>
    <row r="23" customFormat="false" ht="12.85" hidden="false" customHeight="true" outlineLevel="0" collapsed="false">
      <c r="A23" s="32" t="s">
        <v>130</v>
      </c>
      <c r="B23" s="33" t="s">
        <v>131</v>
      </c>
      <c r="C23" s="30" t="s">
        <v>130</v>
      </c>
      <c r="D23" s="38"/>
      <c r="E23" s="31"/>
    </row>
    <row r="24" customFormat="false" ht="12.85" hidden="false" customHeight="true" outlineLevel="0" collapsed="false">
      <c r="A24" s="32" t="s">
        <v>132</v>
      </c>
      <c r="B24" s="33" t="s">
        <v>133</v>
      </c>
      <c r="C24" s="30" t="s">
        <v>132</v>
      </c>
      <c r="D24" s="31"/>
      <c r="E24" s="31"/>
    </row>
    <row r="25" customFormat="false" ht="12.85" hidden="false" customHeight="true" outlineLevel="0" collapsed="false">
      <c r="A25" s="32" t="s">
        <v>134</v>
      </c>
      <c r="B25" s="33" t="s">
        <v>135</v>
      </c>
      <c r="C25" s="30" t="s">
        <v>134</v>
      </c>
      <c r="D25" s="31"/>
      <c r="E25" s="31"/>
    </row>
    <row r="26" customFormat="false" ht="12.85" hidden="false" customHeight="true" outlineLevel="0" collapsed="false">
      <c r="A26" s="32" t="s">
        <v>136</v>
      </c>
      <c r="B26" s="33" t="s">
        <v>137</v>
      </c>
      <c r="C26" s="30" t="s">
        <v>136</v>
      </c>
      <c r="D26" s="31"/>
      <c r="E26" s="31"/>
    </row>
    <row r="27" customFormat="false" ht="12.85" hidden="false" customHeight="true" outlineLevel="0" collapsed="false">
      <c r="A27" s="32" t="s">
        <v>138</v>
      </c>
      <c r="B27" s="33" t="s">
        <v>139</v>
      </c>
      <c r="C27" s="30" t="s">
        <v>138</v>
      </c>
      <c r="D27" s="31"/>
      <c r="E27" s="31"/>
    </row>
    <row r="28" customFormat="false" ht="12.85" hidden="false" customHeight="true" outlineLevel="0" collapsed="false">
      <c r="A28" s="39" t="s">
        <v>140</v>
      </c>
      <c r="B28" s="40" t="s">
        <v>141</v>
      </c>
      <c r="C28" s="30" t="s">
        <v>140</v>
      </c>
      <c r="D28" s="31"/>
      <c r="E28" s="31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71875" defaultRowHeight="12.75" zeroHeight="false" outlineLevelRow="0" outlineLevelCol="0"/>
  <cols>
    <col collapsed="false" customWidth="true" hidden="false" outlineLevel="0" max="1" min="1" style="0" width="4.09"/>
    <col collapsed="false" customWidth="true" hidden="false" outlineLevel="0" max="2" min="2" style="0" width="50.45"/>
    <col collapsed="false" customWidth="true" hidden="false" outlineLevel="0" max="3" min="3" style="0" width="4.09"/>
    <col collapsed="false" customWidth="true" hidden="false" outlineLevel="0" max="5" min="5" style="0" width="4.09"/>
  </cols>
  <sheetData>
    <row r="1" customFormat="false" ht="12.75" hidden="false" customHeight="false" outlineLevel="0" collapsed="false">
      <c r="A1" s="41" t="s">
        <v>142</v>
      </c>
      <c r="B1" s="41"/>
      <c r="C1" s="41"/>
      <c r="D1" s="41"/>
    </row>
    <row r="2" customFormat="false" ht="12.75" hidden="false" customHeight="false" outlineLevel="0" collapsed="false">
      <c r="A2" s="41" t="s">
        <v>143</v>
      </c>
      <c r="B2" s="41"/>
      <c r="C2" s="41"/>
      <c r="D2" s="41"/>
    </row>
    <row r="3" customFormat="false" ht="12.75" hidden="false" customHeight="false" outlineLevel="0" collapsed="false">
      <c r="A3" s="42" t="s">
        <v>1</v>
      </c>
      <c r="B3" s="43" t="s">
        <v>144</v>
      </c>
      <c r="C3" s="43"/>
      <c r="D3" s="43"/>
      <c r="E3" s="42" t="s">
        <v>1</v>
      </c>
      <c r="F3" s="44"/>
    </row>
    <row r="4" customFormat="false" ht="12.75" hidden="false" customHeight="false" outlineLevel="0" collapsed="false">
      <c r="A4" s="42" t="s">
        <v>3</v>
      </c>
      <c r="B4" s="45" t="s">
        <v>145</v>
      </c>
      <c r="C4" s="45"/>
      <c r="D4" s="45"/>
      <c r="E4" s="42" t="s">
        <v>3</v>
      </c>
      <c r="F4" s="44"/>
    </row>
    <row r="5" customFormat="false" ht="12.75" hidden="false" customHeight="false" outlineLevel="0" collapsed="false">
      <c r="A5" s="42" t="s">
        <v>5</v>
      </c>
      <c r="B5" s="45" t="s">
        <v>146</v>
      </c>
      <c r="C5" s="42" t="s">
        <v>5</v>
      </c>
      <c r="D5" s="46"/>
      <c r="E5" s="47"/>
      <c r="F5" s="48"/>
    </row>
    <row r="6" customFormat="false" ht="12.75" hidden="false" customHeight="false" outlineLevel="0" collapsed="false">
      <c r="A6" s="42" t="s">
        <v>147</v>
      </c>
      <c r="B6" s="45" t="s">
        <v>148</v>
      </c>
      <c r="C6" s="45"/>
      <c r="D6" s="45"/>
      <c r="E6" s="42" t="s">
        <v>147</v>
      </c>
      <c r="F6" s="44"/>
    </row>
    <row r="7" customFormat="false" ht="12.75" hidden="false" customHeight="false" outlineLevel="0" collapsed="false">
      <c r="A7" s="42" t="s">
        <v>149</v>
      </c>
      <c r="B7" s="45" t="s">
        <v>150</v>
      </c>
      <c r="C7" s="45"/>
      <c r="D7" s="45"/>
      <c r="E7" s="42" t="s">
        <v>149</v>
      </c>
      <c r="F7" s="44"/>
    </row>
    <row r="8" customFormat="false" ht="12.75" hidden="false" customHeight="false" outlineLevel="0" collapsed="false">
      <c r="A8" s="42" t="s">
        <v>151</v>
      </c>
      <c r="B8" s="45" t="s">
        <v>152</v>
      </c>
      <c r="C8" s="45"/>
      <c r="D8" s="45"/>
      <c r="E8" s="42" t="s">
        <v>151</v>
      </c>
      <c r="F8" s="44"/>
    </row>
    <row r="9" customFormat="false" ht="12.75" hidden="false" customHeight="false" outlineLevel="0" collapsed="false">
      <c r="A9" s="42" t="s">
        <v>153</v>
      </c>
      <c r="B9" s="45" t="s">
        <v>154</v>
      </c>
      <c r="C9" s="45"/>
      <c r="D9" s="45"/>
      <c r="E9" s="42" t="s">
        <v>153</v>
      </c>
      <c r="F9" s="44"/>
    </row>
    <row r="10" customFormat="false" ht="12.75" hidden="false" customHeight="false" outlineLevel="0" collapsed="false">
      <c r="A10" s="42" t="s">
        <v>21</v>
      </c>
      <c r="B10" s="45" t="s">
        <v>155</v>
      </c>
      <c r="C10" s="45"/>
      <c r="D10" s="45"/>
      <c r="E10" s="42" t="s">
        <v>21</v>
      </c>
      <c r="F10" s="44"/>
    </row>
    <row r="11" customFormat="false" ht="12.75" hidden="false" customHeight="false" outlineLevel="0" collapsed="false">
      <c r="A11" s="42" t="s">
        <v>23</v>
      </c>
      <c r="B11" s="45" t="s">
        <v>156</v>
      </c>
      <c r="C11" s="49"/>
      <c r="D11" s="49"/>
      <c r="E11" s="42" t="s">
        <v>23</v>
      </c>
      <c r="F11" s="44"/>
    </row>
    <row r="12" customFormat="false" ht="12.75" hidden="false" customHeight="false" outlineLevel="0" collapsed="false">
      <c r="A12" s="42" t="s">
        <v>25</v>
      </c>
      <c r="B12" s="50" t="s">
        <v>157</v>
      </c>
      <c r="C12" s="50"/>
      <c r="D12" s="50"/>
      <c r="E12" s="42" t="s">
        <v>25</v>
      </c>
      <c r="F12" s="44" t="n">
        <f aca="false">SUM(F3:F11)</f>
        <v>0</v>
      </c>
    </row>
    <row r="13" customFormat="false" ht="12.75" hidden="false" customHeight="false" outlineLevel="0" collapsed="false">
      <c r="A13" s="41" t="s">
        <v>158</v>
      </c>
      <c r="B13" s="41"/>
      <c r="C13" s="41"/>
      <c r="D13" s="41"/>
    </row>
    <row r="14" customFormat="false" ht="12.75" hidden="false" customHeight="false" outlineLevel="0" collapsed="false">
      <c r="A14" s="42" t="s">
        <v>159</v>
      </c>
      <c r="B14" s="43" t="s">
        <v>160</v>
      </c>
      <c r="C14" s="43"/>
      <c r="D14" s="43"/>
      <c r="E14" s="42" t="s">
        <v>159</v>
      </c>
      <c r="F14" s="44"/>
    </row>
    <row r="15" customFormat="false" ht="12.75" hidden="false" customHeight="false" outlineLevel="0" collapsed="false">
      <c r="A15" s="42" t="s">
        <v>33</v>
      </c>
      <c r="B15" s="45" t="s">
        <v>161</v>
      </c>
      <c r="C15" s="45"/>
      <c r="D15" s="45"/>
      <c r="E15" s="42" t="s">
        <v>33</v>
      </c>
      <c r="F15" s="44"/>
    </row>
    <row r="16" customFormat="false" ht="12.75" hidden="false" customHeight="false" outlineLevel="0" collapsed="false">
      <c r="A16" s="42" t="s">
        <v>38</v>
      </c>
      <c r="B16" s="45" t="s">
        <v>162</v>
      </c>
      <c r="C16" s="45"/>
      <c r="D16" s="45"/>
      <c r="E16" s="42" t="s">
        <v>38</v>
      </c>
      <c r="F16" s="44"/>
    </row>
    <row r="17" customFormat="false" ht="12.75" hidden="false" customHeight="false" outlineLevel="0" collapsed="false">
      <c r="A17" s="42" t="s">
        <v>40</v>
      </c>
      <c r="B17" s="45" t="s">
        <v>163</v>
      </c>
      <c r="C17" s="45"/>
      <c r="D17" s="45"/>
      <c r="E17" s="42" t="s">
        <v>40</v>
      </c>
      <c r="F17" s="44"/>
    </row>
    <row r="18" customFormat="false" ht="12.75" hidden="false" customHeight="false" outlineLevel="0" collapsed="false">
      <c r="A18" s="42" t="s">
        <v>42</v>
      </c>
      <c r="B18" s="45" t="s">
        <v>164</v>
      </c>
      <c r="C18" s="45"/>
      <c r="D18" s="45"/>
      <c r="E18" s="42" t="s">
        <v>42</v>
      </c>
      <c r="F18" s="44" t="n">
        <f aca="false">'IRS f1040 SSE'!D32</f>
        <v>0</v>
      </c>
    </row>
    <row r="19" customFormat="false" ht="12.75" hidden="false" customHeight="false" outlineLevel="0" collapsed="false">
      <c r="A19" s="42" t="s">
        <v>44</v>
      </c>
      <c r="B19" s="45" t="s">
        <v>165</v>
      </c>
      <c r="C19" s="45"/>
      <c r="D19" s="45"/>
      <c r="E19" s="42" t="s">
        <v>44</v>
      </c>
      <c r="F19" s="44"/>
    </row>
    <row r="20" customFormat="false" ht="12.75" hidden="false" customHeight="false" outlineLevel="0" collapsed="false">
      <c r="A20" s="42" t="s">
        <v>47</v>
      </c>
      <c r="B20" s="45" t="s">
        <v>166</v>
      </c>
      <c r="C20" s="45"/>
      <c r="D20" s="45"/>
      <c r="E20" s="42" t="s">
        <v>47</v>
      </c>
      <c r="F20" s="44"/>
    </row>
    <row r="21" customFormat="false" ht="12.75" hidden="false" customHeight="false" outlineLevel="0" collapsed="false">
      <c r="A21" s="42" t="s">
        <v>49</v>
      </c>
      <c r="B21" s="45" t="s">
        <v>167</v>
      </c>
      <c r="C21" s="45"/>
      <c r="D21" s="45"/>
      <c r="E21" s="42" t="s">
        <v>49</v>
      </c>
      <c r="F21" s="44"/>
    </row>
    <row r="22" customFormat="false" ht="12.75" hidden="false" customHeight="false" outlineLevel="0" collapsed="false">
      <c r="A22" s="42" t="s">
        <v>168</v>
      </c>
      <c r="B22" s="45" t="s">
        <v>169</v>
      </c>
      <c r="C22" s="45"/>
      <c r="D22" s="45"/>
      <c r="E22" s="42" t="s">
        <v>168</v>
      </c>
      <c r="F22" s="44"/>
    </row>
    <row r="23" customFormat="false" ht="12.75" hidden="false" customHeight="false" outlineLevel="0" collapsed="false">
      <c r="A23" s="42" t="s">
        <v>170</v>
      </c>
      <c r="B23" s="45" t="s">
        <v>171</v>
      </c>
      <c r="C23" s="42" t="s">
        <v>170</v>
      </c>
      <c r="D23" s="46"/>
      <c r="E23" s="47"/>
      <c r="F23" s="48"/>
    </row>
    <row r="24" customFormat="false" ht="12.75" hidden="false" customHeight="false" outlineLevel="0" collapsed="false">
      <c r="A24" s="42" t="s">
        <v>172</v>
      </c>
      <c r="B24" s="45" t="s">
        <v>146</v>
      </c>
      <c r="C24" s="42" t="s">
        <v>172</v>
      </c>
      <c r="D24" s="46"/>
      <c r="E24" s="47"/>
      <c r="F24" s="48"/>
    </row>
    <row r="25" customFormat="false" ht="12.75" hidden="false" customHeight="false" outlineLevel="0" collapsed="false">
      <c r="A25" s="42" t="s">
        <v>53</v>
      </c>
      <c r="B25" s="45" t="s">
        <v>173</v>
      </c>
      <c r="C25" s="45"/>
      <c r="D25" s="45"/>
      <c r="E25" s="42" t="s">
        <v>53</v>
      </c>
      <c r="F25" s="44"/>
    </row>
    <row r="26" customFormat="false" ht="12.75" hidden="false" customHeight="false" outlineLevel="0" collapsed="false">
      <c r="A26" s="42" t="s">
        <v>55</v>
      </c>
      <c r="B26" s="45" t="s">
        <v>174</v>
      </c>
      <c r="C26" s="45"/>
      <c r="D26" s="45"/>
      <c r="E26" s="42" t="s">
        <v>55</v>
      </c>
      <c r="F26" s="44"/>
    </row>
    <row r="27" customFormat="false" ht="12.75" hidden="false" customHeight="false" outlineLevel="0" collapsed="false">
      <c r="A27" s="42" t="s">
        <v>57</v>
      </c>
      <c r="B27" s="45" t="s">
        <v>175</v>
      </c>
      <c r="C27" s="45"/>
      <c r="D27" s="45"/>
      <c r="E27" s="42" t="s">
        <v>57</v>
      </c>
      <c r="F27" s="44"/>
    </row>
    <row r="28" customFormat="false" ht="12.75" hidden="false" customHeight="false" outlineLevel="0" collapsed="false">
      <c r="A28" s="42" t="s">
        <v>59</v>
      </c>
      <c r="B28" s="50" t="s">
        <v>176</v>
      </c>
      <c r="C28" s="50"/>
      <c r="D28" s="50"/>
      <c r="E28" s="42" t="s">
        <v>59</v>
      </c>
      <c r="F28" s="44" t="n">
        <f aca="false">SUM(F14:F27)</f>
        <v>0</v>
      </c>
    </row>
  </sheetData>
  <mergeCells count="24">
    <mergeCell ref="A1:D1"/>
    <mergeCell ref="A2:D2"/>
    <mergeCell ref="B3:D3"/>
    <mergeCell ref="B4:D4"/>
    <mergeCell ref="B6:D6"/>
    <mergeCell ref="B7:D7"/>
    <mergeCell ref="B8:D8"/>
    <mergeCell ref="B9:D9"/>
    <mergeCell ref="B10:D10"/>
    <mergeCell ref="C11:D11"/>
    <mergeCell ref="B12:D12"/>
    <mergeCell ref="A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B27:D27"/>
    <mergeCell ref="B28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0.71875" defaultRowHeight="12.75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42.79"/>
    <col collapsed="false" customWidth="true" hidden="false" outlineLevel="0" max="3" min="3" style="0" width="2.24"/>
    <col collapsed="false" customWidth="true" hidden="false" outlineLevel="0" max="5" min="5" style="0" width="3.16"/>
  </cols>
  <sheetData>
    <row r="1" customFormat="false" ht="12.75" hidden="false" customHeight="false" outlineLevel="0" collapsed="false">
      <c r="A1" s="51" t="s">
        <v>177</v>
      </c>
      <c r="B1" s="51"/>
      <c r="C1" s="51"/>
      <c r="D1" s="51"/>
      <c r="E1" s="51"/>
      <c r="F1" s="51"/>
    </row>
    <row r="3" customFormat="false" ht="12.75" hidden="false" customHeight="false" outlineLevel="0" collapsed="false">
      <c r="A3" s="41" t="s">
        <v>178</v>
      </c>
      <c r="B3" s="41"/>
      <c r="C3" s="41"/>
      <c r="D3" s="41"/>
    </row>
    <row r="4" customFormat="false" ht="12.75" hidden="false" customHeight="false" outlineLevel="0" collapsed="false">
      <c r="A4" s="42" t="s">
        <v>1</v>
      </c>
      <c r="B4" s="52" t="s">
        <v>179</v>
      </c>
      <c r="C4" s="52"/>
      <c r="D4" s="52"/>
      <c r="E4" s="42" t="s">
        <v>1</v>
      </c>
      <c r="F4" s="53"/>
    </row>
    <row r="5" customFormat="false" ht="12.75" hidden="false" customHeight="false" outlineLevel="0" collapsed="false">
      <c r="A5" s="42" t="s">
        <v>180</v>
      </c>
      <c r="B5" s="54" t="s">
        <v>181</v>
      </c>
      <c r="C5" s="54"/>
      <c r="D5" s="54"/>
      <c r="E5" s="42" t="s">
        <v>180</v>
      </c>
      <c r="F5" s="53"/>
    </row>
    <row r="6" customFormat="false" ht="12.75" hidden="false" customHeight="false" outlineLevel="0" collapsed="false">
      <c r="A6" s="42" t="s">
        <v>147</v>
      </c>
      <c r="B6" s="55" t="s">
        <v>182</v>
      </c>
      <c r="C6" s="55"/>
      <c r="D6" s="55"/>
      <c r="E6" s="42" t="s">
        <v>147</v>
      </c>
      <c r="F6" s="53" t="n">
        <f aca="false">SUM(F4:F5)</f>
        <v>0</v>
      </c>
    </row>
    <row r="8" customFormat="false" ht="12.75" hidden="false" customHeight="false" outlineLevel="0" collapsed="false">
      <c r="A8" s="41" t="s">
        <v>183</v>
      </c>
      <c r="B8" s="41"/>
      <c r="C8" s="41"/>
      <c r="D8" s="41"/>
    </row>
    <row r="9" customFormat="false" ht="12.75" hidden="false" customHeight="false" outlineLevel="0" collapsed="false">
      <c r="A9" s="42" t="s">
        <v>149</v>
      </c>
      <c r="B9" s="52" t="s">
        <v>184</v>
      </c>
      <c r="C9" s="52"/>
      <c r="D9" s="52"/>
      <c r="E9" s="42" t="s">
        <v>149</v>
      </c>
      <c r="F9" s="53" t="n">
        <f aca="false">'IRS f1040 SSE'!F31</f>
        <v>0</v>
      </c>
    </row>
    <row r="10" customFormat="false" ht="12.75" hidden="false" customHeight="false" outlineLevel="0" collapsed="false">
      <c r="A10" s="42" t="s">
        <v>151</v>
      </c>
      <c r="B10" s="54" t="s">
        <v>185</v>
      </c>
      <c r="C10" s="54"/>
      <c r="D10" s="54"/>
      <c r="E10" s="42" t="s">
        <v>151</v>
      </c>
      <c r="F10" s="53"/>
    </row>
    <row r="11" customFormat="false" ht="12.75" hidden="false" customHeight="false" outlineLevel="0" collapsed="false">
      <c r="A11" s="42" t="s">
        <v>153</v>
      </c>
      <c r="B11" s="54" t="s">
        <v>186</v>
      </c>
      <c r="C11" s="54"/>
      <c r="D11" s="54"/>
      <c r="E11" s="42" t="s">
        <v>153</v>
      </c>
      <c r="F11" s="53"/>
    </row>
    <row r="12" customFormat="false" ht="12.75" hidden="false" customHeight="false" outlineLevel="0" collapsed="false">
      <c r="A12" s="42" t="s">
        <v>187</v>
      </c>
      <c r="B12" s="54" t="s">
        <v>188</v>
      </c>
      <c r="C12" s="54"/>
      <c r="D12" s="54"/>
      <c r="E12" s="42" t="s">
        <v>187</v>
      </c>
      <c r="F12" s="53"/>
    </row>
    <row r="13" customFormat="false" ht="12.75" hidden="false" customHeight="false" outlineLevel="0" collapsed="false">
      <c r="A13" s="42" t="s">
        <v>189</v>
      </c>
      <c r="B13" s="54" t="s">
        <v>190</v>
      </c>
      <c r="C13" s="54"/>
      <c r="D13" s="54"/>
      <c r="E13" s="42" t="s">
        <v>189</v>
      </c>
      <c r="F13" s="53"/>
    </row>
    <row r="14" customFormat="false" ht="12.75" hidden="false" customHeight="false" outlineLevel="0" collapsed="false">
      <c r="A14" s="42" t="s">
        <v>23</v>
      </c>
      <c r="B14" s="54" t="s">
        <v>191</v>
      </c>
      <c r="C14" s="54"/>
      <c r="D14" s="54"/>
      <c r="E14" s="42" t="s">
        <v>23</v>
      </c>
      <c r="F14" s="53"/>
    </row>
    <row r="15" customFormat="false" ht="12.75" hidden="false" customHeight="false" outlineLevel="0" collapsed="false">
      <c r="A15" s="42" t="s">
        <v>25</v>
      </c>
      <c r="B15" s="56" t="s">
        <v>192</v>
      </c>
      <c r="C15" s="42" t="s">
        <v>25</v>
      </c>
      <c r="D15" s="53"/>
      <c r="E15" s="27"/>
      <c r="F15" s="57"/>
    </row>
    <row r="16" customFormat="false" ht="12.75" hidden="false" customHeight="false" outlineLevel="0" collapsed="false">
      <c r="A16" s="42" t="s">
        <v>159</v>
      </c>
      <c r="B16" s="55" t="s">
        <v>193</v>
      </c>
      <c r="C16" s="55"/>
      <c r="D16" s="55"/>
      <c r="E16" s="42" t="s">
        <v>159</v>
      </c>
      <c r="F16" s="53" t="n">
        <f aca="false">SUM(F9:F14)</f>
        <v>0</v>
      </c>
    </row>
  </sheetData>
  <mergeCells count="13">
    <mergeCell ref="A1:F1"/>
    <mergeCell ref="A3:D3"/>
    <mergeCell ref="B4:D4"/>
    <mergeCell ref="B5:D5"/>
    <mergeCell ref="B6:D6"/>
    <mergeCell ref="A8:D8"/>
    <mergeCell ref="B9:D9"/>
    <mergeCell ref="B10:D10"/>
    <mergeCell ref="B11:D11"/>
    <mergeCell ref="B12:D12"/>
    <mergeCell ref="B13:D13"/>
    <mergeCell ref="B14:D14"/>
    <mergeCell ref="B16:D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59.43"/>
    <col collapsed="false" customWidth="true" hidden="false" outlineLevel="0" max="3" min="3" style="0" width="4.28"/>
    <col collapsed="false" customWidth="true" hidden="false" outlineLevel="0" max="5" min="5" style="0" width="3.81"/>
  </cols>
  <sheetData>
    <row r="1" customFormat="false" ht="12.8" hidden="false" customHeight="false" outlineLevel="0" collapsed="false">
      <c r="A1" s="51" t="s">
        <v>194</v>
      </c>
      <c r="B1" s="51"/>
      <c r="C1" s="51"/>
      <c r="D1" s="51"/>
      <c r="E1" s="51"/>
      <c r="F1" s="51"/>
    </row>
    <row r="2" customFormat="false" ht="12.8" hidden="false" customHeight="false" outlineLevel="0" collapsed="false">
      <c r="A2" s="58" t="s">
        <v>195</v>
      </c>
      <c r="B2" s="58"/>
      <c r="C2" s="58"/>
      <c r="D2" s="58"/>
      <c r="E2" s="59"/>
      <c r="F2" s="60"/>
    </row>
    <row r="3" customFormat="false" ht="12.8" hidden="false" customHeight="false" outlineLevel="0" collapsed="false">
      <c r="A3" s="61" t="s">
        <v>1</v>
      </c>
      <c r="B3" s="62" t="s">
        <v>196</v>
      </c>
      <c r="C3" s="62"/>
      <c r="D3" s="62"/>
      <c r="E3" s="61" t="s">
        <v>1</v>
      </c>
      <c r="F3" s="31"/>
    </row>
    <row r="4" customFormat="false" ht="12.8" hidden="false" customHeight="false" outlineLevel="0" collapsed="false">
      <c r="A4" s="61" t="s">
        <v>180</v>
      </c>
      <c r="B4" s="62" t="s">
        <v>197</v>
      </c>
      <c r="C4" s="62"/>
      <c r="D4" s="62"/>
      <c r="E4" s="61" t="s">
        <v>180</v>
      </c>
      <c r="F4" s="31"/>
    </row>
    <row r="5" customFormat="false" ht="12.8" hidden="false" customHeight="false" outlineLevel="0" collapsed="false">
      <c r="A5" s="61" t="s">
        <v>147</v>
      </c>
      <c r="B5" s="62" t="s">
        <v>198</v>
      </c>
      <c r="C5" s="62"/>
      <c r="D5" s="62"/>
      <c r="E5" s="61" t="s">
        <v>147</v>
      </c>
      <c r="F5" s="31"/>
    </row>
    <row r="6" customFormat="false" ht="12.8" hidden="false" customHeight="false" outlineLevel="0" collapsed="false">
      <c r="A6" s="61" t="s">
        <v>149</v>
      </c>
      <c r="B6" s="62" t="s">
        <v>199</v>
      </c>
      <c r="C6" s="62"/>
      <c r="D6" s="62"/>
      <c r="E6" s="61" t="s">
        <v>149</v>
      </c>
      <c r="F6" s="31"/>
    </row>
    <row r="7" customFormat="false" ht="12.8" hidden="false" customHeight="false" outlineLevel="0" collapsed="false">
      <c r="A7" s="61" t="s">
        <v>151</v>
      </c>
      <c r="B7" s="62" t="s">
        <v>200</v>
      </c>
      <c r="C7" s="62"/>
      <c r="D7" s="62"/>
      <c r="E7" s="61" t="s">
        <v>151</v>
      </c>
      <c r="F7" s="31"/>
    </row>
    <row r="8" customFormat="false" ht="12.8" hidden="false" customHeight="false" outlineLevel="0" collapsed="false">
      <c r="A8" s="61" t="s">
        <v>153</v>
      </c>
      <c r="B8" s="62" t="s">
        <v>201</v>
      </c>
      <c r="C8" s="62"/>
      <c r="D8" s="62"/>
      <c r="E8" s="61" t="s">
        <v>153</v>
      </c>
      <c r="F8" s="31"/>
    </row>
    <row r="9" customFormat="false" ht="12.8" hidden="false" customHeight="false" outlineLevel="0" collapsed="false">
      <c r="A9" s="61" t="s">
        <v>21</v>
      </c>
      <c r="B9" s="63" t="s">
        <v>202</v>
      </c>
      <c r="C9" s="63"/>
      <c r="D9" s="63"/>
      <c r="E9" s="61" t="s">
        <v>21</v>
      </c>
      <c r="F9" s="31" t="n">
        <f aca="false">SUM(F3:F8)</f>
        <v>0</v>
      </c>
    </row>
    <row r="11" customFormat="false" ht="12.8" hidden="false" customHeight="false" outlineLevel="0" collapsed="false">
      <c r="A11" s="64" t="s">
        <v>203</v>
      </c>
      <c r="B11" s="64"/>
      <c r="C11" s="64"/>
      <c r="D11" s="64"/>
      <c r="E11" s="65"/>
      <c r="F11" s="65"/>
    </row>
    <row r="12" customFormat="false" ht="12.8" hidden="false" customHeight="false" outlineLevel="0" collapsed="false">
      <c r="A12" s="61" t="s">
        <v>23</v>
      </c>
      <c r="B12" s="66" t="s">
        <v>204</v>
      </c>
      <c r="C12" s="66"/>
      <c r="D12" s="66"/>
      <c r="E12" s="67" t="s">
        <v>23</v>
      </c>
      <c r="F12" s="31"/>
    </row>
    <row r="13" customFormat="false" ht="12.8" hidden="false" customHeight="false" outlineLevel="0" collapsed="false">
      <c r="A13" s="61" t="s">
        <v>25</v>
      </c>
      <c r="B13" s="62" t="s">
        <v>205</v>
      </c>
      <c r="C13" s="62"/>
      <c r="D13" s="62"/>
      <c r="E13" s="67" t="s">
        <v>25</v>
      </c>
      <c r="F13" s="31"/>
    </row>
    <row r="14" customFormat="false" ht="12.8" hidden="false" customHeight="false" outlineLevel="0" collapsed="false">
      <c r="A14" s="61" t="s">
        <v>159</v>
      </c>
      <c r="B14" s="62" t="s">
        <v>206</v>
      </c>
      <c r="C14" s="62"/>
      <c r="D14" s="62"/>
      <c r="E14" s="67" t="s">
        <v>159</v>
      </c>
      <c r="F14" s="31"/>
    </row>
    <row r="15" customFormat="false" ht="12.8" hidden="false" customHeight="false" outlineLevel="0" collapsed="false">
      <c r="A15" s="61" t="s">
        <v>33</v>
      </c>
      <c r="B15" s="62" t="s">
        <v>207</v>
      </c>
      <c r="C15" s="62"/>
      <c r="D15" s="62"/>
      <c r="E15" s="67" t="s">
        <v>33</v>
      </c>
      <c r="F15" s="31"/>
    </row>
    <row r="16" customFormat="false" ht="12.8" hidden="false" customHeight="false" outlineLevel="0" collapsed="false">
      <c r="A16" s="68" t="n">
        <v>12</v>
      </c>
      <c r="B16" s="0" t="s">
        <v>208</v>
      </c>
      <c r="E16" s="69"/>
      <c r="F16" s="70"/>
    </row>
    <row r="17" customFormat="false" ht="12.8" hidden="false" customHeight="false" outlineLevel="0" collapsed="false">
      <c r="A17" s="61" t="s">
        <v>209</v>
      </c>
      <c r="B17" s="0" t="s">
        <v>210</v>
      </c>
      <c r="C17" s="61" t="s">
        <v>209</v>
      </c>
      <c r="D17" s="38"/>
      <c r="E17" s="69"/>
      <c r="F17" s="70"/>
    </row>
    <row r="18" customFormat="false" ht="12.8" hidden="false" customHeight="false" outlineLevel="0" collapsed="false">
      <c r="A18" s="61" t="s">
        <v>211</v>
      </c>
      <c r="B18" s="0" t="s">
        <v>212</v>
      </c>
      <c r="C18" s="61" t="s">
        <v>211</v>
      </c>
      <c r="D18" s="38"/>
      <c r="E18" s="69"/>
      <c r="F18" s="70"/>
    </row>
    <row r="19" customFormat="false" ht="12.8" hidden="false" customHeight="false" outlineLevel="0" collapsed="false">
      <c r="A19" s="61" t="s">
        <v>213</v>
      </c>
      <c r="B19" s="0" t="s">
        <v>214</v>
      </c>
      <c r="C19" s="61" t="s">
        <v>213</v>
      </c>
      <c r="D19" s="38"/>
      <c r="E19" s="69"/>
      <c r="F19" s="70"/>
    </row>
    <row r="20" customFormat="false" ht="12.8" hidden="false" customHeight="false" outlineLevel="0" collapsed="false">
      <c r="A20" s="61" t="s">
        <v>215</v>
      </c>
      <c r="B20" s="0" t="s">
        <v>129</v>
      </c>
      <c r="C20" s="61" t="s">
        <v>215</v>
      </c>
      <c r="D20" s="38"/>
      <c r="E20" s="69"/>
      <c r="F20" s="70"/>
    </row>
    <row r="21" customFormat="false" ht="12.8" hidden="false" customHeight="false" outlineLevel="0" collapsed="false">
      <c r="A21" s="61" t="s">
        <v>216</v>
      </c>
      <c r="B21" s="0" t="s">
        <v>217</v>
      </c>
      <c r="C21" s="61" t="s">
        <v>216</v>
      </c>
      <c r="D21" s="38"/>
      <c r="E21" s="69"/>
      <c r="F21" s="70"/>
    </row>
    <row r="22" customFormat="false" ht="12.8" hidden="false" customHeight="false" outlineLevel="0" collapsed="false">
      <c r="A22" s="61" t="s">
        <v>218</v>
      </c>
      <c r="B22" s="62" t="s">
        <v>219</v>
      </c>
      <c r="C22" s="62"/>
      <c r="D22" s="62"/>
      <c r="E22" s="61" t="s">
        <v>218</v>
      </c>
      <c r="F22" s="31" t="n">
        <f aca="false">SUM(D17:D21)</f>
        <v>0</v>
      </c>
    </row>
    <row r="23" customFormat="false" ht="12.8" hidden="false" customHeight="false" outlineLevel="0" collapsed="false">
      <c r="A23" s="61" t="s">
        <v>40</v>
      </c>
      <c r="B23" s="63" t="s">
        <v>220</v>
      </c>
      <c r="C23" s="63"/>
      <c r="D23" s="63"/>
      <c r="E23" s="61" t="s">
        <v>40</v>
      </c>
      <c r="F23" s="31" t="n">
        <f aca="false">SUM(F12:F22)</f>
        <v>0</v>
      </c>
    </row>
  </sheetData>
  <mergeCells count="16">
    <mergeCell ref="A1:F1"/>
    <mergeCell ref="A2:D2"/>
    <mergeCell ref="B3:D3"/>
    <mergeCell ref="B4:D4"/>
    <mergeCell ref="B5:D5"/>
    <mergeCell ref="B6:D6"/>
    <mergeCell ref="B7:D7"/>
    <mergeCell ref="B8:D8"/>
    <mergeCell ref="B9:D9"/>
    <mergeCell ref="A11:D11"/>
    <mergeCell ref="B12:D12"/>
    <mergeCell ref="B13:D13"/>
    <mergeCell ref="B14:D14"/>
    <mergeCell ref="B15:D15"/>
    <mergeCell ref="B22:D22"/>
    <mergeCell ref="B23:D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1" activeCellId="0" sqref="B31"/>
    </sheetView>
  </sheetViews>
  <sheetFormatPr defaultColWidth="10.71875" defaultRowHeight="12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72.65"/>
    <col collapsed="false" customWidth="true" hidden="false" outlineLevel="0" max="3" min="3" style="0" width="3.3"/>
    <col collapsed="false" customWidth="true" hidden="false" outlineLevel="0" max="5" min="5" style="0" width="3.3"/>
    <col collapsed="false" customWidth="true" hidden="false" outlineLevel="0" max="6" min="6" style="0" width="11.72"/>
  </cols>
  <sheetData>
    <row r="1" customFormat="false" ht="12.75" hidden="false" customHeight="false" outlineLevel="0" collapsed="false">
      <c r="A1" s="51" t="s">
        <v>221</v>
      </c>
      <c r="B1" s="51"/>
      <c r="C1" s="51"/>
      <c r="D1" s="51"/>
      <c r="E1" s="51"/>
      <c r="F1" s="51"/>
    </row>
    <row r="3" customFormat="false" ht="12.75" hidden="false" customHeight="false" outlineLevel="0" collapsed="false">
      <c r="A3" s="71" t="s">
        <v>222</v>
      </c>
      <c r="B3" s="71"/>
      <c r="C3" s="71"/>
      <c r="D3" s="71"/>
      <c r="E3" s="71"/>
      <c r="F3" s="71"/>
    </row>
    <row r="5" customFormat="false" ht="24.6" hidden="false" customHeight="true" outlineLevel="0" collapsed="false">
      <c r="A5" s="72" t="s">
        <v>223</v>
      </c>
      <c r="B5" s="72"/>
      <c r="C5" s="72"/>
      <c r="D5" s="72"/>
    </row>
    <row r="6" customFormat="false" ht="24.6" hidden="false" customHeight="true" outlineLevel="0" collapsed="false">
      <c r="A6" s="73" t="s">
        <v>224</v>
      </c>
      <c r="B6" s="74" t="s">
        <v>225</v>
      </c>
      <c r="C6" s="74"/>
      <c r="D6" s="74"/>
      <c r="E6" s="74"/>
      <c r="F6" s="74"/>
    </row>
    <row r="8" customFormat="false" ht="13.5" hidden="false" customHeight="false" outlineLevel="0" collapsed="false">
      <c r="A8" s="62" t="s">
        <v>226</v>
      </c>
      <c r="B8" s="62"/>
      <c r="C8" s="62"/>
      <c r="D8" s="62"/>
    </row>
    <row r="9" customFormat="false" ht="12.75" hidden="false" customHeight="false" outlineLevel="0" collapsed="false">
      <c r="A9" s="75" t="s">
        <v>227</v>
      </c>
      <c r="B9" s="76" t="s">
        <v>228</v>
      </c>
      <c r="C9" s="77"/>
      <c r="D9" s="77"/>
      <c r="E9" s="78" t="s">
        <v>227</v>
      </c>
      <c r="F9" s="79"/>
    </row>
    <row r="10" customFormat="false" ht="23.85" hidden="false" customHeight="true" outlineLevel="0" collapsed="false">
      <c r="A10" s="80" t="s">
        <v>229</v>
      </c>
      <c r="B10" s="81" t="s">
        <v>230</v>
      </c>
      <c r="C10" s="81"/>
      <c r="D10" s="81"/>
      <c r="E10" s="42" t="s">
        <v>229</v>
      </c>
      <c r="F10" s="82"/>
    </row>
    <row r="11" customFormat="false" ht="12.75" hidden="false" customHeight="false" outlineLevel="0" collapsed="false">
      <c r="A11" s="83" t="s">
        <v>231</v>
      </c>
      <c r="B11" s="83"/>
      <c r="C11" s="83"/>
      <c r="D11" s="83"/>
      <c r="E11" s="84"/>
      <c r="F11" s="85"/>
    </row>
    <row r="12" customFormat="false" ht="12.75" hidden="false" customHeight="false" outlineLevel="0" collapsed="false">
      <c r="A12" s="80" t="s">
        <v>180</v>
      </c>
      <c r="B12" s="86" t="s">
        <v>232</v>
      </c>
      <c r="C12" s="86"/>
      <c r="D12" s="86"/>
      <c r="E12" s="42" t="s">
        <v>180</v>
      </c>
      <c r="F12" s="82"/>
    </row>
    <row r="13" customFormat="false" ht="12.75" hidden="false" customHeight="false" outlineLevel="0" collapsed="false">
      <c r="A13" s="80" t="s">
        <v>147</v>
      </c>
      <c r="B13" s="86" t="s">
        <v>233</v>
      </c>
      <c r="C13" s="86"/>
      <c r="D13" s="86"/>
      <c r="E13" s="42" t="s">
        <v>147</v>
      </c>
      <c r="F13" s="82" t="n">
        <f aca="false">SUM(F9:F12)</f>
        <v>0</v>
      </c>
    </row>
    <row r="14" customFormat="false" ht="12.75" hidden="false" customHeight="false" outlineLevel="0" collapsed="false">
      <c r="A14" s="80" t="s">
        <v>11</v>
      </c>
      <c r="B14" s="86" t="s">
        <v>234</v>
      </c>
      <c r="C14" s="86"/>
      <c r="D14" s="86"/>
      <c r="E14" s="42" t="s">
        <v>11</v>
      </c>
      <c r="F14" s="82" t="n">
        <f aca="false">ROUND(IF(F13&gt;0,0.9235*F13,F13),2)</f>
        <v>0</v>
      </c>
    </row>
    <row r="15" customFormat="false" ht="12.75" hidden="false" customHeight="false" outlineLevel="0" collapsed="false">
      <c r="A15" s="83" t="s">
        <v>235</v>
      </c>
      <c r="B15" s="83"/>
      <c r="C15" s="83"/>
      <c r="D15" s="83"/>
      <c r="E15" s="84"/>
      <c r="F15" s="85"/>
    </row>
    <row r="16" customFormat="false" ht="12.75" hidden="false" customHeight="false" outlineLevel="0" collapsed="false">
      <c r="A16" s="80" t="s">
        <v>13</v>
      </c>
      <c r="B16" s="86" t="s">
        <v>236</v>
      </c>
      <c r="C16" s="86"/>
      <c r="D16" s="86"/>
      <c r="E16" s="42" t="s">
        <v>13</v>
      </c>
      <c r="F16" s="82" t="n">
        <f aca="false">F39+F44</f>
        <v>0</v>
      </c>
    </row>
    <row r="17" customFormat="false" ht="12.75" hidden="false" customHeight="false" outlineLevel="0" collapsed="false">
      <c r="A17" s="80" t="s">
        <v>237</v>
      </c>
      <c r="B17" s="86" t="s">
        <v>238</v>
      </c>
      <c r="C17" s="86"/>
      <c r="D17" s="86"/>
      <c r="E17" s="42" t="s">
        <v>237</v>
      </c>
      <c r="F17" s="82" t="n">
        <f aca="false">F14+F16</f>
        <v>0</v>
      </c>
    </row>
    <row r="18" customFormat="false" ht="12.75" hidden="false" customHeight="false" outlineLevel="0" collapsed="false">
      <c r="A18" s="83" t="s">
        <v>239</v>
      </c>
      <c r="B18" s="83"/>
      <c r="C18" s="83"/>
      <c r="D18" s="83"/>
      <c r="E18" s="84"/>
      <c r="F18" s="85"/>
    </row>
    <row r="19" customFormat="false" ht="12.75" hidden="false" customHeight="false" outlineLevel="0" collapsed="false">
      <c r="A19" s="80" t="s">
        <v>15</v>
      </c>
      <c r="B19" s="87" t="s">
        <v>240</v>
      </c>
      <c r="C19" s="42" t="s">
        <v>15</v>
      </c>
      <c r="D19" s="44"/>
      <c r="E19" s="84"/>
      <c r="F19" s="88" t="n">
        <f aca="false">ROUND(D19*0.9235,2)</f>
        <v>0</v>
      </c>
    </row>
    <row r="20" customFormat="false" ht="12.75" hidden="false" customHeight="false" outlineLevel="0" collapsed="false">
      <c r="A20" s="80" t="s">
        <v>17</v>
      </c>
      <c r="B20" s="86" t="s">
        <v>241</v>
      </c>
      <c r="C20" s="86"/>
      <c r="D20" s="86"/>
      <c r="E20" s="42" t="s">
        <v>17</v>
      </c>
      <c r="F20" s="82" t="n">
        <f aca="false">IF(F19&lt;100,0,F19)</f>
        <v>0</v>
      </c>
    </row>
    <row r="21" customFormat="false" ht="12.75" hidden="false" customHeight="false" outlineLevel="0" collapsed="false">
      <c r="A21" s="80" t="s">
        <v>153</v>
      </c>
      <c r="B21" s="86" t="s">
        <v>242</v>
      </c>
      <c r="C21" s="86"/>
      <c r="D21" s="86"/>
      <c r="E21" s="42" t="s">
        <v>153</v>
      </c>
      <c r="F21" s="82" t="n">
        <f aca="false">F17+F20</f>
        <v>0</v>
      </c>
    </row>
    <row r="22" customFormat="false" ht="12.75" hidden="false" customHeight="false" outlineLevel="0" collapsed="false">
      <c r="A22" s="80" t="s">
        <v>21</v>
      </c>
      <c r="B22" s="86" t="s">
        <v>243</v>
      </c>
      <c r="C22" s="86"/>
      <c r="D22" s="86"/>
      <c r="E22" s="42" t="s">
        <v>21</v>
      </c>
      <c r="F22" s="82" t="n">
        <v>137700</v>
      </c>
    </row>
    <row r="23" customFormat="false" ht="12.75" hidden="false" customHeight="false" outlineLevel="0" collapsed="false">
      <c r="A23" s="83" t="s">
        <v>244</v>
      </c>
      <c r="B23" s="83"/>
      <c r="C23" s="83"/>
      <c r="D23" s="83"/>
      <c r="E23" s="84"/>
      <c r="F23" s="85"/>
    </row>
    <row r="24" customFormat="false" ht="12.75" hidden="false" customHeight="false" outlineLevel="0" collapsed="false">
      <c r="A24" s="80" t="s">
        <v>245</v>
      </c>
      <c r="B24" s="86" t="s">
        <v>246</v>
      </c>
      <c r="C24" s="42" t="s">
        <v>245</v>
      </c>
      <c r="D24" s="44"/>
      <c r="E24" s="84"/>
      <c r="F24" s="85"/>
    </row>
    <row r="25" customFormat="false" ht="12.75" hidden="false" customHeight="false" outlineLevel="0" collapsed="false">
      <c r="A25" s="80" t="s">
        <v>247</v>
      </c>
      <c r="B25" s="86" t="s">
        <v>248</v>
      </c>
      <c r="C25" s="42" t="s">
        <v>247</v>
      </c>
      <c r="D25" s="44"/>
      <c r="E25" s="84"/>
      <c r="F25" s="85"/>
    </row>
    <row r="26" customFormat="false" ht="12.75" hidden="false" customHeight="false" outlineLevel="0" collapsed="false">
      <c r="A26" s="80" t="s">
        <v>249</v>
      </c>
      <c r="B26" s="86" t="s">
        <v>250</v>
      </c>
      <c r="C26" s="42" t="s">
        <v>249</v>
      </c>
      <c r="D26" s="44"/>
      <c r="E26" s="84"/>
      <c r="F26" s="85"/>
    </row>
    <row r="27" customFormat="false" ht="12.75" hidden="false" customHeight="false" outlineLevel="0" collapsed="false">
      <c r="A27" s="80" t="s">
        <v>251</v>
      </c>
      <c r="B27" s="86" t="s">
        <v>252</v>
      </c>
      <c r="C27" s="86"/>
      <c r="D27" s="86"/>
      <c r="E27" s="42" t="s">
        <v>251</v>
      </c>
      <c r="F27" s="82" t="n">
        <f aca="false">SUM(D24:D26)</f>
        <v>0</v>
      </c>
    </row>
    <row r="28" customFormat="false" ht="12.75" hidden="false" customHeight="false" outlineLevel="0" collapsed="false">
      <c r="A28" s="80" t="s">
        <v>25</v>
      </c>
      <c r="B28" s="86" t="s">
        <v>253</v>
      </c>
      <c r="C28" s="86"/>
      <c r="D28" s="86"/>
      <c r="E28" s="42" t="s">
        <v>25</v>
      </c>
      <c r="F28" s="82" t="n">
        <f aca="false">F22-F27</f>
        <v>137700</v>
      </c>
    </row>
    <row r="29" customFormat="false" ht="12.75" hidden="false" customHeight="false" outlineLevel="0" collapsed="false">
      <c r="A29" s="80" t="s">
        <v>159</v>
      </c>
      <c r="B29" s="86" t="s">
        <v>254</v>
      </c>
      <c r="C29" s="86"/>
      <c r="D29" s="86"/>
      <c r="E29" s="42" t="s">
        <v>159</v>
      </c>
      <c r="F29" s="82" t="n">
        <f aca="false">ROUND(0.214 * MIN(F21,F28), 2)</f>
        <v>0</v>
      </c>
    </row>
    <row r="30" customFormat="false" ht="12.75" hidden="false" customHeight="false" outlineLevel="0" collapsed="false">
      <c r="A30" s="80" t="s">
        <v>33</v>
      </c>
      <c r="B30" s="86" t="s">
        <v>255</v>
      </c>
      <c r="C30" s="86"/>
      <c r="D30" s="86"/>
      <c r="E30" s="42" t="s">
        <v>33</v>
      </c>
      <c r="F30" s="82" t="n">
        <f aca="false">ROUND(0.029*F21,2)</f>
        <v>0</v>
      </c>
    </row>
    <row r="31" customFormat="false" ht="12.75" hidden="false" customHeight="false" outlineLevel="0" collapsed="false">
      <c r="A31" s="80" t="s">
        <v>38</v>
      </c>
      <c r="B31" s="86" t="s">
        <v>256</v>
      </c>
      <c r="C31" s="86"/>
      <c r="D31" s="86"/>
      <c r="E31" s="42" t="s">
        <v>38</v>
      </c>
      <c r="F31" s="89" t="n">
        <f aca="false">F30+F29</f>
        <v>0</v>
      </c>
    </row>
    <row r="32" customFormat="false" ht="13.5" hidden="false" customHeight="false" outlineLevel="0" collapsed="false">
      <c r="A32" s="90" t="s">
        <v>40</v>
      </c>
      <c r="B32" s="91" t="s">
        <v>257</v>
      </c>
      <c r="C32" s="92" t="s">
        <v>40</v>
      </c>
      <c r="D32" s="93" t="n">
        <f aca="false">ROUND(F31/2,2)</f>
        <v>0</v>
      </c>
      <c r="E32" s="94"/>
      <c r="F32" s="95"/>
    </row>
    <row r="34" customFormat="false" ht="12.75" hidden="false" customHeight="false" outlineLevel="0" collapsed="false">
      <c r="A34" s="71" t="s">
        <v>258</v>
      </c>
      <c r="B34" s="71"/>
      <c r="C34" s="71"/>
      <c r="D34" s="71"/>
      <c r="E34" s="71"/>
      <c r="F34" s="71"/>
    </row>
    <row r="35" customFormat="false" ht="12.75" hidden="false" customHeight="false" outlineLevel="0" collapsed="false">
      <c r="A35" s="41" t="s">
        <v>259</v>
      </c>
      <c r="B35" s="41"/>
      <c r="C35" s="41"/>
      <c r="D35" s="41"/>
    </row>
    <row r="36" customFormat="false" ht="12.75" hidden="false" customHeight="false" outlineLevel="0" collapsed="false">
      <c r="A36" s="62" t="s">
        <v>260</v>
      </c>
      <c r="B36" s="62"/>
      <c r="C36" s="62"/>
      <c r="D36" s="62"/>
    </row>
    <row r="37" customFormat="false" ht="13.5" hidden="false" customHeight="false" outlineLevel="0" collapsed="false"/>
    <row r="38" customFormat="false" ht="12.75" hidden="false" customHeight="false" outlineLevel="0" collapsed="false">
      <c r="A38" s="75" t="s">
        <v>42</v>
      </c>
      <c r="B38" s="76" t="s">
        <v>261</v>
      </c>
      <c r="C38" s="76"/>
      <c r="D38" s="76"/>
      <c r="E38" s="78" t="s">
        <v>42</v>
      </c>
      <c r="F38" s="79" t="n">
        <v>5640</v>
      </c>
    </row>
    <row r="39" customFormat="false" ht="23.85" hidden="false" customHeight="true" outlineLevel="0" collapsed="false">
      <c r="A39" s="80" t="s">
        <v>44</v>
      </c>
      <c r="B39" s="81" t="s">
        <v>262</v>
      </c>
      <c r="C39" s="81"/>
      <c r="D39" s="81"/>
      <c r="E39" s="42" t="s">
        <v>44</v>
      </c>
      <c r="F39" s="82"/>
    </row>
    <row r="40" customFormat="false" ht="12.75" hidden="false" customHeight="false" outlineLevel="0" collapsed="false">
      <c r="A40" s="83" t="s">
        <v>263</v>
      </c>
      <c r="B40" s="83"/>
      <c r="C40" s="83"/>
      <c r="D40" s="83"/>
      <c r="E40" s="96"/>
      <c r="F40" s="85"/>
    </row>
    <row r="41" customFormat="false" ht="12.75" hidden="false" customHeight="false" outlineLevel="0" collapsed="false">
      <c r="A41" s="83" t="s">
        <v>264</v>
      </c>
      <c r="B41" s="83"/>
      <c r="C41" s="83"/>
      <c r="D41" s="83"/>
      <c r="E41" s="96"/>
      <c r="F41" s="85"/>
    </row>
    <row r="42" customFormat="false" ht="12.75" hidden="false" customHeight="false" outlineLevel="0" collapsed="false">
      <c r="A42" s="83" t="s">
        <v>265</v>
      </c>
      <c r="B42" s="83"/>
      <c r="C42" s="83"/>
      <c r="D42" s="83"/>
      <c r="E42" s="96"/>
      <c r="F42" s="85"/>
    </row>
    <row r="43" customFormat="false" ht="12.75" hidden="false" customHeight="false" outlineLevel="0" collapsed="false">
      <c r="A43" s="80" t="s">
        <v>47</v>
      </c>
      <c r="B43" s="86" t="s">
        <v>266</v>
      </c>
      <c r="C43" s="86"/>
      <c r="D43" s="86"/>
      <c r="E43" s="42" t="s">
        <v>47</v>
      </c>
      <c r="F43" s="82" t="n">
        <f aca="false">F38-F39</f>
        <v>5640</v>
      </c>
    </row>
    <row r="44" customFormat="false" ht="13.5" hidden="false" customHeight="false" outlineLevel="0" collapsed="false">
      <c r="A44" s="90" t="s">
        <v>49</v>
      </c>
      <c r="B44" s="91" t="s">
        <v>267</v>
      </c>
      <c r="C44" s="91"/>
      <c r="D44" s="91"/>
      <c r="E44" s="92" t="s">
        <v>49</v>
      </c>
      <c r="F44" s="97"/>
    </row>
    <row r="47" customFormat="false" ht="12.75" hidden="false" customHeight="false" outlineLevel="0" collapsed="false">
      <c r="A47" s="62" t="s">
        <v>268</v>
      </c>
      <c r="B47" s="62"/>
      <c r="C47" s="62"/>
      <c r="D47" s="62"/>
    </row>
    <row r="49" customFormat="false" ht="12.75" hidden="false" customHeight="false" outlineLevel="0" collapsed="false">
      <c r="A49" s="71" t="s">
        <v>269</v>
      </c>
      <c r="B49" s="71"/>
      <c r="C49" s="71"/>
      <c r="D49" s="71"/>
      <c r="E49" s="71"/>
      <c r="F49" s="71"/>
    </row>
    <row r="50" customFormat="false" ht="13.5" hidden="false" customHeight="false" outlineLevel="0" collapsed="false"/>
    <row r="51" customFormat="false" ht="12.75" hidden="false" customHeight="false" outlineLevel="0" collapsed="false">
      <c r="A51" s="98" t="s">
        <v>270</v>
      </c>
      <c r="B51" s="98"/>
      <c r="C51" s="98"/>
      <c r="D51" s="98"/>
      <c r="E51" s="99"/>
      <c r="F51" s="100"/>
    </row>
    <row r="52" customFormat="false" ht="12.75" hidden="false" customHeight="false" outlineLevel="0" collapsed="false">
      <c r="A52" s="80" t="s">
        <v>51</v>
      </c>
      <c r="B52" s="86" t="s">
        <v>271</v>
      </c>
      <c r="C52" s="86"/>
      <c r="D52" s="86"/>
      <c r="E52" s="42" t="s">
        <v>51</v>
      </c>
      <c r="F52" s="82"/>
    </row>
    <row r="53" customFormat="false" ht="12.75" hidden="false" customHeight="false" outlineLevel="0" collapsed="false">
      <c r="A53" s="80" t="s">
        <v>53</v>
      </c>
      <c r="B53" s="86" t="s">
        <v>272</v>
      </c>
      <c r="C53" s="86"/>
      <c r="D53" s="86"/>
      <c r="E53" s="42" t="s">
        <v>53</v>
      </c>
      <c r="F53" s="82" t="n">
        <f aca="false">ROUND(IF(F52&gt;0,0.9235*F52,F52),2)</f>
        <v>0</v>
      </c>
    </row>
    <row r="54" customFormat="false" ht="12.75" hidden="false" customHeight="false" outlineLevel="0" collapsed="false">
      <c r="A54" s="80" t="s">
        <v>55</v>
      </c>
      <c r="B54" s="86" t="s">
        <v>273</v>
      </c>
      <c r="C54" s="86"/>
      <c r="D54" s="86"/>
      <c r="E54" s="42" t="s">
        <v>55</v>
      </c>
      <c r="F54" s="82"/>
    </row>
    <row r="55" customFormat="false" ht="12.75" hidden="false" customHeight="false" outlineLevel="0" collapsed="false">
      <c r="A55" s="80" t="s">
        <v>57</v>
      </c>
      <c r="B55" s="86" t="s">
        <v>274</v>
      </c>
      <c r="C55" s="86"/>
      <c r="D55" s="86"/>
      <c r="E55" s="42" t="s">
        <v>57</v>
      </c>
      <c r="F55" s="82" t="n">
        <f aca="false">F53+F54</f>
        <v>0</v>
      </c>
    </row>
    <row r="56" customFormat="false" ht="12.75" hidden="false" customHeight="false" outlineLevel="0" collapsed="false">
      <c r="A56" s="101"/>
      <c r="B56" s="86" t="s">
        <v>275</v>
      </c>
      <c r="C56" s="86"/>
      <c r="D56" s="86"/>
      <c r="E56" s="84"/>
      <c r="F56" s="85"/>
    </row>
    <row r="57" customFormat="false" ht="12.75" hidden="false" customHeight="false" outlineLevel="0" collapsed="false">
      <c r="A57" s="80" t="s">
        <v>59</v>
      </c>
      <c r="B57" s="86" t="s">
        <v>276</v>
      </c>
      <c r="C57" s="86"/>
      <c r="D57" s="86"/>
      <c r="E57" s="42" t="s">
        <v>59</v>
      </c>
      <c r="F57" s="82"/>
    </row>
    <row r="58" customFormat="false" ht="12.75" hidden="false" customHeight="false" outlineLevel="0" collapsed="false">
      <c r="A58" s="80" t="s">
        <v>61</v>
      </c>
      <c r="B58" s="86" t="s">
        <v>277</v>
      </c>
      <c r="C58" s="86"/>
      <c r="D58" s="86"/>
      <c r="E58" s="42" t="s">
        <v>61</v>
      </c>
      <c r="F58" s="82" t="n">
        <f aca="false">ROUND(0.2935*F57,2)</f>
        <v>0</v>
      </c>
    </row>
    <row r="59" customFormat="false" ht="12.75" hidden="false" customHeight="false" outlineLevel="0" collapsed="false">
      <c r="A59" s="80" t="s">
        <v>63</v>
      </c>
      <c r="B59" s="86" t="s">
        <v>278</v>
      </c>
      <c r="C59" s="86"/>
      <c r="D59" s="86"/>
      <c r="E59" s="42" t="s">
        <v>63</v>
      </c>
      <c r="F59" s="82" t="n">
        <f aca="false">F55+F58</f>
        <v>0</v>
      </c>
    </row>
    <row r="60" customFormat="false" ht="12.75" hidden="false" customHeight="false" outlineLevel="0" collapsed="false">
      <c r="A60" s="80" t="s">
        <v>279</v>
      </c>
      <c r="B60" s="86" t="s">
        <v>280</v>
      </c>
      <c r="C60" s="86"/>
      <c r="D60" s="86"/>
      <c r="E60" s="42" t="s">
        <v>279</v>
      </c>
      <c r="F60" s="82" t="n">
        <f aca="false">MIN(F28,F59)</f>
        <v>0</v>
      </c>
    </row>
    <row r="61" customFormat="false" ht="13.5" hidden="false" customHeight="false" outlineLevel="0" collapsed="false">
      <c r="A61" s="90" t="s">
        <v>73</v>
      </c>
      <c r="B61" s="91" t="s">
        <v>281</v>
      </c>
      <c r="C61" s="91"/>
      <c r="D61" s="91"/>
      <c r="E61" s="92" t="s">
        <v>73</v>
      </c>
      <c r="F61" s="102" t="n">
        <f aca="false">ROUND(F60*0.062,2)</f>
        <v>0</v>
      </c>
    </row>
  </sheetData>
  <mergeCells count="45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  <mergeCell ref="A47:D47"/>
    <mergeCell ref="A49:F49"/>
    <mergeCell ref="A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0" activeCellId="0" sqref="D10"/>
    </sheetView>
  </sheetViews>
  <sheetFormatPr defaultColWidth="8.63671875" defaultRowHeight="15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79.13"/>
    <col collapsed="false" customWidth="true" hidden="false" outlineLevel="0" max="3" min="3" style="0" width="3.88"/>
    <col collapsed="false" customWidth="true" hidden="false" outlineLevel="0" max="4" min="4" style="0" width="10.13"/>
    <col collapsed="false" customWidth="true" hidden="false" outlineLevel="0" max="5" min="5" style="0" width="2.88"/>
    <col collapsed="false" customWidth="true" hidden="false" outlineLevel="0" max="6" min="6" style="0" width="11.12"/>
  </cols>
  <sheetData>
    <row r="1" customFormat="false" ht="18.75" hidden="false" customHeight="false" outlineLevel="0" collapsed="false">
      <c r="A1" s="103" t="s">
        <v>282</v>
      </c>
      <c r="B1" s="103"/>
      <c r="C1" s="103"/>
      <c r="D1" s="103"/>
      <c r="E1" s="103"/>
      <c r="F1" s="103"/>
    </row>
    <row r="2" customFormat="false" ht="15.75" hidden="false" customHeight="false" outlineLevel="0" collapsed="false">
      <c r="A2" s="20"/>
      <c r="B2" s="20"/>
      <c r="C2" s="20"/>
      <c r="D2" s="20"/>
    </row>
    <row r="3" customFormat="false" ht="16.5" hidden="false" customHeight="false" outlineLevel="0" collapsed="false">
      <c r="A3" s="104" t="s">
        <v>283</v>
      </c>
      <c r="B3" s="104"/>
      <c r="C3" s="104"/>
      <c r="D3" s="104"/>
    </row>
    <row r="4" customFormat="false" ht="15.75" hidden="false" customHeight="false" outlineLevel="0" collapsed="false">
      <c r="A4" s="2" t="s">
        <v>227</v>
      </c>
      <c r="B4" s="3" t="s">
        <v>284</v>
      </c>
      <c r="C4" s="4" t="s">
        <v>227</v>
      </c>
      <c r="D4" s="105"/>
      <c r="E4" s="106"/>
      <c r="F4" s="107"/>
    </row>
    <row r="5" customFormat="false" ht="15.75" hidden="false" customHeight="false" outlineLevel="0" collapsed="false">
      <c r="A5" s="6" t="s">
        <v>229</v>
      </c>
      <c r="B5" s="7" t="s">
        <v>285</v>
      </c>
      <c r="C5" s="7"/>
      <c r="D5" s="7"/>
      <c r="E5" s="8" t="s">
        <v>229</v>
      </c>
      <c r="F5" s="12" t="n">
        <f aca="false">D4*2000</f>
        <v>0</v>
      </c>
    </row>
    <row r="6" customFormat="false" ht="15.75" hidden="false" customHeight="false" outlineLevel="0" collapsed="false">
      <c r="A6" s="6" t="s">
        <v>3</v>
      </c>
      <c r="B6" s="7" t="s">
        <v>286</v>
      </c>
      <c r="C6" s="8" t="s">
        <v>3</v>
      </c>
      <c r="D6" s="9"/>
      <c r="E6" s="108"/>
      <c r="F6" s="109"/>
    </row>
    <row r="7" customFormat="false" ht="15.75" hidden="false" customHeight="false" outlineLevel="0" collapsed="false">
      <c r="A7" s="6" t="s">
        <v>5</v>
      </c>
      <c r="B7" s="7" t="s">
        <v>287</v>
      </c>
      <c r="C7" s="7"/>
      <c r="D7" s="7"/>
      <c r="E7" s="8" t="s">
        <v>5</v>
      </c>
      <c r="F7" s="12" t="n">
        <f aca="false">D6*500</f>
        <v>0</v>
      </c>
    </row>
    <row r="8" customFormat="false" ht="15.75" hidden="false" customHeight="false" outlineLevel="0" collapsed="false">
      <c r="A8" s="6" t="s">
        <v>147</v>
      </c>
      <c r="B8" s="7" t="s">
        <v>288</v>
      </c>
      <c r="C8" s="7"/>
      <c r="D8" s="7"/>
      <c r="E8" s="8" t="s">
        <v>147</v>
      </c>
      <c r="F8" s="12" t="n">
        <f aca="false">F5+F7</f>
        <v>0</v>
      </c>
    </row>
    <row r="9" customFormat="false" ht="15.75" hidden="false" customHeight="false" outlineLevel="0" collapsed="false">
      <c r="A9" s="6" t="s">
        <v>149</v>
      </c>
      <c r="B9" s="7" t="s">
        <v>289</v>
      </c>
      <c r="C9" s="8" t="s">
        <v>149</v>
      </c>
      <c r="D9" s="9" t="n">
        <f aca="false">'IRS f1040'!F19</f>
        <v>0</v>
      </c>
      <c r="E9" s="108"/>
      <c r="F9" s="109"/>
    </row>
    <row r="10" customFormat="false" ht="15.75" hidden="false" customHeight="false" outlineLevel="0" collapsed="false">
      <c r="A10" s="6" t="s">
        <v>151</v>
      </c>
      <c r="B10" s="7" t="s">
        <v>290</v>
      </c>
      <c r="C10" s="8" t="s">
        <v>151</v>
      </c>
      <c r="D10" s="9"/>
      <c r="E10" s="108"/>
      <c r="F10" s="109"/>
    </row>
    <row r="11" customFormat="false" ht="15.75" hidden="false" customHeight="false" outlineLevel="0" collapsed="false">
      <c r="A11" s="110"/>
      <c r="B11" s="7" t="s">
        <v>291</v>
      </c>
      <c r="C11" s="7"/>
      <c r="D11" s="7"/>
      <c r="E11" s="108"/>
      <c r="F11" s="109"/>
    </row>
    <row r="12" customFormat="false" ht="15.75" hidden="false" customHeight="false" outlineLevel="0" collapsed="false">
      <c r="A12" s="110"/>
      <c r="B12" s="7" t="s">
        <v>292</v>
      </c>
      <c r="C12" s="7"/>
      <c r="D12" s="7"/>
      <c r="E12" s="108"/>
      <c r="F12" s="109"/>
    </row>
    <row r="13" customFormat="false" ht="15.75" hidden="false" customHeight="false" outlineLevel="0" collapsed="false">
      <c r="A13" s="6" t="s">
        <v>153</v>
      </c>
      <c r="B13" s="111" t="s">
        <v>293</v>
      </c>
      <c r="C13" s="8" t="s">
        <v>153</v>
      </c>
      <c r="D13" s="9" t="n">
        <f aca="false">_xlfn.CEILING.MATH(MAX(D9-D10,0), 1000)</f>
        <v>0</v>
      </c>
      <c r="E13" s="112"/>
      <c r="F13" s="113"/>
    </row>
    <row r="14" customFormat="false" ht="15.75" hidden="false" customHeight="false" outlineLevel="0" collapsed="false">
      <c r="A14" s="110"/>
      <c r="B14" s="7" t="s">
        <v>294</v>
      </c>
      <c r="C14" s="7"/>
      <c r="D14" s="7"/>
      <c r="E14" s="108"/>
      <c r="F14" s="109"/>
    </row>
    <row r="15" customFormat="false" ht="15.75" hidden="false" customHeight="false" outlineLevel="0" collapsed="false">
      <c r="A15" s="110"/>
      <c r="B15" s="7" t="s">
        <v>295</v>
      </c>
      <c r="C15" s="7"/>
      <c r="D15" s="7"/>
      <c r="E15" s="108"/>
      <c r="F15" s="109"/>
    </row>
    <row r="16" customFormat="false" ht="15.75" hidden="false" customHeight="false" outlineLevel="0" collapsed="false">
      <c r="A16" s="110"/>
      <c r="B16" s="7" t="s">
        <v>296</v>
      </c>
      <c r="C16" s="7"/>
      <c r="D16" s="7"/>
      <c r="E16" s="108"/>
      <c r="F16" s="109"/>
    </row>
    <row r="17" customFormat="false" ht="15.75" hidden="false" customHeight="false" outlineLevel="0" collapsed="false">
      <c r="A17" s="6" t="s">
        <v>21</v>
      </c>
      <c r="B17" s="111" t="s">
        <v>297</v>
      </c>
      <c r="C17" s="111"/>
      <c r="D17" s="111"/>
      <c r="E17" s="8" t="s">
        <v>21</v>
      </c>
      <c r="F17" s="12" t="n">
        <f aca="false">ROUND(D13*0.05, 2)</f>
        <v>0</v>
      </c>
    </row>
    <row r="18" customFormat="false" ht="15.75" hidden="false" customHeight="false" outlineLevel="0" collapsed="false">
      <c r="A18" s="6" t="s">
        <v>23</v>
      </c>
      <c r="B18" s="7" t="s">
        <v>298</v>
      </c>
      <c r="C18" s="7"/>
      <c r="D18" s="7"/>
      <c r="E18" s="8" t="s">
        <v>23</v>
      </c>
      <c r="F18" s="12" t="n">
        <f aca="false">MAX(F8-F17,0)</f>
        <v>0</v>
      </c>
    </row>
    <row r="19" customFormat="false" ht="16.5" hidden="false" customHeight="false" outlineLevel="0" collapsed="false">
      <c r="A19" s="114"/>
      <c r="B19" s="17" t="s">
        <v>299</v>
      </c>
      <c r="C19" s="17"/>
      <c r="D19" s="17"/>
      <c r="E19" s="115"/>
      <c r="F19" s="116"/>
    </row>
    <row r="21" customFormat="false" ht="15.75" hidden="false" customHeight="false" outlineLevel="0" collapsed="false">
      <c r="A21" s="104" t="s">
        <v>300</v>
      </c>
      <c r="B21" s="104"/>
      <c r="C21" s="104"/>
      <c r="D21" s="104"/>
      <c r="L21" s="117"/>
    </row>
    <row r="22" customFormat="false" ht="16.5" hidden="false" customHeight="false" outlineLevel="0" collapsed="false"/>
    <row r="23" customFormat="false" ht="15.75" hidden="false" customHeight="false" outlineLevel="0" collapsed="false">
      <c r="A23" s="2" t="n">
        <v>9</v>
      </c>
      <c r="B23" s="3" t="s">
        <v>301</v>
      </c>
      <c r="C23" s="3"/>
      <c r="D23" s="3"/>
      <c r="E23" s="4" t="s">
        <v>25</v>
      </c>
      <c r="F23" s="5"/>
    </row>
    <row r="24" customFormat="false" ht="15.75" hidden="false" customHeight="false" outlineLevel="0" collapsed="false">
      <c r="A24" s="110"/>
      <c r="B24" s="7" t="s">
        <v>302</v>
      </c>
      <c r="C24" s="7"/>
      <c r="D24" s="7"/>
      <c r="E24" s="108"/>
      <c r="F24" s="109"/>
    </row>
    <row r="25" customFormat="false" ht="15.75" hidden="false" customHeight="false" outlineLevel="0" collapsed="false">
      <c r="A25" s="6" t="s">
        <v>27</v>
      </c>
      <c r="B25" s="7" t="s">
        <v>303</v>
      </c>
      <c r="C25" s="8" t="s">
        <v>27</v>
      </c>
      <c r="D25" s="9"/>
      <c r="E25" s="108"/>
      <c r="F25" s="109"/>
    </row>
    <row r="26" customFormat="false" ht="15.75" hidden="false" customHeight="false" outlineLevel="0" collapsed="false">
      <c r="A26" s="6" t="s">
        <v>29</v>
      </c>
      <c r="B26" s="7" t="s">
        <v>304</v>
      </c>
      <c r="C26" s="8" t="s">
        <v>29</v>
      </c>
      <c r="D26" s="9"/>
      <c r="E26" s="108"/>
      <c r="F26" s="109"/>
    </row>
    <row r="27" customFormat="false" ht="15.75" hidden="false" customHeight="false" outlineLevel="0" collapsed="false">
      <c r="A27" s="6" t="s">
        <v>31</v>
      </c>
      <c r="B27" s="7" t="s">
        <v>305</v>
      </c>
      <c r="C27" s="8" t="s">
        <v>31</v>
      </c>
      <c r="D27" s="9"/>
      <c r="E27" s="108"/>
      <c r="F27" s="109"/>
    </row>
    <row r="28" customFormat="false" ht="15.75" hidden="false" customHeight="false" outlineLevel="0" collapsed="false">
      <c r="A28" s="6" t="s">
        <v>306</v>
      </c>
      <c r="B28" s="7" t="s">
        <v>307</v>
      </c>
      <c r="C28" s="8" t="s">
        <v>306</v>
      </c>
      <c r="D28" s="9"/>
      <c r="E28" s="108"/>
      <c r="F28" s="109"/>
    </row>
    <row r="29" customFormat="false" ht="15.75" hidden="false" customHeight="false" outlineLevel="0" collapsed="false">
      <c r="A29" s="6" t="s">
        <v>308</v>
      </c>
      <c r="B29" s="7" t="s">
        <v>309</v>
      </c>
      <c r="C29" s="8" t="s">
        <v>308</v>
      </c>
      <c r="D29" s="9"/>
      <c r="E29" s="108"/>
      <c r="F29" s="109"/>
    </row>
    <row r="30" customFormat="false" ht="15.75" hidden="false" customHeight="false" outlineLevel="0" collapsed="false">
      <c r="A30" s="6" t="s">
        <v>310</v>
      </c>
      <c r="B30" s="7" t="s">
        <v>311</v>
      </c>
      <c r="C30" s="8" t="s">
        <v>310</v>
      </c>
      <c r="D30" s="9"/>
      <c r="E30" s="108"/>
      <c r="F30" s="109"/>
    </row>
    <row r="31" customFormat="false" ht="15.75" hidden="false" customHeight="false" outlineLevel="0" collapsed="false">
      <c r="A31" s="6" t="s">
        <v>312</v>
      </c>
      <c r="B31" s="7" t="s">
        <v>313</v>
      </c>
      <c r="C31" s="8" t="s">
        <v>312</v>
      </c>
      <c r="D31" s="9"/>
      <c r="E31" s="108"/>
      <c r="F31" s="109"/>
    </row>
    <row r="32" customFormat="false" ht="15.75" hidden="false" customHeight="false" outlineLevel="0" collapsed="false">
      <c r="A32" s="6" t="s">
        <v>314</v>
      </c>
      <c r="B32" s="7" t="s">
        <v>315</v>
      </c>
      <c r="C32" s="8" t="s">
        <v>314</v>
      </c>
      <c r="D32" s="9"/>
      <c r="E32" s="108"/>
      <c r="F32" s="109"/>
    </row>
    <row r="33" customFormat="false" ht="15.75" hidden="false" customHeight="false" outlineLevel="0" collapsed="false">
      <c r="A33" s="6" t="s">
        <v>159</v>
      </c>
      <c r="B33" s="7" t="s">
        <v>316</v>
      </c>
      <c r="C33" s="7"/>
      <c r="D33" s="7"/>
      <c r="E33" s="8" t="s">
        <v>159</v>
      </c>
      <c r="F33" s="12" t="n">
        <f aca="false">SUM(D25:D32)</f>
        <v>0</v>
      </c>
    </row>
    <row r="34" customFormat="false" ht="15.75" hidden="false" customHeight="false" outlineLevel="0" collapsed="false">
      <c r="A34" s="110"/>
      <c r="B34" s="118" t="s">
        <v>317</v>
      </c>
      <c r="C34" s="119"/>
      <c r="D34" s="119"/>
      <c r="E34" s="108"/>
      <c r="F34" s="109"/>
    </row>
    <row r="35" customFormat="false" ht="15.75" hidden="false" customHeight="false" outlineLevel="0" collapsed="false">
      <c r="A35" s="110"/>
      <c r="B35" s="7" t="s">
        <v>318</v>
      </c>
      <c r="C35" s="7"/>
      <c r="D35" s="7"/>
      <c r="E35" s="108"/>
      <c r="F35" s="109"/>
    </row>
    <row r="36" customFormat="false" ht="15.75" hidden="false" customHeight="false" outlineLevel="0" collapsed="false">
      <c r="A36" s="6" t="s">
        <v>33</v>
      </c>
      <c r="B36" s="7" t="s">
        <v>319</v>
      </c>
      <c r="C36" s="7"/>
      <c r="D36" s="7"/>
      <c r="E36" s="8" t="s">
        <v>33</v>
      </c>
      <c r="F36" s="12" t="n">
        <f aca="false">F23-F33</f>
        <v>0</v>
      </c>
    </row>
    <row r="37" customFormat="false" ht="15.75" hidden="false" customHeight="false" outlineLevel="0" collapsed="false">
      <c r="A37" s="110"/>
      <c r="B37" s="118" t="s">
        <v>320</v>
      </c>
      <c r="C37" s="119"/>
      <c r="D37" s="119"/>
      <c r="E37" s="108"/>
      <c r="F37" s="109"/>
    </row>
    <row r="38" customFormat="false" ht="15.75" hidden="false" customHeight="false" outlineLevel="0" collapsed="false">
      <c r="A38" s="110"/>
      <c r="B38" s="7" t="s">
        <v>321</v>
      </c>
      <c r="C38" s="7"/>
      <c r="D38" s="7"/>
      <c r="E38" s="108"/>
      <c r="F38" s="109"/>
    </row>
    <row r="39" customFormat="false" ht="15.75" hidden="false" customHeight="false" outlineLevel="0" collapsed="false">
      <c r="A39" s="110"/>
      <c r="B39" s="7" t="s">
        <v>322</v>
      </c>
      <c r="C39" s="7"/>
      <c r="D39" s="7"/>
      <c r="E39" s="108"/>
      <c r="F39" s="109"/>
    </row>
    <row r="40" customFormat="false" ht="15.75" hidden="false" customHeight="false" outlineLevel="0" collapsed="false">
      <c r="A40" s="110"/>
      <c r="B40" s="7" t="s">
        <v>323</v>
      </c>
      <c r="C40" s="7"/>
      <c r="D40" s="7"/>
      <c r="E40" s="108"/>
      <c r="F40" s="109"/>
    </row>
    <row r="41" customFormat="false" ht="16.5" hidden="false" customHeight="false" outlineLevel="0" collapsed="false">
      <c r="A41" s="16" t="s">
        <v>38</v>
      </c>
      <c r="B41" s="17" t="s">
        <v>324</v>
      </c>
      <c r="C41" s="17"/>
      <c r="D41" s="17"/>
      <c r="E41" s="18" t="s">
        <v>38</v>
      </c>
      <c r="F41" s="120" t="n">
        <f aca="false">IF(F18&gt;F36,F36,F18)</f>
        <v>0</v>
      </c>
    </row>
  </sheetData>
  <mergeCells count="13">
    <mergeCell ref="A1:F1"/>
    <mergeCell ref="A2:D2"/>
    <mergeCell ref="A3:D3"/>
    <mergeCell ref="B5:D5"/>
    <mergeCell ref="B7:D7"/>
    <mergeCell ref="B8:D8"/>
    <mergeCell ref="B17:D17"/>
    <mergeCell ref="B18:D18"/>
    <mergeCell ref="A21:D21"/>
    <mergeCell ref="B23:D23"/>
    <mergeCell ref="B33:D33"/>
    <mergeCell ref="B36:D36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2" activeCellId="0" sqref="B32"/>
    </sheetView>
  </sheetViews>
  <sheetFormatPr defaultColWidth="8.03515625" defaultRowHeight="12.75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47.54"/>
    <col collapsed="false" customWidth="true" hidden="false" outlineLevel="0" max="3" min="3" style="0" width="3.16"/>
    <col collapsed="false" customWidth="true" hidden="false" outlineLevel="0" max="5" min="5" style="0" width="3.16"/>
  </cols>
  <sheetData>
    <row r="1" customFormat="false" ht="12.75" hidden="false" customHeight="false" outlineLevel="0" collapsed="false">
      <c r="A1" s="121" t="s">
        <v>325</v>
      </c>
      <c r="B1" s="121"/>
      <c r="C1" s="121"/>
      <c r="D1" s="121"/>
      <c r="E1" s="121"/>
      <c r="F1" s="121"/>
    </row>
    <row r="2" customFormat="false" ht="12.75" hidden="false" customHeight="false" outlineLevel="0" collapsed="false">
      <c r="A2" s="62" t="s">
        <v>326</v>
      </c>
      <c r="B2" s="62"/>
      <c r="C2" s="62"/>
      <c r="D2" s="62"/>
    </row>
    <row r="3" customFormat="false" ht="23.65" hidden="false" customHeight="true" outlineLevel="0" collapsed="false">
      <c r="A3" s="72" t="s">
        <v>327</v>
      </c>
      <c r="B3" s="72"/>
      <c r="C3" s="72"/>
      <c r="D3" s="72"/>
    </row>
    <row r="5" customFormat="false" ht="12.75" hidden="false" customHeight="true" outlineLevel="0" collapsed="false">
      <c r="A5" s="122" t="s">
        <v>328</v>
      </c>
      <c r="B5" s="122"/>
      <c r="C5" s="122"/>
      <c r="D5" s="122"/>
      <c r="E5" s="123"/>
      <c r="F5" s="124"/>
    </row>
    <row r="6" customFormat="false" ht="12.75" hidden="false" customHeight="true" outlineLevel="0" collapsed="false">
      <c r="A6" s="125" t="s">
        <v>329</v>
      </c>
      <c r="B6" s="125"/>
      <c r="C6" s="125"/>
      <c r="D6" s="125"/>
      <c r="E6" s="126"/>
      <c r="F6" s="127"/>
    </row>
    <row r="7" customFormat="false" ht="12.75" hidden="false" customHeight="true" outlineLevel="0" collapsed="false">
      <c r="A7" s="125" t="s">
        <v>330</v>
      </c>
      <c r="B7" s="125"/>
      <c r="C7" s="125"/>
      <c r="D7" s="125"/>
      <c r="E7" s="126"/>
      <c r="F7" s="127"/>
    </row>
    <row r="8" s="130" customFormat="true" ht="35.1" hidden="false" customHeight="true" outlineLevel="0" collapsed="false">
      <c r="A8" s="125" t="s">
        <v>331</v>
      </c>
      <c r="B8" s="125"/>
      <c r="C8" s="125"/>
      <c r="D8" s="125"/>
      <c r="E8" s="128"/>
      <c r="F8" s="129"/>
    </row>
    <row r="9" customFormat="false" ht="12.75" hidden="false" customHeight="true" outlineLevel="0" collapsed="false">
      <c r="A9" s="125" t="s">
        <v>332</v>
      </c>
      <c r="B9" s="125"/>
      <c r="C9" s="125"/>
      <c r="D9" s="125"/>
      <c r="E9" s="126"/>
      <c r="F9" s="127"/>
    </row>
    <row r="10" customFormat="false" ht="12.75" hidden="false" customHeight="true" outlineLevel="0" collapsed="false">
      <c r="A10" s="125" t="s">
        <v>333</v>
      </c>
      <c r="B10" s="125"/>
      <c r="C10" s="125"/>
      <c r="D10" s="125"/>
      <c r="E10" s="126"/>
      <c r="F10" s="127"/>
    </row>
    <row r="11" customFormat="false" ht="12.75" hidden="false" customHeight="false" outlineLevel="0" collapsed="false">
      <c r="A11" s="131"/>
      <c r="B11" s="128"/>
      <c r="C11" s="128"/>
      <c r="D11" s="128"/>
      <c r="E11" s="126"/>
      <c r="F11" s="127"/>
    </row>
    <row r="12" customFormat="false" ht="12.75" hidden="false" customHeight="true" outlineLevel="0" collapsed="false">
      <c r="A12" s="132" t="s">
        <v>1</v>
      </c>
      <c r="B12" s="133"/>
      <c r="C12" s="133"/>
      <c r="D12" s="133"/>
      <c r="E12" s="42" t="s">
        <v>1</v>
      </c>
      <c r="F12" s="53" t="n">
        <f aca="false">'IRS Child Tax Credit'!F18</f>
        <v>0</v>
      </c>
    </row>
    <row r="13" customFormat="false" ht="12.75" hidden="false" customHeight="true" outlineLevel="0" collapsed="false">
      <c r="A13" s="132" t="s">
        <v>180</v>
      </c>
      <c r="B13" s="134" t="s">
        <v>334</v>
      </c>
      <c r="C13" s="134"/>
      <c r="D13" s="134"/>
      <c r="E13" s="42" t="s">
        <v>180</v>
      </c>
      <c r="F13" s="135" t="n">
        <f aca="false">'IRS f1040'!F32</f>
        <v>0</v>
      </c>
    </row>
    <row r="14" customFormat="false" ht="12.75" hidden="false" customHeight="true" outlineLevel="0" collapsed="false">
      <c r="A14" s="132" t="s">
        <v>147</v>
      </c>
      <c r="B14" s="134" t="s">
        <v>335</v>
      </c>
      <c r="C14" s="134"/>
      <c r="D14" s="134"/>
      <c r="E14" s="42" t="s">
        <v>147</v>
      </c>
      <c r="F14" s="53" t="n">
        <f aca="false">F12-F13</f>
        <v>0</v>
      </c>
    </row>
    <row r="15" customFormat="false" ht="12.75" hidden="false" customHeight="true" outlineLevel="0" collapsed="false">
      <c r="A15" s="132" t="s">
        <v>11</v>
      </c>
      <c r="B15" s="134" t="s">
        <v>336</v>
      </c>
      <c r="C15" s="134"/>
      <c r="D15" s="134"/>
      <c r="E15" s="42" t="s">
        <v>11</v>
      </c>
      <c r="F15" s="46"/>
    </row>
    <row r="16" customFormat="false" ht="12.75" hidden="false" customHeight="true" outlineLevel="0" collapsed="false">
      <c r="A16" s="132" t="s">
        <v>13</v>
      </c>
      <c r="B16" s="134" t="s">
        <v>337</v>
      </c>
      <c r="C16" s="134"/>
      <c r="D16" s="134"/>
      <c r="E16" s="42" t="s">
        <v>13</v>
      </c>
      <c r="F16" s="53" t="n">
        <f aca="false">F15*1400</f>
        <v>0</v>
      </c>
    </row>
    <row r="17" customFormat="false" ht="12.75" hidden="false" customHeight="true" outlineLevel="0" collapsed="false">
      <c r="A17" s="132" t="s">
        <v>149</v>
      </c>
      <c r="B17" s="133"/>
      <c r="C17" s="133"/>
      <c r="D17" s="133"/>
      <c r="E17" s="42" t="s">
        <v>149</v>
      </c>
      <c r="F17" s="53" t="n">
        <f aca="false">F15*1400</f>
        <v>0</v>
      </c>
    </row>
    <row r="18" customFormat="false" ht="35.1" hidden="false" customHeight="true" outlineLevel="0" collapsed="false">
      <c r="A18" s="125" t="s">
        <v>338</v>
      </c>
      <c r="B18" s="125"/>
      <c r="C18" s="125"/>
      <c r="D18" s="125"/>
      <c r="E18" s="126"/>
      <c r="F18" s="127"/>
    </row>
    <row r="19" customFormat="false" ht="12.75" hidden="false" customHeight="true" outlineLevel="0" collapsed="false">
      <c r="A19" s="132" t="s">
        <v>151</v>
      </c>
      <c r="B19" s="134" t="s">
        <v>339</v>
      </c>
      <c r="C19" s="134"/>
      <c r="D19" s="134"/>
      <c r="E19" s="42" t="s">
        <v>151</v>
      </c>
      <c r="F19" s="136" t="n">
        <f aca="false">MIN(F14,F17)</f>
        <v>0</v>
      </c>
    </row>
    <row r="20" customFormat="false" ht="12.75" hidden="false" customHeight="false" outlineLevel="0" collapsed="false">
      <c r="A20" s="132" t="s">
        <v>18</v>
      </c>
      <c r="B20" s="128" t="s">
        <v>340</v>
      </c>
      <c r="C20" s="132" t="s">
        <v>18</v>
      </c>
      <c r="D20" s="137"/>
      <c r="E20" s="126"/>
      <c r="F20" s="127"/>
    </row>
    <row r="21" customFormat="false" ht="12.75" hidden="false" customHeight="false" outlineLevel="0" collapsed="false">
      <c r="A21" s="132" t="s">
        <v>20</v>
      </c>
      <c r="B21" s="128" t="s">
        <v>341</v>
      </c>
      <c r="C21" s="132" t="s">
        <v>20</v>
      </c>
      <c r="D21" s="137"/>
      <c r="E21" s="126"/>
      <c r="F21" s="127"/>
    </row>
    <row r="22" customFormat="false" ht="38.25" hidden="false" customHeight="false" outlineLevel="0" collapsed="false">
      <c r="A22" s="132" t="s">
        <v>21</v>
      </c>
      <c r="B22" s="128" t="s">
        <v>342</v>
      </c>
      <c r="C22" s="132" t="s">
        <v>21</v>
      </c>
      <c r="D22" s="137" t="n">
        <f aca="false">IF(D20&gt;2500,D20-2500,0)</f>
        <v>0</v>
      </c>
      <c r="E22" s="126"/>
      <c r="F22" s="127"/>
    </row>
    <row r="23" customFormat="false" ht="12.75" hidden="false" customHeight="true" outlineLevel="0" collapsed="false">
      <c r="A23" s="132" t="s">
        <v>23</v>
      </c>
      <c r="B23" s="134" t="s">
        <v>343</v>
      </c>
      <c r="C23" s="134"/>
      <c r="D23" s="134"/>
      <c r="E23" s="42" t="s">
        <v>23</v>
      </c>
      <c r="F23" s="53" t="n">
        <f aca="false">ROUND(D22*0.15,2)</f>
        <v>0</v>
      </c>
    </row>
    <row r="24" customFormat="false" ht="12.75" hidden="false" customHeight="true" outlineLevel="0" collapsed="false">
      <c r="A24" s="125" t="s">
        <v>344</v>
      </c>
      <c r="B24" s="125"/>
      <c r="C24" s="125"/>
      <c r="D24" s="125"/>
      <c r="E24" s="126"/>
      <c r="F24" s="127"/>
    </row>
    <row r="25" customFormat="false" ht="23.65" hidden="false" customHeight="true" outlineLevel="0" collapsed="false">
      <c r="A25" s="132" t="s">
        <v>245</v>
      </c>
      <c r="B25" s="134" t="s">
        <v>345</v>
      </c>
      <c r="C25" s="134"/>
      <c r="D25" s="134"/>
      <c r="E25" s="42" t="s">
        <v>245</v>
      </c>
      <c r="F25" s="44" t="n">
        <f aca="false">IF(F23=0,0,MIN(F19,F23))</f>
        <v>0</v>
      </c>
    </row>
    <row r="26" customFormat="false" ht="23.65" hidden="false" customHeight="true" outlineLevel="0" collapsed="false">
      <c r="A26" s="132" t="s">
        <v>247</v>
      </c>
      <c r="B26" s="138" t="s">
        <v>346</v>
      </c>
      <c r="C26" s="138"/>
      <c r="D26" s="138"/>
      <c r="E26" s="42" t="s">
        <v>247</v>
      </c>
      <c r="F26" s="136" t="n">
        <f aca="false">IF(F23&gt;=F19,F19,0)</f>
        <v>0</v>
      </c>
    </row>
    <row r="27" customFormat="false" ht="12.75" hidden="false" customHeight="false" outlineLevel="0" collapsed="false">
      <c r="A27" s="139" t="s">
        <v>347</v>
      </c>
      <c r="B27" s="139"/>
      <c r="C27" s="139"/>
      <c r="D27" s="139"/>
    </row>
    <row r="28" customFormat="false" ht="57.45" hidden="false" customHeight="false" outlineLevel="0" collapsed="false">
      <c r="A28" s="132" t="s">
        <v>25</v>
      </c>
      <c r="B28" s="140" t="s">
        <v>348</v>
      </c>
      <c r="C28" s="132" t="s">
        <v>25</v>
      </c>
      <c r="D28" s="141" t="n">
        <f aca="false">W2!D9+W2!D11</f>
        <v>0</v>
      </c>
      <c r="E28" s="123"/>
      <c r="F28" s="124"/>
    </row>
    <row r="29" customFormat="false" ht="102.95" hidden="false" customHeight="false" outlineLevel="0" collapsed="false">
      <c r="A29" s="132" t="s">
        <v>159</v>
      </c>
      <c r="B29" s="128" t="s">
        <v>349</v>
      </c>
      <c r="C29" s="132" t="s">
        <v>159</v>
      </c>
      <c r="D29" s="141" t="n">
        <f aca="false">'IRS f1040 s1'!F18+'IRS f1040 s2'!F10</f>
        <v>0</v>
      </c>
      <c r="E29" s="126"/>
      <c r="F29" s="127"/>
    </row>
    <row r="30" customFormat="false" ht="12.75" hidden="false" customHeight="false" outlineLevel="0" collapsed="false">
      <c r="A30" s="132" t="s">
        <v>33</v>
      </c>
      <c r="B30" s="128" t="s">
        <v>350</v>
      </c>
      <c r="C30" s="132" t="s">
        <v>33</v>
      </c>
      <c r="D30" s="141" t="n">
        <f aca="false">D28+D29</f>
        <v>0</v>
      </c>
      <c r="E30" s="126"/>
      <c r="F30" s="127"/>
    </row>
    <row r="31" customFormat="false" ht="52.2" hidden="false" customHeight="false" outlineLevel="0" collapsed="false">
      <c r="A31" s="132" t="s">
        <v>38</v>
      </c>
      <c r="B31" s="128" t="s">
        <v>351</v>
      </c>
      <c r="C31" s="132" t="s">
        <v>38</v>
      </c>
      <c r="D31" s="141" t="n">
        <f aca="false">'IRS f1040'!D43+'IRS f1040 s3'!F14</f>
        <v>0</v>
      </c>
      <c r="E31" s="126"/>
      <c r="F31" s="127"/>
    </row>
    <row r="32" customFormat="false" ht="12.75" hidden="false" customHeight="true" outlineLevel="0" collapsed="false">
      <c r="A32" s="132" t="s">
        <v>40</v>
      </c>
      <c r="B32" s="134" t="s">
        <v>352</v>
      </c>
      <c r="C32" s="134"/>
      <c r="D32" s="134"/>
      <c r="E32" s="42" t="s">
        <v>40</v>
      </c>
      <c r="F32" s="44" t="n">
        <f aca="false">D30-D31</f>
        <v>0</v>
      </c>
    </row>
    <row r="33" customFormat="false" ht="12.75" hidden="false" customHeight="true" outlineLevel="0" collapsed="false">
      <c r="A33" s="132" t="s">
        <v>42</v>
      </c>
      <c r="B33" s="134" t="s">
        <v>353</v>
      </c>
      <c r="C33" s="134"/>
      <c r="D33" s="134"/>
      <c r="E33" s="42" t="s">
        <v>42</v>
      </c>
      <c r="F33" s="44" t="n">
        <f aca="false">MAX(F32,F23)</f>
        <v>0</v>
      </c>
    </row>
    <row r="34" customFormat="false" ht="12.75" hidden="false" customHeight="false" outlineLevel="0" collapsed="false">
      <c r="A34" s="142"/>
      <c r="B34" s="138" t="s">
        <v>354</v>
      </c>
      <c r="C34" s="138"/>
      <c r="D34" s="138"/>
      <c r="E34" s="143"/>
      <c r="F34" s="144"/>
    </row>
    <row r="35" customFormat="false" ht="12.75" hidden="false" customHeight="true" outlineLevel="0" collapsed="false">
      <c r="A35" s="145" t="s">
        <v>355</v>
      </c>
      <c r="B35" s="145"/>
      <c r="C35" s="145"/>
      <c r="D35" s="145"/>
    </row>
    <row r="36" customFormat="false" ht="12.75" hidden="false" customHeight="true" outlineLevel="0" collapsed="false">
      <c r="A36" s="132" t="s">
        <v>44</v>
      </c>
      <c r="B36" s="146" t="s">
        <v>356</v>
      </c>
      <c r="C36" s="146"/>
      <c r="D36" s="146"/>
      <c r="E36" s="42" t="s">
        <v>44</v>
      </c>
      <c r="F36" s="147" t="n">
        <f aca="false">MIN(F33,F19)</f>
        <v>0</v>
      </c>
    </row>
  </sheetData>
  <mergeCells count="26">
    <mergeCell ref="A1:F1"/>
    <mergeCell ref="A2:D2"/>
    <mergeCell ref="A3:D3"/>
    <mergeCell ref="A5:D5"/>
    <mergeCell ref="A6:D6"/>
    <mergeCell ref="A7:D7"/>
    <mergeCell ref="A8:D8"/>
    <mergeCell ref="A9:D9"/>
    <mergeCell ref="A10:D10"/>
    <mergeCell ref="B12:D12"/>
    <mergeCell ref="B13:D13"/>
    <mergeCell ref="B14:D14"/>
    <mergeCell ref="B15:D15"/>
    <mergeCell ref="B16:D16"/>
    <mergeCell ref="B17:D17"/>
    <mergeCell ref="A18:D18"/>
    <mergeCell ref="B19:D19"/>
    <mergeCell ref="B23:D23"/>
    <mergeCell ref="A24:D24"/>
    <mergeCell ref="B25:D25"/>
    <mergeCell ref="B26:D26"/>
    <mergeCell ref="A27:D27"/>
    <mergeCell ref="B32:D32"/>
    <mergeCell ref="B33:D33"/>
    <mergeCell ref="A35:D35"/>
    <mergeCell ref="B36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2021-03-16T21:25:21Z</dcterms:created>
  <dc:creator>JCC</dc:creator>
  <dc:description/>
  <dc:language>en-US</dc:language>
  <cp:lastModifiedBy/>
  <dcterms:modified xsi:type="dcterms:W3CDTF">2021-03-20T13:15:34Z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