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G2" i="1"/>
  <c r="G10" i="1"/>
  <c r="D27" i="1"/>
  <c r="G3" i="1"/>
  <c r="D20" i="1"/>
  <c r="G4" i="1"/>
  <c r="D21" i="1"/>
  <c r="G5" i="1"/>
  <c r="D22" i="1"/>
  <c r="G6" i="1"/>
  <c r="D23" i="1"/>
  <c r="G7" i="1"/>
  <c r="D24" i="1"/>
  <c r="G8" i="1"/>
  <c r="D25" i="1"/>
  <c r="G9" i="1"/>
  <c r="D26" i="1"/>
  <c r="D19" i="1"/>
  <c r="F19" i="1"/>
  <c r="H34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<sst xmlns="http://schemas.openxmlformats.org/spreadsheetml/2006/main" count="30" uniqueCount="18">
  <si>
    <t>Reads starting with correct barcode</t>
  </si>
  <si>
    <t>Reads with second AseI site (discarded)</t>
  </si>
  <si>
    <t>Reads with NlaIII site (too short to be mapped)</t>
  </si>
  <si>
    <t>Reads with NlaIII site (long enough to be mapped)</t>
  </si>
  <si>
    <t>Total sequences to be mapped</t>
  </si>
  <si>
    <t>Aligned reads</t>
  </si>
  <si>
    <t>BCR Run 1</t>
  </si>
  <si>
    <t>BCR Run 2</t>
  </si>
  <si>
    <t>MLL Run 1</t>
  </si>
  <si>
    <t>MLL Run 2</t>
  </si>
  <si>
    <t>MLL Run 3</t>
  </si>
  <si>
    <t>MLL Run 3 phiX</t>
  </si>
  <si>
    <t>ABL Run 1</t>
  </si>
  <si>
    <t>MLL Promoter 1</t>
  </si>
  <si>
    <t>MLL Promoter 2</t>
  </si>
  <si>
    <t>Unmapped reads</t>
  </si>
  <si>
    <t>Total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</si>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</sst>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Reads with second AseI site (discarded)</c:v>
                </c:pt>
              </c:strCache>
            </c:strRef>
          </c:tx>
          <c:invertIfNegative val="0"/>
          <c:cat>
            <c:strRef>
              <c:f>Sheet1!$A$19:$A$27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 Run 1</c:v>
                </c:pt>
                <c:pt idx="7">
                  <c:v>MLL Promoter 1</c:v>
                </c:pt>
                <c:pt idx="8">
                  <c:v>MLL Promoter 2</c:v>
                </c:pt>
              </c:strCache>
            </c:strRef>
          </c:cat>
          <c:val>
            <c:numRef>
              <c:f>Sheet1!$B$19:$B$27</c:f>
              <c:numCache>
                <c:formatCode>General</c:formatCode>
                <c:ptCount val="9"/>
                <c:pt idx="0">
                  <c:v>85448.0</c:v>
                </c:pt>
                <c:pt idx="1">
                  <c:v>41823.0</c:v>
                </c:pt>
                <c:pt idx="2">
                  <c:v>15.0</c:v>
                </c:pt>
                <c:pt idx="3">
                  <c:v>45012.0</c:v>
                </c:pt>
                <c:pt idx="4">
                  <c:v>1535.0</c:v>
                </c:pt>
                <c:pt idx="5">
                  <c:v>321.0</c:v>
                </c:pt>
                <c:pt idx="6">
                  <c:v>434554.0</c:v>
                </c:pt>
                <c:pt idx="7">
                  <c:v>243399.0</c:v>
                </c:pt>
                <c:pt idx="8">
                  <c:v>232741.0</c:v>
                </c:pt>
              </c:numCache>
            </c:numRef>
          </c:val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Reads with NlaIII site (too short to be mapped)</c:v>
                </c:pt>
              </c:strCache>
            </c:strRef>
          </c:tx>
          <c:invertIfNegative val="0"/>
          <c:cat>
            <c:strRef>
              <c:f>Sheet1!$A$19:$A$27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 Run 1</c:v>
                </c:pt>
                <c:pt idx="7">
                  <c:v>MLL Promoter 1</c:v>
                </c:pt>
                <c:pt idx="8">
                  <c:v>MLL Promoter 2</c:v>
                </c:pt>
              </c:strCache>
            </c:strRef>
          </c:cat>
          <c:val>
            <c:numRef>
              <c:f>Sheet1!$C$19:$C$27</c:f>
              <c:numCache>
                <c:formatCode>General</c:formatCode>
                <c:ptCount val="9"/>
                <c:pt idx="0">
                  <c:v>3.823824E6</c:v>
                </c:pt>
                <c:pt idx="1">
                  <c:v>1.493641E6</c:v>
                </c:pt>
                <c:pt idx="2">
                  <c:v>29279.0</c:v>
                </c:pt>
                <c:pt idx="3">
                  <c:v>1.388307E6</c:v>
                </c:pt>
                <c:pt idx="4">
                  <c:v>557742.0</c:v>
                </c:pt>
                <c:pt idx="5">
                  <c:v>1974.0</c:v>
                </c:pt>
                <c:pt idx="6">
                  <c:v>201658.0</c:v>
                </c:pt>
                <c:pt idx="7">
                  <c:v>485996.0</c:v>
                </c:pt>
                <c:pt idx="8">
                  <c:v>1.917547E6</c:v>
                </c:pt>
              </c:numCache>
            </c:numRef>
          </c:val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Unmapped reads</c:v>
                </c:pt>
              </c:strCache>
            </c:strRef>
          </c:tx>
          <c:invertIfNegative val="0"/>
          <c:cat>
            <c:strRef>
              <c:f>Sheet1!$A$19:$A$27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 Run 1</c:v>
                </c:pt>
                <c:pt idx="7">
                  <c:v>MLL Promoter 1</c:v>
                </c:pt>
                <c:pt idx="8">
                  <c:v>MLL Promoter 2</c:v>
                </c:pt>
              </c:strCache>
            </c:str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6.132944E6</c:v>
                </c:pt>
                <c:pt idx="1">
                  <c:v>2.818363E6</c:v>
                </c:pt>
                <c:pt idx="2">
                  <c:v>6025.0</c:v>
                </c:pt>
                <c:pt idx="3">
                  <c:v>2.077896E6</c:v>
                </c:pt>
                <c:pt idx="4">
                  <c:v>1.321302E6</c:v>
                </c:pt>
                <c:pt idx="5">
                  <c:v>6741.0</c:v>
                </c:pt>
                <c:pt idx="6">
                  <c:v>4.95328E6</c:v>
                </c:pt>
                <c:pt idx="7">
                  <c:v>3.725918E6</c:v>
                </c:pt>
                <c:pt idx="8">
                  <c:v>6.985746E6</c:v>
                </c:pt>
              </c:numCache>
            </c:numRef>
          </c:val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Aligned reads</c:v>
                </c:pt>
              </c:strCache>
            </c:strRef>
          </c:tx>
          <c:invertIfNegative val="0"/>
          <c:cat>
            <c:strRef>
              <c:f>Sheet1!$A$19:$A$27</c:f>
              <c:strCache>
                <c:ptCount val="9"/>
                <c:pt idx="0">
                  <c:v>BCR Run 1</c:v>
                </c:pt>
                <c:pt idx="1">
                  <c:v>BCR Run 2</c:v>
                </c:pt>
                <c:pt idx="2">
                  <c:v>MLL Run 1</c:v>
                </c:pt>
                <c:pt idx="3">
                  <c:v>MLL Run 2</c:v>
                </c:pt>
                <c:pt idx="4">
                  <c:v>MLL Run 3</c:v>
                </c:pt>
                <c:pt idx="5">
                  <c:v>MLL Run 3 phiX</c:v>
                </c:pt>
                <c:pt idx="6">
                  <c:v>ABL Run 1</c:v>
                </c:pt>
                <c:pt idx="7">
                  <c:v>MLL Promoter 1</c:v>
                </c:pt>
                <c:pt idx="8">
                  <c:v>MLL Promoter 2</c:v>
                </c:pt>
              </c:strCache>
            </c:strRef>
          </c:cat>
          <c:val>
            <c:numRef>
              <c:f>Sheet1!$E$19:$E$27</c:f>
              <c:numCache>
                <c:formatCode>General</c:formatCode>
                <c:ptCount val="9"/>
                <c:pt idx="0">
                  <c:v>1.4931033E7</c:v>
                </c:pt>
                <c:pt idx="1">
                  <c:v>9.260876E6</c:v>
                </c:pt>
                <c:pt idx="2">
                  <c:v>21923.0</c:v>
                </c:pt>
                <c:pt idx="3">
                  <c:v>1.3535278E7</c:v>
                </c:pt>
                <c:pt idx="4">
                  <c:v>8.498056E6</c:v>
                </c:pt>
                <c:pt idx="5">
                  <c:v>44194.0</c:v>
                </c:pt>
                <c:pt idx="6">
                  <c:v>2.711777E7</c:v>
                </c:pt>
                <c:pt idx="7">
                  <c:v>2.368893E7</c:v>
                </c:pt>
                <c:pt idx="8">
                  <c:v>2.263888E7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04468024"/>
        <c:axId val="2020454776"/>
      </c:barChart>
      <c:catAx>
        <c:axId val="2104468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0454776"/>
        <c:crosses val="autoZero"/>
        <c:auto val="1"/>
        <c:lblAlgn val="ctr"/>
        <c:lblOffset val="100"/>
        <c:noMultiLvlLbl val="0"/>
      </c:catAx>
      <c:valAx>
        <c:axId val="202045477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0446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1866900</xdr:colOff>
      <xdr:row>25</xdr:row>
      <xdr:rowOff>63500</xdr:rowOff>
    </xdr:from>
    <xdr:to>
      <xdr:col>5</xdr:col>
      <xdr:colOff>1295400</xdr:colOff>
      <xdr:row>53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E1" workbookViewId="0">
      <selection activeCell="M32" sqref="M32"/>
    </sheetView>
  </sheetViews>
  <sheetFormatPr baseColWidth="10" defaultRowHeight="15" x14ac:dyDescent="0"/>
  <cols>
    <col min="2" max="2" width="30.1640625" bestFit="1" customWidth="1"/>
    <col min="3" max="3" width="33.1640625" bestFit="1" customWidth="1"/>
    <col min="4" max="4" width="39.1640625" bestFit="1" customWidth="1"/>
    <col min="5" max="5" width="41.83203125" bestFit="1" customWidth="1"/>
    <col min="6" max="7" width="26" customWidth="1"/>
    <col min="8" max="8" width="26.16406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</row>
    <row r="2" spans="1:9">
      <c r="A2" t="s">
        <v>6</v>
      </c>
      <c r="B2">
        <v>22390498</v>
      </c>
      <c r="C2">
        <v>85448</v>
      </c>
      <c r="D2">
        <v>3823824</v>
      </c>
      <c r="E2">
        <v>2860849</v>
      </c>
      <c r="F2">
        <v>18203128</v>
      </c>
      <c r="G2">
        <f>E2+F2</f>
        <v>21063977</v>
      </c>
      <c r="H2">
        <v>14931033</v>
      </c>
      <c r="I2" s="1">
        <f>H2/F2</f>
        <v>0.82024545451748732</v>
      </c>
    </row>
    <row r="3" spans="1:9">
      <c r="A3" t="s">
        <v>7</v>
      </c>
      <c r="B3">
        <v>12616122</v>
      </c>
      <c r="C3">
        <v>41823</v>
      </c>
      <c r="D3">
        <v>1493641</v>
      </c>
      <c r="E3">
        <v>1146963</v>
      </c>
      <c r="F3">
        <v>10932276</v>
      </c>
      <c r="G3">
        <f t="shared" ref="G3:G10" si="0">E3+F3</f>
        <v>12079239</v>
      </c>
      <c r="H3">
        <v>9260876</v>
      </c>
      <c r="I3" s="1">
        <f t="shared" ref="I3:I10" si="1">H3/F3</f>
        <v>0.84711326351438621</v>
      </c>
    </row>
    <row r="4" spans="1:9">
      <c r="A4" t="s">
        <v>8</v>
      </c>
      <c r="B4">
        <v>55868</v>
      </c>
      <c r="C4">
        <v>15</v>
      </c>
      <c r="D4">
        <v>29279</v>
      </c>
      <c r="E4">
        <v>1819</v>
      </c>
      <c r="F4">
        <v>26129</v>
      </c>
      <c r="G4">
        <f t="shared" si="0"/>
        <v>27948</v>
      </c>
      <c r="H4">
        <v>21923</v>
      </c>
      <c r="I4" s="1">
        <f t="shared" si="1"/>
        <v>0.83902943090053195</v>
      </c>
    </row>
    <row r="5" spans="1:9">
      <c r="A5" t="s">
        <v>9</v>
      </c>
      <c r="B5">
        <v>16442664</v>
      </c>
      <c r="C5">
        <v>45012</v>
      </c>
      <c r="D5">
        <v>1388307</v>
      </c>
      <c r="E5">
        <v>662684</v>
      </c>
      <c r="F5">
        <v>14950490</v>
      </c>
      <c r="G5">
        <f t="shared" si="0"/>
        <v>15613174</v>
      </c>
      <c r="H5">
        <v>13535278</v>
      </c>
      <c r="I5" s="1">
        <f t="shared" si="1"/>
        <v>0.90534009253208425</v>
      </c>
    </row>
    <row r="6" spans="1:9">
      <c r="A6" t="s">
        <v>10</v>
      </c>
      <c r="B6">
        <v>9960249</v>
      </c>
      <c r="C6">
        <v>1535</v>
      </c>
      <c r="D6">
        <v>557742</v>
      </c>
      <c r="E6">
        <v>450422</v>
      </c>
      <c r="F6">
        <v>9368936</v>
      </c>
      <c r="G6">
        <f t="shared" si="0"/>
        <v>9819358</v>
      </c>
      <c r="H6">
        <v>8498056</v>
      </c>
      <c r="I6" s="1">
        <f t="shared" si="1"/>
        <v>0.90704600821267223</v>
      </c>
    </row>
    <row r="7" spans="1:9">
      <c r="A7" t="s">
        <v>11</v>
      </c>
      <c r="B7">
        <v>56994</v>
      </c>
      <c r="C7">
        <v>321</v>
      </c>
      <c r="D7">
        <v>1974</v>
      </c>
      <c r="E7">
        <v>1983</v>
      </c>
      <c r="F7">
        <v>48952</v>
      </c>
      <c r="G7">
        <f t="shared" si="0"/>
        <v>50935</v>
      </c>
      <c r="H7">
        <v>44194</v>
      </c>
      <c r="I7" s="1">
        <f t="shared" si="1"/>
        <v>0.90280274554665796</v>
      </c>
    </row>
    <row r="8" spans="1:9">
      <c r="A8" t="s">
        <v>12</v>
      </c>
      <c r="B8">
        <v>32140483</v>
      </c>
      <c r="C8">
        <v>434554</v>
      </c>
      <c r="D8">
        <v>201658</v>
      </c>
      <c r="E8">
        <v>988675</v>
      </c>
      <c r="F8">
        <v>31082375</v>
      </c>
      <c r="G8">
        <f t="shared" si="0"/>
        <v>32071050</v>
      </c>
      <c r="H8">
        <v>27117770</v>
      </c>
      <c r="I8" s="1">
        <f t="shared" si="1"/>
        <v>0.87244845350459865</v>
      </c>
    </row>
    <row r="9" spans="1:9">
      <c r="A9" t="s">
        <v>13</v>
      </c>
      <c r="B9">
        <v>27548835</v>
      </c>
      <c r="C9">
        <v>243399</v>
      </c>
      <c r="D9">
        <v>485996</v>
      </c>
      <c r="E9">
        <v>1124315</v>
      </c>
      <c r="F9">
        <v>26290533</v>
      </c>
      <c r="G9">
        <f t="shared" si="0"/>
        <v>27414848</v>
      </c>
      <c r="H9">
        <v>23688930</v>
      </c>
      <c r="I9" s="1">
        <f t="shared" si="1"/>
        <v>0.90104411348373958</v>
      </c>
    </row>
    <row r="10" spans="1:9">
      <c r="A10" t="s">
        <v>14</v>
      </c>
      <c r="B10">
        <v>30333263</v>
      </c>
      <c r="C10">
        <v>232741</v>
      </c>
      <c r="D10">
        <v>1917547</v>
      </c>
      <c r="E10">
        <v>1875757</v>
      </c>
      <c r="F10">
        <v>27748869</v>
      </c>
      <c r="G10">
        <f t="shared" si="0"/>
        <v>29624626</v>
      </c>
      <c r="H10">
        <v>22638880</v>
      </c>
      <c r="I10" s="1">
        <f t="shared" si="1"/>
        <v>0.81584874684442099</v>
      </c>
    </row>
    <row r="18" spans="1:6">
      <c r="B18" t="s">
        <v>1</v>
      </c>
      <c r="C18" t="s">
        <v>2</v>
      </c>
      <c r="D18" t="s">
        <v>15</v>
      </c>
      <c r="E18" t="s">
        <v>5</v>
      </c>
      <c r="F18" t="s">
        <v>16</v>
      </c>
    </row>
    <row r="19" spans="1:6">
      <c r="A19" t="s">
        <v>6</v>
      </c>
      <c r="B19">
        <v>85448</v>
      </c>
      <c r="C19">
        <v>3823824</v>
      </c>
      <c r="D19">
        <f>G2-H2</f>
        <v>6132944</v>
      </c>
      <c r="E19">
        <v>14931033</v>
      </c>
      <c r="F19">
        <f>SUM(B19:E19)</f>
        <v>24973249</v>
      </c>
    </row>
    <row r="20" spans="1:6">
      <c r="A20" t="s">
        <v>7</v>
      </c>
      <c r="B20">
        <v>41823</v>
      </c>
      <c r="C20">
        <v>1493641</v>
      </c>
      <c r="D20">
        <f t="shared" ref="D20:D26" si="2">G3-H3</f>
        <v>2818363</v>
      </c>
      <c r="E20">
        <v>9260876</v>
      </c>
      <c r="F20">
        <f t="shared" ref="F20:F27" si="3">SUM(B20:E20)</f>
        <v>13614703</v>
      </c>
    </row>
    <row r="21" spans="1:6">
      <c r="A21" t="s">
        <v>8</v>
      </c>
      <c r="B21">
        <v>15</v>
      </c>
      <c r="C21">
        <v>29279</v>
      </c>
      <c r="D21">
        <f t="shared" si="2"/>
        <v>6025</v>
      </c>
      <c r="E21">
        <v>21923</v>
      </c>
      <c r="F21">
        <f t="shared" si="3"/>
        <v>57242</v>
      </c>
    </row>
    <row r="22" spans="1:6">
      <c r="A22" t="s">
        <v>9</v>
      </c>
      <c r="B22">
        <v>45012</v>
      </c>
      <c r="C22">
        <v>1388307</v>
      </c>
      <c r="D22">
        <f t="shared" si="2"/>
        <v>2077896</v>
      </c>
      <c r="E22">
        <v>13535278</v>
      </c>
      <c r="F22">
        <f t="shared" si="3"/>
        <v>17046493</v>
      </c>
    </row>
    <row r="23" spans="1:6">
      <c r="A23" t="s">
        <v>10</v>
      </c>
      <c r="B23">
        <v>1535</v>
      </c>
      <c r="C23">
        <v>557742</v>
      </c>
      <c r="D23">
        <f t="shared" si="2"/>
        <v>1321302</v>
      </c>
      <c r="E23">
        <v>8498056</v>
      </c>
      <c r="F23">
        <f t="shared" si="3"/>
        <v>10378635</v>
      </c>
    </row>
    <row r="24" spans="1:6">
      <c r="A24" t="s">
        <v>11</v>
      </c>
      <c r="B24">
        <v>321</v>
      </c>
      <c r="C24">
        <v>1974</v>
      </c>
      <c r="D24">
        <f t="shared" si="2"/>
        <v>6741</v>
      </c>
      <c r="E24">
        <v>44194</v>
      </c>
      <c r="F24">
        <f t="shared" si="3"/>
        <v>53230</v>
      </c>
    </row>
    <row r="25" spans="1:6">
      <c r="A25" t="s">
        <v>12</v>
      </c>
      <c r="B25">
        <v>434554</v>
      </c>
      <c r="C25">
        <v>201658</v>
      </c>
      <c r="D25">
        <f t="shared" si="2"/>
        <v>4953280</v>
      </c>
      <c r="E25">
        <v>27117770</v>
      </c>
      <c r="F25">
        <f t="shared" si="3"/>
        <v>32707262</v>
      </c>
    </row>
    <row r="26" spans="1:6">
      <c r="A26" t="s">
        <v>13</v>
      </c>
      <c r="B26">
        <v>243399</v>
      </c>
      <c r="C26">
        <v>485996</v>
      </c>
      <c r="D26">
        <f t="shared" si="2"/>
        <v>3725918</v>
      </c>
      <c r="E26">
        <v>23688930</v>
      </c>
      <c r="F26">
        <f t="shared" si="3"/>
        <v>28144243</v>
      </c>
    </row>
    <row r="27" spans="1:6">
      <c r="A27" t="s">
        <v>14</v>
      </c>
      <c r="B27">
        <v>232741</v>
      </c>
      <c r="C27">
        <v>1917547</v>
      </c>
      <c r="D27">
        <f>G10-H10</f>
        <v>6985746</v>
      </c>
      <c r="E27">
        <v>22638880</v>
      </c>
      <c r="F27">
        <f t="shared" si="3"/>
        <v>31774914</v>
      </c>
    </row>
    <row r="34" spans="2:8">
      <c r="H34">
        <f>B2-F19</f>
        <v>-2582751</v>
      </c>
    </row>
    <row r="43" spans="2:8">
      <c r="B43" t="s">
        <v>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Ewels</dc:creator>
  <cp:lastModifiedBy>Philip Ewels</cp:lastModifiedBy>
  <dcterms:created xsi:type="dcterms:W3CDTF">2012-09-19T16:29:26Z</dcterms:created>
  <dcterms:modified xsi:type="dcterms:W3CDTF">2012-09-19T17:27:56Z</dcterms:modified>
</cp:coreProperties>
</file>