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OCS/PhD/Paper 1 (Herbivory)/Data/"/>
    </mc:Choice>
  </mc:AlternateContent>
  <xr:revisionPtr revIDLastSave="54" documentId="13_ncr:1_{0776A3E7-BCC2-47AA-90CE-EEA8BA654D18}" xr6:coauthVersionLast="45" xr6:coauthVersionMax="45" xr10:uidLastSave="{A152DA6F-62F1-4796-B016-90EA03FB80D5}"/>
  <bookViews>
    <workbookView xWindow="-108" yWindow="-108" windowWidth="23256" windowHeight="12576" activeTab="3" xr2:uid="{00000000-000D-0000-FFFF-FFFF00000000}"/>
  </bookViews>
  <sheets>
    <sheet name="Information" sheetId="1" r:id="rId1"/>
    <sheet name="Data" sheetId="2" r:id="rId2"/>
    <sheet name="SPECIES" sheetId="6" r:id="rId3"/>
    <sheet name="DIVERSITY" sheetId="9" r:id="rId4"/>
  </sheets>
  <definedNames>
    <definedName name="_xlnm._FilterDatabase" localSheetId="1" hidden="1">Data!$A$1:$AT$78</definedName>
    <definedName name="_xlnm._FilterDatabase" localSheetId="3" hidden="1">DIVERSITY!$A$2:$Z$38</definedName>
    <definedName name="_xlnm._FilterDatabase" localSheetId="2" hidden="1">SPECIES!$A$1:$F$388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L3" i="9" l="1"/>
  <c r="M3" i="9"/>
  <c r="N3" i="9"/>
  <c r="W3" i="9" s="1"/>
  <c r="O3" i="9"/>
  <c r="X3" i="9" s="1"/>
  <c r="P3" i="9"/>
  <c r="Y3" i="9" s="1"/>
  <c r="Q3" i="9"/>
  <c r="Z3" i="9" s="1"/>
  <c r="L4" i="9"/>
  <c r="U4" i="9" s="1"/>
  <c r="M4" i="9"/>
  <c r="V4" i="9" s="1"/>
  <c r="N4" i="9"/>
  <c r="O4" i="9"/>
  <c r="X4" i="9" s="1"/>
  <c r="P4" i="9"/>
  <c r="Y4" i="9" s="1"/>
  <c r="Q4" i="9"/>
  <c r="Z4" i="9" s="1"/>
  <c r="L5" i="9"/>
  <c r="M5" i="9"/>
  <c r="N5" i="9"/>
  <c r="W5" i="9" s="1"/>
  <c r="O5" i="9"/>
  <c r="P5" i="9"/>
  <c r="Q5" i="9"/>
  <c r="Z5" i="9" s="1"/>
  <c r="L6" i="9"/>
  <c r="M6" i="9"/>
  <c r="N6" i="9"/>
  <c r="O6" i="9"/>
  <c r="P6" i="9"/>
  <c r="Y6" i="9" s="1"/>
  <c r="Q6" i="9"/>
  <c r="Z6" i="9" s="1"/>
  <c r="L7" i="9"/>
  <c r="M7" i="9"/>
  <c r="V7" i="9" s="1"/>
  <c r="N7" i="9"/>
  <c r="W7" i="9" s="1"/>
  <c r="O7" i="9"/>
  <c r="P7" i="9"/>
  <c r="Q7" i="9"/>
  <c r="Z7" i="9" s="1"/>
  <c r="L8" i="9"/>
  <c r="M8" i="9"/>
  <c r="N8" i="9"/>
  <c r="O8" i="9"/>
  <c r="X8" i="9" s="1"/>
  <c r="P8" i="9"/>
  <c r="Q8" i="9"/>
  <c r="Z8" i="9" s="1"/>
  <c r="L9" i="9"/>
  <c r="M9" i="9"/>
  <c r="V9" i="9" s="1"/>
  <c r="N9" i="9"/>
  <c r="O9" i="9"/>
  <c r="X9" i="9" s="1"/>
  <c r="P9" i="9"/>
  <c r="Q9" i="9"/>
  <c r="Z9" i="9" s="1"/>
  <c r="L10" i="9"/>
  <c r="M10" i="9"/>
  <c r="V10" i="9" s="1"/>
  <c r="N10" i="9"/>
  <c r="O10" i="9"/>
  <c r="P10" i="9"/>
  <c r="Q10" i="9"/>
  <c r="Z10" i="9" s="1"/>
  <c r="L11" i="9"/>
  <c r="M11" i="9"/>
  <c r="N11" i="9"/>
  <c r="W11" i="9" s="1"/>
  <c r="O11" i="9"/>
  <c r="P11" i="9"/>
  <c r="Q11" i="9"/>
  <c r="Z11" i="9" s="1"/>
  <c r="L12" i="9"/>
  <c r="U12" i="9" s="1"/>
  <c r="M12" i="9"/>
  <c r="V12" i="9" s="1"/>
  <c r="N12" i="9"/>
  <c r="W12" i="9" s="1"/>
  <c r="O12" i="9"/>
  <c r="X12" i="9" s="1"/>
  <c r="P12" i="9"/>
  <c r="Y12" i="9" s="1"/>
  <c r="Q12" i="9"/>
  <c r="Z12" i="9" s="1"/>
  <c r="L13" i="9"/>
  <c r="M13" i="9"/>
  <c r="N13" i="9"/>
  <c r="O13" i="9"/>
  <c r="X13" i="9" s="1"/>
  <c r="P13" i="9"/>
  <c r="Y13" i="9" s="1"/>
  <c r="Q13" i="9"/>
  <c r="Z13" i="9" s="1"/>
  <c r="L14" i="9"/>
  <c r="M14" i="9"/>
  <c r="N14" i="9"/>
  <c r="O14" i="9"/>
  <c r="P14" i="9"/>
  <c r="Y14" i="9" s="1"/>
  <c r="Q14" i="9"/>
  <c r="Z14" i="9" s="1"/>
  <c r="L15" i="9"/>
  <c r="M15" i="9"/>
  <c r="V15" i="9" s="1"/>
  <c r="N15" i="9"/>
  <c r="W15" i="9" s="1"/>
  <c r="O15" i="9"/>
  <c r="X15" i="9" s="1"/>
  <c r="P15" i="9"/>
  <c r="Y15" i="9" s="1"/>
  <c r="Q15" i="9"/>
  <c r="Z15" i="9" s="1"/>
  <c r="L16" i="9"/>
  <c r="U16" i="9" s="1"/>
  <c r="M16" i="9"/>
  <c r="V16" i="9" s="1"/>
  <c r="N16" i="9"/>
  <c r="W16" i="9" s="1"/>
  <c r="O16" i="9"/>
  <c r="X16" i="9" s="1"/>
  <c r="P16" i="9"/>
  <c r="Y16" i="9" s="1"/>
  <c r="Q16" i="9"/>
  <c r="Z16" i="9" s="1"/>
  <c r="L17" i="9"/>
  <c r="U17" i="9" s="1"/>
  <c r="M17" i="9"/>
  <c r="V17" i="9" s="1"/>
  <c r="N17" i="9"/>
  <c r="W17" i="9" s="1"/>
  <c r="O17" i="9"/>
  <c r="P17" i="9"/>
  <c r="Y17" i="9" s="1"/>
  <c r="Q17" i="9"/>
  <c r="Z17" i="9" s="1"/>
  <c r="L18" i="9"/>
  <c r="M18" i="9"/>
  <c r="N18" i="9"/>
  <c r="W18" i="9" s="1"/>
  <c r="O18" i="9"/>
  <c r="P18" i="9"/>
  <c r="Y18" i="9" s="1"/>
  <c r="Q18" i="9"/>
  <c r="Z18" i="9" s="1"/>
  <c r="L19" i="9"/>
  <c r="M19" i="9"/>
  <c r="N19" i="9"/>
  <c r="O19" i="9"/>
  <c r="X19" i="9" s="1"/>
  <c r="P19" i="9"/>
  <c r="Q19" i="9"/>
  <c r="Z19" i="9" s="1"/>
  <c r="L20" i="9"/>
  <c r="M20" i="9"/>
  <c r="N20" i="9"/>
  <c r="O20" i="9"/>
  <c r="X20" i="9" s="1"/>
  <c r="P20" i="9"/>
  <c r="Q20" i="9"/>
  <c r="Z20" i="9" s="1"/>
  <c r="L21" i="9"/>
  <c r="M21" i="9"/>
  <c r="V21" i="9" s="1"/>
  <c r="N21" i="9"/>
  <c r="W21" i="9" s="1"/>
  <c r="O21" i="9"/>
  <c r="X21" i="9" s="1"/>
  <c r="P21" i="9"/>
  <c r="Y21" i="9" s="1"/>
  <c r="Q21" i="9"/>
  <c r="Z21" i="9" s="1"/>
  <c r="L22" i="9"/>
  <c r="M22" i="9"/>
  <c r="N22" i="9"/>
  <c r="W22" i="9" s="1"/>
  <c r="O22" i="9"/>
  <c r="P22" i="9"/>
  <c r="Y22" i="9" s="1"/>
  <c r="Q22" i="9"/>
  <c r="Z22" i="9" s="1"/>
  <c r="L23" i="9"/>
  <c r="M23" i="9"/>
  <c r="N23" i="9"/>
  <c r="W23" i="9" s="1"/>
  <c r="O23" i="9"/>
  <c r="P23" i="9"/>
  <c r="Y23" i="9" s="1"/>
  <c r="Q23" i="9"/>
  <c r="Z23" i="9" s="1"/>
  <c r="L24" i="9"/>
  <c r="M24" i="9"/>
  <c r="N24" i="9"/>
  <c r="O24" i="9"/>
  <c r="P24" i="9"/>
  <c r="Y24" i="9" s="1"/>
  <c r="Q24" i="9"/>
  <c r="Z24" i="9" s="1"/>
  <c r="L25" i="9"/>
  <c r="M25" i="9"/>
  <c r="N25" i="9"/>
  <c r="W25" i="9" s="1"/>
  <c r="O25" i="9"/>
  <c r="P25" i="9"/>
  <c r="Y25" i="9" s="1"/>
  <c r="Q25" i="9"/>
  <c r="Z25" i="9" s="1"/>
  <c r="L26" i="9"/>
  <c r="U26" i="9" s="1"/>
  <c r="M26" i="9"/>
  <c r="V26" i="9" s="1"/>
  <c r="N26" i="9"/>
  <c r="O26" i="9"/>
  <c r="X26" i="9" s="1"/>
  <c r="P26" i="9"/>
  <c r="Y26" i="9" s="1"/>
  <c r="Q26" i="9"/>
  <c r="Z26" i="9" s="1"/>
  <c r="L27" i="9"/>
  <c r="M27" i="9"/>
  <c r="N27" i="9"/>
  <c r="W27" i="9" s="1"/>
  <c r="O27" i="9"/>
  <c r="P27" i="9"/>
  <c r="Q27" i="9"/>
  <c r="Z27" i="9" s="1"/>
  <c r="L28" i="9"/>
  <c r="M28" i="9"/>
  <c r="N28" i="9"/>
  <c r="O28" i="9"/>
  <c r="X28" i="9" s="1"/>
  <c r="P28" i="9"/>
  <c r="Y28" i="9" s="1"/>
  <c r="Q28" i="9"/>
  <c r="Z28" i="9" s="1"/>
  <c r="L29" i="9"/>
  <c r="M29" i="9"/>
  <c r="N29" i="9"/>
  <c r="O29" i="9"/>
  <c r="X29" i="9" s="1"/>
  <c r="P29" i="9"/>
  <c r="Q29" i="9"/>
  <c r="Z29" i="9" s="1"/>
  <c r="L30" i="9"/>
  <c r="M30" i="9"/>
  <c r="V30" i="9" s="1"/>
  <c r="N30" i="9"/>
  <c r="W30" i="9" s="1"/>
  <c r="O30" i="9"/>
  <c r="P30" i="9"/>
  <c r="Q30" i="9"/>
  <c r="Z30" i="9" s="1"/>
  <c r="L31" i="9"/>
  <c r="M31" i="9"/>
  <c r="V31" i="9" s="1"/>
  <c r="N31" i="9"/>
  <c r="W31" i="9" s="1"/>
  <c r="O31" i="9"/>
  <c r="P31" i="9"/>
  <c r="Q31" i="9"/>
  <c r="Z31" i="9" s="1"/>
  <c r="L32" i="9"/>
  <c r="M32" i="9"/>
  <c r="N32" i="9"/>
  <c r="O32" i="9"/>
  <c r="P32" i="9"/>
  <c r="Y32" i="9" s="1"/>
  <c r="Q32" i="9"/>
  <c r="Z32" i="9" s="1"/>
  <c r="L33" i="9"/>
  <c r="U33" i="9" s="1"/>
  <c r="M33" i="9"/>
  <c r="V33" i="9" s="1"/>
  <c r="N33" i="9"/>
  <c r="O33" i="9"/>
  <c r="P33" i="9"/>
  <c r="Q33" i="9"/>
  <c r="Z33" i="9" s="1"/>
  <c r="L34" i="9"/>
  <c r="M34" i="9"/>
  <c r="N34" i="9"/>
  <c r="O34" i="9"/>
  <c r="X34" i="9" s="1"/>
  <c r="P34" i="9"/>
  <c r="Q34" i="9"/>
  <c r="Z34" i="9" s="1"/>
  <c r="L35" i="9"/>
  <c r="M35" i="9"/>
  <c r="N35" i="9"/>
  <c r="W35" i="9" s="1"/>
  <c r="O35" i="9"/>
  <c r="X35" i="9" s="1"/>
  <c r="P35" i="9"/>
  <c r="Y35" i="9" s="1"/>
  <c r="Q35" i="9"/>
  <c r="Z35" i="9" s="1"/>
  <c r="K4" i="9"/>
  <c r="T4" i="9" s="1"/>
  <c r="K5" i="9"/>
  <c r="K6" i="9"/>
  <c r="K7" i="9"/>
  <c r="K8" i="9"/>
  <c r="K9" i="9"/>
  <c r="K10" i="9"/>
  <c r="K11" i="9"/>
  <c r="K12" i="9"/>
  <c r="T12" i="9" s="1"/>
  <c r="K13" i="9"/>
  <c r="K14" i="9"/>
  <c r="K15" i="9"/>
  <c r="T15" i="9" s="1"/>
  <c r="K16" i="9"/>
  <c r="T16" i="9" s="1"/>
  <c r="K17" i="9"/>
  <c r="K18" i="9"/>
  <c r="T18" i="9" s="1"/>
  <c r="K19" i="9"/>
  <c r="K20" i="9"/>
  <c r="K21" i="9"/>
  <c r="T21" i="9" s="1"/>
  <c r="K22" i="9"/>
  <c r="K23" i="9"/>
  <c r="K24" i="9"/>
  <c r="K25" i="9"/>
  <c r="T25" i="9" s="1"/>
  <c r="K26" i="9"/>
  <c r="T26" i="9" s="1"/>
  <c r="K27" i="9"/>
  <c r="K28" i="9"/>
  <c r="K29" i="9"/>
  <c r="T29" i="9" s="1"/>
  <c r="K30" i="9"/>
  <c r="K31" i="9"/>
  <c r="T31" i="9" s="1"/>
  <c r="K32" i="9"/>
  <c r="K33" i="9"/>
  <c r="T33" i="9" s="1"/>
  <c r="K34" i="9"/>
  <c r="K35" i="9"/>
  <c r="C36" i="9"/>
  <c r="D36" i="9"/>
  <c r="E36" i="9"/>
  <c r="F36" i="9"/>
  <c r="G36" i="9"/>
  <c r="H36" i="9"/>
  <c r="B36" i="9"/>
  <c r="H37" i="9"/>
  <c r="H38" i="9"/>
  <c r="C38" i="9"/>
  <c r="D38" i="9"/>
  <c r="E38" i="9"/>
  <c r="F38" i="9"/>
  <c r="G38" i="9"/>
  <c r="B38" i="9"/>
  <c r="C37" i="9"/>
  <c r="B37" i="9"/>
  <c r="E37" i="9"/>
  <c r="F37" i="9"/>
  <c r="D37" i="9"/>
  <c r="G37" i="9"/>
  <c r="X36" i="9" l="1"/>
  <c r="X37" i="9" s="1"/>
  <c r="V36" i="9"/>
  <c r="V37" i="9" s="1"/>
  <c r="U36" i="9"/>
  <c r="U37" i="9" s="1"/>
  <c r="T36" i="9"/>
  <c r="T37" i="9" s="1"/>
  <c r="W36" i="9"/>
  <c r="W37" i="9" s="1"/>
  <c r="Y36" i="9"/>
  <c r="Y37" i="9" s="1"/>
</calcChain>
</file>

<file path=xl/sharedStrings.xml><?xml version="1.0" encoding="utf-8"?>
<sst xmlns="http://schemas.openxmlformats.org/spreadsheetml/2006/main" count="821" uniqueCount="219">
  <si>
    <t>Size Class</t>
  </si>
  <si>
    <t>Size (interval in cm)</t>
  </si>
  <si>
    <t>0 - 2.5</t>
  </si>
  <si>
    <t>2.5 - 5</t>
  </si>
  <si>
    <t>5 - 7.5</t>
  </si>
  <si>
    <t>7.5 - 10</t>
  </si>
  <si>
    <t>10 - 15</t>
  </si>
  <si>
    <t>15 - 20</t>
  </si>
  <si>
    <t>20 - 30</t>
  </si>
  <si>
    <t>30 - 40</t>
  </si>
  <si>
    <t>40 - 50</t>
  </si>
  <si>
    <t>50 - 100</t>
  </si>
  <si>
    <t>100-150</t>
  </si>
  <si>
    <t>&gt;150</t>
  </si>
  <si>
    <t>Size (average in cm)</t>
  </si>
  <si>
    <t>Observer</t>
  </si>
  <si>
    <t>Start time</t>
  </si>
  <si>
    <t>Data formatting:</t>
  </si>
  <si>
    <t>Duration (min)</t>
  </si>
  <si>
    <t>Depth (m)</t>
  </si>
  <si>
    <t>Current (0-5)</t>
  </si>
  <si>
    <t>Visibility (m)</t>
  </si>
  <si>
    <t>Weather</t>
  </si>
  <si>
    <t>Radius (m) or area (m2)</t>
  </si>
  <si>
    <t>Area (m2)</t>
  </si>
  <si>
    <t>Comments</t>
  </si>
  <si>
    <t>Fish not present in cylinder during counting (sizes and numbers estimated from initial 5 minutes)</t>
  </si>
  <si>
    <t>Length - weight estimations:</t>
  </si>
  <si>
    <t>Length used</t>
  </si>
  <si>
    <t>Fork length</t>
  </si>
  <si>
    <t>a &amp; b</t>
  </si>
  <si>
    <t>Pilli Pipa</t>
  </si>
  <si>
    <t>Ewout Knoester</t>
  </si>
  <si>
    <t>Outgoing</t>
  </si>
  <si>
    <t>Sun/cloudy</t>
  </si>
  <si>
    <t>Cloudy</t>
  </si>
  <si>
    <t>Sunny</t>
  </si>
  <si>
    <t>Firefly</t>
  </si>
  <si>
    <t>NA</t>
  </si>
  <si>
    <t>Incoming</t>
  </si>
  <si>
    <t>Dolphin Point</t>
  </si>
  <si>
    <t>At spot of Emilia #1</t>
  </si>
  <si>
    <t>Lower Mpunguti</t>
  </si>
  <si>
    <t>Emilia Rizzi</t>
  </si>
  <si>
    <t>Wasini</t>
  </si>
  <si>
    <t>Low</t>
  </si>
  <si>
    <t>sun/cloudy</t>
  </si>
  <si>
    <t>Species</t>
  </si>
  <si>
    <t>Acanthurus leucosternon</t>
  </si>
  <si>
    <t>Acanthurus nigricauda</t>
  </si>
  <si>
    <t>Acanthurus nigrofuscus</t>
  </si>
  <si>
    <t>Acanthurus sp.</t>
  </si>
  <si>
    <t>Acanthurus triostegus</t>
  </si>
  <si>
    <t>Acanthurus xanthopterus</t>
  </si>
  <si>
    <t>Amblyglyphidodon indicus</t>
  </si>
  <si>
    <t>Calotomus carolinus</t>
  </si>
  <si>
    <t>Calotomus spinidens</t>
  </si>
  <si>
    <t>Centropyge acanthops</t>
  </si>
  <si>
    <t>Centropyge multispinis</t>
  </si>
  <si>
    <t>Cetoscarus bicolor</t>
  </si>
  <si>
    <t>Chlorurus sordidus</t>
  </si>
  <si>
    <t>Chrysiptera biocellata</t>
  </si>
  <si>
    <t>Chrysiptera sp.</t>
  </si>
  <si>
    <t>Ctenochaetus binotatus</t>
  </si>
  <si>
    <t>Ctenochaetus striatus</t>
  </si>
  <si>
    <t>Ctenochaetus truncatus</t>
  </si>
  <si>
    <t>Naso brevirostris</t>
  </si>
  <si>
    <t>Naso elegans</t>
  </si>
  <si>
    <t>Naso unicornis</t>
  </si>
  <si>
    <t>Platax teira</t>
  </si>
  <si>
    <t>Plectroglyphidodon dickii</t>
  </si>
  <si>
    <t>Plectroglyphidodon lacrymatus</t>
  </si>
  <si>
    <t>Pomacentrus aquilus</t>
  </si>
  <si>
    <t>Scarus frenatus</t>
  </si>
  <si>
    <t>Scarus ghobban</t>
  </si>
  <si>
    <t>Scarus niger</t>
  </si>
  <si>
    <t>Scarus psittacus</t>
  </si>
  <si>
    <t>Scarus rubroviolaceus</t>
  </si>
  <si>
    <t>Siganus argenteus</t>
  </si>
  <si>
    <t>Siganus luridus</t>
  </si>
  <si>
    <t>Siganus stellatus</t>
  </si>
  <si>
    <t>Siganus sutor</t>
  </si>
  <si>
    <t>Stegastes nigricans</t>
  </si>
  <si>
    <t>Zebrasoma desjardinii</t>
  </si>
  <si>
    <t>Zebrasoma scopas</t>
  </si>
  <si>
    <t>Acanthurus tennenti</t>
  </si>
  <si>
    <t>High</t>
  </si>
  <si>
    <t>Hamadi Mwamlavya</t>
  </si>
  <si>
    <t>Chlorurus atrilunula</t>
  </si>
  <si>
    <t>Hipposcarus harid</t>
  </si>
  <si>
    <t>Kyphosus vaigiensis</t>
  </si>
  <si>
    <t>Pomacentrus baenschi</t>
  </si>
  <si>
    <t>Date</t>
  </si>
  <si>
    <t>Total biomass</t>
  </si>
  <si>
    <t>Herbivore biomass</t>
  </si>
  <si>
    <t>Omnivore biomass</t>
  </si>
  <si>
    <t>Invertivore biomass</t>
  </si>
  <si>
    <t>Corallivore biomass</t>
  </si>
  <si>
    <t>Piscivore biomass</t>
  </si>
  <si>
    <t>Herbivore</t>
  </si>
  <si>
    <t>NO</t>
  </si>
  <si>
    <t>Diversity index (H)</t>
  </si>
  <si>
    <t>Total species (S)</t>
  </si>
  <si>
    <t>Estimates from Fishbase</t>
  </si>
  <si>
    <t>TL (trophic level)</t>
  </si>
  <si>
    <t>Fish biomass</t>
  </si>
  <si>
    <t>Calculated using fork length, a &amp; b</t>
  </si>
  <si>
    <t>TL values</t>
  </si>
  <si>
    <t>Rainy</t>
  </si>
  <si>
    <t>Cloudy/rainy</t>
  </si>
  <si>
    <t>Survey (#)</t>
  </si>
  <si>
    <t>Hard coral (%)</t>
  </si>
  <si>
    <t>Soft coral (%)</t>
  </si>
  <si>
    <t>Rock (%)</t>
  </si>
  <si>
    <t>Rubble (%)</t>
  </si>
  <si>
    <t>Sand (%)</t>
  </si>
  <si>
    <t>Algae (%)</t>
  </si>
  <si>
    <t>Seagrass (%)</t>
  </si>
  <si>
    <t>Locations</t>
  </si>
  <si>
    <t>4°39'01"S, 39°23'13"E</t>
  </si>
  <si>
    <t>4°39'31"S, 39°22'51"E</t>
  </si>
  <si>
    <t>4°39'15"S, 39°21'51"E</t>
  </si>
  <si>
    <t>4°41'23"S, 39°23'48"E</t>
  </si>
  <si>
    <t>4°42'23"S, 39°24'42"E</t>
  </si>
  <si>
    <t>4°42'55"S 39°22'47"E</t>
  </si>
  <si>
    <t>Transects</t>
  </si>
  <si>
    <t>If in between (brackets)</t>
  </si>
  <si>
    <t>Survey performed on natural reef parallel to transect</t>
  </si>
  <si>
    <t>Tides</t>
  </si>
  <si>
    <t>One hour before &amp; one hour after lowest tide</t>
  </si>
  <si>
    <t>One hour before &amp; one hour after highest tide</t>
  </si>
  <si>
    <t>~four hours between low and high tide</t>
  </si>
  <si>
    <t>~four hours between high and low tide</t>
  </si>
  <si>
    <t>Current</t>
  </si>
  <si>
    <t>No water movement at all</t>
  </si>
  <si>
    <t>No current (0 m/s)</t>
  </si>
  <si>
    <t>Weak current (2 m/s)</t>
  </si>
  <si>
    <t>Moderate current (4 m/s)</t>
  </si>
  <si>
    <t>Strong current (8 m/s)</t>
  </si>
  <si>
    <t>Very strong current (12 m/s)</t>
  </si>
  <si>
    <t>Insane current (&gt; 16 m/s)</t>
  </si>
  <si>
    <t>Current noticable</t>
  </si>
  <si>
    <t>Moderate wimming necessary to stay in position</t>
  </si>
  <si>
    <t>Strong swimming necessary to stay in position</t>
  </si>
  <si>
    <t>Barely able to keep up swimming</t>
  </si>
  <si>
    <t>Not able to keep up swimming</t>
  </si>
  <si>
    <t>Visibility</t>
  </si>
  <si>
    <t>Visibility (in meters) as described by divers (NOT Secchi distance)</t>
  </si>
  <si>
    <t>Total fish (N)</t>
  </si>
  <si>
    <t>Survey</t>
  </si>
  <si>
    <t>Biomass (kg/ha)</t>
  </si>
  <si>
    <t>RUV</t>
  </si>
  <si>
    <t>YES</t>
  </si>
  <si>
    <t>DOUBLE</t>
  </si>
  <si>
    <t>BEFORE</t>
  </si>
  <si>
    <t>AFTER</t>
  </si>
  <si>
    <t>Kisite</t>
  </si>
  <si>
    <t>Location (#)</t>
  </si>
  <si>
    <t>Logbook</t>
  </si>
  <si>
    <t>Selection</t>
  </si>
  <si>
    <t>Update facultative and obligate corallivores by cross validating FishBase, Rotjan (2008) &amp; Cole (2008)</t>
  </si>
  <si>
    <t>Facultative corallivore species</t>
  </si>
  <si>
    <t>Obligate corallivore species</t>
  </si>
  <si>
    <t>Total corallivore species</t>
  </si>
  <si>
    <t>Observers</t>
  </si>
  <si>
    <t>Numerize Observers</t>
  </si>
  <si>
    <t>Remove columns for Tide, Temperature</t>
  </si>
  <si>
    <t>Facultative corallivore biomass</t>
  </si>
  <si>
    <t>Obligate corallivore biomass</t>
  </si>
  <si>
    <t>Add columns with Facultative, Obligate and Total corallivore species and biomass in Data tab</t>
  </si>
  <si>
    <t>Herbivore species</t>
  </si>
  <si>
    <t>Omnivore species</t>
  </si>
  <si>
    <t>Invertivore species</t>
  </si>
  <si>
    <t>Piscivore species</t>
  </si>
  <si>
    <t>Herbivore numbers</t>
  </si>
  <si>
    <t>Omnivore numbers</t>
  </si>
  <si>
    <t>Invertivore numbers</t>
  </si>
  <si>
    <t>Facultative corallivore numbers</t>
  </si>
  <si>
    <t>Obligate corallivore numbers</t>
  </si>
  <si>
    <t>Total corallivore numbers</t>
  </si>
  <si>
    <t>Piscivore numbers</t>
  </si>
  <si>
    <t>Species numbers and counts calculated using non-instataneous data</t>
  </si>
  <si>
    <t>Naso sp</t>
  </si>
  <si>
    <t>Deleted all non-herbivore data</t>
  </si>
  <si>
    <t>Updated herbivore trophic level according to IUCN (ie more broad)</t>
  </si>
  <si>
    <t>Function</t>
  </si>
  <si>
    <t>Based on IUCN</t>
  </si>
  <si>
    <t>Only herbivores in this workbook</t>
  </si>
  <si>
    <t>Overrules Trophic Level</t>
  </si>
  <si>
    <t>Browser</t>
  </si>
  <si>
    <t>Grazer</t>
  </si>
  <si>
    <t>Scraper</t>
  </si>
  <si>
    <t>Excavator</t>
  </si>
  <si>
    <t>Territorial</t>
  </si>
  <si>
    <t>Genus</t>
  </si>
  <si>
    <t>Calotomus</t>
  </si>
  <si>
    <t>Kyphosus</t>
  </si>
  <si>
    <t>Naso</t>
  </si>
  <si>
    <t>Platax</t>
  </si>
  <si>
    <t>Siganus</t>
  </si>
  <si>
    <t>Acanthurus</t>
  </si>
  <si>
    <t>Centropyge</t>
  </si>
  <si>
    <t>Ctenochaetus</t>
  </si>
  <si>
    <t>Hipposcarus</t>
  </si>
  <si>
    <t>Zebrasoma</t>
  </si>
  <si>
    <t>Scarus</t>
  </si>
  <si>
    <t>Cetoscarus</t>
  </si>
  <si>
    <t>Chlorurus</t>
  </si>
  <si>
    <t>Pomacentridae</t>
  </si>
  <si>
    <t>Sorted by Function (as above), then alphabetically</t>
  </si>
  <si>
    <t>Deleted non-instataneous tab</t>
  </si>
  <si>
    <t>Only instataenous data used in this workbook</t>
  </si>
  <si>
    <t>Updated herbivore function according to IUCN</t>
  </si>
  <si>
    <t>Grand Total</t>
  </si>
  <si>
    <t>Location/Species</t>
  </si>
  <si>
    <t>Total species</t>
  </si>
  <si>
    <t>Average biomass</t>
  </si>
  <si>
    <t>H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</si>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</sst>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&quot;-&quot;mmm&quot;-&quot;yyyy"/>
    <numFmt numFmtId="166" formatCode="hh&quot;:&quot;mm"/>
    <numFmt numFmtId="167" formatCode="d\-mmm\-yyyy"/>
  </numFmts>
  <fonts count="18" x14ac:knownFonts="1">
    <font>
      <sz val="10"/>
      <color rgb="FF000000"/>
      <name val="Arial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Fill="1" applyAlignment="1"/>
    <xf numFmtId="165" fontId="3" fillId="0" borderId="0" xfId="0" applyNumberFormat="1" applyFont="1" applyFill="1" applyAlignment="1"/>
    <xf numFmtId="166" fontId="3" fillId="0" borderId="0" xfId="0" applyNumberFormat="1" applyFont="1" applyFill="1" applyAlignment="1"/>
    <xf numFmtId="46" fontId="3" fillId="0" borderId="0" xfId="0" applyNumberFormat="1" applyFont="1" applyFill="1" applyAlignment="1"/>
    <xf numFmtId="1" fontId="3" fillId="0" borderId="0" xfId="0" applyNumberFormat="1" applyFont="1" applyFill="1" applyAlignment="1"/>
    <xf numFmtId="164" fontId="3" fillId="0" borderId="0" xfId="0" applyNumberFormat="1" applyFont="1" applyFill="1" applyAlignment="1"/>
    <xf numFmtId="0" fontId="2" fillId="0" borderId="0" xfId="0" applyFont="1" applyFill="1" applyAlignment="1"/>
    <xf numFmtId="0" fontId="4" fillId="0" borderId="0" xfId="0" applyFont="1" applyFill="1" applyAlignment="1"/>
    <xf numFmtId="166" fontId="4" fillId="0" borderId="0" xfId="0" applyNumberFormat="1" applyFont="1" applyFill="1" applyAlignment="1"/>
    <xf numFmtId="46" fontId="2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/>
    <xf numFmtId="1" fontId="2" fillId="0" borderId="0" xfId="0" applyNumberFormat="1" applyFont="1" applyFill="1" applyAlignment="1"/>
    <xf numFmtId="165" fontId="4" fillId="0" borderId="0" xfId="0" applyNumberFormat="1" applyFont="1" applyFill="1" applyAlignment="1"/>
    <xf numFmtId="0" fontId="4" fillId="0" borderId="0" xfId="0" applyFont="1" applyFill="1"/>
    <xf numFmtId="1" fontId="4" fillId="0" borderId="0" xfId="0" applyNumberFormat="1" applyFont="1" applyFill="1"/>
    <xf numFmtId="164" fontId="4" fillId="0" borderId="0" xfId="0" applyNumberFormat="1" applyFont="1" applyFill="1"/>
    <xf numFmtId="166" fontId="4" fillId="0" borderId="0" xfId="0" applyNumberFormat="1" applyFont="1" applyFill="1"/>
    <xf numFmtId="167" fontId="4" fillId="0" borderId="0" xfId="0" applyNumberFormat="1" applyFont="1" applyFill="1" applyAlignment="1"/>
    <xf numFmtId="165" fontId="4" fillId="0" borderId="0" xfId="0" applyNumberFormat="1" applyFont="1" applyFill="1"/>
    <xf numFmtId="46" fontId="4" fillId="0" borderId="0" xfId="0" applyNumberFormat="1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0" fontId="7" fillId="0" borderId="0" xfId="0" applyFont="1" applyAlignment="1"/>
    <xf numFmtId="49" fontId="8" fillId="0" borderId="0" xfId="0" applyNumberFormat="1" applyFont="1" applyFill="1" applyAlignment="1">
      <alignment horizontal="left"/>
    </xf>
    <xf numFmtId="0" fontId="8" fillId="0" borderId="0" xfId="0" applyFont="1" applyFill="1" applyBorder="1" applyAlignment="1"/>
    <xf numFmtId="0" fontId="9" fillId="0" borderId="1" xfId="0" applyFont="1" applyBorder="1" applyAlignment="1"/>
    <xf numFmtId="0" fontId="10" fillId="2" borderId="0" xfId="0" applyFont="1" applyFill="1"/>
    <xf numFmtId="0" fontId="10" fillId="0" borderId="0" xfId="0" applyFont="1" applyAlignment="1"/>
    <xf numFmtId="0" fontId="7" fillId="0" borderId="0" xfId="0" applyFont="1" applyBorder="1" applyAlignment="1"/>
    <xf numFmtId="0" fontId="11" fillId="0" borderId="0" xfId="0" applyFont="1" applyAlignment="1"/>
    <xf numFmtId="0" fontId="12" fillId="0" borderId="0" xfId="0" applyFont="1" applyBorder="1" applyAlignment="1"/>
    <xf numFmtId="2" fontId="7" fillId="0" borderId="0" xfId="0" applyNumberFormat="1" applyFont="1" applyBorder="1" applyAlignment="1"/>
    <xf numFmtId="0" fontId="6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3" fillId="0" borderId="0" xfId="0" applyNumberFormat="1" applyFont="1" applyFill="1" applyAlignment="1"/>
    <xf numFmtId="0" fontId="3" fillId="0" borderId="0" xfId="0" applyNumberFormat="1" applyFont="1" applyFill="1" applyAlignment="1">
      <alignment horizontal="right"/>
    </xf>
    <xf numFmtId="0" fontId="5" fillId="0" borderId="0" xfId="0" applyNumberFormat="1" applyFont="1" applyFill="1" applyAlignment="1"/>
    <xf numFmtId="0" fontId="5" fillId="0" borderId="0" xfId="0" applyNumberFormat="1" applyFont="1" applyFill="1"/>
    <xf numFmtId="0" fontId="2" fillId="0" borderId="0" xfId="0" applyNumberFormat="1" applyFont="1" applyFill="1" applyAlignment="1"/>
    <xf numFmtId="0" fontId="14" fillId="0" borderId="0" xfId="0" applyNumberFormat="1" applyFont="1" applyAlignment="1"/>
    <xf numFmtId="0" fontId="0" fillId="0" borderId="0" xfId="0" applyNumberFormat="1" applyFont="1" applyAlignment="1"/>
    <xf numFmtId="164" fontId="0" fillId="0" borderId="0" xfId="0" applyNumberFormat="1" applyFont="1" applyAlignment="1"/>
    <xf numFmtId="2" fontId="3" fillId="0" borderId="0" xfId="0" applyNumberFormat="1" applyFont="1" applyFill="1" applyAlignment="1"/>
    <xf numFmtId="0" fontId="16" fillId="0" borderId="0" xfId="0" applyFont="1" applyAlignment="1"/>
    <xf numFmtId="2" fontId="7" fillId="3" borderId="0" xfId="0" applyNumberFormat="1" applyFont="1" applyFill="1" applyBorder="1" applyAlignment="1"/>
    <xf numFmtId="0" fontId="10" fillId="3" borderId="0" xfId="0" applyFont="1" applyFill="1" applyAlignment="1"/>
    <xf numFmtId="0" fontId="6" fillId="0" borderId="2" xfId="0" applyFont="1" applyBorder="1"/>
    <xf numFmtId="0" fontId="7" fillId="0" borderId="0" xfId="0" applyFont="1"/>
    <xf numFmtId="0" fontId="16" fillId="0" borderId="0" xfId="0" applyFont="1"/>
    <xf numFmtId="0" fontId="12" fillId="0" borderId="0" xfId="0" applyFont="1"/>
    <xf numFmtId="2" fontId="7" fillId="0" borderId="0" xfId="0" applyNumberFormat="1" applyFont="1"/>
    <xf numFmtId="0" fontId="11" fillId="0" borderId="0" xfId="0" applyFont="1"/>
    <xf numFmtId="2" fontId="0" fillId="0" borderId="0" xfId="0" applyNumberFormat="1" applyFont="1" applyAlignment="1"/>
    <xf numFmtId="164" fontId="14" fillId="0" borderId="0" xfId="0" applyNumberFormat="1" applyFont="1" applyAlignment="1"/>
    <xf numFmtId="1" fontId="0" fillId="0" borderId="0" xfId="0" applyNumberFormat="1" applyFont="1" applyAlignment="1"/>
    <xf numFmtId="1" fontId="14" fillId="0" borderId="0" xfId="0" applyNumberFormat="1" applyFont="1" applyAlignment="1"/>
    <xf numFmtId="0" fontId="1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79998168889431442"/>
    <outlinePr summaryBelow="0" summaryRight="0"/>
  </sheetPr>
  <dimension ref="A1:M85"/>
  <sheetViews>
    <sheetView topLeftCell="A67" workbookViewId="0">
      <selection activeCell="B43" sqref="B43:C48"/>
    </sheetView>
  </sheetViews>
  <sheetFormatPr defaultColWidth="14.44140625" defaultRowHeight="15.75" customHeight="1" x14ac:dyDescent="0.3"/>
  <cols>
    <col min="1" max="1" width="27.44140625" style="31" customWidth="1"/>
    <col min="2" max="2" width="17.5546875" style="31" customWidth="1"/>
    <col min="3" max="3" width="16.109375" style="31" customWidth="1"/>
    <col min="4" max="13" width="13" style="31" customWidth="1"/>
    <col min="14" max="16384" width="14.44140625" style="31"/>
  </cols>
  <sheetData>
    <row r="1" spans="1:13" ht="15.75" customHeight="1" x14ac:dyDescent="0.35">
      <c r="A1" s="30" t="s">
        <v>0</v>
      </c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</row>
    <row r="2" spans="1:13" ht="14.4" x14ac:dyDescent="0.3">
      <c r="A2" s="32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</row>
    <row r="3" spans="1:13" ht="14.4" x14ac:dyDescent="0.3">
      <c r="A3" s="33" t="s">
        <v>14</v>
      </c>
      <c r="B3" s="29">
        <v>1.25</v>
      </c>
      <c r="C3" s="29">
        <v>3.75</v>
      </c>
      <c r="D3" s="29">
        <v>6.25</v>
      </c>
      <c r="E3" s="29">
        <v>8.75</v>
      </c>
      <c r="F3" s="29">
        <v>12.5</v>
      </c>
      <c r="G3" s="29">
        <v>17.5</v>
      </c>
      <c r="H3" s="29">
        <v>25</v>
      </c>
      <c r="I3" s="29">
        <v>35</v>
      </c>
      <c r="J3" s="29">
        <v>45</v>
      </c>
      <c r="K3" s="29">
        <v>75</v>
      </c>
      <c r="L3" s="29">
        <v>125</v>
      </c>
      <c r="M3" s="29">
        <v>150</v>
      </c>
    </row>
    <row r="4" spans="1:13" ht="14.4" x14ac:dyDescent="0.3">
      <c r="E4" s="4"/>
      <c r="F4" s="4"/>
      <c r="G4" s="1"/>
      <c r="H4" s="1"/>
      <c r="I4" s="1"/>
      <c r="J4" s="4"/>
      <c r="K4" s="4"/>
      <c r="L4" s="4"/>
      <c r="M4" s="4"/>
    </row>
    <row r="5" spans="1:13" ht="15.6" x14ac:dyDescent="0.3">
      <c r="A5" s="34" t="s">
        <v>17</v>
      </c>
      <c r="B5" s="57" t="s">
        <v>211</v>
      </c>
      <c r="E5" s="4"/>
      <c r="F5" s="4"/>
      <c r="G5" s="2"/>
      <c r="H5" s="3"/>
      <c r="I5" s="4"/>
      <c r="J5" s="4"/>
      <c r="K5" s="4"/>
      <c r="L5" s="4"/>
      <c r="M5" s="4"/>
    </row>
    <row r="6" spans="1:13" ht="14.4" x14ac:dyDescent="0.3">
      <c r="A6" s="35"/>
      <c r="B6" s="36" t="s">
        <v>26</v>
      </c>
      <c r="E6" s="4"/>
      <c r="F6" s="4"/>
      <c r="G6" s="2"/>
      <c r="H6" s="3"/>
      <c r="I6" s="4"/>
      <c r="J6" s="4"/>
      <c r="K6" s="4"/>
      <c r="L6" s="4"/>
      <c r="M6" s="4"/>
    </row>
    <row r="7" spans="1:13" ht="14.4" x14ac:dyDescent="0.3">
      <c r="E7" s="4"/>
      <c r="F7" s="4"/>
      <c r="G7" s="2"/>
      <c r="H7" s="3"/>
      <c r="I7" s="4"/>
      <c r="J7" s="4"/>
      <c r="K7" s="4"/>
      <c r="L7" s="4"/>
      <c r="M7" s="4"/>
    </row>
    <row r="8" spans="1:13" ht="15.6" x14ac:dyDescent="0.3">
      <c r="A8" s="34" t="s">
        <v>27</v>
      </c>
      <c r="E8" s="4"/>
      <c r="F8" s="4"/>
      <c r="G8" s="2"/>
      <c r="H8" s="3"/>
      <c r="I8" s="4"/>
      <c r="J8" s="4"/>
      <c r="K8" s="4"/>
      <c r="L8" s="4"/>
      <c r="M8" s="4"/>
    </row>
    <row r="9" spans="1:13" ht="14.4" x14ac:dyDescent="0.3">
      <c r="A9" s="36" t="s">
        <v>28</v>
      </c>
      <c r="B9" s="36" t="s">
        <v>29</v>
      </c>
      <c r="C9" s="36"/>
      <c r="D9" s="36"/>
      <c r="E9" s="4"/>
      <c r="F9" s="4"/>
      <c r="G9" s="2"/>
      <c r="H9" s="3"/>
      <c r="I9" s="4"/>
      <c r="J9" s="4"/>
      <c r="K9" s="4"/>
      <c r="L9" s="4"/>
      <c r="M9" s="4"/>
    </row>
    <row r="10" spans="1:13" ht="15.75" customHeight="1" x14ac:dyDescent="0.3">
      <c r="A10" s="31" t="s">
        <v>30</v>
      </c>
      <c r="B10" s="31" t="s">
        <v>103</v>
      </c>
    </row>
    <row r="11" spans="1:13" ht="15.75" customHeight="1" x14ac:dyDescent="0.3">
      <c r="A11" s="31" t="s">
        <v>105</v>
      </c>
      <c r="B11" s="31" t="s">
        <v>106</v>
      </c>
    </row>
    <row r="13" spans="1:13" ht="15.75" customHeight="1" thickBot="1" x14ac:dyDescent="0.35">
      <c r="A13" s="41" t="s">
        <v>104</v>
      </c>
    </row>
    <row r="14" spans="1:13" ht="15.75" customHeight="1" thickTop="1" x14ac:dyDescent="0.3">
      <c r="A14" s="37" t="s">
        <v>107</v>
      </c>
      <c r="B14" s="31" t="s">
        <v>186</v>
      </c>
      <c r="C14" s="38"/>
      <c r="D14" s="38"/>
    </row>
    <row r="15" spans="1:13" ht="15.75" customHeight="1" x14ac:dyDescent="0.3">
      <c r="A15" s="31">
        <v>1</v>
      </c>
      <c r="B15" s="39" t="s">
        <v>99</v>
      </c>
      <c r="C15" s="56" t="s">
        <v>187</v>
      </c>
      <c r="D15" s="40"/>
    </row>
    <row r="16" spans="1:13" ht="15.75" customHeight="1" x14ac:dyDescent="0.3">
      <c r="B16" s="39"/>
      <c r="C16" s="40"/>
      <c r="D16" s="40"/>
    </row>
    <row r="17" spans="1:4" ht="15.75" customHeight="1" thickBot="1" x14ac:dyDescent="0.35">
      <c r="A17" s="58" t="s">
        <v>185</v>
      </c>
      <c r="B17" s="59"/>
      <c r="C17" s="59"/>
      <c r="D17" s="40"/>
    </row>
    <row r="18" spans="1:4" ht="15.75" customHeight="1" thickTop="1" x14ac:dyDescent="0.3">
      <c r="A18" s="59"/>
      <c r="B18" s="59" t="s">
        <v>186</v>
      </c>
      <c r="C18" s="60" t="s">
        <v>188</v>
      </c>
      <c r="D18" s="40"/>
    </row>
    <row r="19" spans="1:4" ht="15.75" customHeight="1" x14ac:dyDescent="0.3">
      <c r="A19" s="59">
        <v>1</v>
      </c>
      <c r="B19" s="61" t="s">
        <v>189</v>
      </c>
      <c r="C19" s="62"/>
      <c r="D19" s="40"/>
    </row>
    <row r="20" spans="1:4" ht="15.75" customHeight="1" x14ac:dyDescent="0.3">
      <c r="A20" s="59">
        <v>2</v>
      </c>
      <c r="B20" s="61" t="s">
        <v>190</v>
      </c>
      <c r="C20" s="62"/>
      <c r="D20" s="40"/>
    </row>
    <row r="21" spans="1:4" ht="15.75" customHeight="1" x14ac:dyDescent="0.3">
      <c r="A21" s="59">
        <v>3</v>
      </c>
      <c r="B21" s="61" t="s">
        <v>191</v>
      </c>
      <c r="C21" s="62"/>
      <c r="D21" s="40"/>
    </row>
    <row r="22" spans="1:4" ht="15.75" customHeight="1" x14ac:dyDescent="0.3">
      <c r="A22" s="59">
        <v>4</v>
      </c>
      <c r="B22" s="61" t="s">
        <v>192</v>
      </c>
      <c r="C22" s="62"/>
      <c r="D22" s="40"/>
    </row>
    <row r="23" spans="1:4" ht="15.75" customHeight="1" x14ac:dyDescent="0.3">
      <c r="A23" s="59">
        <v>5</v>
      </c>
      <c r="B23" s="61" t="s">
        <v>193</v>
      </c>
      <c r="C23" s="62"/>
      <c r="D23" s="40"/>
    </row>
    <row r="24" spans="1:4" ht="15.75" customHeight="1" x14ac:dyDescent="0.3">
      <c r="B24" s="39"/>
      <c r="C24" s="40"/>
      <c r="D24" s="40"/>
    </row>
    <row r="25" spans="1:4" ht="15.75" customHeight="1" thickBot="1" x14ac:dyDescent="0.35">
      <c r="A25" s="58" t="s">
        <v>194</v>
      </c>
      <c r="B25" s="59"/>
      <c r="C25" s="59"/>
      <c r="D25" s="40"/>
    </row>
    <row r="26" spans="1:4" ht="15.75" customHeight="1" thickTop="1" x14ac:dyDescent="0.3">
      <c r="A26" s="59"/>
      <c r="B26" s="59"/>
      <c r="C26" s="60" t="s">
        <v>209</v>
      </c>
      <c r="D26" s="40"/>
    </row>
    <row r="27" spans="1:4" ht="15.75" customHeight="1" x14ac:dyDescent="0.3">
      <c r="A27" s="59">
        <v>1</v>
      </c>
      <c r="B27" s="61" t="s">
        <v>195</v>
      </c>
      <c r="C27" s="62"/>
      <c r="D27" s="40"/>
    </row>
    <row r="28" spans="1:4" ht="15.75" customHeight="1" x14ac:dyDescent="0.3">
      <c r="A28" s="59">
        <v>2</v>
      </c>
      <c r="B28" s="61" t="s">
        <v>196</v>
      </c>
      <c r="C28" s="62"/>
      <c r="D28" s="40"/>
    </row>
    <row r="29" spans="1:4" ht="15.75" customHeight="1" x14ac:dyDescent="0.3">
      <c r="A29" s="59">
        <v>3</v>
      </c>
      <c r="B29" s="61" t="s">
        <v>197</v>
      </c>
      <c r="C29" s="62"/>
      <c r="D29" s="40"/>
    </row>
    <row r="30" spans="1:4" ht="15.75" customHeight="1" x14ac:dyDescent="0.3">
      <c r="A30" s="59">
        <v>4</v>
      </c>
      <c r="B30" s="61" t="s">
        <v>198</v>
      </c>
      <c r="C30" s="62"/>
      <c r="D30" s="40"/>
    </row>
    <row r="31" spans="1:4" ht="15.75" customHeight="1" x14ac:dyDescent="0.3">
      <c r="A31" s="59">
        <v>5</v>
      </c>
      <c r="B31" s="61" t="s">
        <v>199</v>
      </c>
      <c r="C31" s="62"/>
      <c r="D31" s="40"/>
    </row>
    <row r="32" spans="1:4" ht="15.75" customHeight="1" x14ac:dyDescent="0.3">
      <c r="A32" s="59">
        <v>6</v>
      </c>
      <c r="B32" s="61" t="s">
        <v>200</v>
      </c>
      <c r="C32" s="62"/>
      <c r="D32" s="40"/>
    </row>
    <row r="33" spans="1:4" ht="15.75" customHeight="1" x14ac:dyDescent="0.3">
      <c r="A33" s="59">
        <v>7</v>
      </c>
      <c r="B33" s="61" t="s">
        <v>201</v>
      </c>
      <c r="C33" s="62"/>
      <c r="D33" s="40"/>
    </row>
    <row r="34" spans="1:4" ht="15.75" customHeight="1" x14ac:dyDescent="0.3">
      <c r="A34" s="59">
        <v>8</v>
      </c>
      <c r="B34" s="61" t="s">
        <v>202</v>
      </c>
      <c r="C34" s="62"/>
      <c r="D34" s="40"/>
    </row>
    <row r="35" spans="1:4" ht="15.75" customHeight="1" x14ac:dyDescent="0.3">
      <c r="A35" s="59">
        <v>9</v>
      </c>
      <c r="B35" s="61" t="s">
        <v>203</v>
      </c>
      <c r="C35" s="62"/>
      <c r="D35" s="40"/>
    </row>
    <row r="36" spans="1:4" ht="15.75" customHeight="1" x14ac:dyDescent="0.3">
      <c r="A36" s="59">
        <v>10</v>
      </c>
      <c r="B36" s="61" t="s">
        <v>204</v>
      </c>
      <c r="C36" s="62"/>
      <c r="D36" s="40"/>
    </row>
    <row r="37" spans="1:4" ht="15.75" customHeight="1" x14ac:dyDescent="0.3">
      <c r="A37" s="59">
        <v>11</v>
      </c>
      <c r="B37" s="61" t="s">
        <v>205</v>
      </c>
      <c r="C37" s="62"/>
      <c r="D37" s="40"/>
    </row>
    <row r="38" spans="1:4" ht="15.75" customHeight="1" x14ac:dyDescent="0.3">
      <c r="A38" s="59">
        <v>12</v>
      </c>
      <c r="B38" s="61" t="s">
        <v>206</v>
      </c>
      <c r="C38" s="62"/>
      <c r="D38" s="40"/>
    </row>
    <row r="39" spans="1:4" ht="15.75" customHeight="1" x14ac:dyDescent="0.3">
      <c r="A39" s="59">
        <v>13</v>
      </c>
      <c r="B39" s="63" t="s">
        <v>207</v>
      </c>
      <c r="C39" s="59"/>
      <c r="D39" s="40"/>
    </row>
    <row r="40" spans="1:4" ht="15.75" customHeight="1" x14ac:dyDescent="0.3">
      <c r="A40" s="59">
        <v>14</v>
      </c>
      <c r="B40" s="63" t="s">
        <v>208</v>
      </c>
      <c r="C40" s="59"/>
      <c r="D40" s="40"/>
    </row>
    <row r="42" spans="1:4" ht="15.75" customHeight="1" thickBot="1" x14ac:dyDescent="0.35">
      <c r="A42" s="41" t="s">
        <v>118</v>
      </c>
    </row>
    <row r="43" spans="1:4" ht="15.75" customHeight="1" thickTop="1" x14ac:dyDescent="0.3">
      <c r="A43" s="31">
        <v>1</v>
      </c>
      <c r="B43" s="42" t="s">
        <v>37</v>
      </c>
      <c r="C43" s="31" t="s">
        <v>119</v>
      </c>
    </row>
    <row r="44" spans="1:4" ht="15.75" customHeight="1" x14ac:dyDescent="0.3">
      <c r="A44" s="31">
        <v>2</v>
      </c>
      <c r="B44" s="42" t="s">
        <v>31</v>
      </c>
      <c r="C44" s="31" t="s">
        <v>120</v>
      </c>
    </row>
    <row r="45" spans="1:4" ht="15.75" customHeight="1" x14ac:dyDescent="0.3">
      <c r="A45" s="31">
        <v>3</v>
      </c>
      <c r="B45" s="42" t="s">
        <v>42</v>
      </c>
      <c r="C45" s="31" t="s">
        <v>122</v>
      </c>
    </row>
    <row r="46" spans="1:4" ht="15.75" customHeight="1" x14ac:dyDescent="0.3">
      <c r="A46" s="31">
        <v>4</v>
      </c>
      <c r="B46" s="42" t="s">
        <v>40</v>
      </c>
      <c r="C46" s="31" t="s">
        <v>123</v>
      </c>
    </row>
    <row r="47" spans="1:4" ht="15.75" customHeight="1" x14ac:dyDescent="0.3">
      <c r="A47" s="31">
        <v>5</v>
      </c>
      <c r="B47" s="42" t="s">
        <v>156</v>
      </c>
      <c r="C47" s="31" t="s">
        <v>124</v>
      </c>
    </row>
    <row r="48" spans="1:4" ht="15.75" customHeight="1" x14ac:dyDescent="0.3">
      <c r="A48" s="31">
        <v>6</v>
      </c>
      <c r="B48" s="42" t="s">
        <v>44</v>
      </c>
      <c r="C48" s="31" t="s">
        <v>121</v>
      </c>
    </row>
    <row r="50" spans="1:3" ht="15.75" customHeight="1" thickBot="1" x14ac:dyDescent="0.35">
      <c r="A50" s="41" t="s">
        <v>164</v>
      </c>
    </row>
    <row r="51" spans="1:3" ht="15.75" customHeight="1" thickTop="1" x14ac:dyDescent="0.3">
      <c r="A51" s="31">
        <v>1</v>
      </c>
      <c r="B51" s="42" t="s">
        <v>32</v>
      </c>
    </row>
    <row r="52" spans="1:3" ht="15.75" customHeight="1" x14ac:dyDescent="0.3">
      <c r="A52" s="31">
        <v>2</v>
      </c>
      <c r="B52" s="42" t="s">
        <v>43</v>
      </c>
    </row>
    <row r="53" spans="1:3" ht="15.75" customHeight="1" x14ac:dyDescent="0.3">
      <c r="A53" s="31">
        <v>3</v>
      </c>
      <c r="B53" s="42" t="s">
        <v>87</v>
      </c>
    </row>
    <row r="55" spans="1:3" ht="15.75" customHeight="1" thickBot="1" x14ac:dyDescent="0.35">
      <c r="A55" s="41" t="s">
        <v>125</v>
      </c>
    </row>
    <row r="56" spans="1:3" ht="15.75" customHeight="1" thickTop="1" x14ac:dyDescent="0.3">
      <c r="A56" s="31" t="s">
        <v>126</v>
      </c>
      <c r="B56" s="31" t="s">
        <v>127</v>
      </c>
    </row>
    <row r="58" spans="1:3" ht="15.75" customHeight="1" thickBot="1" x14ac:dyDescent="0.35">
      <c r="A58" s="41" t="s">
        <v>128</v>
      </c>
    </row>
    <row r="59" spans="1:3" ht="15.75" customHeight="1" thickTop="1" x14ac:dyDescent="0.3">
      <c r="B59" s="42" t="s">
        <v>45</v>
      </c>
      <c r="C59" s="31" t="s">
        <v>129</v>
      </c>
    </row>
    <row r="60" spans="1:3" ht="15.75" customHeight="1" x14ac:dyDescent="0.3">
      <c r="B60" s="42" t="s">
        <v>39</v>
      </c>
      <c r="C60" s="31" t="s">
        <v>131</v>
      </c>
    </row>
    <row r="61" spans="1:3" ht="15.75" customHeight="1" x14ac:dyDescent="0.3">
      <c r="B61" s="42" t="s">
        <v>86</v>
      </c>
      <c r="C61" s="31" t="s">
        <v>130</v>
      </c>
    </row>
    <row r="62" spans="1:3" ht="15.75" customHeight="1" x14ac:dyDescent="0.3">
      <c r="B62" s="42" t="s">
        <v>33</v>
      </c>
      <c r="C62" s="31" t="s">
        <v>132</v>
      </c>
    </row>
    <row r="64" spans="1:3" ht="15.75" customHeight="1" thickBot="1" x14ac:dyDescent="0.35">
      <c r="A64" s="41" t="s">
        <v>133</v>
      </c>
    </row>
    <row r="65" spans="1:4" ht="15.75" customHeight="1" thickTop="1" x14ac:dyDescent="0.3">
      <c r="B65" s="42">
        <v>0</v>
      </c>
      <c r="C65" s="31" t="s">
        <v>135</v>
      </c>
      <c r="D65" s="31" t="s">
        <v>134</v>
      </c>
    </row>
    <row r="66" spans="1:4" ht="15.75" customHeight="1" x14ac:dyDescent="0.3">
      <c r="B66" s="42">
        <v>1</v>
      </c>
      <c r="C66" s="31" t="s">
        <v>136</v>
      </c>
      <c r="D66" s="31" t="s">
        <v>141</v>
      </c>
    </row>
    <row r="67" spans="1:4" ht="15.75" customHeight="1" x14ac:dyDescent="0.3">
      <c r="B67" s="42">
        <v>2</v>
      </c>
      <c r="C67" s="31" t="s">
        <v>137</v>
      </c>
      <c r="D67" s="31" t="s">
        <v>142</v>
      </c>
    </row>
    <row r="68" spans="1:4" ht="15.75" customHeight="1" x14ac:dyDescent="0.3">
      <c r="B68" s="42">
        <v>3</v>
      </c>
      <c r="C68" s="31" t="s">
        <v>138</v>
      </c>
      <c r="D68" s="31" t="s">
        <v>143</v>
      </c>
    </row>
    <row r="69" spans="1:4" ht="15.75" customHeight="1" x14ac:dyDescent="0.3">
      <c r="B69" s="42">
        <v>4</v>
      </c>
      <c r="C69" s="31" t="s">
        <v>139</v>
      </c>
      <c r="D69" s="31" t="s">
        <v>144</v>
      </c>
    </row>
    <row r="70" spans="1:4" ht="15.75" customHeight="1" x14ac:dyDescent="0.3">
      <c r="B70" s="42">
        <v>5</v>
      </c>
      <c r="C70" s="31" t="s">
        <v>140</v>
      </c>
      <c r="D70" s="31" t="s">
        <v>145</v>
      </c>
    </row>
    <row r="72" spans="1:4" ht="15.75" customHeight="1" thickBot="1" x14ac:dyDescent="0.35">
      <c r="A72" s="41" t="s">
        <v>146</v>
      </c>
    </row>
    <row r="73" spans="1:4" ht="15.75" customHeight="1" thickTop="1" x14ac:dyDescent="0.3">
      <c r="A73" s="31" t="s">
        <v>147</v>
      </c>
    </row>
    <row r="75" spans="1:4" ht="15.75" customHeight="1" thickBot="1" x14ac:dyDescent="0.35">
      <c r="A75" s="41" t="s">
        <v>158</v>
      </c>
    </row>
    <row r="76" spans="1:4" ht="15.75" customHeight="1" thickTop="1" x14ac:dyDescent="0.3"/>
    <row r="77" spans="1:4" ht="15.75" customHeight="1" x14ac:dyDescent="0.3">
      <c r="A77" s="31" t="s">
        <v>159</v>
      </c>
      <c r="B77" s="55" t="s">
        <v>160</v>
      </c>
    </row>
    <row r="78" spans="1:4" ht="15.75" customHeight="1" x14ac:dyDescent="0.3">
      <c r="B78" s="55" t="s">
        <v>169</v>
      </c>
    </row>
    <row r="79" spans="1:4" ht="15.75" customHeight="1" x14ac:dyDescent="0.3">
      <c r="B79" s="55" t="s">
        <v>165</v>
      </c>
    </row>
    <row r="80" spans="1:4" ht="15.75" customHeight="1" x14ac:dyDescent="0.3">
      <c r="B80" s="55" t="s">
        <v>166</v>
      </c>
    </row>
    <row r="81" spans="2:2" ht="15.75" customHeight="1" x14ac:dyDescent="0.3">
      <c r="B81" s="55" t="s">
        <v>181</v>
      </c>
    </row>
    <row r="82" spans="2:2" ht="15.75" customHeight="1" x14ac:dyDescent="0.3">
      <c r="B82" s="31" t="s">
        <v>184</v>
      </c>
    </row>
    <row r="83" spans="2:2" ht="15.75" customHeight="1" x14ac:dyDescent="0.3">
      <c r="B83" s="31" t="s">
        <v>212</v>
      </c>
    </row>
    <row r="84" spans="2:2" ht="15.75" customHeight="1" x14ac:dyDescent="0.3">
      <c r="B84" s="31" t="s">
        <v>183</v>
      </c>
    </row>
    <row r="85" spans="2:2" ht="15.75" customHeight="1" x14ac:dyDescent="0.3">
      <c r="B85" s="31" t="s">
        <v>210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0.79998168889431442"/>
    <outlinePr summaryBelow="0" summaryRight="0"/>
  </sheetPr>
  <dimension ref="A1:AT7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14.44140625" defaultRowHeight="15.75" customHeight="1" x14ac:dyDescent="0.3"/>
  <cols>
    <col min="1" max="1" width="4" style="50" customWidth="1"/>
    <col min="2" max="2" width="13" style="11" customWidth="1"/>
    <col min="3" max="3" width="8" style="11" customWidth="1"/>
    <col min="4" max="4" width="8.44140625" style="11" customWidth="1"/>
    <col min="5" max="5" width="17.77734375" style="11" bestFit="1" customWidth="1"/>
    <col min="6" max="6" width="7.44140625" style="11" customWidth="1"/>
    <col min="7" max="7" width="10.5546875" style="11" customWidth="1"/>
    <col min="8" max="8" width="4.33203125" style="11" customWidth="1"/>
    <col min="9" max="9" width="4" style="11" customWidth="1"/>
    <col min="10" max="10" width="5.5546875" style="11" customWidth="1"/>
    <col min="11" max="11" width="4.44140625" style="11" customWidth="1"/>
    <col min="12" max="12" width="3.77734375" style="11" customWidth="1"/>
    <col min="13" max="13" width="3.88671875" style="11" customWidth="1"/>
    <col min="14" max="14" width="4.109375" style="11" customWidth="1"/>
    <col min="15" max="15" width="5" style="11" customWidth="1"/>
    <col min="16" max="16" width="4.6640625" style="11" customWidth="1"/>
    <col min="17" max="17" width="4" style="11" customWidth="1"/>
    <col min="18" max="18" width="4.44140625" style="11" customWidth="1"/>
    <col min="19" max="19" width="6.44140625" style="11" customWidth="1"/>
    <col min="20" max="20" width="3.77734375" style="11" customWidth="1"/>
    <col min="21" max="21" width="7.6640625" style="11" customWidth="1"/>
    <col min="22" max="22" width="6.44140625" style="5" customWidth="1"/>
    <col min="23" max="29" width="6.44140625" style="11" customWidth="1"/>
    <col min="30" max="37" width="6.109375" style="5" customWidth="1"/>
    <col min="38" max="38" width="6.33203125" style="5" customWidth="1"/>
    <col min="39" max="39" width="6" style="5" customWidth="1"/>
    <col min="40" max="16384" width="14.44140625" style="11"/>
  </cols>
  <sheetData>
    <row r="1" spans="1:46" s="5" customFormat="1" ht="14.4" x14ac:dyDescent="0.3">
      <c r="A1" s="46" t="s">
        <v>110</v>
      </c>
      <c r="B1" s="6" t="s">
        <v>92</v>
      </c>
      <c r="C1" s="6" t="s">
        <v>151</v>
      </c>
      <c r="D1" s="5" t="s">
        <v>157</v>
      </c>
      <c r="E1" s="5" t="s">
        <v>15</v>
      </c>
      <c r="F1" s="7" t="s">
        <v>16</v>
      </c>
      <c r="G1" s="8" t="s">
        <v>18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10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102</v>
      </c>
      <c r="W1" s="5" t="s">
        <v>170</v>
      </c>
      <c r="X1" s="5" t="s">
        <v>171</v>
      </c>
      <c r="Y1" s="5" t="s">
        <v>172</v>
      </c>
      <c r="Z1" s="5" t="s">
        <v>161</v>
      </c>
      <c r="AA1" s="5" t="s">
        <v>162</v>
      </c>
      <c r="AB1" s="5" t="s">
        <v>163</v>
      </c>
      <c r="AC1" s="5" t="s">
        <v>173</v>
      </c>
      <c r="AD1" s="5" t="s">
        <v>148</v>
      </c>
      <c r="AE1" s="5" t="s">
        <v>174</v>
      </c>
      <c r="AF1" s="5" t="s">
        <v>175</v>
      </c>
      <c r="AG1" s="5" t="s">
        <v>176</v>
      </c>
      <c r="AH1" s="5" t="s">
        <v>177</v>
      </c>
      <c r="AI1" s="5" t="s">
        <v>178</v>
      </c>
      <c r="AJ1" s="5" t="s">
        <v>179</v>
      </c>
      <c r="AK1" s="5" t="s">
        <v>180</v>
      </c>
      <c r="AL1" s="5" t="s">
        <v>101</v>
      </c>
      <c r="AM1" s="5" t="s">
        <v>93</v>
      </c>
      <c r="AN1" s="5" t="s">
        <v>94</v>
      </c>
      <c r="AO1" s="5" t="s">
        <v>95</v>
      </c>
      <c r="AP1" s="5" t="s">
        <v>96</v>
      </c>
      <c r="AQ1" s="5" t="s">
        <v>167</v>
      </c>
      <c r="AR1" s="5" t="s">
        <v>168</v>
      </c>
      <c r="AS1" s="5" t="s">
        <v>97</v>
      </c>
      <c r="AT1" s="5" t="s">
        <v>98</v>
      </c>
    </row>
    <row r="2" spans="1:46" ht="14.4" x14ac:dyDescent="0.3">
      <c r="A2" s="47">
        <v>23</v>
      </c>
      <c r="B2" s="19">
        <v>43068</v>
      </c>
      <c r="C2" s="19" t="s">
        <v>154</v>
      </c>
      <c r="D2" s="12">
        <v>3</v>
      </c>
      <c r="E2" s="12">
        <v>1</v>
      </c>
      <c r="F2" s="13">
        <v>0.50902777777777775</v>
      </c>
      <c r="G2" s="14">
        <v>1.1805555555555625E-2</v>
      </c>
      <c r="H2" s="15"/>
      <c r="I2" s="15"/>
      <c r="J2" s="15"/>
      <c r="K2" s="15"/>
      <c r="L2" s="15"/>
      <c r="M2" s="15"/>
      <c r="N2" s="15"/>
      <c r="O2" s="16">
        <v>3.6</v>
      </c>
      <c r="P2" s="12">
        <v>2</v>
      </c>
      <c r="Q2" s="12">
        <v>10</v>
      </c>
      <c r="R2" s="12" t="s">
        <v>36</v>
      </c>
      <c r="S2" s="17">
        <v>7.5</v>
      </c>
      <c r="T2" s="18">
        <v>176.71458676442586</v>
      </c>
      <c r="U2" s="12" t="s">
        <v>41</v>
      </c>
      <c r="V2" s="5">
        <v>23</v>
      </c>
      <c r="W2" s="11">
        <v>3</v>
      </c>
      <c r="X2" s="11">
        <v>4</v>
      </c>
      <c r="Y2" s="11">
        <v>14</v>
      </c>
      <c r="Z2" s="11">
        <v>2</v>
      </c>
      <c r="AA2" s="11">
        <v>0</v>
      </c>
      <c r="AB2" s="11">
        <v>2</v>
      </c>
      <c r="AC2" s="11">
        <v>2</v>
      </c>
      <c r="AD2" s="5">
        <v>88</v>
      </c>
      <c r="AE2" s="11">
        <v>12</v>
      </c>
      <c r="AF2" s="11">
        <v>28</v>
      </c>
      <c r="AG2" s="11">
        <v>44</v>
      </c>
      <c r="AH2" s="11">
        <v>2</v>
      </c>
      <c r="AI2" s="11">
        <v>0</v>
      </c>
      <c r="AJ2" s="11">
        <v>2</v>
      </c>
      <c r="AK2" s="11">
        <v>4</v>
      </c>
      <c r="AL2" s="54">
        <v>2.6681121333960833</v>
      </c>
      <c r="AM2" s="9">
        <v>94.726032927763711</v>
      </c>
      <c r="AN2" s="18">
        <v>20.567024326363981</v>
      </c>
      <c r="AO2" s="18">
        <v>24.436489839886153</v>
      </c>
      <c r="AP2" s="18">
        <v>37.092461153412877</v>
      </c>
      <c r="AQ2" s="17">
        <v>0.34896295840577735</v>
      </c>
      <c r="AR2" s="17">
        <v>0</v>
      </c>
      <c r="AS2" s="17">
        <v>0.34896295840577735</v>
      </c>
      <c r="AT2" s="18">
        <v>12.630057608100685</v>
      </c>
    </row>
    <row r="3" spans="1:46" ht="14.4" x14ac:dyDescent="0.3">
      <c r="A3" s="48">
        <v>33</v>
      </c>
      <c r="B3" s="19">
        <v>43128</v>
      </c>
      <c r="C3" s="19" t="s">
        <v>100</v>
      </c>
      <c r="D3" s="12">
        <v>3</v>
      </c>
      <c r="E3" s="12">
        <v>2</v>
      </c>
      <c r="F3" s="13">
        <v>0.56527777777777777</v>
      </c>
      <c r="G3" s="14">
        <v>1.3888888888888951E-2</v>
      </c>
      <c r="H3" s="21"/>
      <c r="I3" s="21"/>
      <c r="J3" s="21"/>
      <c r="K3" s="21"/>
      <c r="L3" s="21"/>
      <c r="M3" s="21"/>
      <c r="N3" s="21"/>
      <c r="O3" s="22"/>
      <c r="P3" s="20"/>
      <c r="Q3" s="12">
        <v>5.5</v>
      </c>
      <c r="R3" s="12" t="s">
        <v>36</v>
      </c>
      <c r="S3" s="17">
        <v>7.5</v>
      </c>
      <c r="T3" s="18">
        <v>176.71458676442586</v>
      </c>
      <c r="U3" s="20"/>
      <c r="V3" s="5">
        <v>17</v>
      </c>
      <c r="W3" s="11">
        <v>3</v>
      </c>
      <c r="X3" s="11">
        <v>4</v>
      </c>
      <c r="Y3" s="11">
        <v>10</v>
      </c>
      <c r="Z3" s="11">
        <v>1</v>
      </c>
      <c r="AA3" s="11">
        <v>1</v>
      </c>
      <c r="AB3" s="11">
        <v>2</v>
      </c>
      <c r="AC3" s="11">
        <v>0</v>
      </c>
      <c r="AD3" s="5">
        <v>49</v>
      </c>
      <c r="AE3" s="11">
        <v>5</v>
      </c>
      <c r="AF3" s="11">
        <v>19</v>
      </c>
      <c r="AG3" s="11">
        <v>25</v>
      </c>
      <c r="AH3" s="11">
        <v>2</v>
      </c>
      <c r="AI3" s="11">
        <v>2</v>
      </c>
      <c r="AJ3" s="11">
        <v>4</v>
      </c>
      <c r="AK3" s="11">
        <v>0</v>
      </c>
      <c r="AL3" s="54">
        <v>2.5125994914299192</v>
      </c>
      <c r="AM3" s="9">
        <v>61.317259221541562</v>
      </c>
      <c r="AN3" s="18">
        <v>0.75771044388718523</v>
      </c>
      <c r="AO3" s="18">
        <v>22.225493642354856</v>
      </c>
      <c r="AP3" s="18">
        <v>38.334055135299522</v>
      </c>
      <c r="AQ3" s="17">
        <v>9.4269158271934508</v>
      </c>
      <c r="AR3" s="17">
        <v>0</v>
      </c>
      <c r="AS3" s="17">
        <v>9.4269158271934508</v>
      </c>
      <c r="AT3" s="18">
        <v>0</v>
      </c>
    </row>
    <row r="4" spans="1:46" ht="14.4" x14ac:dyDescent="0.3">
      <c r="A4" s="48">
        <v>45</v>
      </c>
      <c r="B4" s="19">
        <v>43143</v>
      </c>
      <c r="C4" s="19" t="s">
        <v>152</v>
      </c>
      <c r="D4" s="12">
        <v>3</v>
      </c>
      <c r="E4" s="12">
        <v>1</v>
      </c>
      <c r="F4" s="13">
        <v>0.5625</v>
      </c>
      <c r="G4" s="14">
        <v>1.041666666666663E-2</v>
      </c>
      <c r="H4" s="21"/>
      <c r="I4" s="21"/>
      <c r="J4" s="15">
        <v>10</v>
      </c>
      <c r="K4" s="15">
        <v>20</v>
      </c>
      <c r="L4" s="21"/>
      <c r="M4" s="15">
        <v>70</v>
      </c>
      <c r="N4" s="21"/>
      <c r="O4" s="16">
        <v>4.0999999999999996</v>
      </c>
      <c r="P4" s="12">
        <v>3</v>
      </c>
      <c r="Q4" s="12">
        <v>8</v>
      </c>
      <c r="R4" s="12" t="s">
        <v>36</v>
      </c>
      <c r="S4" s="12">
        <v>5.5</v>
      </c>
      <c r="T4" s="18">
        <v>95.033177771091246</v>
      </c>
      <c r="U4" s="20"/>
      <c r="V4" s="5">
        <v>21</v>
      </c>
      <c r="W4" s="11">
        <v>3</v>
      </c>
      <c r="X4" s="11">
        <v>3</v>
      </c>
      <c r="Y4" s="11">
        <v>15</v>
      </c>
      <c r="Z4" s="11">
        <v>1</v>
      </c>
      <c r="AA4" s="11">
        <v>0</v>
      </c>
      <c r="AB4" s="11">
        <v>1</v>
      </c>
      <c r="AC4" s="11">
        <v>0</v>
      </c>
      <c r="AD4" s="5">
        <v>60</v>
      </c>
      <c r="AE4" s="11">
        <v>7</v>
      </c>
      <c r="AF4" s="11">
        <v>11</v>
      </c>
      <c r="AG4" s="11">
        <v>42</v>
      </c>
      <c r="AH4" s="11">
        <v>1</v>
      </c>
      <c r="AI4" s="11">
        <v>0</v>
      </c>
      <c r="AJ4" s="11">
        <v>1</v>
      </c>
      <c r="AK4" s="11">
        <v>0</v>
      </c>
      <c r="AL4" s="54">
        <v>2.311095586336156</v>
      </c>
      <c r="AM4" s="9">
        <v>60.154490746759556</v>
      </c>
      <c r="AN4" s="18">
        <v>15.457733407497358</v>
      </c>
      <c r="AO4" s="18">
        <v>32.432847276014563</v>
      </c>
      <c r="AP4" s="18">
        <v>12.263910063247632</v>
      </c>
      <c r="AQ4" s="17">
        <v>0</v>
      </c>
      <c r="AR4" s="17">
        <v>0</v>
      </c>
      <c r="AS4" s="17">
        <v>0</v>
      </c>
      <c r="AT4" s="18">
        <v>0</v>
      </c>
    </row>
    <row r="5" spans="1:46" ht="14.4" x14ac:dyDescent="0.3">
      <c r="A5" s="47">
        <v>46</v>
      </c>
      <c r="B5" s="19">
        <v>43144</v>
      </c>
      <c r="C5" s="19" t="s">
        <v>152</v>
      </c>
      <c r="D5" s="12">
        <v>3</v>
      </c>
      <c r="E5" s="12">
        <v>1</v>
      </c>
      <c r="F5" s="13">
        <v>0.5</v>
      </c>
      <c r="G5" s="14">
        <v>1.5972222222222276E-2</v>
      </c>
      <c r="H5" s="21"/>
      <c r="I5" s="21"/>
      <c r="J5" s="15">
        <v>10</v>
      </c>
      <c r="K5" s="21"/>
      <c r="L5" s="15">
        <v>20</v>
      </c>
      <c r="M5" s="15">
        <v>70</v>
      </c>
      <c r="N5" s="21"/>
      <c r="O5" s="16">
        <v>3.6</v>
      </c>
      <c r="P5" s="12">
        <v>1</v>
      </c>
      <c r="Q5" s="12">
        <v>7</v>
      </c>
      <c r="R5" s="12" t="s">
        <v>36</v>
      </c>
      <c r="S5" s="12">
        <v>5.5</v>
      </c>
      <c r="T5" s="18">
        <v>95.033177771091246</v>
      </c>
      <c r="U5" s="20"/>
      <c r="V5" s="5">
        <v>23</v>
      </c>
      <c r="W5" s="11">
        <v>6</v>
      </c>
      <c r="X5" s="11">
        <v>3</v>
      </c>
      <c r="Y5" s="11">
        <v>14</v>
      </c>
      <c r="Z5" s="11">
        <v>1</v>
      </c>
      <c r="AA5" s="11">
        <v>0</v>
      </c>
      <c r="AB5" s="11">
        <v>1</v>
      </c>
      <c r="AC5" s="11">
        <v>0</v>
      </c>
      <c r="AD5" s="5">
        <v>695</v>
      </c>
      <c r="AE5" s="11">
        <v>11</v>
      </c>
      <c r="AF5" s="11">
        <v>19</v>
      </c>
      <c r="AG5" s="11">
        <v>665</v>
      </c>
      <c r="AH5" s="11">
        <v>1</v>
      </c>
      <c r="AI5" s="11">
        <v>0</v>
      </c>
      <c r="AJ5" s="11">
        <v>1</v>
      </c>
      <c r="AK5" s="11">
        <v>0</v>
      </c>
      <c r="AL5" s="54">
        <v>0.71338339361775671</v>
      </c>
      <c r="AM5" s="9">
        <v>409.92767688440847</v>
      </c>
      <c r="AN5" s="18">
        <v>14.098326222417167</v>
      </c>
      <c r="AO5" s="18">
        <v>31.22012410851104</v>
      </c>
      <c r="AP5" s="18">
        <v>364.60922655348026</v>
      </c>
      <c r="AQ5" s="17">
        <v>1.7158783752454267</v>
      </c>
      <c r="AR5" s="17">
        <v>0</v>
      </c>
      <c r="AS5" s="17">
        <v>1.7158783752454267</v>
      </c>
      <c r="AT5" s="18">
        <v>0</v>
      </c>
    </row>
    <row r="6" spans="1:46" ht="14.4" x14ac:dyDescent="0.3">
      <c r="A6" s="47">
        <v>47</v>
      </c>
      <c r="B6" s="19">
        <v>43144</v>
      </c>
      <c r="C6" s="19" t="s">
        <v>152</v>
      </c>
      <c r="D6" s="12">
        <v>3</v>
      </c>
      <c r="E6" s="12">
        <v>1</v>
      </c>
      <c r="F6" s="13">
        <v>0.52083333333333337</v>
      </c>
      <c r="G6" s="14">
        <v>1.041666666666663E-2</v>
      </c>
      <c r="H6" s="21"/>
      <c r="I6" s="21"/>
      <c r="J6" s="15">
        <v>10</v>
      </c>
      <c r="K6" s="21"/>
      <c r="L6" s="15">
        <v>20</v>
      </c>
      <c r="M6" s="15">
        <v>70</v>
      </c>
      <c r="N6" s="21"/>
      <c r="O6" s="16">
        <v>3.1</v>
      </c>
      <c r="P6" s="12">
        <v>1</v>
      </c>
      <c r="Q6" s="12">
        <v>7</v>
      </c>
      <c r="R6" s="12" t="s">
        <v>36</v>
      </c>
      <c r="S6" s="12">
        <v>5.5</v>
      </c>
      <c r="T6" s="18">
        <v>95.033177771091246</v>
      </c>
      <c r="U6" s="20"/>
      <c r="V6" s="5">
        <v>18</v>
      </c>
      <c r="W6" s="11">
        <v>5</v>
      </c>
      <c r="X6" s="11">
        <v>3</v>
      </c>
      <c r="Y6" s="11">
        <v>10</v>
      </c>
      <c r="Z6" s="11">
        <v>1</v>
      </c>
      <c r="AA6" s="11">
        <v>0</v>
      </c>
      <c r="AB6" s="11">
        <v>1</v>
      </c>
      <c r="AC6" s="11">
        <v>0</v>
      </c>
      <c r="AD6" s="5">
        <v>44</v>
      </c>
      <c r="AE6" s="11">
        <v>9</v>
      </c>
      <c r="AF6" s="11">
        <v>19</v>
      </c>
      <c r="AG6" s="11">
        <v>16</v>
      </c>
      <c r="AH6" s="11">
        <v>1</v>
      </c>
      <c r="AI6" s="11">
        <v>0</v>
      </c>
      <c r="AJ6" s="11">
        <v>1</v>
      </c>
      <c r="AK6" s="11">
        <v>0</v>
      </c>
      <c r="AL6" s="54">
        <v>2.5732611717185812</v>
      </c>
      <c r="AM6" s="9">
        <v>60.418427468255231</v>
      </c>
      <c r="AN6" s="18">
        <v>12.407350766892222</v>
      </c>
      <c r="AO6" s="18">
        <v>28.470715693698633</v>
      </c>
      <c r="AP6" s="18">
        <v>19.540361007664387</v>
      </c>
      <c r="AQ6" s="17">
        <v>0</v>
      </c>
      <c r="AR6" s="17">
        <v>0</v>
      </c>
      <c r="AS6" s="17">
        <v>0</v>
      </c>
      <c r="AT6" s="18">
        <v>0</v>
      </c>
    </row>
    <row r="7" spans="1:46" ht="14.4" x14ac:dyDescent="0.3">
      <c r="A7" s="48">
        <v>96</v>
      </c>
      <c r="B7" s="19">
        <v>43151</v>
      </c>
      <c r="C7" s="19" t="s">
        <v>152</v>
      </c>
      <c r="D7" s="12">
        <v>3</v>
      </c>
      <c r="E7" s="12">
        <v>2</v>
      </c>
      <c r="F7" s="13">
        <v>0.53194444444444444</v>
      </c>
      <c r="G7" s="14">
        <v>2.9166666666666674E-2</v>
      </c>
      <c r="H7" s="15">
        <v>10</v>
      </c>
      <c r="I7" s="21"/>
      <c r="J7" s="15">
        <v>10</v>
      </c>
      <c r="K7" s="21"/>
      <c r="L7" s="21"/>
      <c r="M7" s="21"/>
      <c r="N7" s="15">
        <v>80</v>
      </c>
      <c r="O7" s="22"/>
      <c r="P7" s="20"/>
      <c r="Q7" s="20"/>
      <c r="R7" s="12" t="s">
        <v>36</v>
      </c>
      <c r="S7" s="12">
        <v>6</v>
      </c>
      <c r="T7" s="18">
        <v>113.09733552923255</v>
      </c>
      <c r="U7" s="20"/>
      <c r="V7" s="5">
        <v>26</v>
      </c>
      <c r="W7" s="11">
        <v>5</v>
      </c>
      <c r="X7" s="11">
        <v>8</v>
      </c>
      <c r="Y7" s="11">
        <v>12</v>
      </c>
      <c r="Z7" s="11">
        <v>4</v>
      </c>
      <c r="AA7" s="11">
        <v>0</v>
      </c>
      <c r="AB7" s="11">
        <v>4</v>
      </c>
      <c r="AC7" s="11">
        <v>1</v>
      </c>
      <c r="AD7" s="5">
        <v>103</v>
      </c>
      <c r="AE7" s="11">
        <v>14</v>
      </c>
      <c r="AF7" s="11">
        <v>45</v>
      </c>
      <c r="AG7" s="11">
        <v>43</v>
      </c>
      <c r="AH7" s="11">
        <v>6</v>
      </c>
      <c r="AI7" s="11">
        <v>0</v>
      </c>
      <c r="AJ7" s="11">
        <v>6</v>
      </c>
      <c r="AK7" s="11">
        <v>1</v>
      </c>
      <c r="AL7" s="54">
        <v>2.8797171594547173</v>
      </c>
      <c r="AM7" s="9">
        <v>297.04236395143988</v>
      </c>
      <c r="AN7" s="18">
        <v>52.227797601375549</v>
      </c>
      <c r="AO7" s="18">
        <v>130.69927109805926</v>
      </c>
      <c r="AP7" s="18">
        <v>114.11529525200503</v>
      </c>
      <c r="AQ7" s="17">
        <v>13.565127151876862</v>
      </c>
      <c r="AR7" s="17">
        <v>0</v>
      </c>
      <c r="AS7" s="17">
        <v>13.565127151876862</v>
      </c>
      <c r="AT7" s="18">
        <v>0</v>
      </c>
    </row>
    <row r="8" spans="1:46" ht="14.4" x14ac:dyDescent="0.3">
      <c r="A8" s="47">
        <v>98</v>
      </c>
      <c r="B8" s="19">
        <v>43166</v>
      </c>
      <c r="C8" s="19" t="s">
        <v>152</v>
      </c>
      <c r="D8" s="12">
        <v>3</v>
      </c>
      <c r="E8" s="12">
        <v>2</v>
      </c>
      <c r="F8" s="23"/>
      <c r="G8" s="14">
        <v>0</v>
      </c>
      <c r="H8" s="15">
        <v>20</v>
      </c>
      <c r="I8" s="21"/>
      <c r="J8" s="21"/>
      <c r="K8" s="21"/>
      <c r="L8" s="15">
        <v>10</v>
      </c>
      <c r="M8" s="21"/>
      <c r="N8" s="15">
        <v>70</v>
      </c>
      <c r="O8" s="22"/>
      <c r="P8" s="20"/>
      <c r="Q8" s="20"/>
      <c r="R8" s="12" t="s">
        <v>36</v>
      </c>
      <c r="S8" s="12">
        <v>6</v>
      </c>
      <c r="T8" s="18">
        <v>113.09733552923255</v>
      </c>
      <c r="U8" s="20"/>
      <c r="V8" s="5">
        <v>26</v>
      </c>
      <c r="W8" s="11">
        <v>5</v>
      </c>
      <c r="X8" s="11">
        <v>4</v>
      </c>
      <c r="Y8" s="11">
        <v>17</v>
      </c>
      <c r="Z8" s="11">
        <v>5</v>
      </c>
      <c r="AA8" s="11">
        <v>1</v>
      </c>
      <c r="AB8" s="11">
        <v>6</v>
      </c>
      <c r="AC8" s="11">
        <v>0</v>
      </c>
      <c r="AD8" s="5">
        <v>102</v>
      </c>
      <c r="AE8" s="11">
        <v>19</v>
      </c>
      <c r="AF8" s="11">
        <v>39</v>
      </c>
      <c r="AG8" s="11">
        <v>44</v>
      </c>
      <c r="AH8" s="11">
        <v>12</v>
      </c>
      <c r="AI8" s="11">
        <v>2</v>
      </c>
      <c r="AJ8" s="11">
        <v>14</v>
      </c>
      <c r="AK8" s="11">
        <v>0</v>
      </c>
      <c r="AL8" s="54">
        <v>2.6974264632893292</v>
      </c>
      <c r="AM8" s="9">
        <v>130.27080678734654</v>
      </c>
      <c r="AN8" s="18">
        <v>42.0820781104673</v>
      </c>
      <c r="AO8" s="18">
        <v>17.1680068291016</v>
      </c>
      <c r="AP8" s="18">
        <v>71.020721847777665</v>
      </c>
      <c r="AQ8" s="17">
        <v>37.629346212429311</v>
      </c>
      <c r="AR8" s="17">
        <v>0</v>
      </c>
      <c r="AS8" s="17">
        <v>37.629346212429311</v>
      </c>
      <c r="AT8" s="18">
        <v>0</v>
      </c>
    </row>
    <row r="9" spans="1:46" ht="14.4" x14ac:dyDescent="0.3">
      <c r="A9" s="47">
        <v>261</v>
      </c>
      <c r="B9" s="25">
        <v>43410</v>
      </c>
      <c r="C9" s="25" t="s">
        <v>155</v>
      </c>
      <c r="D9" s="12">
        <v>3</v>
      </c>
      <c r="E9" s="11">
        <v>3</v>
      </c>
      <c r="F9" s="23">
        <v>0.56458333333333333</v>
      </c>
      <c r="G9" s="26">
        <v>6.2499999999999778E-3</v>
      </c>
      <c r="H9" s="21">
        <v>5</v>
      </c>
      <c r="I9" s="21"/>
      <c r="J9" s="21">
        <v>15</v>
      </c>
      <c r="K9" s="21"/>
      <c r="L9" s="21"/>
      <c r="M9" s="21">
        <v>80</v>
      </c>
      <c r="N9" s="21"/>
      <c r="O9" s="22">
        <v>4.3</v>
      </c>
      <c r="P9" s="11">
        <v>3</v>
      </c>
      <c r="Q9" s="11">
        <v>9</v>
      </c>
      <c r="R9" s="12" t="s">
        <v>36</v>
      </c>
      <c r="S9" s="11">
        <v>7</v>
      </c>
      <c r="T9" s="18">
        <v>153.93804002589985</v>
      </c>
      <c r="V9" s="5">
        <v>21</v>
      </c>
      <c r="W9" s="11">
        <v>4</v>
      </c>
      <c r="X9" s="11">
        <v>6</v>
      </c>
      <c r="Y9" s="11">
        <v>11</v>
      </c>
      <c r="Z9" s="11">
        <v>5</v>
      </c>
      <c r="AA9" s="11">
        <v>1</v>
      </c>
      <c r="AB9" s="11">
        <v>6</v>
      </c>
      <c r="AC9" s="11">
        <v>0</v>
      </c>
      <c r="AD9" s="5">
        <v>73</v>
      </c>
      <c r="AE9" s="11">
        <v>15</v>
      </c>
      <c r="AF9" s="11">
        <v>31</v>
      </c>
      <c r="AG9" s="11">
        <v>27</v>
      </c>
      <c r="AH9" s="11">
        <v>10</v>
      </c>
      <c r="AI9" s="11">
        <v>2</v>
      </c>
      <c r="AJ9" s="11">
        <v>12</v>
      </c>
      <c r="AK9" s="11">
        <v>0</v>
      </c>
      <c r="AL9" s="54">
        <v>2.7592025974575529</v>
      </c>
      <c r="AM9" s="9">
        <v>502.99315529296882</v>
      </c>
      <c r="AN9" s="18">
        <v>79.280011874556095</v>
      </c>
      <c r="AO9" s="18">
        <v>209.9813201951514</v>
      </c>
      <c r="AP9" s="18">
        <v>213.73182322326133</v>
      </c>
      <c r="AQ9" s="17">
        <v>70.86017103413883</v>
      </c>
      <c r="AR9" s="17">
        <v>2.3237333582866255</v>
      </c>
      <c r="AS9" s="17">
        <v>73.183904392425461</v>
      </c>
      <c r="AT9" s="18">
        <v>0</v>
      </c>
    </row>
    <row r="10" spans="1:46" ht="14.4" x14ac:dyDescent="0.3">
      <c r="A10" s="47">
        <v>262</v>
      </c>
      <c r="B10" s="25">
        <v>43410</v>
      </c>
      <c r="C10" s="25" t="s">
        <v>155</v>
      </c>
      <c r="D10" s="12">
        <v>3</v>
      </c>
      <c r="E10" s="11">
        <v>3</v>
      </c>
      <c r="F10" s="23">
        <v>0.57638888888888884</v>
      </c>
      <c r="G10" s="26">
        <v>9.7222222222222987E-3</v>
      </c>
      <c r="H10" s="21">
        <v>5</v>
      </c>
      <c r="I10" s="21"/>
      <c r="J10" s="21">
        <v>15</v>
      </c>
      <c r="K10" s="21"/>
      <c r="L10" s="21"/>
      <c r="M10" s="21">
        <v>80</v>
      </c>
      <c r="N10" s="21"/>
      <c r="O10" s="22">
        <v>4.3</v>
      </c>
      <c r="P10" s="11">
        <v>3</v>
      </c>
      <c r="Q10" s="11">
        <v>9</v>
      </c>
      <c r="R10" s="12" t="s">
        <v>36</v>
      </c>
      <c r="S10" s="11">
        <v>7</v>
      </c>
      <c r="T10" s="18">
        <v>153.93804002589985</v>
      </c>
      <c r="V10" s="5">
        <v>17</v>
      </c>
      <c r="W10" s="11">
        <v>2</v>
      </c>
      <c r="X10" s="11">
        <v>3</v>
      </c>
      <c r="Y10" s="11">
        <v>12</v>
      </c>
      <c r="Z10" s="11">
        <v>2</v>
      </c>
      <c r="AA10" s="11">
        <v>0</v>
      </c>
      <c r="AB10" s="11">
        <v>2</v>
      </c>
      <c r="AC10" s="11">
        <v>0</v>
      </c>
      <c r="AD10" s="5">
        <v>261</v>
      </c>
      <c r="AE10" s="11">
        <v>5</v>
      </c>
      <c r="AF10" s="11">
        <v>50</v>
      </c>
      <c r="AG10" s="11">
        <v>206</v>
      </c>
      <c r="AH10" s="11">
        <v>8</v>
      </c>
      <c r="AI10" s="11">
        <v>0</v>
      </c>
      <c r="AJ10" s="11">
        <v>8</v>
      </c>
      <c r="AK10" s="11">
        <v>0</v>
      </c>
      <c r="AL10" s="54">
        <v>1.2569451459587915</v>
      </c>
      <c r="AM10" s="9">
        <v>217.98213769444291</v>
      </c>
      <c r="AN10" s="18">
        <v>9.5385570146095731</v>
      </c>
      <c r="AO10" s="18">
        <v>10.179422059054948</v>
      </c>
      <c r="AP10" s="18">
        <v>198.26415862077837</v>
      </c>
      <c r="AQ10" s="17">
        <v>5.8091668643349959</v>
      </c>
      <c r="AR10" s="17">
        <v>0</v>
      </c>
      <c r="AS10" s="17">
        <v>5.8091668643349959</v>
      </c>
      <c r="AT10" s="18">
        <v>0</v>
      </c>
    </row>
    <row r="11" spans="1:46" ht="14.4" x14ac:dyDescent="0.3">
      <c r="A11" s="47">
        <v>265</v>
      </c>
      <c r="B11" s="25">
        <v>43411</v>
      </c>
      <c r="C11" s="25" t="s">
        <v>155</v>
      </c>
      <c r="D11" s="12">
        <v>3</v>
      </c>
      <c r="E11" s="11">
        <v>3</v>
      </c>
      <c r="F11" s="23">
        <v>0.53819444444444442</v>
      </c>
      <c r="G11" s="26">
        <v>7.6388888888888618E-3</v>
      </c>
      <c r="H11" s="21">
        <v>5</v>
      </c>
      <c r="I11" s="21">
        <v>5</v>
      </c>
      <c r="J11" s="21"/>
      <c r="K11" s="21"/>
      <c r="L11" s="21"/>
      <c r="M11" s="21">
        <v>90</v>
      </c>
      <c r="N11" s="21"/>
      <c r="O11" s="22">
        <v>3.9</v>
      </c>
      <c r="P11" s="11">
        <v>2</v>
      </c>
      <c r="Q11" s="11">
        <v>9</v>
      </c>
      <c r="R11" s="12" t="s">
        <v>36</v>
      </c>
      <c r="S11" s="11">
        <v>7</v>
      </c>
      <c r="T11" s="18">
        <v>153.93804002589985</v>
      </c>
      <c r="V11" s="5">
        <v>15</v>
      </c>
      <c r="W11" s="11">
        <v>2</v>
      </c>
      <c r="X11" s="11">
        <v>3</v>
      </c>
      <c r="Y11" s="11">
        <v>9</v>
      </c>
      <c r="Z11" s="11">
        <v>1</v>
      </c>
      <c r="AA11" s="11">
        <v>0</v>
      </c>
      <c r="AB11" s="11">
        <v>1</v>
      </c>
      <c r="AC11" s="11">
        <v>1</v>
      </c>
      <c r="AD11" s="5">
        <v>232</v>
      </c>
      <c r="AE11" s="11">
        <v>3</v>
      </c>
      <c r="AF11" s="11">
        <v>33</v>
      </c>
      <c r="AG11" s="11">
        <v>195</v>
      </c>
      <c r="AH11" s="11">
        <v>1</v>
      </c>
      <c r="AI11" s="11">
        <v>0</v>
      </c>
      <c r="AJ11" s="11">
        <v>1</v>
      </c>
      <c r="AK11" s="11">
        <v>1</v>
      </c>
      <c r="AL11" s="54">
        <v>1.4936838850236231</v>
      </c>
      <c r="AM11" s="9">
        <v>72.881904706525347</v>
      </c>
      <c r="AN11" s="18">
        <v>3.7903330612882815</v>
      </c>
      <c r="AO11" s="18">
        <v>7.2846835115925872</v>
      </c>
      <c r="AP11" s="18">
        <v>58.064811556238062</v>
      </c>
      <c r="AQ11" s="17">
        <v>0.40059523286377502</v>
      </c>
      <c r="AR11" s="17">
        <v>0</v>
      </c>
      <c r="AS11" s="17">
        <v>0.40059523286377502</v>
      </c>
      <c r="AT11" s="18">
        <v>3.7420765774064098</v>
      </c>
    </row>
    <row r="12" spans="1:46" ht="14.4" x14ac:dyDescent="0.3">
      <c r="A12" s="47">
        <v>266</v>
      </c>
      <c r="B12" s="25">
        <v>43411</v>
      </c>
      <c r="C12" s="25" t="s">
        <v>155</v>
      </c>
      <c r="D12" s="12">
        <v>3</v>
      </c>
      <c r="E12" s="11">
        <v>3</v>
      </c>
      <c r="F12" s="23">
        <v>0.55000000000000004</v>
      </c>
      <c r="G12" s="26">
        <v>6.2499999999999778E-3</v>
      </c>
      <c r="H12" s="21">
        <v>5</v>
      </c>
      <c r="I12" s="21"/>
      <c r="J12" s="21"/>
      <c r="K12" s="21"/>
      <c r="L12" s="21"/>
      <c r="M12" s="21">
        <v>95</v>
      </c>
      <c r="N12" s="21"/>
      <c r="O12" s="22">
        <v>3.3</v>
      </c>
      <c r="P12" s="11">
        <v>2</v>
      </c>
      <c r="Q12" s="11">
        <v>9</v>
      </c>
      <c r="R12" s="12" t="s">
        <v>36</v>
      </c>
      <c r="S12" s="11">
        <v>7</v>
      </c>
      <c r="T12" s="18">
        <v>153.93804002589985</v>
      </c>
      <c r="V12" s="5">
        <v>15</v>
      </c>
      <c r="W12" s="11">
        <v>2</v>
      </c>
      <c r="X12" s="11">
        <v>3</v>
      </c>
      <c r="Y12" s="11">
        <v>10</v>
      </c>
      <c r="Z12" s="11">
        <v>4</v>
      </c>
      <c r="AA12" s="11">
        <v>0</v>
      </c>
      <c r="AB12" s="11">
        <v>4</v>
      </c>
      <c r="AC12" s="11">
        <v>0</v>
      </c>
      <c r="AD12" s="5">
        <v>29</v>
      </c>
      <c r="AE12" s="11">
        <v>3</v>
      </c>
      <c r="AF12" s="11">
        <v>5</v>
      </c>
      <c r="AG12" s="11">
        <v>21</v>
      </c>
      <c r="AH12" s="11">
        <v>5</v>
      </c>
      <c r="AI12" s="11">
        <v>0</v>
      </c>
      <c r="AJ12" s="11">
        <v>5</v>
      </c>
      <c r="AK12" s="11">
        <v>0</v>
      </c>
      <c r="AL12" s="54">
        <v>2.5278846637099774</v>
      </c>
      <c r="AM12" s="9">
        <v>50.336038483782751</v>
      </c>
      <c r="AN12" s="18">
        <v>22.071731981569382</v>
      </c>
      <c r="AO12" s="18">
        <v>0.37481632322037778</v>
      </c>
      <c r="AP12" s="18">
        <v>27.88949017899299</v>
      </c>
      <c r="AQ12" s="17">
        <v>26.319282790683804</v>
      </c>
      <c r="AR12" s="17">
        <v>0</v>
      </c>
      <c r="AS12" s="17">
        <v>26.319282790683804</v>
      </c>
      <c r="AT12" s="18">
        <v>0</v>
      </c>
    </row>
    <row r="13" spans="1:46" ht="14.4" x14ac:dyDescent="0.3">
      <c r="A13" s="47">
        <v>270</v>
      </c>
      <c r="B13" s="25">
        <v>43419</v>
      </c>
      <c r="C13" s="25" t="s">
        <v>155</v>
      </c>
      <c r="D13" s="12">
        <v>3</v>
      </c>
      <c r="E13" s="11">
        <v>3</v>
      </c>
      <c r="F13" s="23">
        <v>0.56388888888888888</v>
      </c>
      <c r="G13" s="26">
        <v>6.9444444444444198E-3</v>
      </c>
      <c r="H13" s="21">
        <v>10</v>
      </c>
      <c r="I13" s="21">
        <v>10</v>
      </c>
      <c r="J13" s="21"/>
      <c r="K13" s="21"/>
      <c r="L13" s="21"/>
      <c r="M13" s="21">
        <v>80</v>
      </c>
      <c r="N13" s="21"/>
      <c r="O13" s="22">
        <v>3.3</v>
      </c>
      <c r="P13" s="11">
        <v>2</v>
      </c>
      <c r="Q13" s="11">
        <v>9</v>
      </c>
      <c r="R13" s="12" t="s">
        <v>36</v>
      </c>
      <c r="S13" s="11">
        <v>7</v>
      </c>
      <c r="T13" s="18">
        <v>153.93804002589985</v>
      </c>
      <c r="V13" s="5">
        <v>16</v>
      </c>
      <c r="W13" s="11">
        <v>2</v>
      </c>
      <c r="X13" s="11">
        <v>4</v>
      </c>
      <c r="Y13" s="11">
        <v>10</v>
      </c>
      <c r="Z13" s="11">
        <v>2</v>
      </c>
      <c r="AA13" s="11">
        <v>0</v>
      </c>
      <c r="AB13" s="11">
        <v>2</v>
      </c>
      <c r="AC13" s="11">
        <v>0</v>
      </c>
      <c r="AD13" s="5">
        <v>36</v>
      </c>
      <c r="AE13" s="11">
        <v>3</v>
      </c>
      <c r="AF13" s="11">
        <v>13</v>
      </c>
      <c r="AG13" s="11">
        <v>20</v>
      </c>
      <c r="AH13" s="11">
        <v>4</v>
      </c>
      <c r="AI13" s="11">
        <v>0</v>
      </c>
      <c r="AJ13" s="11">
        <v>4</v>
      </c>
      <c r="AK13" s="11">
        <v>0</v>
      </c>
      <c r="AL13" s="54">
        <v>2.5537343659196345</v>
      </c>
      <c r="AM13" s="9">
        <v>55.994043411096939</v>
      </c>
      <c r="AN13" s="18">
        <v>4.9351524302632432</v>
      </c>
      <c r="AO13" s="18">
        <v>13.818435799607037</v>
      </c>
      <c r="AP13" s="18">
        <v>37.240455181226658</v>
      </c>
      <c r="AQ13" s="17">
        <v>11.772779293110741</v>
      </c>
      <c r="AR13" s="17">
        <v>0</v>
      </c>
      <c r="AS13" s="17">
        <v>11.772779293110741</v>
      </c>
      <c r="AT13" s="18">
        <v>0</v>
      </c>
    </row>
    <row r="14" spans="1:46" ht="14.4" x14ac:dyDescent="0.3">
      <c r="A14" s="47">
        <v>281</v>
      </c>
      <c r="B14" s="25">
        <v>43433</v>
      </c>
      <c r="C14" s="25" t="s">
        <v>155</v>
      </c>
      <c r="D14" s="12">
        <v>3</v>
      </c>
      <c r="E14" s="12">
        <v>1</v>
      </c>
      <c r="F14" s="23">
        <v>0.58333333333333337</v>
      </c>
      <c r="G14" s="26">
        <v>1.388888888888884E-2</v>
      </c>
      <c r="H14" s="21">
        <v>5</v>
      </c>
      <c r="I14" s="21">
        <v>5</v>
      </c>
      <c r="J14" s="21"/>
      <c r="K14" s="21">
        <v>5</v>
      </c>
      <c r="L14" s="21">
        <v>5</v>
      </c>
      <c r="M14" s="21">
        <v>80</v>
      </c>
      <c r="N14" s="21"/>
      <c r="O14" s="22">
        <v>3.4</v>
      </c>
      <c r="P14" s="11">
        <v>3</v>
      </c>
      <c r="Q14" s="11">
        <v>14</v>
      </c>
      <c r="R14" s="12" t="s">
        <v>36</v>
      </c>
      <c r="S14" s="11">
        <v>7</v>
      </c>
      <c r="T14" s="18">
        <v>153.93804002589985</v>
      </c>
      <c r="V14" s="5">
        <v>28</v>
      </c>
      <c r="W14" s="11">
        <v>3</v>
      </c>
      <c r="X14" s="11">
        <v>7</v>
      </c>
      <c r="Y14" s="11">
        <v>16</v>
      </c>
      <c r="Z14" s="11">
        <v>3</v>
      </c>
      <c r="AA14" s="11">
        <v>0</v>
      </c>
      <c r="AB14" s="11">
        <v>3</v>
      </c>
      <c r="AC14" s="11">
        <v>2</v>
      </c>
      <c r="AD14" s="5">
        <v>75</v>
      </c>
      <c r="AE14" s="11">
        <v>11</v>
      </c>
      <c r="AF14" s="11">
        <v>32</v>
      </c>
      <c r="AG14" s="11">
        <v>30</v>
      </c>
      <c r="AH14" s="11">
        <v>5</v>
      </c>
      <c r="AI14" s="11">
        <v>0</v>
      </c>
      <c r="AJ14" s="11">
        <v>5</v>
      </c>
      <c r="AK14" s="11">
        <v>2</v>
      </c>
      <c r="AL14" s="54">
        <v>2.929226745545169</v>
      </c>
      <c r="AM14" s="9">
        <v>127.86669584695638</v>
      </c>
      <c r="AN14" s="18">
        <v>28.856853153859202</v>
      </c>
      <c r="AO14" s="18">
        <v>36.702214697483342</v>
      </c>
      <c r="AP14" s="18">
        <v>37.905260576179572</v>
      </c>
      <c r="AQ14" s="17">
        <v>3.1778767868065816</v>
      </c>
      <c r="AR14" s="17">
        <v>0</v>
      </c>
      <c r="AS14" s="17">
        <v>3.1778767868065816</v>
      </c>
      <c r="AT14" s="18">
        <v>24.402367419434245</v>
      </c>
    </row>
    <row r="15" spans="1:46" ht="14.4" x14ac:dyDescent="0.3">
      <c r="A15" s="47">
        <v>285</v>
      </c>
      <c r="B15" s="25">
        <v>43438</v>
      </c>
      <c r="C15" s="25" t="s">
        <v>155</v>
      </c>
      <c r="D15" s="12">
        <v>3</v>
      </c>
      <c r="E15" s="12">
        <v>1</v>
      </c>
      <c r="F15" s="23">
        <v>0.57361111111111107</v>
      </c>
      <c r="G15" s="26">
        <v>1.5277777777777835E-2</v>
      </c>
      <c r="H15" s="21">
        <v>5</v>
      </c>
      <c r="I15" s="21"/>
      <c r="J15" s="21">
        <v>5</v>
      </c>
      <c r="K15" s="21"/>
      <c r="L15" s="21">
        <v>5</v>
      </c>
      <c r="M15" s="21">
        <v>85</v>
      </c>
      <c r="N15" s="21"/>
      <c r="O15" s="22">
        <v>4</v>
      </c>
      <c r="P15" s="11">
        <v>2</v>
      </c>
      <c r="Q15" s="11">
        <v>14</v>
      </c>
      <c r="R15" s="12" t="s">
        <v>36</v>
      </c>
      <c r="S15" s="11">
        <v>7.5</v>
      </c>
      <c r="T15" s="18">
        <v>176.71458676442586</v>
      </c>
      <c r="V15" s="5">
        <v>28</v>
      </c>
      <c r="W15" s="11">
        <v>1</v>
      </c>
      <c r="X15" s="11">
        <v>8</v>
      </c>
      <c r="Y15" s="11">
        <v>16</v>
      </c>
      <c r="Z15" s="11">
        <v>6</v>
      </c>
      <c r="AA15" s="11">
        <v>0</v>
      </c>
      <c r="AB15" s="11">
        <v>6</v>
      </c>
      <c r="AC15" s="11">
        <v>3</v>
      </c>
      <c r="AD15" s="5">
        <v>120</v>
      </c>
      <c r="AE15" s="11">
        <v>3</v>
      </c>
      <c r="AF15" s="11">
        <v>34</v>
      </c>
      <c r="AG15" s="11">
        <v>80</v>
      </c>
      <c r="AH15" s="11">
        <v>8</v>
      </c>
      <c r="AI15" s="11">
        <v>0</v>
      </c>
      <c r="AJ15" s="11">
        <v>8</v>
      </c>
      <c r="AK15" s="11">
        <v>3</v>
      </c>
      <c r="AL15" s="54">
        <v>2.5656632465586013</v>
      </c>
      <c r="AM15" s="9">
        <v>70.037183771051915</v>
      </c>
      <c r="AN15" s="18">
        <v>5.5084718057691164</v>
      </c>
      <c r="AO15" s="18">
        <v>23.840604642692501</v>
      </c>
      <c r="AP15" s="18">
        <v>40.688107322590319</v>
      </c>
      <c r="AQ15" s="17">
        <v>10.131271235246674</v>
      </c>
      <c r="AR15" s="17">
        <v>0</v>
      </c>
      <c r="AS15" s="17">
        <v>10.131271235246674</v>
      </c>
      <c r="AT15" s="18">
        <v>0</v>
      </c>
    </row>
    <row r="16" spans="1:46" ht="14.4" x14ac:dyDescent="0.3">
      <c r="A16" s="47">
        <v>286</v>
      </c>
      <c r="B16" s="25">
        <v>43438</v>
      </c>
      <c r="C16" s="25" t="s">
        <v>155</v>
      </c>
      <c r="D16" s="12">
        <v>3</v>
      </c>
      <c r="E16" s="12">
        <v>1</v>
      </c>
      <c r="F16" s="23">
        <v>0.60555555555555551</v>
      </c>
      <c r="G16" s="26">
        <v>1.5972222222222276E-2</v>
      </c>
      <c r="H16" s="21">
        <v>10</v>
      </c>
      <c r="I16" s="21"/>
      <c r="J16" s="21">
        <v>5</v>
      </c>
      <c r="K16" s="21">
        <v>5</v>
      </c>
      <c r="L16" s="21">
        <v>5</v>
      </c>
      <c r="M16" s="21">
        <v>75</v>
      </c>
      <c r="N16" s="21"/>
      <c r="O16" s="22">
        <v>5.3</v>
      </c>
      <c r="P16" s="11">
        <v>3</v>
      </c>
      <c r="Q16" s="11">
        <v>14</v>
      </c>
      <c r="R16" s="12" t="s">
        <v>36</v>
      </c>
      <c r="S16" s="11">
        <v>7.5</v>
      </c>
      <c r="T16" s="18">
        <v>176.71458676442586</v>
      </c>
      <c r="V16" s="5">
        <v>30</v>
      </c>
      <c r="W16" s="11">
        <v>5</v>
      </c>
      <c r="X16" s="11">
        <v>8</v>
      </c>
      <c r="Y16" s="11">
        <v>16</v>
      </c>
      <c r="Z16" s="11">
        <v>4</v>
      </c>
      <c r="AA16" s="11">
        <v>1</v>
      </c>
      <c r="AB16" s="11">
        <v>5</v>
      </c>
      <c r="AC16" s="11">
        <v>1</v>
      </c>
      <c r="AD16" s="5">
        <v>88</v>
      </c>
      <c r="AE16" s="11">
        <v>14</v>
      </c>
      <c r="AF16" s="11">
        <v>49</v>
      </c>
      <c r="AG16" s="11">
        <v>24</v>
      </c>
      <c r="AH16" s="11">
        <v>6</v>
      </c>
      <c r="AI16" s="11">
        <v>2</v>
      </c>
      <c r="AJ16" s="11">
        <v>8</v>
      </c>
      <c r="AK16" s="11">
        <v>1</v>
      </c>
      <c r="AL16" s="54">
        <v>2.6162365111534083</v>
      </c>
      <c r="AM16" s="9">
        <v>41.916045071761062</v>
      </c>
      <c r="AN16" s="18">
        <v>14.784742115578357</v>
      </c>
      <c r="AO16" s="18">
        <v>16.081964910844878</v>
      </c>
      <c r="AP16" s="18">
        <v>11.049338045337841</v>
      </c>
      <c r="AQ16" s="17">
        <v>2.194485477558636</v>
      </c>
      <c r="AR16" s="17">
        <v>2.0242299476630161</v>
      </c>
      <c r="AS16" s="17">
        <v>4.2187154252216521</v>
      </c>
      <c r="AT16" s="18">
        <v>0</v>
      </c>
    </row>
    <row r="17" spans="1:46" ht="14.4" x14ac:dyDescent="0.3">
      <c r="A17" s="47">
        <v>10</v>
      </c>
      <c r="B17" s="19">
        <v>43039</v>
      </c>
      <c r="C17" s="19" t="s">
        <v>154</v>
      </c>
      <c r="D17" s="12">
        <v>1</v>
      </c>
      <c r="E17" s="12">
        <v>1</v>
      </c>
      <c r="F17" s="13">
        <v>0.45833333333333331</v>
      </c>
      <c r="G17" s="14">
        <v>1.6666666666666663E-2</v>
      </c>
      <c r="H17" s="15"/>
      <c r="I17" s="15"/>
      <c r="J17" s="15"/>
      <c r="K17" s="15"/>
      <c r="L17" s="15"/>
      <c r="M17" s="15"/>
      <c r="N17" s="15"/>
      <c r="O17" s="16">
        <v>2.8</v>
      </c>
      <c r="P17" s="12">
        <v>0</v>
      </c>
      <c r="Q17" s="12">
        <v>8</v>
      </c>
      <c r="R17" s="12" t="s">
        <v>36</v>
      </c>
      <c r="S17" s="17">
        <v>7.5</v>
      </c>
      <c r="T17" s="18">
        <v>176.71458676442586</v>
      </c>
      <c r="U17" s="20"/>
      <c r="V17" s="5">
        <v>24</v>
      </c>
      <c r="W17" s="11">
        <v>1</v>
      </c>
      <c r="X17" s="11">
        <v>5</v>
      </c>
      <c r="Y17" s="11">
        <v>17</v>
      </c>
      <c r="Z17" s="11">
        <v>2</v>
      </c>
      <c r="AA17" s="11">
        <v>2</v>
      </c>
      <c r="AB17" s="11">
        <v>4</v>
      </c>
      <c r="AC17" s="11">
        <v>1</v>
      </c>
      <c r="AD17" s="5">
        <v>124</v>
      </c>
      <c r="AE17" s="11">
        <v>1</v>
      </c>
      <c r="AF17" s="11">
        <v>65</v>
      </c>
      <c r="AG17" s="11">
        <v>57</v>
      </c>
      <c r="AH17" s="11">
        <v>3</v>
      </c>
      <c r="AI17" s="11">
        <v>6</v>
      </c>
      <c r="AJ17" s="11">
        <v>9</v>
      </c>
      <c r="AK17" s="11">
        <v>1</v>
      </c>
      <c r="AL17" s="54">
        <v>2.3885586870743021</v>
      </c>
      <c r="AM17" s="9">
        <v>174.37916699664169</v>
      </c>
      <c r="AN17" s="18">
        <v>4.913954327348919</v>
      </c>
      <c r="AO17" s="18">
        <v>56.226409671560617</v>
      </c>
      <c r="AP17" s="18">
        <v>113.23880299773219</v>
      </c>
      <c r="AQ17" s="17">
        <v>5.5799790410212546</v>
      </c>
      <c r="AR17" s="17">
        <v>8.0645084365378992</v>
      </c>
      <c r="AS17" s="17">
        <v>13.644487477559153</v>
      </c>
      <c r="AT17" s="18">
        <v>0</v>
      </c>
    </row>
    <row r="18" spans="1:46" ht="14.4" x14ac:dyDescent="0.3">
      <c r="A18" s="47">
        <v>11</v>
      </c>
      <c r="B18" s="19">
        <v>43039</v>
      </c>
      <c r="C18" s="19" t="s">
        <v>154</v>
      </c>
      <c r="D18" s="12">
        <v>1</v>
      </c>
      <c r="E18" s="12">
        <v>1</v>
      </c>
      <c r="F18" s="13">
        <v>0.5</v>
      </c>
      <c r="G18" s="14">
        <v>1.388888888888884E-2</v>
      </c>
      <c r="H18" s="15"/>
      <c r="I18" s="15"/>
      <c r="J18" s="15"/>
      <c r="K18" s="15"/>
      <c r="L18" s="15"/>
      <c r="M18" s="15"/>
      <c r="N18" s="15"/>
      <c r="O18" s="16">
        <v>2.9</v>
      </c>
      <c r="P18" s="12">
        <v>0</v>
      </c>
      <c r="Q18" s="12">
        <v>9</v>
      </c>
      <c r="R18" s="12" t="s">
        <v>36</v>
      </c>
      <c r="S18" s="17">
        <v>7.5</v>
      </c>
      <c r="T18" s="18">
        <v>176.71458676442586</v>
      </c>
      <c r="U18" s="20"/>
      <c r="V18" s="5">
        <v>31</v>
      </c>
      <c r="W18" s="11">
        <v>0</v>
      </c>
      <c r="X18" s="11">
        <v>6</v>
      </c>
      <c r="Y18" s="11">
        <v>22</v>
      </c>
      <c r="Z18" s="11">
        <v>3</v>
      </c>
      <c r="AA18" s="11">
        <v>0</v>
      </c>
      <c r="AB18" s="11">
        <v>3</v>
      </c>
      <c r="AC18" s="11">
        <v>3</v>
      </c>
      <c r="AD18" s="5">
        <v>155</v>
      </c>
      <c r="AE18" s="11">
        <v>0</v>
      </c>
      <c r="AF18" s="11">
        <v>45</v>
      </c>
      <c r="AG18" s="11">
        <v>106</v>
      </c>
      <c r="AH18" s="11">
        <v>4</v>
      </c>
      <c r="AI18" s="11">
        <v>0</v>
      </c>
      <c r="AJ18" s="11">
        <v>4</v>
      </c>
      <c r="AK18" s="11">
        <v>4</v>
      </c>
      <c r="AL18" s="54">
        <v>2.266437015942512</v>
      </c>
      <c r="AM18" s="9">
        <v>83.694001862601624</v>
      </c>
      <c r="AN18" s="18">
        <v>0</v>
      </c>
      <c r="AO18" s="18">
        <v>37.593524631351926</v>
      </c>
      <c r="AP18" s="18">
        <v>21.464546633570595</v>
      </c>
      <c r="AQ18" s="17">
        <v>0.68211529733685927</v>
      </c>
      <c r="AR18" s="17">
        <v>0</v>
      </c>
      <c r="AS18" s="17">
        <v>0.68211529733685927</v>
      </c>
      <c r="AT18" s="18">
        <v>24.635930597679089</v>
      </c>
    </row>
    <row r="19" spans="1:46" ht="14.4" x14ac:dyDescent="0.3">
      <c r="A19" s="48">
        <v>12</v>
      </c>
      <c r="B19" s="19">
        <v>43039</v>
      </c>
      <c r="C19" s="19" t="s">
        <v>154</v>
      </c>
      <c r="D19" s="12">
        <v>1</v>
      </c>
      <c r="E19" s="12">
        <v>1</v>
      </c>
      <c r="F19" s="13">
        <v>0.52777777777777779</v>
      </c>
      <c r="G19" s="14">
        <v>1.041666666666663E-2</v>
      </c>
      <c r="H19" s="15"/>
      <c r="I19" s="15"/>
      <c r="J19" s="15"/>
      <c r="K19" s="15"/>
      <c r="L19" s="15"/>
      <c r="M19" s="15"/>
      <c r="N19" s="15"/>
      <c r="O19" s="16">
        <v>2.5</v>
      </c>
      <c r="P19" s="12">
        <v>1</v>
      </c>
      <c r="Q19" s="12">
        <v>8</v>
      </c>
      <c r="R19" s="12" t="s">
        <v>36</v>
      </c>
      <c r="S19" s="17">
        <v>7.5</v>
      </c>
      <c r="T19" s="18">
        <v>176.71458676442586</v>
      </c>
      <c r="U19" s="20"/>
      <c r="V19" s="5">
        <v>23</v>
      </c>
      <c r="W19" s="11">
        <v>1</v>
      </c>
      <c r="X19" s="11">
        <v>5</v>
      </c>
      <c r="Y19" s="11">
        <v>15</v>
      </c>
      <c r="Z19" s="11">
        <v>3</v>
      </c>
      <c r="AA19" s="11">
        <v>2</v>
      </c>
      <c r="AB19" s="11">
        <v>5</v>
      </c>
      <c r="AC19" s="11">
        <v>2</v>
      </c>
      <c r="AD19" s="5">
        <v>83</v>
      </c>
      <c r="AE19" s="11">
        <v>1</v>
      </c>
      <c r="AF19" s="11">
        <v>45</v>
      </c>
      <c r="AG19" s="11">
        <v>35</v>
      </c>
      <c r="AH19" s="11">
        <v>4</v>
      </c>
      <c r="AI19" s="11">
        <v>3</v>
      </c>
      <c r="AJ19" s="11">
        <v>7</v>
      </c>
      <c r="AK19" s="11">
        <v>2</v>
      </c>
      <c r="AL19" s="54">
        <v>2.169453010859308</v>
      </c>
      <c r="AM19" s="9">
        <v>87.143173007970944</v>
      </c>
      <c r="AN19" s="18">
        <v>0</v>
      </c>
      <c r="AO19" s="18">
        <v>54.037982397384724</v>
      </c>
      <c r="AP19" s="18">
        <v>28.895171407886011</v>
      </c>
      <c r="AQ19" s="17">
        <v>0.33301235683616798</v>
      </c>
      <c r="AR19" s="17">
        <v>2.0242299476630161</v>
      </c>
      <c r="AS19" s="17">
        <v>2.3572423044991839</v>
      </c>
      <c r="AT19" s="18">
        <v>4.2100192027002281</v>
      </c>
    </row>
    <row r="20" spans="1:46" ht="14.4" x14ac:dyDescent="0.3">
      <c r="A20" s="47">
        <v>17</v>
      </c>
      <c r="B20" s="19">
        <v>43066</v>
      </c>
      <c r="C20" s="19" t="s">
        <v>154</v>
      </c>
      <c r="D20" s="12">
        <v>1</v>
      </c>
      <c r="E20" s="12">
        <v>1</v>
      </c>
      <c r="F20" s="13">
        <v>0.53125</v>
      </c>
      <c r="G20" s="14">
        <v>1.6666666666666718E-2</v>
      </c>
      <c r="H20" s="15"/>
      <c r="I20" s="15"/>
      <c r="J20" s="15"/>
      <c r="K20" s="15"/>
      <c r="L20" s="15"/>
      <c r="M20" s="15"/>
      <c r="N20" s="15"/>
      <c r="O20" s="16">
        <v>2.2999999999999998</v>
      </c>
      <c r="P20" s="12">
        <v>2</v>
      </c>
      <c r="Q20" s="12">
        <v>8</v>
      </c>
      <c r="R20" s="12" t="s">
        <v>36</v>
      </c>
      <c r="S20" s="17">
        <v>7.5</v>
      </c>
      <c r="T20" s="18">
        <v>176.71458676442586</v>
      </c>
      <c r="U20" s="20"/>
      <c r="V20" s="5">
        <v>30</v>
      </c>
      <c r="W20" s="11">
        <v>1</v>
      </c>
      <c r="X20" s="11">
        <v>6</v>
      </c>
      <c r="Y20" s="11">
        <v>21</v>
      </c>
      <c r="Z20" s="11">
        <v>2</v>
      </c>
      <c r="AA20" s="11">
        <v>1</v>
      </c>
      <c r="AB20" s="11">
        <v>3</v>
      </c>
      <c r="AC20" s="11">
        <v>2</v>
      </c>
      <c r="AD20" s="5">
        <v>98</v>
      </c>
      <c r="AE20" s="11">
        <v>1</v>
      </c>
      <c r="AF20" s="11">
        <v>52</v>
      </c>
      <c r="AG20" s="11">
        <v>38</v>
      </c>
      <c r="AH20" s="11">
        <v>2</v>
      </c>
      <c r="AI20" s="11">
        <v>1</v>
      </c>
      <c r="AJ20" s="11">
        <v>3</v>
      </c>
      <c r="AK20" s="11">
        <v>7</v>
      </c>
      <c r="AL20" s="54">
        <v>2.6236861692033275</v>
      </c>
      <c r="AM20" s="9">
        <v>83.113723086917929</v>
      </c>
      <c r="AN20" s="18">
        <v>0</v>
      </c>
      <c r="AO20" s="18">
        <v>41.413778238455322</v>
      </c>
      <c r="AP20" s="18">
        <v>18.993727810294761</v>
      </c>
      <c r="AQ20" s="17">
        <v>0</v>
      </c>
      <c r="AR20" s="17">
        <v>0.20484155939667964</v>
      </c>
      <c r="AS20" s="17">
        <v>0.20484155939667964</v>
      </c>
      <c r="AT20" s="18">
        <v>22.706217038167871</v>
      </c>
    </row>
    <row r="21" spans="1:46" ht="14.4" x14ac:dyDescent="0.3">
      <c r="A21" s="47">
        <v>38</v>
      </c>
      <c r="B21" s="19">
        <v>43132</v>
      </c>
      <c r="C21" s="19" t="s">
        <v>100</v>
      </c>
      <c r="D21" s="12">
        <v>1</v>
      </c>
      <c r="E21" s="12">
        <v>2</v>
      </c>
      <c r="F21" s="13">
        <v>0.69444444444444442</v>
      </c>
      <c r="G21" s="14">
        <v>1.1111111111111183E-2</v>
      </c>
      <c r="H21" s="21"/>
      <c r="I21" s="21"/>
      <c r="J21" s="21"/>
      <c r="K21" s="21"/>
      <c r="L21" s="21"/>
      <c r="M21" s="21"/>
      <c r="N21" s="21"/>
      <c r="O21" s="22"/>
      <c r="P21" s="20"/>
      <c r="Q21" s="12">
        <v>6</v>
      </c>
      <c r="R21" s="12" t="s">
        <v>36</v>
      </c>
      <c r="S21" s="17">
        <v>7.5</v>
      </c>
      <c r="T21" s="18">
        <v>176.71458676442586</v>
      </c>
      <c r="U21" s="20"/>
      <c r="V21" s="5">
        <v>15</v>
      </c>
      <c r="W21" s="11">
        <v>0</v>
      </c>
      <c r="X21" s="11">
        <v>4</v>
      </c>
      <c r="Y21" s="11">
        <v>10</v>
      </c>
      <c r="Z21" s="11">
        <v>2</v>
      </c>
      <c r="AA21" s="11">
        <v>1</v>
      </c>
      <c r="AB21" s="11">
        <v>3</v>
      </c>
      <c r="AC21" s="11">
        <v>1</v>
      </c>
      <c r="AD21" s="5">
        <v>62</v>
      </c>
      <c r="AE21" s="11">
        <v>0</v>
      </c>
      <c r="AF21" s="11">
        <v>30</v>
      </c>
      <c r="AG21" s="11">
        <v>30</v>
      </c>
      <c r="AH21" s="11">
        <v>2</v>
      </c>
      <c r="AI21" s="11">
        <v>3</v>
      </c>
      <c r="AJ21" s="11">
        <v>5</v>
      </c>
      <c r="AK21" s="11">
        <v>2</v>
      </c>
      <c r="AL21" s="54">
        <v>2.1305666223328519</v>
      </c>
      <c r="AM21" s="9">
        <v>124.69317427670826</v>
      </c>
      <c r="AN21" s="18">
        <v>0</v>
      </c>
      <c r="AO21" s="18">
        <v>26.707075514751278</v>
      </c>
      <c r="AP21" s="18">
        <v>73.350168164277903</v>
      </c>
      <c r="AQ21" s="17">
        <v>0.32236771576334305</v>
      </c>
      <c r="AR21" s="17">
        <v>0</v>
      </c>
      <c r="AS21" s="17">
        <v>0.32236771576334305</v>
      </c>
      <c r="AT21" s="18">
        <v>24.635930597679089</v>
      </c>
    </row>
    <row r="22" spans="1:46" ht="14.4" x14ac:dyDescent="0.3">
      <c r="A22" s="47">
        <v>110</v>
      </c>
      <c r="B22" s="19">
        <v>43145</v>
      </c>
      <c r="C22" s="19" t="s">
        <v>152</v>
      </c>
      <c r="D22" s="12">
        <v>1</v>
      </c>
      <c r="E22" s="12">
        <v>2</v>
      </c>
      <c r="F22" s="13">
        <v>0.63749999999999996</v>
      </c>
      <c r="G22" s="14">
        <v>2.0138888888888928E-2</v>
      </c>
      <c r="H22" s="15">
        <v>80</v>
      </c>
      <c r="I22" s="21"/>
      <c r="J22" s="15">
        <v>10</v>
      </c>
      <c r="K22" s="15">
        <v>10</v>
      </c>
      <c r="L22" s="21"/>
      <c r="M22" s="21"/>
      <c r="N22" s="21"/>
      <c r="O22" s="22"/>
      <c r="P22" s="20"/>
      <c r="Q22" s="20"/>
      <c r="R22" s="12" t="s">
        <v>36</v>
      </c>
      <c r="S22" s="12">
        <v>6</v>
      </c>
      <c r="T22" s="18">
        <v>113.09733552923255</v>
      </c>
      <c r="U22" s="20"/>
      <c r="V22" s="5">
        <v>18</v>
      </c>
      <c r="W22" s="11">
        <v>1</v>
      </c>
      <c r="X22" s="11">
        <v>3</v>
      </c>
      <c r="Y22" s="11">
        <v>13</v>
      </c>
      <c r="Z22" s="11">
        <v>2</v>
      </c>
      <c r="AA22" s="11">
        <v>1</v>
      </c>
      <c r="AB22" s="11">
        <v>3</v>
      </c>
      <c r="AC22" s="11">
        <v>1</v>
      </c>
      <c r="AD22" s="5">
        <v>112</v>
      </c>
      <c r="AE22" s="11">
        <v>5</v>
      </c>
      <c r="AF22" s="11">
        <v>60</v>
      </c>
      <c r="AG22" s="11">
        <v>46</v>
      </c>
      <c r="AH22" s="11">
        <v>10</v>
      </c>
      <c r="AI22" s="11">
        <v>2</v>
      </c>
      <c r="AJ22" s="11">
        <v>12</v>
      </c>
      <c r="AK22" s="11">
        <v>1</v>
      </c>
      <c r="AL22" s="54">
        <v>2.3984282539283699</v>
      </c>
      <c r="AM22" s="9">
        <v>288.92620383539042</v>
      </c>
      <c r="AN22" s="18">
        <v>0</v>
      </c>
      <c r="AO22" s="18">
        <v>172.4241704529498</v>
      </c>
      <c r="AP22" s="18">
        <v>97.255212603003841</v>
      </c>
      <c r="AQ22" s="17">
        <v>12.806949911204883</v>
      </c>
      <c r="AR22" s="17">
        <v>6.2917438045278518</v>
      </c>
      <c r="AS22" s="17">
        <v>19.098693715732736</v>
      </c>
      <c r="AT22" s="18">
        <v>19.246820779436788</v>
      </c>
    </row>
    <row r="23" spans="1:46" ht="14.4" x14ac:dyDescent="0.3">
      <c r="A23" s="48">
        <v>111</v>
      </c>
      <c r="B23" s="19">
        <v>43145</v>
      </c>
      <c r="C23" s="19" t="s">
        <v>153</v>
      </c>
      <c r="D23" s="12">
        <v>1</v>
      </c>
      <c r="E23" s="12">
        <v>2</v>
      </c>
      <c r="F23" s="13">
        <v>0.66249999999999998</v>
      </c>
      <c r="G23" s="14">
        <v>1.8055555555555602E-2</v>
      </c>
      <c r="H23" s="15">
        <v>50</v>
      </c>
      <c r="I23" s="21"/>
      <c r="J23" s="15">
        <v>20</v>
      </c>
      <c r="K23" s="15">
        <v>30</v>
      </c>
      <c r="L23" s="21"/>
      <c r="M23" s="21"/>
      <c r="N23" s="21"/>
      <c r="O23" s="22"/>
      <c r="P23" s="20"/>
      <c r="Q23" s="20"/>
      <c r="R23" s="12" t="s">
        <v>36</v>
      </c>
      <c r="S23" s="12">
        <v>5</v>
      </c>
      <c r="T23" s="18">
        <v>78.539816339744831</v>
      </c>
      <c r="U23" s="20"/>
      <c r="V23" s="5">
        <v>22</v>
      </c>
      <c r="W23" s="11">
        <v>0</v>
      </c>
      <c r="X23" s="11">
        <v>7</v>
      </c>
      <c r="Y23" s="11">
        <v>14</v>
      </c>
      <c r="Z23" s="11">
        <v>1</v>
      </c>
      <c r="AA23" s="11">
        <v>2</v>
      </c>
      <c r="AB23" s="11">
        <v>3</v>
      </c>
      <c r="AC23" s="11">
        <v>1</v>
      </c>
      <c r="AD23" s="5">
        <v>54</v>
      </c>
      <c r="AE23" s="11">
        <v>0</v>
      </c>
      <c r="AF23" s="11">
        <v>28</v>
      </c>
      <c r="AG23" s="11">
        <v>25</v>
      </c>
      <c r="AH23" s="11">
        <v>2</v>
      </c>
      <c r="AI23" s="11">
        <v>3</v>
      </c>
      <c r="AJ23" s="11">
        <v>5</v>
      </c>
      <c r="AK23" s="11">
        <v>1</v>
      </c>
      <c r="AL23" s="54">
        <v>2.7093498325839138</v>
      </c>
      <c r="AM23" s="9">
        <v>118.30528091869134</v>
      </c>
      <c r="AN23" s="18">
        <v>0</v>
      </c>
      <c r="AO23" s="18">
        <v>50.938968320527103</v>
      </c>
      <c r="AP23" s="18">
        <v>45.206496554344682</v>
      </c>
      <c r="AQ23" s="17">
        <v>0</v>
      </c>
      <c r="AR23" s="17">
        <v>12.152589131848243</v>
      </c>
      <c r="AS23" s="17">
        <v>12.152589131848243</v>
      </c>
      <c r="AT23" s="18">
        <v>22.159816043819546</v>
      </c>
    </row>
    <row r="24" spans="1:46" ht="14.4" x14ac:dyDescent="0.3">
      <c r="A24" s="47">
        <v>112</v>
      </c>
      <c r="B24" s="19">
        <v>43146</v>
      </c>
      <c r="C24" s="19" t="s">
        <v>152</v>
      </c>
      <c r="D24" s="12">
        <v>1</v>
      </c>
      <c r="E24" s="12">
        <v>2</v>
      </c>
      <c r="F24" s="13">
        <v>0.62847222222222221</v>
      </c>
      <c r="G24" s="14">
        <v>2.083333333333337E-2</v>
      </c>
      <c r="H24" s="15">
        <v>80</v>
      </c>
      <c r="I24" s="21"/>
      <c r="J24" s="15">
        <v>20</v>
      </c>
      <c r="K24" s="21"/>
      <c r="L24" s="21"/>
      <c r="M24" s="21"/>
      <c r="N24" s="21"/>
      <c r="O24" s="22"/>
      <c r="P24" s="20"/>
      <c r="Q24" s="20"/>
      <c r="R24" s="12" t="s">
        <v>35</v>
      </c>
      <c r="S24" s="12">
        <v>4.5</v>
      </c>
      <c r="T24" s="18">
        <v>63.617251235193308</v>
      </c>
      <c r="U24" s="20"/>
      <c r="V24" s="5">
        <v>22</v>
      </c>
      <c r="W24" s="11">
        <v>1</v>
      </c>
      <c r="X24" s="11">
        <v>4</v>
      </c>
      <c r="Y24" s="11">
        <v>16</v>
      </c>
      <c r="Z24" s="11">
        <v>1</v>
      </c>
      <c r="AA24" s="11">
        <v>2</v>
      </c>
      <c r="AB24" s="11">
        <v>3</v>
      </c>
      <c r="AC24" s="11">
        <v>1</v>
      </c>
      <c r="AD24" s="5">
        <v>68</v>
      </c>
      <c r="AE24" s="11">
        <v>1</v>
      </c>
      <c r="AF24" s="11">
        <v>39</v>
      </c>
      <c r="AG24" s="11">
        <v>25</v>
      </c>
      <c r="AH24" s="11">
        <v>1</v>
      </c>
      <c r="AI24" s="11">
        <v>2</v>
      </c>
      <c r="AJ24" s="11">
        <v>3</v>
      </c>
      <c r="AK24" s="11">
        <v>3</v>
      </c>
      <c r="AL24" s="54">
        <v>2.4878243622949019</v>
      </c>
      <c r="AM24" s="9">
        <v>324.09284422724033</v>
      </c>
      <c r="AN24" s="18">
        <v>19.784900054516516</v>
      </c>
      <c r="AO24" s="18">
        <v>216.44425207734187</v>
      </c>
      <c r="AP24" s="18">
        <v>87.863692095381893</v>
      </c>
      <c r="AQ24" s="17">
        <v>7.185442473349763</v>
      </c>
      <c r="AR24" s="17">
        <v>10.031609136811657</v>
      </c>
      <c r="AS24" s="17">
        <v>17.21705161016142</v>
      </c>
      <c r="AT24" s="18">
        <v>0</v>
      </c>
    </row>
    <row r="25" spans="1:46" ht="14.4" x14ac:dyDescent="0.3">
      <c r="A25" s="48">
        <v>114</v>
      </c>
      <c r="B25" s="19">
        <v>43159</v>
      </c>
      <c r="C25" s="19" t="s">
        <v>152</v>
      </c>
      <c r="D25" s="12">
        <v>1</v>
      </c>
      <c r="E25" s="12">
        <v>2</v>
      </c>
      <c r="F25" s="13">
        <v>0.63472222222222219</v>
      </c>
      <c r="G25" s="14">
        <v>2.1527777777777812E-2</v>
      </c>
      <c r="H25" s="15">
        <v>60</v>
      </c>
      <c r="I25" s="21"/>
      <c r="J25" s="15">
        <v>20</v>
      </c>
      <c r="K25" s="15">
        <v>10</v>
      </c>
      <c r="L25" s="15">
        <v>10</v>
      </c>
      <c r="M25" s="21"/>
      <c r="N25" s="21"/>
      <c r="O25" s="22"/>
      <c r="P25" s="20"/>
      <c r="Q25" s="20"/>
      <c r="R25" s="12" t="s">
        <v>36</v>
      </c>
      <c r="S25" s="12">
        <v>7</v>
      </c>
      <c r="T25" s="18">
        <v>153.93804002589985</v>
      </c>
      <c r="U25" s="20"/>
      <c r="V25" s="5">
        <v>19</v>
      </c>
      <c r="W25" s="11">
        <v>1</v>
      </c>
      <c r="X25" s="11">
        <v>3</v>
      </c>
      <c r="Y25" s="11">
        <v>11</v>
      </c>
      <c r="Z25" s="11">
        <v>1</v>
      </c>
      <c r="AA25" s="11">
        <v>2</v>
      </c>
      <c r="AB25" s="11">
        <v>3</v>
      </c>
      <c r="AC25" s="11">
        <v>4</v>
      </c>
      <c r="AD25" s="5">
        <v>98</v>
      </c>
      <c r="AE25" s="11">
        <v>3</v>
      </c>
      <c r="AF25" s="11">
        <v>59</v>
      </c>
      <c r="AG25" s="11">
        <v>30</v>
      </c>
      <c r="AH25" s="11">
        <v>1</v>
      </c>
      <c r="AI25" s="11">
        <v>2</v>
      </c>
      <c r="AJ25" s="11">
        <v>3</v>
      </c>
      <c r="AK25" s="11">
        <v>6</v>
      </c>
      <c r="AL25" s="54">
        <v>2.2205902297092344</v>
      </c>
      <c r="AM25" s="9">
        <v>276.79137581944559</v>
      </c>
      <c r="AN25" s="18">
        <v>73.875719593610782</v>
      </c>
      <c r="AO25" s="18">
        <v>78.416692810664017</v>
      </c>
      <c r="AP25" s="18">
        <v>117.43622942556381</v>
      </c>
      <c r="AQ25" s="17">
        <v>2.9694940833741366</v>
      </c>
      <c r="AR25" s="17">
        <v>3.892983022151586</v>
      </c>
      <c r="AS25" s="17">
        <v>6.8624771055257225</v>
      </c>
      <c r="AT25" s="18">
        <v>7.0627339896070715</v>
      </c>
    </row>
    <row r="26" spans="1:46" ht="14.4" x14ac:dyDescent="0.3">
      <c r="A26" s="47">
        <v>246</v>
      </c>
      <c r="B26" s="25">
        <v>43404</v>
      </c>
      <c r="C26" s="25" t="s">
        <v>155</v>
      </c>
      <c r="D26" s="12">
        <v>1</v>
      </c>
      <c r="E26" s="11">
        <v>3</v>
      </c>
      <c r="F26" s="23">
        <v>0.65069444444444446</v>
      </c>
      <c r="G26" s="26">
        <v>7.6388888888888618E-3</v>
      </c>
      <c r="H26" s="21">
        <v>40</v>
      </c>
      <c r="I26" s="21"/>
      <c r="J26" s="21"/>
      <c r="K26" s="21"/>
      <c r="L26" s="21"/>
      <c r="M26" s="21"/>
      <c r="N26" s="21">
        <v>60</v>
      </c>
      <c r="O26" s="22">
        <v>3</v>
      </c>
      <c r="P26" s="11">
        <v>1</v>
      </c>
      <c r="Q26" s="11">
        <v>8</v>
      </c>
      <c r="R26" s="12" t="s">
        <v>36</v>
      </c>
      <c r="S26" s="11">
        <v>7</v>
      </c>
      <c r="T26" s="18">
        <v>153.93804002589985</v>
      </c>
      <c r="V26" s="5">
        <v>18</v>
      </c>
      <c r="W26" s="11">
        <v>2</v>
      </c>
      <c r="X26" s="11">
        <v>4</v>
      </c>
      <c r="Y26" s="11">
        <v>11</v>
      </c>
      <c r="Z26" s="11">
        <v>2</v>
      </c>
      <c r="AA26" s="11">
        <v>1</v>
      </c>
      <c r="AB26" s="11">
        <v>3</v>
      </c>
      <c r="AC26" s="11">
        <v>1</v>
      </c>
      <c r="AD26" s="5">
        <v>68</v>
      </c>
      <c r="AE26" s="11">
        <v>4</v>
      </c>
      <c r="AF26" s="11">
        <v>30</v>
      </c>
      <c r="AG26" s="11">
        <v>33</v>
      </c>
      <c r="AH26" s="11">
        <v>3</v>
      </c>
      <c r="AI26" s="11">
        <v>1</v>
      </c>
      <c r="AJ26" s="11">
        <v>4</v>
      </c>
      <c r="AK26" s="11">
        <v>1</v>
      </c>
      <c r="AL26" s="54">
        <v>2.3577420640863642</v>
      </c>
      <c r="AM26" s="9">
        <v>187.98406142486752</v>
      </c>
      <c r="AN26" s="18">
        <v>30.170257331127655</v>
      </c>
      <c r="AO26" s="18">
        <v>24.218192242701761</v>
      </c>
      <c r="AP26" s="18">
        <v>115.21455156814436</v>
      </c>
      <c r="AQ26" s="17">
        <v>7.7596035227698987</v>
      </c>
      <c r="AR26" s="17">
        <v>25.978895077368918</v>
      </c>
      <c r="AS26" s="17">
        <v>33.738498600138819</v>
      </c>
      <c r="AT26" s="18">
        <v>18.381060282893724</v>
      </c>
    </row>
    <row r="27" spans="1:46" ht="14.4" x14ac:dyDescent="0.3">
      <c r="A27" s="47">
        <v>247</v>
      </c>
      <c r="B27" s="25">
        <v>43404</v>
      </c>
      <c r="C27" s="25" t="s">
        <v>155</v>
      </c>
      <c r="D27" s="12">
        <v>1</v>
      </c>
      <c r="E27" s="11">
        <v>3</v>
      </c>
      <c r="F27" s="23">
        <v>0.66805555555555551</v>
      </c>
      <c r="G27" s="26">
        <v>9.0277777777778567E-3</v>
      </c>
      <c r="H27" s="21">
        <v>50</v>
      </c>
      <c r="I27" s="21"/>
      <c r="J27" s="21"/>
      <c r="K27" s="21"/>
      <c r="L27" s="21"/>
      <c r="M27" s="21"/>
      <c r="N27" s="21">
        <v>50</v>
      </c>
      <c r="O27" s="22">
        <v>2</v>
      </c>
      <c r="P27" s="11">
        <v>1</v>
      </c>
      <c r="Q27" s="11">
        <v>8</v>
      </c>
      <c r="R27" s="12" t="s">
        <v>36</v>
      </c>
      <c r="S27" s="11">
        <v>7</v>
      </c>
      <c r="T27" s="18">
        <v>153.93804002589985</v>
      </c>
      <c r="V27" s="5">
        <v>17</v>
      </c>
      <c r="W27" s="11">
        <v>1</v>
      </c>
      <c r="X27" s="11">
        <v>4</v>
      </c>
      <c r="Y27" s="11">
        <v>10</v>
      </c>
      <c r="Z27" s="11">
        <v>2</v>
      </c>
      <c r="AA27" s="11">
        <v>1</v>
      </c>
      <c r="AB27" s="11">
        <v>3</v>
      </c>
      <c r="AC27" s="11">
        <v>2</v>
      </c>
      <c r="AD27" s="5">
        <v>82</v>
      </c>
      <c r="AE27" s="11">
        <v>1</v>
      </c>
      <c r="AF27" s="11">
        <v>32</v>
      </c>
      <c r="AG27" s="11">
        <v>37</v>
      </c>
      <c r="AH27" s="11">
        <v>7</v>
      </c>
      <c r="AI27" s="11">
        <v>1</v>
      </c>
      <c r="AJ27" s="11">
        <v>8</v>
      </c>
      <c r="AK27" s="11">
        <v>12</v>
      </c>
      <c r="AL27" s="54">
        <v>2.4510094430397049</v>
      </c>
      <c r="AM27" s="9">
        <v>445.7259345580801</v>
      </c>
      <c r="AN27" s="18">
        <v>7.7066394220640015</v>
      </c>
      <c r="AO27" s="18">
        <v>41.943801043505736</v>
      </c>
      <c r="AP27" s="18">
        <v>226.9043223796408</v>
      </c>
      <c r="AQ27" s="17">
        <v>18.270384191236101</v>
      </c>
      <c r="AR27" s="17">
        <v>25.978895077368918</v>
      </c>
      <c r="AS27" s="17">
        <v>44.249279268605022</v>
      </c>
      <c r="AT27" s="18">
        <v>169.17117171286969</v>
      </c>
    </row>
    <row r="28" spans="1:46" ht="14.4" x14ac:dyDescent="0.3">
      <c r="A28" s="48">
        <v>9</v>
      </c>
      <c r="B28" s="19">
        <v>43039</v>
      </c>
      <c r="C28" s="19" t="s">
        <v>154</v>
      </c>
      <c r="D28" s="12">
        <v>2</v>
      </c>
      <c r="E28" s="12">
        <v>1</v>
      </c>
      <c r="F28" s="13">
        <v>0.35416666666666669</v>
      </c>
      <c r="G28" s="14">
        <v>1.4583333333333337E-2</v>
      </c>
      <c r="H28" s="15"/>
      <c r="I28" s="15"/>
      <c r="J28" s="15"/>
      <c r="K28" s="15"/>
      <c r="L28" s="15"/>
      <c r="M28" s="15"/>
      <c r="N28" s="15"/>
      <c r="O28" s="16">
        <v>5.5</v>
      </c>
      <c r="P28" s="12">
        <v>0</v>
      </c>
      <c r="Q28" s="12">
        <v>9</v>
      </c>
      <c r="R28" s="12" t="s">
        <v>34</v>
      </c>
      <c r="S28" s="17">
        <v>7.5</v>
      </c>
      <c r="T28" s="18">
        <v>176.71458676442586</v>
      </c>
      <c r="U28" s="20"/>
      <c r="V28" s="5">
        <v>38</v>
      </c>
      <c r="W28" s="11">
        <v>3</v>
      </c>
      <c r="X28" s="11">
        <v>7</v>
      </c>
      <c r="Y28" s="11">
        <v>26</v>
      </c>
      <c r="Z28" s="11">
        <v>5</v>
      </c>
      <c r="AA28" s="11">
        <v>2</v>
      </c>
      <c r="AB28" s="11">
        <v>7</v>
      </c>
      <c r="AC28" s="11">
        <v>2</v>
      </c>
      <c r="AD28" s="5">
        <v>147</v>
      </c>
      <c r="AE28" s="11">
        <v>4</v>
      </c>
      <c r="AF28" s="11">
        <v>17</v>
      </c>
      <c r="AG28" s="11">
        <v>123</v>
      </c>
      <c r="AH28" s="11">
        <v>5</v>
      </c>
      <c r="AI28" s="11">
        <v>3</v>
      </c>
      <c r="AJ28" s="11">
        <v>8</v>
      </c>
      <c r="AK28" s="11">
        <v>3</v>
      </c>
      <c r="AL28" s="54">
        <v>2.6929704215399175</v>
      </c>
      <c r="AM28" s="9">
        <v>494.62253594432985</v>
      </c>
      <c r="AN28" s="18">
        <v>30.681387819702703</v>
      </c>
      <c r="AO28" s="18">
        <v>2.5418757991881655</v>
      </c>
      <c r="AP28" s="18">
        <v>461.39927232543897</v>
      </c>
      <c r="AQ28" s="17">
        <v>1.0006877122940379</v>
      </c>
      <c r="AR28" s="17">
        <v>0</v>
      </c>
      <c r="AS28" s="17">
        <v>1.0006877122940379</v>
      </c>
      <c r="AT28" s="18">
        <v>0</v>
      </c>
    </row>
    <row r="29" spans="1:46" ht="14.4" x14ac:dyDescent="0.3">
      <c r="A29" s="47">
        <v>14</v>
      </c>
      <c r="B29" s="19">
        <v>43062</v>
      </c>
      <c r="C29" s="19" t="s">
        <v>154</v>
      </c>
      <c r="D29" s="12">
        <v>2</v>
      </c>
      <c r="E29" s="12">
        <v>1</v>
      </c>
      <c r="F29" s="13">
        <v>0.47916666666666669</v>
      </c>
      <c r="G29" s="14">
        <v>1.3194444444444453E-2</v>
      </c>
      <c r="H29" s="15"/>
      <c r="I29" s="15"/>
      <c r="J29" s="15"/>
      <c r="K29" s="15"/>
      <c r="L29" s="15"/>
      <c r="M29" s="15"/>
      <c r="N29" s="15"/>
      <c r="O29" s="16">
        <v>5.2</v>
      </c>
      <c r="P29" s="12">
        <v>1</v>
      </c>
      <c r="Q29" s="12">
        <v>7</v>
      </c>
      <c r="R29" s="12" t="s">
        <v>36</v>
      </c>
      <c r="S29" s="17">
        <v>7.5</v>
      </c>
      <c r="T29" s="18">
        <v>176.71458676442586</v>
      </c>
      <c r="U29" s="12" t="s">
        <v>41</v>
      </c>
      <c r="V29" s="5">
        <v>22</v>
      </c>
      <c r="W29" s="11">
        <v>1</v>
      </c>
      <c r="X29" s="11">
        <v>5</v>
      </c>
      <c r="Y29" s="11">
        <v>15</v>
      </c>
      <c r="Z29" s="11">
        <v>2</v>
      </c>
      <c r="AA29" s="11">
        <v>0</v>
      </c>
      <c r="AB29" s="11">
        <v>2</v>
      </c>
      <c r="AC29" s="11">
        <v>1</v>
      </c>
      <c r="AD29" s="5">
        <v>105</v>
      </c>
      <c r="AE29" s="11">
        <v>3</v>
      </c>
      <c r="AF29" s="11">
        <v>14</v>
      </c>
      <c r="AG29" s="11">
        <v>87</v>
      </c>
      <c r="AH29" s="11">
        <v>7</v>
      </c>
      <c r="AI29" s="11">
        <v>0</v>
      </c>
      <c r="AJ29" s="11">
        <v>7</v>
      </c>
      <c r="AK29" s="11">
        <v>1</v>
      </c>
      <c r="AL29" s="54">
        <v>2.1428827059519544</v>
      </c>
      <c r="AM29" s="9">
        <v>155.24960842604671</v>
      </c>
      <c r="AN29" s="18">
        <v>3.9501892611204337</v>
      </c>
      <c r="AO29" s="18">
        <v>9.0126142630675403</v>
      </c>
      <c r="AP29" s="18">
        <v>138.07678569915848</v>
      </c>
      <c r="AQ29" s="17">
        <v>2.1637988934149246</v>
      </c>
      <c r="AR29" s="17">
        <v>0</v>
      </c>
      <c r="AS29" s="17">
        <v>2.1637988934149246</v>
      </c>
      <c r="AT29" s="18">
        <v>4.2100192027002281</v>
      </c>
    </row>
    <row r="30" spans="1:46" ht="14.4" x14ac:dyDescent="0.3">
      <c r="A30" s="47">
        <v>37</v>
      </c>
      <c r="B30" s="19">
        <v>43131</v>
      </c>
      <c r="C30" s="19" t="s">
        <v>152</v>
      </c>
      <c r="D30" s="12">
        <v>2</v>
      </c>
      <c r="E30" s="12">
        <v>2</v>
      </c>
      <c r="F30" s="13">
        <v>0.44097222222222221</v>
      </c>
      <c r="G30" s="14">
        <v>1.8055555555555547E-2</v>
      </c>
      <c r="H30" s="21"/>
      <c r="I30" s="21"/>
      <c r="J30" s="21"/>
      <c r="K30" s="21"/>
      <c r="L30" s="21"/>
      <c r="M30" s="21"/>
      <c r="N30" s="21"/>
      <c r="O30" s="22"/>
      <c r="P30" s="20"/>
      <c r="Q30" s="12">
        <v>6.5</v>
      </c>
      <c r="R30" s="12" t="s">
        <v>36</v>
      </c>
      <c r="S30" s="17">
        <v>7.5</v>
      </c>
      <c r="T30" s="18">
        <v>176.71458676442586</v>
      </c>
      <c r="U30" s="20"/>
      <c r="V30" s="5">
        <v>23</v>
      </c>
      <c r="W30" s="11">
        <v>4</v>
      </c>
      <c r="X30" s="11">
        <v>2</v>
      </c>
      <c r="Y30" s="11">
        <v>16</v>
      </c>
      <c r="Z30" s="11">
        <v>2</v>
      </c>
      <c r="AA30" s="11">
        <v>0</v>
      </c>
      <c r="AB30" s="11">
        <v>2</v>
      </c>
      <c r="AC30" s="11">
        <v>1</v>
      </c>
      <c r="AD30" s="5">
        <v>120</v>
      </c>
      <c r="AE30" s="11">
        <v>8</v>
      </c>
      <c r="AF30" s="11">
        <v>4</v>
      </c>
      <c r="AG30" s="11">
        <v>107</v>
      </c>
      <c r="AH30" s="11">
        <v>4</v>
      </c>
      <c r="AI30" s="11">
        <v>0</v>
      </c>
      <c r="AJ30" s="11">
        <v>4</v>
      </c>
      <c r="AK30" s="11">
        <v>1</v>
      </c>
      <c r="AL30" s="54">
        <v>2.4235470737575771</v>
      </c>
      <c r="AM30" s="9">
        <v>123.02434763334345</v>
      </c>
      <c r="AN30" s="18">
        <v>24.342189445423017</v>
      </c>
      <c r="AO30" s="18">
        <v>7.7902552044852982E-2</v>
      </c>
      <c r="AP30" s="18">
        <v>98.604255635875589</v>
      </c>
      <c r="AQ30" s="17">
        <v>1.9252552141520014</v>
      </c>
      <c r="AR30" s="17">
        <v>0</v>
      </c>
      <c r="AS30" s="17">
        <v>1.9252552141520014</v>
      </c>
      <c r="AT30" s="18">
        <v>0</v>
      </c>
    </row>
    <row r="31" spans="1:46" ht="14.4" x14ac:dyDescent="0.3">
      <c r="A31" s="48">
        <v>39</v>
      </c>
      <c r="B31" s="19">
        <v>43133</v>
      </c>
      <c r="C31" s="19" t="s">
        <v>152</v>
      </c>
      <c r="D31" s="12">
        <v>2</v>
      </c>
      <c r="E31" s="12">
        <v>2</v>
      </c>
      <c r="F31" s="13">
        <v>0.43402777777777779</v>
      </c>
      <c r="G31" s="14">
        <v>1.3888888888888895E-2</v>
      </c>
      <c r="H31" s="21"/>
      <c r="I31" s="21"/>
      <c r="J31" s="21"/>
      <c r="K31" s="21"/>
      <c r="L31" s="21"/>
      <c r="M31" s="21"/>
      <c r="N31" s="21"/>
      <c r="O31" s="22"/>
      <c r="P31" s="20"/>
      <c r="Q31" s="12">
        <v>5.5</v>
      </c>
      <c r="R31" s="12" t="s">
        <v>35</v>
      </c>
      <c r="S31" s="17">
        <v>7.5</v>
      </c>
      <c r="T31" s="18">
        <v>176.71458676442586</v>
      </c>
      <c r="U31" s="20"/>
      <c r="V31" s="5">
        <v>19</v>
      </c>
      <c r="W31" s="11">
        <v>3</v>
      </c>
      <c r="X31" s="11">
        <v>4</v>
      </c>
      <c r="Y31" s="11">
        <v>11</v>
      </c>
      <c r="Z31" s="11">
        <v>1</v>
      </c>
      <c r="AA31" s="11">
        <v>0</v>
      </c>
      <c r="AB31" s="11">
        <v>1</v>
      </c>
      <c r="AC31" s="11">
        <v>1</v>
      </c>
      <c r="AD31" s="5">
        <v>87</v>
      </c>
      <c r="AE31" s="11">
        <v>5</v>
      </c>
      <c r="AF31" s="11">
        <v>7</v>
      </c>
      <c r="AG31" s="11">
        <v>74</v>
      </c>
      <c r="AH31" s="11">
        <v>1</v>
      </c>
      <c r="AI31" s="11">
        <v>0</v>
      </c>
      <c r="AJ31" s="11">
        <v>1</v>
      </c>
      <c r="AK31" s="11">
        <v>1</v>
      </c>
      <c r="AL31" s="54">
        <v>2.1341875763189986</v>
      </c>
      <c r="AM31" s="9">
        <v>86.038601074111213</v>
      </c>
      <c r="AN31" s="18">
        <v>10.652937538512921</v>
      </c>
      <c r="AO31" s="18">
        <v>1.0959607058200009</v>
      </c>
      <c r="AP31" s="18">
        <v>74.289702829778292</v>
      </c>
      <c r="AQ31" s="17">
        <v>0</v>
      </c>
      <c r="AR31" s="17">
        <v>0</v>
      </c>
      <c r="AS31" s="17">
        <v>0</v>
      </c>
      <c r="AT31" s="18">
        <v>0</v>
      </c>
    </row>
    <row r="32" spans="1:46" ht="14.4" x14ac:dyDescent="0.3">
      <c r="A32" s="48">
        <v>105</v>
      </c>
      <c r="B32" s="19">
        <v>43147</v>
      </c>
      <c r="C32" s="19" t="s">
        <v>152</v>
      </c>
      <c r="D32" s="12">
        <v>2</v>
      </c>
      <c r="E32" s="12">
        <v>2</v>
      </c>
      <c r="F32" s="13">
        <v>0.44374999999999998</v>
      </c>
      <c r="G32" s="14">
        <v>1.8055555555555602E-2</v>
      </c>
      <c r="H32" s="15">
        <v>30</v>
      </c>
      <c r="I32" s="21"/>
      <c r="J32" s="15">
        <v>10</v>
      </c>
      <c r="K32" s="15">
        <v>30</v>
      </c>
      <c r="L32" s="15">
        <v>30</v>
      </c>
      <c r="M32" s="21"/>
      <c r="N32" s="21"/>
      <c r="O32" s="22"/>
      <c r="P32" s="20"/>
      <c r="Q32" s="20"/>
      <c r="R32" s="12" t="s">
        <v>46</v>
      </c>
      <c r="S32" s="12">
        <v>5</v>
      </c>
      <c r="T32" s="18">
        <v>78.539816339744831</v>
      </c>
      <c r="U32" s="20"/>
      <c r="V32" s="5">
        <v>22</v>
      </c>
      <c r="W32" s="11">
        <v>3</v>
      </c>
      <c r="X32" s="11">
        <v>4</v>
      </c>
      <c r="Y32" s="11">
        <v>13</v>
      </c>
      <c r="Z32" s="11">
        <v>5</v>
      </c>
      <c r="AA32" s="11">
        <v>0</v>
      </c>
      <c r="AB32" s="11">
        <v>5</v>
      </c>
      <c r="AC32" s="11">
        <v>2</v>
      </c>
      <c r="AD32" s="5">
        <v>94</v>
      </c>
      <c r="AE32" s="11">
        <v>14</v>
      </c>
      <c r="AF32" s="11">
        <v>8</v>
      </c>
      <c r="AG32" s="11">
        <v>70</v>
      </c>
      <c r="AH32" s="11">
        <v>16</v>
      </c>
      <c r="AI32" s="11">
        <v>0</v>
      </c>
      <c r="AJ32" s="11">
        <v>16</v>
      </c>
      <c r="AK32" s="11">
        <v>2</v>
      </c>
      <c r="AL32" s="54">
        <v>2.3806053499442914</v>
      </c>
      <c r="AM32" s="9">
        <v>294.24127142332082</v>
      </c>
      <c r="AN32" s="18">
        <v>0</v>
      </c>
      <c r="AO32" s="18">
        <v>8.8716080379662063</v>
      </c>
      <c r="AP32" s="18">
        <v>257.65424146296562</v>
      </c>
      <c r="AQ32" s="17">
        <v>90.714384262528199</v>
      </c>
      <c r="AR32" s="17">
        <v>0</v>
      </c>
      <c r="AS32" s="17">
        <v>90.714384262528199</v>
      </c>
      <c r="AT32" s="18">
        <v>27.715421922388973</v>
      </c>
    </row>
    <row r="33" spans="1:46" ht="14.4" x14ac:dyDescent="0.3">
      <c r="A33" s="47">
        <v>106</v>
      </c>
      <c r="B33" s="19">
        <v>43147</v>
      </c>
      <c r="C33" s="19" t="s">
        <v>152</v>
      </c>
      <c r="D33" s="12">
        <v>2</v>
      </c>
      <c r="E33" s="12">
        <v>2</v>
      </c>
      <c r="F33" s="13">
        <v>0.46875</v>
      </c>
      <c r="G33" s="14">
        <v>2.0138888888888873E-2</v>
      </c>
      <c r="H33" s="15">
        <v>20</v>
      </c>
      <c r="I33" s="21"/>
      <c r="J33" s="15">
        <v>20</v>
      </c>
      <c r="K33" s="15">
        <v>60</v>
      </c>
      <c r="L33" s="21"/>
      <c r="M33" s="21"/>
      <c r="N33" s="21"/>
      <c r="O33" s="22"/>
      <c r="P33" s="20"/>
      <c r="Q33" s="20"/>
      <c r="R33" s="12" t="s">
        <v>36</v>
      </c>
      <c r="S33" s="12">
        <v>5.5</v>
      </c>
      <c r="T33" s="18">
        <v>95.033177771091246</v>
      </c>
      <c r="U33" s="20"/>
      <c r="V33" s="5">
        <v>25</v>
      </c>
      <c r="W33" s="11">
        <v>3</v>
      </c>
      <c r="X33" s="11">
        <v>7</v>
      </c>
      <c r="Y33" s="11">
        <v>15</v>
      </c>
      <c r="Z33" s="11">
        <v>4</v>
      </c>
      <c r="AA33" s="11">
        <v>1</v>
      </c>
      <c r="AB33" s="11">
        <v>5</v>
      </c>
      <c r="AC33" s="11">
        <v>0</v>
      </c>
      <c r="AD33" s="5">
        <v>86</v>
      </c>
      <c r="AE33" s="11">
        <v>8</v>
      </c>
      <c r="AF33" s="11">
        <v>25</v>
      </c>
      <c r="AG33" s="11">
        <v>53</v>
      </c>
      <c r="AH33" s="11">
        <v>12</v>
      </c>
      <c r="AI33" s="11">
        <v>1</v>
      </c>
      <c r="AJ33" s="11">
        <v>13</v>
      </c>
      <c r="AK33" s="11">
        <v>0</v>
      </c>
      <c r="AL33" s="54">
        <v>2.8512425717429579</v>
      </c>
      <c r="AM33" s="9">
        <v>597.63540117152354</v>
      </c>
      <c r="AN33" s="18">
        <v>57.212590189271147</v>
      </c>
      <c r="AO33" s="18">
        <v>28.194814745566404</v>
      </c>
      <c r="AP33" s="18">
        <v>512.22799623668607</v>
      </c>
      <c r="AQ33" s="17">
        <v>54.510214075467658</v>
      </c>
      <c r="AR33" s="17">
        <v>0</v>
      </c>
      <c r="AS33" s="17">
        <v>54.510214075467658</v>
      </c>
      <c r="AT33" s="18">
        <v>0</v>
      </c>
    </row>
    <row r="34" spans="1:46" ht="14.4" x14ac:dyDescent="0.3">
      <c r="A34" s="47">
        <v>107</v>
      </c>
      <c r="B34" s="19">
        <v>43158</v>
      </c>
      <c r="C34" s="19" t="s">
        <v>152</v>
      </c>
      <c r="D34" s="12">
        <v>2</v>
      </c>
      <c r="E34" s="12">
        <v>2</v>
      </c>
      <c r="F34" s="13">
        <v>0.44166666666666665</v>
      </c>
      <c r="G34" s="14">
        <v>3.1944444444444442E-2</v>
      </c>
      <c r="H34" s="15">
        <v>20</v>
      </c>
      <c r="I34" s="15">
        <v>10</v>
      </c>
      <c r="J34" s="21"/>
      <c r="K34" s="15">
        <v>30</v>
      </c>
      <c r="L34" s="15">
        <v>40</v>
      </c>
      <c r="M34" s="21"/>
      <c r="N34" s="21"/>
      <c r="O34" s="22"/>
      <c r="P34" s="20"/>
      <c r="Q34" s="20"/>
      <c r="R34" s="12" t="s">
        <v>36</v>
      </c>
      <c r="S34" s="12">
        <v>6</v>
      </c>
      <c r="T34" s="18">
        <v>113.09733552923255</v>
      </c>
      <c r="U34" s="20"/>
      <c r="V34" s="5">
        <v>33</v>
      </c>
      <c r="W34" s="11">
        <v>1</v>
      </c>
      <c r="X34" s="11">
        <v>5</v>
      </c>
      <c r="Y34" s="11">
        <v>23</v>
      </c>
      <c r="Z34" s="11">
        <v>5</v>
      </c>
      <c r="AA34" s="11">
        <v>0</v>
      </c>
      <c r="AB34" s="11">
        <v>5</v>
      </c>
      <c r="AC34" s="11">
        <v>4</v>
      </c>
      <c r="AD34" s="5">
        <v>125</v>
      </c>
      <c r="AE34" s="11">
        <v>1</v>
      </c>
      <c r="AF34" s="11">
        <v>23</v>
      </c>
      <c r="AG34" s="11">
        <v>97</v>
      </c>
      <c r="AH34" s="11">
        <v>32</v>
      </c>
      <c r="AI34" s="11">
        <v>0</v>
      </c>
      <c r="AJ34" s="11">
        <v>32</v>
      </c>
      <c r="AK34" s="11">
        <v>4</v>
      </c>
      <c r="AL34" s="54">
        <v>2.832692483891595</v>
      </c>
      <c r="AM34" s="9">
        <v>157.09410137070498</v>
      </c>
      <c r="AN34" s="18">
        <v>11.253148530865571</v>
      </c>
      <c r="AO34" s="18">
        <v>18.095332049045776</v>
      </c>
      <c r="AP34" s="18">
        <v>125.35638663115863</v>
      </c>
      <c r="AQ34" s="17">
        <v>7.6548308864640999</v>
      </c>
      <c r="AR34" s="17">
        <v>0</v>
      </c>
      <c r="AS34" s="17">
        <v>7.6548308864640999</v>
      </c>
      <c r="AT34" s="18">
        <v>2.3892341596350399</v>
      </c>
    </row>
    <row r="35" spans="1:46" ht="14.4" x14ac:dyDescent="0.3">
      <c r="A35" s="48">
        <v>108</v>
      </c>
      <c r="B35" s="19">
        <v>43175</v>
      </c>
      <c r="C35" s="19" t="s">
        <v>100</v>
      </c>
      <c r="D35" s="12">
        <v>2</v>
      </c>
      <c r="E35" s="12">
        <v>2</v>
      </c>
      <c r="F35" s="13">
        <v>0.43611111111111112</v>
      </c>
      <c r="G35" s="14">
        <v>2.777777777777779E-2</v>
      </c>
      <c r="H35" s="15">
        <v>40</v>
      </c>
      <c r="I35" s="21"/>
      <c r="J35" s="15">
        <v>20</v>
      </c>
      <c r="K35" s="15">
        <v>10</v>
      </c>
      <c r="L35" s="15">
        <v>30</v>
      </c>
      <c r="M35" s="21"/>
      <c r="N35" s="21"/>
      <c r="O35" s="22"/>
      <c r="P35" s="20"/>
      <c r="Q35" s="20"/>
      <c r="R35" s="12" t="s">
        <v>36</v>
      </c>
      <c r="S35" s="12">
        <v>5.5</v>
      </c>
      <c r="T35" s="18">
        <v>95.033177771091246</v>
      </c>
      <c r="U35" s="20"/>
      <c r="V35" s="5">
        <v>28</v>
      </c>
      <c r="W35" s="11">
        <v>3</v>
      </c>
      <c r="X35" s="11">
        <v>6</v>
      </c>
      <c r="Y35" s="11">
        <v>15</v>
      </c>
      <c r="Z35" s="11">
        <v>6</v>
      </c>
      <c r="AA35" s="11">
        <v>1</v>
      </c>
      <c r="AB35" s="11">
        <v>7</v>
      </c>
      <c r="AC35" s="11">
        <v>4</v>
      </c>
      <c r="AD35" s="5">
        <v>111</v>
      </c>
      <c r="AE35" s="11">
        <v>4</v>
      </c>
      <c r="AF35" s="11">
        <v>33</v>
      </c>
      <c r="AG35" s="11">
        <v>66</v>
      </c>
      <c r="AH35" s="11">
        <v>10</v>
      </c>
      <c r="AI35" s="11">
        <v>2</v>
      </c>
      <c r="AJ35" s="11">
        <v>12</v>
      </c>
      <c r="AK35" s="11">
        <v>8</v>
      </c>
      <c r="AL35" s="54">
        <v>2.8672386679244357</v>
      </c>
      <c r="AM35" s="9">
        <v>405.34159414839723</v>
      </c>
      <c r="AN35" s="18">
        <v>6.6287674392171327</v>
      </c>
      <c r="AO35" s="18">
        <v>49.359076279304048</v>
      </c>
      <c r="AP35" s="18">
        <v>209.01644688230039</v>
      </c>
      <c r="AQ35" s="17">
        <v>22.317854362473177</v>
      </c>
      <c r="AR35" s="17">
        <v>9.4169414933763491</v>
      </c>
      <c r="AS35" s="17">
        <v>31.734795855849526</v>
      </c>
      <c r="AT35" s="18">
        <v>140.33730354757566</v>
      </c>
    </row>
    <row r="36" spans="1:46" ht="14.4" x14ac:dyDescent="0.3">
      <c r="A36" s="47">
        <v>109</v>
      </c>
      <c r="B36" s="19">
        <v>43175</v>
      </c>
      <c r="C36" s="19" t="s">
        <v>100</v>
      </c>
      <c r="D36" s="12">
        <v>2</v>
      </c>
      <c r="E36" s="12">
        <v>2</v>
      </c>
      <c r="F36" s="13">
        <v>0.47083333333333333</v>
      </c>
      <c r="G36" s="14">
        <v>2.5694444444444464E-2</v>
      </c>
      <c r="H36" s="15">
        <v>60</v>
      </c>
      <c r="I36" s="21"/>
      <c r="J36" s="15">
        <v>20</v>
      </c>
      <c r="K36" s="21"/>
      <c r="L36" s="15">
        <v>20</v>
      </c>
      <c r="M36" s="21"/>
      <c r="N36" s="21"/>
      <c r="O36" s="22"/>
      <c r="P36" s="20"/>
      <c r="Q36" s="20"/>
      <c r="R36" s="12" t="s">
        <v>46</v>
      </c>
      <c r="S36" s="12">
        <v>5.5</v>
      </c>
      <c r="T36" s="18">
        <v>95.033177771091246</v>
      </c>
      <c r="U36" s="20"/>
      <c r="V36" s="5">
        <v>29</v>
      </c>
      <c r="W36" s="11">
        <v>2</v>
      </c>
      <c r="X36" s="11">
        <v>7</v>
      </c>
      <c r="Y36" s="11">
        <v>17</v>
      </c>
      <c r="Z36" s="11">
        <v>5</v>
      </c>
      <c r="AA36" s="11">
        <v>0</v>
      </c>
      <c r="AB36" s="11">
        <v>5</v>
      </c>
      <c r="AC36" s="11">
        <v>3</v>
      </c>
      <c r="AD36" s="5">
        <v>92</v>
      </c>
      <c r="AE36" s="11">
        <v>10</v>
      </c>
      <c r="AF36" s="11">
        <v>13</v>
      </c>
      <c r="AG36" s="11">
        <v>65</v>
      </c>
      <c r="AH36" s="11">
        <v>9</v>
      </c>
      <c r="AI36" s="11">
        <v>0</v>
      </c>
      <c r="AJ36" s="11">
        <v>9</v>
      </c>
      <c r="AK36" s="11">
        <v>4</v>
      </c>
      <c r="AL36" s="54">
        <v>2.6161650503627838</v>
      </c>
      <c r="AM36" s="9">
        <v>86.676742511747705</v>
      </c>
      <c r="AN36" s="18">
        <v>1.1109565570941478</v>
      </c>
      <c r="AO36" s="18">
        <v>11.430741399352623</v>
      </c>
      <c r="AP36" s="18">
        <v>66.267542242496205</v>
      </c>
      <c r="AQ36" s="17">
        <v>24.153550334093815</v>
      </c>
      <c r="AR36" s="17">
        <v>0</v>
      </c>
      <c r="AS36" s="17">
        <v>24.153550334093815</v>
      </c>
      <c r="AT36" s="18">
        <v>7.8675023128047386</v>
      </c>
    </row>
    <row r="37" spans="1:46" ht="14.4" x14ac:dyDescent="0.3">
      <c r="A37" s="48">
        <v>180</v>
      </c>
      <c r="B37" s="19">
        <v>43263</v>
      </c>
      <c r="C37" s="19" t="s">
        <v>155</v>
      </c>
      <c r="D37" s="12">
        <v>2</v>
      </c>
      <c r="E37" s="12">
        <v>1</v>
      </c>
      <c r="F37" s="13">
        <v>0.4909722222222222</v>
      </c>
      <c r="G37" s="14">
        <v>1.1805555555555569E-2</v>
      </c>
      <c r="H37" s="15">
        <v>15</v>
      </c>
      <c r="I37" s="15">
        <v>5</v>
      </c>
      <c r="J37" s="15">
        <v>5</v>
      </c>
      <c r="K37" s="15">
        <v>55</v>
      </c>
      <c r="L37" s="15">
        <v>10</v>
      </c>
      <c r="M37" s="21"/>
      <c r="N37" s="15">
        <v>10</v>
      </c>
      <c r="O37" s="16">
        <v>6.3</v>
      </c>
      <c r="P37" s="12">
        <v>0</v>
      </c>
      <c r="Q37" s="12">
        <v>8</v>
      </c>
      <c r="R37" s="12" t="s">
        <v>109</v>
      </c>
      <c r="S37" s="12">
        <v>7.5</v>
      </c>
      <c r="T37" s="18">
        <v>176.71458676442586</v>
      </c>
      <c r="U37" s="20"/>
      <c r="V37" s="5">
        <v>33</v>
      </c>
      <c r="W37" s="11">
        <v>2</v>
      </c>
      <c r="X37" s="11">
        <v>7</v>
      </c>
      <c r="Y37" s="11">
        <v>22</v>
      </c>
      <c r="Z37" s="11">
        <v>6</v>
      </c>
      <c r="AA37" s="11">
        <v>0</v>
      </c>
      <c r="AB37" s="11">
        <v>6</v>
      </c>
      <c r="AC37" s="11">
        <v>2</v>
      </c>
      <c r="AD37" s="5">
        <v>232</v>
      </c>
      <c r="AE37" s="11">
        <v>22</v>
      </c>
      <c r="AF37" s="11">
        <v>32</v>
      </c>
      <c r="AG37" s="11">
        <v>156</v>
      </c>
      <c r="AH37" s="11">
        <v>13</v>
      </c>
      <c r="AI37" s="11">
        <v>0</v>
      </c>
      <c r="AJ37" s="11">
        <v>13</v>
      </c>
      <c r="AK37" s="11">
        <v>22</v>
      </c>
      <c r="AL37" s="54">
        <v>2.8400393180532353</v>
      </c>
      <c r="AM37" s="9">
        <v>297.86417157856516</v>
      </c>
      <c r="AN37" s="18">
        <v>0</v>
      </c>
      <c r="AO37" s="18">
        <v>128.61766990543003</v>
      </c>
      <c r="AP37" s="18">
        <v>122.93629044343265</v>
      </c>
      <c r="AQ37" s="17">
        <v>76.804182746711646</v>
      </c>
      <c r="AR37" s="17">
        <v>0</v>
      </c>
      <c r="AS37" s="17">
        <v>76.804182746711646</v>
      </c>
      <c r="AT37" s="18">
        <v>46.31021122970251</v>
      </c>
    </row>
    <row r="38" spans="1:46" ht="14.4" x14ac:dyDescent="0.3">
      <c r="A38" s="47">
        <v>181</v>
      </c>
      <c r="B38" s="19">
        <v>43263</v>
      </c>
      <c r="C38" s="19" t="s">
        <v>155</v>
      </c>
      <c r="D38" s="12">
        <v>2</v>
      </c>
      <c r="E38" s="12">
        <v>1</v>
      </c>
      <c r="F38" s="13">
        <v>0.47430555555555554</v>
      </c>
      <c r="G38" s="14">
        <v>9.0277777777778012E-3</v>
      </c>
      <c r="H38" s="15">
        <v>10</v>
      </c>
      <c r="I38" s="15">
        <v>10</v>
      </c>
      <c r="J38" s="15">
        <v>5</v>
      </c>
      <c r="K38" s="15">
        <v>55</v>
      </c>
      <c r="L38" s="15">
        <v>15</v>
      </c>
      <c r="M38" s="21"/>
      <c r="N38" s="15">
        <v>5</v>
      </c>
      <c r="O38" s="16">
        <v>5.4</v>
      </c>
      <c r="P38" s="12">
        <v>1</v>
      </c>
      <c r="Q38" s="12">
        <v>8</v>
      </c>
      <c r="R38" s="12" t="s">
        <v>109</v>
      </c>
      <c r="S38" s="12">
        <v>7.5</v>
      </c>
      <c r="T38" s="18">
        <v>176.71458676442586</v>
      </c>
      <c r="U38" s="20"/>
      <c r="V38" s="5">
        <v>29</v>
      </c>
      <c r="W38" s="11">
        <v>3</v>
      </c>
      <c r="X38" s="11">
        <v>5</v>
      </c>
      <c r="Y38" s="11">
        <v>19</v>
      </c>
      <c r="Z38" s="11">
        <v>7</v>
      </c>
      <c r="AA38" s="11">
        <v>1</v>
      </c>
      <c r="AB38" s="11">
        <v>8</v>
      </c>
      <c r="AC38" s="11">
        <v>2</v>
      </c>
      <c r="AD38" s="5">
        <v>112</v>
      </c>
      <c r="AE38" s="11">
        <v>27</v>
      </c>
      <c r="AF38" s="11">
        <v>14</v>
      </c>
      <c r="AG38" s="11">
        <v>69</v>
      </c>
      <c r="AH38" s="11">
        <v>17</v>
      </c>
      <c r="AI38" s="11">
        <v>1</v>
      </c>
      <c r="AJ38" s="11">
        <v>18</v>
      </c>
      <c r="AK38" s="11">
        <v>2</v>
      </c>
      <c r="AL38" s="54">
        <v>2.7366179021976134</v>
      </c>
      <c r="AM38" s="9">
        <v>215.82707117246312</v>
      </c>
      <c r="AN38" s="18">
        <v>73.846731528755484</v>
      </c>
      <c r="AO38" s="18">
        <v>10.30949300031963</v>
      </c>
      <c r="AP38" s="18">
        <v>131.67084664338799</v>
      </c>
      <c r="AQ38" s="17">
        <v>119.74553944763707</v>
      </c>
      <c r="AR38" s="17">
        <v>1.0121149738315081</v>
      </c>
      <c r="AS38" s="17">
        <v>120.75765442146857</v>
      </c>
      <c r="AT38" s="18">
        <v>0</v>
      </c>
    </row>
    <row r="39" spans="1:46" ht="14.4" x14ac:dyDescent="0.3">
      <c r="A39" s="47">
        <v>182</v>
      </c>
      <c r="B39" s="19">
        <v>43263</v>
      </c>
      <c r="C39" s="19" t="s">
        <v>155</v>
      </c>
      <c r="D39" s="12">
        <v>2</v>
      </c>
      <c r="E39" s="12">
        <v>1</v>
      </c>
      <c r="F39" s="13">
        <v>0.5083333333333333</v>
      </c>
      <c r="G39" s="14">
        <v>1.0416666666666741E-2</v>
      </c>
      <c r="H39" s="15">
        <v>10</v>
      </c>
      <c r="I39" s="15">
        <v>5</v>
      </c>
      <c r="J39" s="15">
        <v>5</v>
      </c>
      <c r="K39" s="15">
        <v>50</v>
      </c>
      <c r="L39" s="15">
        <v>15</v>
      </c>
      <c r="M39" s="21"/>
      <c r="N39" s="15">
        <v>15</v>
      </c>
      <c r="O39" s="16">
        <v>5.9</v>
      </c>
      <c r="P39" s="12">
        <v>1</v>
      </c>
      <c r="Q39" s="12">
        <v>8</v>
      </c>
      <c r="R39" s="12" t="s">
        <v>109</v>
      </c>
      <c r="S39" s="12">
        <v>7.5</v>
      </c>
      <c r="T39" s="18">
        <v>176.71458676442586</v>
      </c>
      <c r="U39" s="20"/>
      <c r="V39" s="5">
        <v>30</v>
      </c>
      <c r="W39" s="11">
        <v>3</v>
      </c>
      <c r="X39" s="11">
        <v>4</v>
      </c>
      <c r="Y39" s="11">
        <v>21</v>
      </c>
      <c r="Z39" s="11">
        <v>5</v>
      </c>
      <c r="AA39" s="11">
        <v>0</v>
      </c>
      <c r="AB39" s="11">
        <v>5</v>
      </c>
      <c r="AC39" s="11">
        <v>2</v>
      </c>
      <c r="AD39" s="5">
        <v>108</v>
      </c>
      <c r="AE39" s="11">
        <v>4</v>
      </c>
      <c r="AF39" s="11">
        <v>9</v>
      </c>
      <c r="AG39" s="11">
        <v>91</v>
      </c>
      <c r="AH39" s="11">
        <v>13</v>
      </c>
      <c r="AI39" s="11">
        <v>0</v>
      </c>
      <c r="AJ39" s="11">
        <v>13</v>
      </c>
      <c r="AK39" s="11">
        <v>4</v>
      </c>
      <c r="AL39" s="54">
        <v>2.452296092839175</v>
      </c>
      <c r="AM39" s="9">
        <v>81.911409634001402</v>
      </c>
      <c r="AN39" s="18">
        <v>6.7133392298868628</v>
      </c>
      <c r="AO39" s="18">
        <v>2.1580355019172424</v>
      </c>
      <c r="AP39" s="18">
        <v>73.040034902197334</v>
      </c>
      <c r="AQ39" s="17">
        <v>6.8214629586252133</v>
      </c>
      <c r="AR39" s="17">
        <v>0</v>
      </c>
      <c r="AS39" s="17">
        <v>6.8214629586252133</v>
      </c>
      <c r="AT39" s="18">
        <v>0</v>
      </c>
    </row>
    <row r="40" spans="1:46" ht="14.4" x14ac:dyDescent="0.3">
      <c r="A40" s="47">
        <v>185</v>
      </c>
      <c r="B40" s="19">
        <v>43263</v>
      </c>
      <c r="C40" s="19" t="s">
        <v>155</v>
      </c>
      <c r="D40" s="12">
        <v>2</v>
      </c>
      <c r="E40" s="12">
        <v>1</v>
      </c>
      <c r="F40" s="13">
        <v>0.45277777777777778</v>
      </c>
      <c r="G40" s="14">
        <v>1.1805555555555569E-2</v>
      </c>
      <c r="H40" s="15">
        <v>10</v>
      </c>
      <c r="I40" s="15">
        <v>10</v>
      </c>
      <c r="J40" s="21"/>
      <c r="K40" s="15">
        <v>60</v>
      </c>
      <c r="L40" s="15">
        <v>10</v>
      </c>
      <c r="M40" s="21"/>
      <c r="N40" s="15">
        <v>10</v>
      </c>
      <c r="O40" s="16">
        <v>5.6</v>
      </c>
      <c r="P40" s="12">
        <v>1</v>
      </c>
      <c r="Q40" s="12">
        <v>7</v>
      </c>
      <c r="R40" s="12" t="s">
        <v>109</v>
      </c>
      <c r="S40" s="12">
        <v>6</v>
      </c>
      <c r="T40" s="18">
        <v>113.09733552923255</v>
      </c>
      <c r="U40" s="20"/>
      <c r="V40" s="5">
        <v>29</v>
      </c>
      <c r="W40" s="11">
        <v>3</v>
      </c>
      <c r="X40" s="11">
        <v>7</v>
      </c>
      <c r="Y40" s="11">
        <v>16</v>
      </c>
      <c r="Z40" s="11">
        <v>6</v>
      </c>
      <c r="AA40" s="11">
        <v>1</v>
      </c>
      <c r="AB40" s="11">
        <v>7</v>
      </c>
      <c r="AC40" s="11">
        <v>3</v>
      </c>
      <c r="AD40" s="5">
        <v>72</v>
      </c>
      <c r="AE40" s="11">
        <v>6</v>
      </c>
      <c r="AF40" s="11">
        <v>12</v>
      </c>
      <c r="AG40" s="11">
        <v>51</v>
      </c>
      <c r="AH40" s="11">
        <v>15</v>
      </c>
      <c r="AI40" s="11">
        <v>1</v>
      </c>
      <c r="AJ40" s="11">
        <v>16</v>
      </c>
      <c r="AK40" s="11">
        <v>3</v>
      </c>
      <c r="AL40" s="54">
        <v>2.7828606075217834</v>
      </c>
      <c r="AM40" s="9">
        <v>287.69543181084936</v>
      </c>
      <c r="AN40" s="18">
        <v>12.66860803887826</v>
      </c>
      <c r="AO40" s="18">
        <v>19.777902459783906</v>
      </c>
      <c r="AP40" s="18">
        <v>255.24892131218721</v>
      </c>
      <c r="AQ40" s="17">
        <v>226.30192071793374</v>
      </c>
      <c r="AR40" s="17">
        <v>0</v>
      </c>
      <c r="AS40" s="17">
        <v>226.30192071793374</v>
      </c>
      <c r="AT40" s="18">
        <v>0</v>
      </c>
    </row>
    <row r="41" spans="1:46" ht="14.4" x14ac:dyDescent="0.3">
      <c r="A41" s="47">
        <v>13</v>
      </c>
      <c r="B41" s="19">
        <v>43060</v>
      </c>
      <c r="C41" s="19" t="s">
        <v>154</v>
      </c>
      <c r="D41" s="12">
        <v>4</v>
      </c>
      <c r="E41" s="12">
        <v>1</v>
      </c>
      <c r="F41" s="13">
        <v>0.58333333333333337</v>
      </c>
      <c r="G41" s="14">
        <v>2.2222222222222143E-2</v>
      </c>
      <c r="H41" s="15"/>
      <c r="I41" s="15"/>
      <c r="J41" s="15"/>
      <c r="K41" s="15"/>
      <c r="L41" s="15"/>
      <c r="M41" s="15"/>
      <c r="N41" s="15"/>
      <c r="O41" s="16">
        <v>9</v>
      </c>
      <c r="P41" s="12">
        <v>3</v>
      </c>
      <c r="Q41" s="12">
        <v>10</v>
      </c>
      <c r="R41" s="12" t="s">
        <v>34</v>
      </c>
      <c r="S41" s="17">
        <v>7.5</v>
      </c>
      <c r="T41" s="18">
        <v>176.71458676442586</v>
      </c>
      <c r="U41" s="20"/>
      <c r="V41" s="5">
        <v>27</v>
      </c>
      <c r="W41" s="11">
        <v>1</v>
      </c>
      <c r="X41" s="11">
        <v>3</v>
      </c>
      <c r="Y41" s="11">
        <v>20</v>
      </c>
      <c r="Z41" s="11">
        <v>5</v>
      </c>
      <c r="AA41" s="11">
        <v>2</v>
      </c>
      <c r="AB41" s="11">
        <v>7</v>
      </c>
      <c r="AC41" s="11">
        <v>3</v>
      </c>
      <c r="AD41" s="5">
        <v>440</v>
      </c>
      <c r="AE41" s="11">
        <v>4</v>
      </c>
      <c r="AF41" s="11">
        <v>174</v>
      </c>
      <c r="AG41" s="11">
        <v>258</v>
      </c>
      <c r="AH41" s="11">
        <v>9</v>
      </c>
      <c r="AI41" s="11">
        <v>4</v>
      </c>
      <c r="AJ41" s="11">
        <v>13</v>
      </c>
      <c r="AK41" s="11">
        <v>4</v>
      </c>
      <c r="AL41" s="54">
        <v>1.7024943925614331</v>
      </c>
      <c r="AM41" s="9">
        <v>189.42665528494675</v>
      </c>
      <c r="AN41" s="18">
        <v>10.810545526509447</v>
      </c>
      <c r="AO41" s="18">
        <v>9.5394589146590789</v>
      </c>
      <c r="AP41" s="18">
        <v>168.89876129249001</v>
      </c>
      <c r="AQ41" s="17">
        <v>1.0496589584599989</v>
      </c>
      <c r="AR41" s="17">
        <v>3.0363449214945244</v>
      </c>
      <c r="AS41" s="17">
        <v>4.0860038799545233</v>
      </c>
      <c r="AT41" s="18">
        <v>0.17788955128822476</v>
      </c>
    </row>
    <row r="42" spans="1:46" ht="14.4" x14ac:dyDescent="0.3">
      <c r="A42" s="47">
        <v>32</v>
      </c>
      <c r="B42" s="19">
        <v>43128</v>
      </c>
      <c r="C42" s="19" t="s">
        <v>152</v>
      </c>
      <c r="D42" s="12">
        <v>4</v>
      </c>
      <c r="E42" s="12">
        <v>2</v>
      </c>
      <c r="F42" s="13">
        <v>0.44305555555555554</v>
      </c>
      <c r="G42" s="14">
        <v>1.7361111111111105E-2</v>
      </c>
      <c r="H42" s="21"/>
      <c r="I42" s="21"/>
      <c r="J42" s="21"/>
      <c r="K42" s="21"/>
      <c r="L42" s="21"/>
      <c r="M42" s="21"/>
      <c r="N42" s="21"/>
      <c r="O42" s="22"/>
      <c r="P42" s="20"/>
      <c r="Q42" s="12">
        <v>7</v>
      </c>
      <c r="R42" s="12" t="s">
        <v>36</v>
      </c>
      <c r="S42" s="17">
        <v>7.5</v>
      </c>
      <c r="T42" s="18">
        <v>176.71458676442586</v>
      </c>
      <c r="U42" s="20"/>
      <c r="V42" s="5">
        <v>24</v>
      </c>
      <c r="W42" s="11">
        <v>4</v>
      </c>
      <c r="X42" s="11">
        <v>4</v>
      </c>
      <c r="Y42" s="11">
        <v>13</v>
      </c>
      <c r="Z42" s="11">
        <v>3</v>
      </c>
      <c r="AA42" s="11">
        <v>1</v>
      </c>
      <c r="AB42" s="11">
        <v>4</v>
      </c>
      <c r="AC42" s="11">
        <v>3</v>
      </c>
      <c r="AD42" s="5">
        <v>272</v>
      </c>
      <c r="AE42" s="11">
        <v>7</v>
      </c>
      <c r="AF42" s="11">
        <v>88</v>
      </c>
      <c r="AG42" s="11">
        <v>172</v>
      </c>
      <c r="AH42" s="11">
        <v>4</v>
      </c>
      <c r="AI42" s="11">
        <v>2</v>
      </c>
      <c r="AJ42" s="11">
        <v>6</v>
      </c>
      <c r="AK42" s="11">
        <v>5</v>
      </c>
      <c r="AL42" s="54">
        <v>2.1625469503082448</v>
      </c>
      <c r="AM42" s="9">
        <v>1105.8897001122698</v>
      </c>
      <c r="AN42" s="18">
        <v>71.586778962330072</v>
      </c>
      <c r="AO42" s="18">
        <v>980.26182011344974</v>
      </c>
      <c r="AP42" s="18">
        <v>32.717462763837887</v>
      </c>
      <c r="AQ42" s="17">
        <v>6.4361676732890309</v>
      </c>
      <c r="AR42" s="17">
        <v>0</v>
      </c>
      <c r="AS42" s="17">
        <v>6.4361676732890309</v>
      </c>
      <c r="AT42" s="18">
        <v>21.323638272652151</v>
      </c>
    </row>
    <row r="43" spans="1:46" ht="14.4" x14ac:dyDescent="0.3">
      <c r="A43" s="47">
        <v>41</v>
      </c>
      <c r="B43" s="19">
        <v>43143</v>
      </c>
      <c r="C43" s="19" t="s">
        <v>152</v>
      </c>
      <c r="D43" s="12">
        <v>4</v>
      </c>
      <c r="E43" s="12">
        <v>1</v>
      </c>
      <c r="F43" s="13">
        <v>0.41666666666666669</v>
      </c>
      <c r="G43" s="14">
        <v>2.1527777777777757E-2</v>
      </c>
      <c r="H43" s="15">
        <v>80</v>
      </c>
      <c r="I43" s="15">
        <v>10</v>
      </c>
      <c r="J43" s="15"/>
      <c r="K43" s="15">
        <v>10</v>
      </c>
      <c r="L43" s="15"/>
      <c r="M43" s="15"/>
      <c r="N43" s="15"/>
      <c r="O43" s="16">
        <v>4.8</v>
      </c>
      <c r="P43" s="12">
        <v>1</v>
      </c>
      <c r="Q43" s="12">
        <v>10</v>
      </c>
      <c r="R43" s="12" t="s">
        <v>36</v>
      </c>
      <c r="S43" s="12">
        <v>7.5</v>
      </c>
      <c r="T43" s="18">
        <v>176.71458676442586</v>
      </c>
      <c r="U43" s="20"/>
      <c r="V43" s="5">
        <v>34</v>
      </c>
      <c r="W43" s="11">
        <v>3</v>
      </c>
      <c r="X43" s="11">
        <v>6</v>
      </c>
      <c r="Y43" s="11">
        <v>22</v>
      </c>
      <c r="Z43" s="11">
        <v>4</v>
      </c>
      <c r="AA43" s="11">
        <v>2</v>
      </c>
      <c r="AB43" s="11">
        <v>6</v>
      </c>
      <c r="AC43" s="11">
        <v>3</v>
      </c>
      <c r="AD43" s="5">
        <v>354</v>
      </c>
      <c r="AE43" s="11">
        <v>20</v>
      </c>
      <c r="AF43" s="11">
        <v>172</v>
      </c>
      <c r="AG43" s="11">
        <v>159</v>
      </c>
      <c r="AH43" s="11">
        <v>18</v>
      </c>
      <c r="AI43" s="11">
        <v>3</v>
      </c>
      <c r="AJ43" s="11">
        <v>21</v>
      </c>
      <c r="AK43" s="11">
        <v>3</v>
      </c>
      <c r="AL43" s="54">
        <v>2.0894154229910931</v>
      </c>
      <c r="AM43" s="9">
        <v>251.5123090417419</v>
      </c>
      <c r="AN43" s="18">
        <v>31.78875131863386</v>
      </c>
      <c r="AO43" s="18">
        <v>16.462334576077449</v>
      </c>
      <c r="AP43" s="18">
        <v>94.738030331817384</v>
      </c>
      <c r="AQ43" s="17">
        <v>0.36193559430195388</v>
      </c>
      <c r="AR43" s="17">
        <v>0.74315454523515645</v>
      </c>
      <c r="AS43" s="17">
        <v>1.1050901395371104</v>
      </c>
      <c r="AT43" s="18">
        <v>108.52319281521325</v>
      </c>
    </row>
    <row r="44" spans="1:46" ht="14.4" x14ac:dyDescent="0.3">
      <c r="A44" s="48">
        <v>42</v>
      </c>
      <c r="B44" s="19">
        <v>43143</v>
      </c>
      <c r="C44" s="19" t="s">
        <v>153</v>
      </c>
      <c r="D44" s="12">
        <v>4</v>
      </c>
      <c r="E44" s="12">
        <v>1</v>
      </c>
      <c r="F44" s="13">
        <v>0.44791666666666669</v>
      </c>
      <c r="G44" s="14">
        <v>1.5972222222222221E-2</v>
      </c>
      <c r="H44" s="15">
        <v>80</v>
      </c>
      <c r="I44" s="15"/>
      <c r="J44" s="15"/>
      <c r="K44" s="15">
        <v>20</v>
      </c>
      <c r="L44" s="15"/>
      <c r="M44" s="15"/>
      <c r="N44" s="15"/>
      <c r="O44" s="16">
        <v>4</v>
      </c>
      <c r="P44" s="12">
        <v>1</v>
      </c>
      <c r="Q44" s="12">
        <v>8</v>
      </c>
      <c r="R44" s="12" t="s">
        <v>36</v>
      </c>
      <c r="S44" s="12">
        <v>7.5</v>
      </c>
      <c r="T44" s="18">
        <v>176.71458676442586</v>
      </c>
      <c r="U44" s="20"/>
      <c r="V44" s="5">
        <v>32</v>
      </c>
      <c r="W44" s="11">
        <v>5</v>
      </c>
      <c r="X44" s="11">
        <v>7</v>
      </c>
      <c r="Y44" s="11">
        <v>17</v>
      </c>
      <c r="Z44" s="11">
        <v>2</v>
      </c>
      <c r="AA44" s="11">
        <v>2</v>
      </c>
      <c r="AB44" s="11">
        <v>4</v>
      </c>
      <c r="AC44" s="11">
        <v>3</v>
      </c>
      <c r="AD44" s="5">
        <v>172</v>
      </c>
      <c r="AE44" s="11">
        <v>12</v>
      </c>
      <c r="AF44" s="11">
        <v>71</v>
      </c>
      <c r="AG44" s="11">
        <v>86</v>
      </c>
      <c r="AH44" s="11">
        <v>4</v>
      </c>
      <c r="AI44" s="11">
        <v>3</v>
      </c>
      <c r="AJ44" s="11">
        <v>7</v>
      </c>
      <c r="AK44" s="11">
        <v>3</v>
      </c>
      <c r="AL44" s="54">
        <v>2.2362896366920828</v>
      </c>
      <c r="AM44" s="9">
        <v>262.49898465538854</v>
      </c>
      <c r="AN44" s="18">
        <v>90.472765917490818</v>
      </c>
      <c r="AO44" s="18">
        <v>12.846472425200785</v>
      </c>
      <c r="AP44" s="18">
        <v>49.062512817283157</v>
      </c>
      <c r="AQ44" s="17">
        <v>2.7750207601484334E-3</v>
      </c>
      <c r="AR44" s="17">
        <v>0</v>
      </c>
      <c r="AS44" s="17">
        <v>2.7750207601484334E-3</v>
      </c>
      <c r="AT44" s="18">
        <v>110.11723349541374</v>
      </c>
    </row>
    <row r="45" spans="1:46" ht="14.4" x14ac:dyDescent="0.3">
      <c r="A45" s="48">
        <v>48</v>
      </c>
      <c r="B45" s="19">
        <v>43144</v>
      </c>
      <c r="C45" s="19" t="s">
        <v>152</v>
      </c>
      <c r="D45" s="12">
        <v>4</v>
      </c>
      <c r="E45" s="12">
        <v>1</v>
      </c>
      <c r="F45" s="13">
        <v>0.39583333333333331</v>
      </c>
      <c r="G45" s="14">
        <v>2.9166666666666674E-2</v>
      </c>
      <c r="H45" s="15">
        <v>70</v>
      </c>
      <c r="I45" s="15">
        <v>10</v>
      </c>
      <c r="J45" s="15">
        <v>10</v>
      </c>
      <c r="K45" s="15">
        <v>10</v>
      </c>
      <c r="L45" s="21"/>
      <c r="M45" s="21"/>
      <c r="N45" s="21"/>
      <c r="O45" s="16">
        <v>6.3</v>
      </c>
      <c r="P45" s="12">
        <v>2</v>
      </c>
      <c r="Q45" s="12">
        <v>15</v>
      </c>
      <c r="R45" s="12" t="s">
        <v>36</v>
      </c>
      <c r="S45" s="12">
        <v>7.5</v>
      </c>
      <c r="T45" s="18">
        <v>176.71458676442586</v>
      </c>
      <c r="U45" s="20"/>
      <c r="V45" s="5">
        <v>37</v>
      </c>
      <c r="W45" s="11">
        <v>5</v>
      </c>
      <c r="X45" s="11">
        <v>7</v>
      </c>
      <c r="Y45" s="11">
        <v>21</v>
      </c>
      <c r="Z45" s="11">
        <v>3</v>
      </c>
      <c r="AA45" s="11">
        <v>2</v>
      </c>
      <c r="AB45" s="11">
        <v>5</v>
      </c>
      <c r="AC45" s="11">
        <v>4</v>
      </c>
      <c r="AD45" s="5">
        <v>408</v>
      </c>
      <c r="AE45" s="11">
        <v>17</v>
      </c>
      <c r="AF45" s="11">
        <v>240</v>
      </c>
      <c r="AG45" s="11">
        <v>147</v>
      </c>
      <c r="AH45" s="11">
        <v>15</v>
      </c>
      <c r="AI45" s="11">
        <v>3</v>
      </c>
      <c r="AJ45" s="11">
        <v>18</v>
      </c>
      <c r="AK45" s="11">
        <v>4</v>
      </c>
      <c r="AL45" s="54">
        <v>1.8871823948713176</v>
      </c>
      <c r="AM45" s="9">
        <v>168.71797384557735</v>
      </c>
      <c r="AN45" s="18">
        <v>33.249024115238626</v>
      </c>
      <c r="AO45" s="18">
        <v>39.979819997769404</v>
      </c>
      <c r="AP45" s="18">
        <v>95.023792613097442</v>
      </c>
      <c r="AQ45" s="17">
        <v>2.8564380677294849</v>
      </c>
      <c r="AR45" s="17">
        <v>1.0121149738315081</v>
      </c>
      <c r="AS45" s="17">
        <v>3.8685530415609932</v>
      </c>
      <c r="AT45" s="18">
        <v>0.4653371194719047</v>
      </c>
    </row>
    <row r="46" spans="1:46" ht="14.4" x14ac:dyDescent="0.3">
      <c r="A46" s="47">
        <v>49</v>
      </c>
      <c r="B46" s="19">
        <v>43144</v>
      </c>
      <c r="C46" s="19" t="s">
        <v>152</v>
      </c>
      <c r="D46" s="12">
        <v>4</v>
      </c>
      <c r="E46" s="12">
        <v>1</v>
      </c>
      <c r="F46" s="13">
        <v>0.4375</v>
      </c>
      <c r="G46" s="14">
        <v>2.3611111111111138E-2</v>
      </c>
      <c r="H46" s="15">
        <v>50</v>
      </c>
      <c r="I46" s="15">
        <v>10</v>
      </c>
      <c r="J46" s="15">
        <v>30</v>
      </c>
      <c r="K46" s="15">
        <v>10</v>
      </c>
      <c r="L46" s="21"/>
      <c r="M46" s="21"/>
      <c r="N46" s="21"/>
      <c r="O46" s="16">
        <v>5.8</v>
      </c>
      <c r="P46" s="12">
        <v>1</v>
      </c>
      <c r="Q46" s="12">
        <v>11</v>
      </c>
      <c r="R46" s="12" t="s">
        <v>36</v>
      </c>
      <c r="S46" s="12">
        <v>7.5</v>
      </c>
      <c r="T46" s="18">
        <v>176.71458676442586</v>
      </c>
      <c r="U46" s="20"/>
      <c r="V46" s="5">
        <v>38</v>
      </c>
      <c r="W46" s="11">
        <v>6</v>
      </c>
      <c r="X46" s="11">
        <v>6</v>
      </c>
      <c r="Y46" s="11">
        <v>23</v>
      </c>
      <c r="Z46" s="11">
        <v>5</v>
      </c>
      <c r="AA46" s="11">
        <v>5</v>
      </c>
      <c r="AB46" s="11">
        <v>10</v>
      </c>
      <c r="AC46" s="11">
        <v>3</v>
      </c>
      <c r="AD46" s="5">
        <v>204</v>
      </c>
      <c r="AE46" s="11">
        <v>28</v>
      </c>
      <c r="AF46" s="11">
        <v>19</v>
      </c>
      <c r="AG46" s="11">
        <v>153</v>
      </c>
      <c r="AH46" s="11">
        <v>18</v>
      </c>
      <c r="AI46" s="11">
        <v>10</v>
      </c>
      <c r="AJ46" s="11">
        <v>28</v>
      </c>
      <c r="AK46" s="11">
        <v>4</v>
      </c>
      <c r="AL46" s="54">
        <v>2.2731661529301155</v>
      </c>
      <c r="AM46" s="9">
        <v>130.41253799974587</v>
      </c>
      <c r="AN46" s="18">
        <v>53.807833687336078</v>
      </c>
      <c r="AO46" s="18">
        <v>3.0952790824645589</v>
      </c>
      <c r="AP46" s="18">
        <v>73.509425229945208</v>
      </c>
      <c r="AQ46" s="17">
        <v>1.0171784442223086E-2</v>
      </c>
      <c r="AR46" s="17">
        <v>4.6211096320390581</v>
      </c>
      <c r="AS46" s="17">
        <v>4.631281416481281</v>
      </c>
      <c r="AT46" s="18">
        <v>0</v>
      </c>
    </row>
    <row r="47" spans="1:46" ht="14.4" x14ac:dyDescent="0.3">
      <c r="A47" s="48">
        <v>90</v>
      </c>
      <c r="B47" s="19">
        <v>43144</v>
      </c>
      <c r="C47" s="19" t="s">
        <v>153</v>
      </c>
      <c r="D47" s="12">
        <v>4</v>
      </c>
      <c r="E47" s="12">
        <v>2</v>
      </c>
      <c r="F47" s="13">
        <v>0.39861111111111114</v>
      </c>
      <c r="G47" s="14">
        <v>2.4999999999999967E-2</v>
      </c>
      <c r="H47" s="15">
        <v>100</v>
      </c>
      <c r="I47" s="21"/>
      <c r="J47" s="21"/>
      <c r="K47" s="21"/>
      <c r="L47" s="21"/>
      <c r="M47" s="21"/>
      <c r="N47" s="21"/>
      <c r="O47" s="16" t="s">
        <v>38</v>
      </c>
      <c r="P47" s="12" t="s">
        <v>38</v>
      </c>
      <c r="Q47" s="20"/>
      <c r="R47" s="12" t="s">
        <v>46</v>
      </c>
      <c r="S47" s="12">
        <v>7.5</v>
      </c>
      <c r="T47" s="18">
        <v>176.71458676442586</v>
      </c>
      <c r="U47" s="12"/>
      <c r="V47" s="5">
        <v>24</v>
      </c>
      <c r="W47" s="11">
        <v>7</v>
      </c>
      <c r="X47" s="11">
        <v>4</v>
      </c>
      <c r="Y47" s="11">
        <v>12</v>
      </c>
      <c r="Z47" s="11">
        <v>3</v>
      </c>
      <c r="AA47" s="11">
        <v>2</v>
      </c>
      <c r="AB47" s="11">
        <v>5</v>
      </c>
      <c r="AC47" s="11">
        <v>1</v>
      </c>
      <c r="AD47" s="5">
        <v>155</v>
      </c>
      <c r="AE47" s="11">
        <v>57</v>
      </c>
      <c r="AF47" s="11">
        <v>47</v>
      </c>
      <c r="AG47" s="11">
        <v>50</v>
      </c>
      <c r="AH47" s="11">
        <v>9</v>
      </c>
      <c r="AI47" s="11">
        <v>3</v>
      </c>
      <c r="AJ47" s="11">
        <v>12</v>
      </c>
      <c r="AK47" s="11">
        <v>1</v>
      </c>
      <c r="AL47" s="54">
        <v>2.5671408522526384</v>
      </c>
      <c r="AM47" s="9">
        <v>439.37326853346121</v>
      </c>
      <c r="AN47" s="18">
        <v>322.13040026625777</v>
      </c>
      <c r="AO47" s="18">
        <v>0.39225062016190038</v>
      </c>
      <c r="AP47" s="18">
        <v>116.85061764704156</v>
      </c>
      <c r="AQ47" s="17">
        <v>0</v>
      </c>
      <c r="AR47" s="17">
        <v>5.7826635609192172</v>
      </c>
      <c r="AS47" s="17">
        <v>5.7826635609192172</v>
      </c>
      <c r="AT47" s="18">
        <v>0</v>
      </c>
    </row>
    <row r="48" spans="1:46" ht="14.4" x14ac:dyDescent="0.3">
      <c r="A48" s="47">
        <v>91</v>
      </c>
      <c r="B48" s="19">
        <v>43163</v>
      </c>
      <c r="C48" s="19" t="s">
        <v>152</v>
      </c>
      <c r="D48" s="12">
        <v>4</v>
      </c>
      <c r="E48" s="12">
        <v>2</v>
      </c>
      <c r="F48" s="13">
        <v>0.4597222222222222</v>
      </c>
      <c r="G48" s="14">
        <v>3.2638888888888939E-2</v>
      </c>
      <c r="H48" s="15">
        <v>100</v>
      </c>
      <c r="I48" s="21"/>
      <c r="J48" s="21"/>
      <c r="K48" s="21"/>
      <c r="L48" s="21"/>
      <c r="M48" s="21"/>
      <c r="N48" s="21"/>
      <c r="O48" s="16" t="s">
        <v>38</v>
      </c>
      <c r="P48" s="12" t="s">
        <v>38</v>
      </c>
      <c r="Q48" s="20"/>
      <c r="R48" s="12" t="s">
        <v>35</v>
      </c>
      <c r="S48" s="12">
        <v>7.5</v>
      </c>
      <c r="T48" s="18">
        <v>176.71458676442586</v>
      </c>
      <c r="U48" s="20"/>
      <c r="V48" s="5">
        <v>29</v>
      </c>
      <c r="W48" s="11">
        <v>6</v>
      </c>
      <c r="X48" s="11">
        <v>5</v>
      </c>
      <c r="Y48" s="11">
        <v>17</v>
      </c>
      <c r="Z48" s="11">
        <v>2</v>
      </c>
      <c r="AA48" s="11">
        <v>3</v>
      </c>
      <c r="AB48" s="11">
        <v>5</v>
      </c>
      <c r="AC48" s="11">
        <v>1</v>
      </c>
      <c r="AD48" s="5">
        <v>232</v>
      </c>
      <c r="AE48" s="11">
        <v>13</v>
      </c>
      <c r="AF48" s="11">
        <v>118</v>
      </c>
      <c r="AG48" s="11">
        <v>100</v>
      </c>
      <c r="AH48" s="11">
        <v>9</v>
      </c>
      <c r="AI48" s="11">
        <v>6</v>
      </c>
      <c r="AJ48" s="11">
        <v>15</v>
      </c>
      <c r="AK48" s="11">
        <v>1</v>
      </c>
      <c r="AL48" s="54">
        <v>2.1873916029278115</v>
      </c>
      <c r="AM48" s="9">
        <v>90.540598215459866</v>
      </c>
      <c r="AN48" s="18">
        <v>14.848912765605672</v>
      </c>
      <c r="AO48" s="18">
        <v>8.0675864833719526</v>
      </c>
      <c r="AP48" s="18">
        <v>58.08879246149089</v>
      </c>
      <c r="AQ48" s="17">
        <v>0.34778386456046606</v>
      </c>
      <c r="AR48" s="17">
        <v>6.7195477399256962</v>
      </c>
      <c r="AS48" s="17">
        <v>7.0673316044861618</v>
      </c>
      <c r="AT48" s="18">
        <v>9.5353065049913468</v>
      </c>
    </row>
    <row r="49" spans="1:46" ht="14.4" x14ac:dyDescent="0.3">
      <c r="A49" s="47">
        <v>92</v>
      </c>
      <c r="B49" s="19">
        <v>43163</v>
      </c>
      <c r="C49" s="19" t="s">
        <v>152</v>
      </c>
      <c r="D49" s="12">
        <v>4</v>
      </c>
      <c r="E49" s="12">
        <v>2</v>
      </c>
      <c r="F49" s="13">
        <v>0.49791666666666667</v>
      </c>
      <c r="G49" s="14">
        <v>2.777777777777779E-2</v>
      </c>
      <c r="H49" s="15">
        <v>100</v>
      </c>
      <c r="I49" s="21"/>
      <c r="J49" s="21"/>
      <c r="K49" s="21"/>
      <c r="L49" s="21"/>
      <c r="M49" s="21"/>
      <c r="N49" s="21"/>
      <c r="O49" s="22"/>
      <c r="P49" s="20"/>
      <c r="Q49" s="20"/>
      <c r="R49" s="12" t="s">
        <v>35</v>
      </c>
      <c r="S49" s="12">
        <v>7.5</v>
      </c>
      <c r="T49" s="18">
        <v>176.71458676442586</v>
      </c>
      <c r="U49" s="20"/>
      <c r="V49" s="5">
        <v>27</v>
      </c>
      <c r="W49" s="11">
        <v>6</v>
      </c>
      <c r="X49" s="11">
        <v>7</v>
      </c>
      <c r="Y49" s="11">
        <v>13</v>
      </c>
      <c r="Z49" s="11">
        <v>2</v>
      </c>
      <c r="AA49" s="11">
        <v>2</v>
      </c>
      <c r="AB49" s="11">
        <v>4</v>
      </c>
      <c r="AC49" s="11">
        <v>1</v>
      </c>
      <c r="AD49" s="5">
        <v>115</v>
      </c>
      <c r="AE49" s="11">
        <v>11</v>
      </c>
      <c r="AF49" s="11">
        <v>48</v>
      </c>
      <c r="AG49" s="11">
        <v>55</v>
      </c>
      <c r="AH49" s="11">
        <v>5</v>
      </c>
      <c r="AI49" s="11">
        <v>4</v>
      </c>
      <c r="AJ49" s="11">
        <v>9</v>
      </c>
      <c r="AK49" s="11">
        <v>1</v>
      </c>
      <c r="AL49" s="54">
        <v>2.7221079178954519</v>
      </c>
      <c r="AM49" s="9">
        <v>40.171027612983245</v>
      </c>
      <c r="AN49" s="18">
        <v>8.4406060335062101</v>
      </c>
      <c r="AO49" s="18">
        <v>12.72745006080595</v>
      </c>
      <c r="AP49" s="18">
        <v>9.4676650136797402</v>
      </c>
      <c r="AQ49" s="17">
        <v>2.1963420747553775</v>
      </c>
      <c r="AR49" s="17">
        <v>0</v>
      </c>
      <c r="AS49" s="17">
        <v>2.1963420747553775</v>
      </c>
      <c r="AT49" s="18">
        <v>9.5353065049913468</v>
      </c>
    </row>
    <row r="50" spans="1:46" ht="14.4" x14ac:dyDescent="0.3">
      <c r="A50" s="48">
        <v>93</v>
      </c>
      <c r="B50" s="19">
        <v>43166</v>
      </c>
      <c r="C50" s="19" t="s">
        <v>152</v>
      </c>
      <c r="D50" s="12">
        <v>4</v>
      </c>
      <c r="E50" s="12">
        <v>2</v>
      </c>
      <c r="F50" s="23"/>
      <c r="G50" s="14">
        <v>0</v>
      </c>
      <c r="H50" s="15">
        <v>100</v>
      </c>
      <c r="I50" s="21"/>
      <c r="J50" s="21"/>
      <c r="K50" s="21"/>
      <c r="L50" s="21"/>
      <c r="M50" s="21"/>
      <c r="N50" s="21"/>
      <c r="O50" s="22"/>
      <c r="P50" s="20"/>
      <c r="Q50" s="20"/>
      <c r="R50" s="12" t="s">
        <v>36</v>
      </c>
      <c r="S50" s="12">
        <v>6</v>
      </c>
      <c r="T50" s="18">
        <v>113.09733552923255</v>
      </c>
      <c r="U50" s="20"/>
      <c r="V50" s="5">
        <v>29</v>
      </c>
      <c r="W50" s="11">
        <v>6</v>
      </c>
      <c r="X50" s="11">
        <v>4</v>
      </c>
      <c r="Y50" s="11">
        <v>19</v>
      </c>
      <c r="Z50" s="11">
        <v>5</v>
      </c>
      <c r="AA50" s="11">
        <v>0</v>
      </c>
      <c r="AB50" s="11">
        <v>5</v>
      </c>
      <c r="AC50" s="11">
        <v>0</v>
      </c>
      <c r="AD50" s="5">
        <v>142</v>
      </c>
      <c r="AE50" s="11">
        <v>20</v>
      </c>
      <c r="AF50" s="11">
        <v>54</v>
      </c>
      <c r="AG50" s="11">
        <v>68</v>
      </c>
      <c r="AH50" s="11">
        <v>9</v>
      </c>
      <c r="AI50" s="11">
        <v>0</v>
      </c>
      <c r="AJ50" s="11">
        <v>9</v>
      </c>
      <c r="AK50" s="11">
        <v>0</v>
      </c>
      <c r="AL50" s="54">
        <v>2.2589000082199355</v>
      </c>
      <c r="AM50" s="9">
        <v>198.37659986226043</v>
      </c>
      <c r="AN50" s="18">
        <v>156.32451321578159</v>
      </c>
      <c r="AO50" s="18">
        <v>4.9361087170643012</v>
      </c>
      <c r="AP50" s="18">
        <v>37.115977929414498</v>
      </c>
      <c r="AQ50" s="17">
        <v>115.89323510744016</v>
      </c>
      <c r="AR50" s="17">
        <v>0</v>
      </c>
      <c r="AS50" s="17">
        <v>115.89323510744016</v>
      </c>
      <c r="AT50" s="18">
        <v>0</v>
      </c>
    </row>
    <row r="51" spans="1:46" ht="14.4" x14ac:dyDescent="0.3">
      <c r="A51" s="47">
        <v>259</v>
      </c>
      <c r="B51" s="25">
        <v>43410</v>
      </c>
      <c r="C51" s="25" t="s">
        <v>155</v>
      </c>
      <c r="D51" s="12">
        <v>4</v>
      </c>
      <c r="E51" s="11">
        <v>3</v>
      </c>
      <c r="F51" s="23">
        <v>0.43125000000000002</v>
      </c>
      <c r="G51" s="26">
        <v>2.1527777777777757E-2</v>
      </c>
      <c r="H51" s="21">
        <v>80</v>
      </c>
      <c r="I51" s="21">
        <v>20</v>
      </c>
      <c r="J51" s="21"/>
      <c r="K51" s="21"/>
      <c r="L51" s="21"/>
      <c r="M51" s="21"/>
      <c r="N51" s="21"/>
      <c r="O51" s="22">
        <v>4.5</v>
      </c>
      <c r="P51" s="11">
        <v>0</v>
      </c>
      <c r="Q51" s="11">
        <v>12</v>
      </c>
      <c r="R51" s="12" t="s">
        <v>36</v>
      </c>
      <c r="S51" s="11">
        <v>7</v>
      </c>
      <c r="T51" s="18">
        <v>153.93804002589985</v>
      </c>
      <c r="V51" s="5">
        <v>29</v>
      </c>
      <c r="W51" s="11">
        <v>2</v>
      </c>
      <c r="X51" s="11">
        <v>5</v>
      </c>
      <c r="Y51" s="11">
        <v>17</v>
      </c>
      <c r="Z51" s="11">
        <v>3</v>
      </c>
      <c r="AA51" s="11">
        <v>2</v>
      </c>
      <c r="AB51" s="11">
        <v>5</v>
      </c>
      <c r="AC51" s="11">
        <v>5</v>
      </c>
      <c r="AD51" s="5">
        <v>1756</v>
      </c>
      <c r="AE51" s="11">
        <v>8</v>
      </c>
      <c r="AF51" s="11">
        <v>629</v>
      </c>
      <c r="AG51" s="11">
        <v>1109</v>
      </c>
      <c r="AH51" s="11">
        <v>16</v>
      </c>
      <c r="AI51" s="11">
        <v>3</v>
      </c>
      <c r="AJ51" s="11">
        <v>19</v>
      </c>
      <c r="AK51" s="11">
        <v>10</v>
      </c>
      <c r="AL51" s="54">
        <v>1.5254826389255212</v>
      </c>
      <c r="AM51" s="9">
        <v>294.95320135649956</v>
      </c>
      <c r="AN51" s="18">
        <v>4.4964876158557461</v>
      </c>
      <c r="AO51" s="18">
        <v>58.072623716724827</v>
      </c>
      <c r="AP51" s="18">
        <v>193.92210165803516</v>
      </c>
      <c r="AQ51" s="17">
        <v>2.8340232715570473</v>
      </c>
      <c r="AR51" s="17">
        <v>3.1768444433780041</v>
      </c>
      <c r="AS51" s="17">
        <v>6.0108677149350509</v>
      </c>
      <c r="AT51" s="18">
        <v>38.461988365883833</v>
      </c>
    </row>
    <row r="52" spans="1:46" ht="14.4" x14ac:dyDescent="0.3">
      <c r="A52" s="47">
        <v>260</v>
      </c>
      <c r="B52" s="25">
        <v>43410</v>
      </c>
      <c r="C52" s="25" t="s">
        <v>155</v>
      </c>
      <c r="D52" s="12">
        <v>4</v>
      </c>
      <c r="E52" s="11">
        <v>3</v>
      </c>
      <c r="F52" s="23">
        <v>0.46250000000000002</v>
      </c>
      <c r="G52" s="26">
        <v>1.1805555555555514E-2</v>
      </c>
      <c r="H52" s="21">
        <v>50</v>
      </c>
      <c r="I52" s="21">
        <v>10</v>
      </c>
      <c r="J52" s="21">
        <v>40</v>
      </c>
      <c r="K52" s="21"/>
      <c r="L52" s="21"/>
      <c r="M52" s="21"/>
      <c r="N52" s="21"/>
      <c r="O52" s="22">
        <v>2.8</v>
      </c>
      <c r="P52" s="11">
        <v>0</v>
      </c>
      <c r="Q52" s="11">
        <v>12</v>
      </c>
      <c r="R52" s="12" t="s">
        <v>36</v>
      </c>
      <c r="S52" s="11">
        <v>7</v>
      </c>
      <c r="T52" s="18">
        <v>153.93804002589985</v>
      </c>
      <c r="V52" s="5">
        <v>20</v>
      </c>
      <c r="W52" s="11">
        <v>6</v>
      </c>
      <c r="X52" s="11">
        <v>4</v>
      </c>
      <c r="Y52" s="11">
        <v>9</v>
      </c>
      <c r="Z52" s="11">
        <v>5</v>
      </c>
      <c r="AA52" s="11">
        <v>0</v>
      </c>
      <c r="AB52" s="11">
        <v>5</v>
      </c>
      <c r="AC52" s="11">
        <v>1</v>
      </c>
      <c r="AD52" s="5">
        <v>417</v>
      </c>
      <c r="AE52" s="11">
        <v>22</v>
      </c>
      <c r="AF52" s="11">
        <v>59</v>
      </c>
      <c r="AG52" s="11">
        <v>333</v>
      </c>
      <c r="AH52" s="11">
        <v>23</v>
      </c>
      <c r="AI52" s="11">
        <v>0</v>
      </c>
      <c r="AJ52" s="11">
        <v>23</v>
      </c>
      <c r="AK52" s="11">
        <v>3</v>
      </c>
      <c r="AL52" s="54">
        <v>1.3036153833479427</v>
      </c>
      <c r="AM52" s="9">
        <v>674.45583754928327</v>
      </c>
      <c r="AN52" s="18">
        <v>434.89520296209503</v>
      </c>
      <c r="AO52" s="18">
        <v>179.48497817807353</v>
      </c>
      <c r="AP52" s="18">
        <v>59.561651343387865</v>
      </c>
      <c r="AQ52" s="17">
        <v>87.04984392818065</v>
      </c>
      <c r="AR52" s="17">
        <v>0</v>
      </c>
      <c r="AS52" s="17">
        <v>87.04984392818065</v>
      </c>
      <c r="AT52" s="18">
        <v>0.51400506572678262</v>
      </c>
    </row>
    <row r="53" spans="1:46" ht="14.4" x14ac:dyDescent="0.3">
      <c r="A53" s="47">
        <v>263</v>
      </c>
      <c r="B53" s="25">
        <v>43411</v>
      </c>
      <c r="C53" s="25" t="s">
        <v>155</v>
      </c>
      <c r="D53" s="12">
        <v>4</v>
      </c>
      <c r="E53" s="11">
        <v>3</v>
      </c>
      <c r="F53" s="23">
        <v>0.40625</v>
      </c>
      <c r="G53" s="26">
        <v>1.7361111111111105E-2</v>
      </c>
      <c r="H53" s="21">
        <v>80</v>
      </c>
      <c r="I53" s="21">
        <v>20</v>
      </c>
      <c r="J53" s="21"/>
      <c r="K53" s="21"/>
      <c r="L53" s="21"/>
      <c r="M53" s="21"/>
      <c r="N53" s="21"/>
      <c r="O53" s="22">
        <v>4</v>
      </c>
      <c r="P53" s="11">
        <v>1</v>
      </c>
      <c r="Q53" s="11">
        <v>9</v>
      </c>
      <c r="R53" s="12" t="s">
        <v>36</v>
      </c>
      <c r="S53" s="11">
        <v>7</v>
      </c>
      <c r="T53" s="18">
        <v>153.93804002589985</v>
      </c>
      <c r="V53" s="5">
        <v>23</v>
      </c>
      <c r="W53" s="11">
        <v>4</v>
      </c>
      <c r="X53" s="11">
        <v>3</v>
      </c>
      <c r="Y53" s="11">
        <v>15</v>
      </c>
      <c r="Z53" s="11">
        <v>5</v>
      </c>
      <c r="AA53" s="11">
        <v>1</v>
      </c>
      <c r="AB53" s="11">
        <v>6</v>
      </c>
      <c r="AC53" s="11">
        <v>1</v>
      </c>
      <c r="AD53" s="5">
        <v>616</v>
      </c>
      <c r="AE53" s="11">
        <v>68</v>
      </c>
      <c r="AF53" s="11">
        <v>182</v>
      </c>
      <c r="AG53" s="11">
        <v>361</v>
      </c>
      <c r="AH53" s="11">
        <v>13</v>
      </c>
      <c r="AI53" s="11">
        <v>4</v>
      </c>
      <c r="AJ53" s="11">
        <v>17</v>
      </c>
      <c r="AK53" s="11">
        <v>5</v>
      </c>
      <c r="AL53" s="54">
        <v>1.6251694671482932</v>
      </c>
      <c r="AM53" s="9">
        <v>210.08694018405208</v>
      </c>
      <c r="AN53" s="18">
        <v>65.425952257657684</v>
      </c>
      <c r="AO53" s="18">
        <v>11.852109504010238</v>
      </c>
      <c r="AP53" s="18">
        <v>132.63124609750113</v>
      </c>
      <c r="AQ53" s="17">
        <v>4.2693368200143098</v>
      </c>
      <c r="AR53" s="17">
        <v>4.6474667165732511</v>
      </c>
      <c r="AS53" s="17">
        <v>8.9168035365875618</v>
      </c>
      <c r="AT53" s="18">
        <v>0.17763232488303723</v>
      </c>
    </row>
    <row r="54" spans="1:46" ht="14.4" x14ac:dyDescent="0.3">
      <c r="A54" s="47">
        <v>283</v>
      </c>
      <c r="B54" s="25">
        <v>43433</v>
      </c>
      <c r="C54" s="25" t="s">
        <v>155</v>
      </c>
      <c r="D54" s="12">
        <v>4</v>
      </c>
      <c r="E54" s="12">
        <v>1</v>
      </c>
      <c r="F54" s="23">
        <v>0.45763888888888887</v>
      </c>
      <c r="G54" s="26">
        <v>2.083333333333337E-2</v>
      </c>
      <c r="H54" s="21">
        <v>40</v>
      </c>
      <c r="I54" s="21">
        <v>35</v>
      </c>
      <c r="J54" s="21">
        <v>15</v>
      </c>
      <c r="K54" s="21">
        <v>10</v>
      </c>
      <c r="L54" s="21"/>
      <c r="M54" s="21"/>
      <c r="N54" s="21"/>
      <c r="O54" s="22">
        <v>7.5</v>
      </c>
      <c r="P54" s="11">
        <v>2</v>
      </c>
      <c r="Q54" s="11">
        <v>25</v>
      </c>
      <c r="R54" s="12" t="s">
        <v>36</v>
      </c>
      <c r="S54" s="11">
        <v>7</v>
      </c>
      <c r="T54" s="18">
        <v>153.93804002589985</v>
      </c>
      <c r="V54" s="5">
        <v>32</v>
      </c>
      <c r="W54" s="11">
        <v>5</v>
      </c>
      <c r="X54" s="11">
        <v>5</v>
      </c>
      <c r="Y54" s="11">
        <v>20</v>
      </c>
      <c r="Z54" s="11">
        <v>6</v>
      </c>
      <c r="AA54" s="11">
        <v>3</v>
      </c>
      <c r="AB54" s="11">
        <v>9</v>
      </c>
      <c r="AC54" s="11">
        <v>2</v>
      </c>
      <c r="AD54" s="5">
        <v>454</v>
      </c>
      <c r="AE54" s="11">
        <v>16</v>
      </c>
      <c r="AF54" s="11">
        <v>201</v>
      </c>
      <c r="AG54" s="11">
        <v>233</v>
      </c>
      <c r="AH54" s="11">
        <v>14</v>
      </c>
      <c r="AI54" s="11">
        <v>3</v>
      </c>
      <c r="AJ54" s="11">
        <v>17</v>
      </c>
      <c r="AK54" s="11">
        <v>4</v>
      </c>
      <c r="AL54" s="54">
        <v>1.9672936328782318</v>
      </c>
      <c r="AM54" s="9">
        <v>165.75336264653541</v>
      </c>
      <c r="AN54" s="18">
        <v>19.724679811476786</v>
      </c>
      <c r="AO54" s="18">
        <v>8.6972542855270962</v>
      </c>
      <c r="AP54" s="18">
        <v>137.12974845681524</v>
      </c>
      <c r="AQ54" s="17">
        <v>18.73217539259041</v>
      </c>
      <c r="AR54" s="17">
        <v>0</v>
      </c>
      <c r="AS54" s="17">
        <v>18.73217539259041</v>
      </c>
      <c r="AT54" s="18">
        <v>0.20168009271628326</v>
      </c>
    </row>
    <row r="55" spans="1:46" ht="15.75" customHeight="1" x14ac:dyDescent="0.3">
      <c r="A55" s="47">
        <v>284</v>
      </c>
      <c r="B55" s="25">
        <v>43433</v>
      </c>
      <c r="C55" s="25" t="s">
        <v>155</v>
      </c>
      <c r="D55" s="12">
        <v>4</v>
      </c>
      <c r="E55" s="12">
        <v>1</v>
      </c>
      <c r="F55" s="23">
        <v>0.42569444444444443</v>
      </c>
      <c r="G55" s="26">
        <v>2.2222222222222254E-2</v>
      </c>
      <c r="H55" s="21">
        <v>65</v>
      </c>
      <c r="I55" s="21">
        <v>20</v>
      </c>
      <c r="J55" s="21">
        <v>10</v>
      </c>
      <c r="K55" s="21">
        <v>5</v>
      </c>
      <c r="L55" s="21"/>
      <c r="M55" s="21"/>
      <c r="N55" s="21"/>
      <c r="O55" s="22">
        <v>7.6</v>
      </c>
      <c r="P55" s="11">
        <v>1</v>
      </c>
      <c r="Q55" s="11">
        <v>25</v>
      </c>
      <c r="R55" s="12" t="s">
        <v>36</v>
      </c>
      <c r="S55" s="11">
        <v>7.5</v>
      </c>
      <c r="T55" s="18">
        <v>176.71458676442586</v>
      </c>
      <c r="V55" s="5">
        <v>26</v>
      </c>
      <c r="W55" s="11">
        <v>1</v>
      </c>
      <c r="X55" s="11">
        <v>4</v>
      </c>
      <c r="Y55" s="11">
        <v>17</v>
      </c>
      <c r="Z55" s="11">
        <v>3</v>
      </c>
      <c r="AA55" s="11">
        <v>3</v>
      </c>
      <c r="AB55" s="11">
        <v>6</v>
      </c>
      <c r="AC55" s="11">
        <v>4</v>
      </c>
      <c r="AD55" s="5">
        <v>298</v>
      </c>
      <c r="AE55" s="11">
        <v>5</v>
      </c>
      <c r="AF55" s="11">
        <v>240</v>
      </c>
      <c r="AG55" s="11">
        <v>48</v>
      </c>
      <c r="AH55" s="11">
        <v>3</v>
      </c>
      <c r="AI55" s="11">
        <v>3</v>
      </c>
      <c r="AJ55" s="11">
        <v>6</v>
      </c>
      <c r="AK55" s="11">
        <v>5</v>
      </c>
      <c r="AL55" s="54">
        <v>1.3813695137532489</v>
      </c>
      <c r="AM55" s="9">
        <v>50.34926847635645</v>
      </c>
      <c r="AN55" s="18">
        <v>4.8063479283854695</v>
      </c>
      <c r="AO55" s="18">
        <v>30.164328899023005</v>
      </c>
      <c r="AP55" s="18">
        <v>15.268418434934256</v>
      </c>
      <c r="AQ55" s="17">
        <v>0.92368955817480025</v>
      </c>
      <c r="AR55" s="17">
        <v>0.27449861196747577</v>
      </c>
      <c r="AS55" s="17">
        <v>1.1981881701422761</v>
      </c>
      <c r="AT55" s="18">
        <v>0.11017321401372047</v>
      </c>
    </row>
    <row r="56" spans="1:46" ht="15.75" customHeight="1" x14ac:dyDescent="0.3">
      <c r="A56" s="47">
        <v>34</v>
      </c>
      <c r="B56" s="19">
        <v>43129</v>
      </c>
      <c r="C56" s="19" t="s">
        <v>100</v>
      </c>
      <c r="D56" s="12">
        <v>6</v>
      </c>
      <c r="E56" s="12">
        <v>2</v>
      </c>
      <c r="F56" s="13">
        <v>0.43819444444444444</v>
      </c>
      <c r="G56" s="14">
        <v>6.9444444444444198E-3</v>
      </c>
      <c r="H56" s="21"/>
      <c r="I56" s="21"/>
      <c r="J56" s="21"/>
      <c r="K56" s="21"/>
      <c r="L56" s="21"/>
      <c r="M56" s="21"/>
      <c r="N56" s="21"/>
      <c r="O56" s="22"/>
      <c r="P56" s="20"/>
      <c r="Q56" s="12">
        <v>5.5</v>
      </c>
      <c r="R56" s="12" t="s">
        <v>36</v>
      </c>
      <c r="S56" s="17">
        <v>7.5</v>
      </c>
      <c r="T56" s="18">
        <v>176.71458676442586</v>
      </c>
      <c r="U56" s="20"/>
      <c r="V56" s="5">
        <v>9</v>
      </c>
      <c r="W56" s="11">
        <v>0</v>
      </c>
      <c r="X56" s="11">
        <v>1</v>
      </c>
      <c r="Y56" s="11">
        <v>7</v>
      </c>
      <c r="Z56" s="11">
        <v>1</v>
      </c>
      <c r="AA56" s="11">
        <v>0</v>
      </c>
      <c r="AB56" s="11">
        <v>1</v>
      </c>
      <c r="AC56" s="11">
        <v>1</v>
      </c>
      <c r="AD56" s="5">
        <v>49</v>
      </c>
      <c r="AE56" s="11">
        <v>0</v>
      </c>
      <c r="AF56" s="11">
        <v>2</v>
      </c>
      <c r="AG56" s="11">
        <v>41</v>
      </c>
      <c r="AH56" s="11">
        <v>1</v>
      </c>
      <c r="AI56" s="11">
        <v>0</v>
      </c>
      <c r="AJ56" s="11">
        <v>1</v>
      </c>
      <c r="AK56" s="11">
        <v>6</v>
      </c>
      <c r="AL56" s="54">
        <v>1.8868031455221999</v>
      </c>
      <c r="AM56" s="9">
        <v>2071.8637772895049</v>
      </c>
      <c r="AN56" s="18">
        <v>0</v>
      </c>
      <c r="AO56" s="18">
        <v>0</v>
      </c>
      <c r="AP56" s="18">
        <v>94.47369602418803</v>
      </c>
      <c r="AQ56" s="17">
        <v>0</v>
      </c>
      <c r="AR56" s="17">
        <v>0</v>
      </c>
      <c r="AS56" s="17">
        <v>0</v>
      </c>
      <c r="AT56" s="18">
        <v>1977.3900812653169</v>
      </c>
    </row>
    <row r="57" spans="1:46" ht="15.75" customHeight="1" x14ac:dyDescent="0.3">
      <c r="A57" s="47">
        <v>35</v>
      </c>
      <c r="B57" s="19">
        <v>43129</v>
      </c>
      <c r="C57" s="19" t="s">
        <v>100</v>
      </c>
      <c r="D57" s="12">
        <v>6</v>
      </c>
      <c r="E57" s="12">
        <v>2</v>
      </c>
      <c r="F57" s="13">
        <v>0.4513888888888889</v>
      </c>
      <c r="G57" s="14">
        <v>1.7361111111111105E-2</v>
      </c>
      <c r="H57" s="21"/>
      <c r="I57" s="21"/>
      <c r="J57" s="21"/>
      <c r="K57" s="21"/>
      <c r="L57" s="21"/>
      <c r="M57" s="21"/>
      <c r="N57" s="21"/>
      <c r="O57" s="22"/>
      <c r="P57" s="20"/>
      <c r="Q57" s="12">
        <v>5</v>
      </c>
      <c r="R57" s="12" t="s">
        <v>36</v>
      </c>
      <c r="S57" s="17">
        <v>7.5</v>
      </c>
      <c r="T57" s="18">
        <v>176.71458676442586</v>
      </c>
      <c r="U57" s="20"/>
      <c r="V57" s="5">
        <v>24</v>
      </c>
      <c r="W57" s="11">
        <v>1</v>
      </c>
      <c r="X57" s="11">
        <v>4</v>
      </c>
      <c r="Y57" s="11">
        <v>16</v>
      </c>
      <c r="Z57" s="11">
        <v>4</v>
      </c>
      <c r="AA57" s="11">
        <v>0</v>
      </c>
      <c r="AB57" s="11">
        <v>4</v>
      </c>
      <c r="AC57" s="11">
        <v>3</v>
      </c>
      <c r="AD57" s="5">
        <v>196</v>
      </c>
      <c r="AE57" s="11">
        <v>3</v>
      </c>
      <c r="AF57" s="11">
        <v>33</v>
      </c>
      <c r="AG57" s="11">
        <v>139</v>
      </c>
      <c r="AH57" s="11">
        <v>10</v>
      </c>
      <c r="AI57" s="11">
        <v>0</v>
      </c>
      <c r="AJ57" s="11">
        <v>10</v>
      </c>
      <c r="AK57" s="11">
        <v>21</v>
      </c>
      <c r="AL57" s="54">
        <v>2.4605597062029783</v>
      </c>
      <c r="AM57" s="9">
        <v>683.81261894780471</v>
      </c>
      <c r="AN57" s="18">
        <v>85.747624527410252</v>
      </c>
      <c r="AO57" s="18">
        <v>39.140910131222348</v>
      </c>
      <c r="AP57" s="18">
        <v>374.15460480657902</v>
      </c>
      <c r="AQ57" s="17">
        <v>119.37316471294427</v>
      </c>
      <c r="AR57" s="17">
        <v>0</v>
      </c>
      <c r="AS57" s="17">
        <v>119.37316471294427</v>
      </c>
      <c r="AT57" s="18">
        <v>184.76947948259314</v>
      </c>
    </row>
    <row r="58" spans="1:46" ht="15.75" customHeight="1" x14ac:dyDescent="0.3">
      <c r="A58" s="47">
        <v>40</v>
      </c>
      <c r="B58" s="19">
        <v>43136</v>
      </c>
      <c r="C58" s="19" t="s">
        <v>152</v>
      </c>
      <c r="D58" s="12">
        <v>6</v>
      </c>
      <c r="E58" s="12">
        <v>2</v>
      </c>
      <c r="F58" s="13">
        <v>0.45833333333333331</v>
      </c>
      <c r="G58" s="14">
        <v>2.083333333333337E-2</v>
      </c>
      <c r="H58" s="21"/>
      <c r="I58" s="21"/>
      <c r="J58" s="21"/>
      <c r="K58" s="21"/>
      <c r="L58" s="21"/>
      <c r="M58" s="21"/>
      <c r="N58" s="21"/>
      <c r="O58" s="22"/>
      <c r="P58" s="20"/>
      <c r="Q58" s="12">
        <v>6.5</v>
      </c>
      <c r="R58" s="12" t="s">
        <v>35</v>
      </c>
      <c r="S58" s="17">
        <v>7.5</v>
      </c>
      <c r="T58" s="18">
        <v>176.71458676442586</v>
      </c>
      <c r="U58" s="20"/>
      <c r="V58" s="5">
        <v>27</v>
      </c>
      <c r="W58" s="11">
        <v>2</v>
      </c>
      <c r="X58" s="11">
        <v>7</v>
      </c>
      <c r="Y58" s="11">
        <v>15</v>
      </c>
      <c r="Z58" s="11">
        <v>3</v>
      </c>
      <c r="AA58" s="11">
        <v>2</v>
      </c>
      <c r="AB58" s="11">
        <v>5</v>
      </c>
      <c r="AC58" s="11">
        <v>3</v>
      </c>
      <c r="AD58" s="5">
        <v>135</v>
      </c>
      <c r="AE58" s="11">
        <v>6</v>
      </c>
      <c r="AF58" s="11">
        <v>24</v>
      </c>
      <c r="AG58" s="11">
        <v>81</v>
      </c>
      <c r="AH58" s="11">
        <v>8</v>
      </c>
      <c r="AI58" s="11">
        <v>3</v>
      </c>
      <c r="AJ58" s="11">
        <v>11</v>
      </c>
      <c r="AK58" s="11">
        <v>24</v>
      </c>
      <c r="AL58" s="54">
        <v>2.6555046494900263</v>
      </c>
      <c r="AM58" s="9">
        <v>394.06692013018557</v>
      </c>
      <c r="AN58" s="18">
        <v>1.7823504111648498</v>
      </c>
      <c r="AO58" s="18">
        <v>66.826567463898215</v>
      </c>
      <c r="AP58" s="18">
        <v>263.85669240375574</v>
      </c>
      <c r="AQ58" s="17">
        <v>0</v>
      </c>
      <c r="AR58" s="17">
        <v>0</v>
      </c>
      <c r="AS58" s="17">
        <v>0</v>
      </c>
      <c r="AT58" s="18">
        <v>61.601309851366757</v>
      </c>
    </row>
    <row r="59" spans="1:46" ht="15.75" customHeight="1" x14ac:dyDescent="0.3">
      <c r="A59" s="48">
        <v>99</v>
      </c>
      <c r="B59" s="19">
        <v>43145</v>
      </c>
      <c r="C59" s="19" t="s">
        <v>152</v>
      </c>
      <c r="D59" s="12">
        <v>6</v>
      </c>
      <c r="E59" s="12">
        <v>2</v>
      </c>
      <c r="F59" s="13">
        <v>0.4465277777777778</v>
      </c>
      <c r="G59" s="14">
        <v>1.6666666666666663E-2</v>
      </c>
      <c r="H59" s="15">
        <v>10</v>
      </c>
      <c r="I59" s="15">
        <v>10</v>
      </c>
      <c r="J59" s="15">
        <v>20</v>
      </c>
      <c r="K59" s="21"/>
      <c r="L59" s="15">
        <v>60</v>
      </c>
      <c r="M59" s="21"/>
      <c r="N59" s="21"/>
      <c r="O59" s="22"/>
      <c r="P59" s="20"/>
      <c r="Q59" s="20"/>
      <c r="R59" s="12" t="s">
        <v>35</v>
      </c>
      <c r="S59" s="12">
        <v>4</v>
      </c>
      <c r="T59" s="18">
        <v>50.26548245743669</v>
      </c>
      <c r="U59" s="20"/>
      <c r="V59" s="5">
        <v>21</v>
      </c>
      <c r="W59" s="11">
        <v>2</v>
      </c>
      <c r="X59" s="11">
        <v>5</v>
      </c>
      <c r="Y59" s="11">
        <v>14</v>
      </c>
      <c r="Z59" s="11">
        <v>4</v>
      </c>
      <c r="AA59" s="11">
        <v>0</v>
      </c>
      <c r="AB59" s="11">
        <v>4</v>
      </c>
      <c r="AC59" s="11">
        <v>0</v>
      </c>
      <c r="AD59" s="5">
        <v>59</v>
      </c>
      <c r="AE59" s="11">
        <v>5</v>
      </c>
      <c r="AF59" s="11">
        <v>25</v>
      </c>
      <c r="AG59" s="11">
        <v>29</v>
      </c>
      <c r="AH59" s="11">
        <v>9</v>
      </c>
      <c r="AI59" s="11">
        <v>0</v>
      </c>
      <c r="AJ59" s="11">
        <v>9</v>
      </c>
      <c r="AK59" s="11">
        <v>0</v>
      </c>
      <c r="AL59" s="54">
        <v>2.5706511865862827</v>
      </c>
      <c r="AM59" s="9">
        <v>536.94000793929763</v>
      </c>
      <c r="AN59" s="18">
        <v>25.040264131497466</v>
      </c>
      <c r="AO59" s="18">
        <v>132.71251784942066</v>
      </c>
      <c r="AP59" s="18">
        <v>379.18722595837949</v>
      </c>
      <c r="AQ59" s="17">
        <v>48.094850649287366</v>
      </c>
      <c r="AR59" s="17">
        <v>0</v>
      </c>
      <c r="AS59" s="17">
        <v>48.094850649287366</v>
      </c>
      <c r="AT59" s="18">
        <v>0</v>
      </c>
    </row>
    <row r="60" spans="1:46" ht="15.75" customHeight="1" x14ac:dyDescent="0.3">
      <c r="A60" s="47">
        <v>100</v>
      </c>
      <c r="B60" s="19">
        <v>43145</v>
      </c>
      <c r="C60" s="19" t="s">
        <v>153</v>
      </c>
      <c r="D60" s="12">
        <v>6</v>
      </c>
      <c r="E60" s="12">
        <v>2</v>
      </c>
      <c r="F60" s="13">
        <v>0.47222222222222221</v>
      </c>
      <c r="G60" s="14">
        <v>1.2500000000000011E-2</v>
      </c>
      <c r="H60" s="15">
        <v>20</v>
      </c>
      <c r="I60" s="21"/>
      <c r="J60" s="15">
        <v>20</v>
      </c>
      <c r="K60" s="21"/>
      <c r="L60" s="15">
        <v>60</v>
      </c>
      <c r="M60" s="21"/>
      <c r="N60" s="21"/>
      <c r="O60" s="22"/>
      <c r="P60" s="20"/>
      <c r="Q60" s="20"/>
      <c r="R60" s="12" t="s">
        <v>36</v>
      </c>
      <c r="S60" s="12">
        <v>4.5</v>
      </c>
      <c r="T60" s="18">
        <v>63.617251235193308</v>
      </c>
      <c r="U60" s="20"/>
      <c r="V60" s="5">
        <v>20</v>
      </c>
      <c r="W60" s="11">
        <v>3</v>
      </c>
      <c r="X60" s="11">
        <v>5</v>
      </c>
      <c r="Y60" s="11">
        <v>11</v>
      </c>
      <c r="Z60" s="11">
        <v>0</v>
      </c>
      <c r="AA60" s="11">
        <v>0</v>
      </c>
      <c r="AB60" s="11">
        <v>0</v>
      </c>
      <c r="AC60" s="11">
        <v>1</v>
      </c>
      <c r="AD60" s="5">
        <v>105</v>
      </c>
      <c r="AE60" s="11">
        <v>5</v>
      </c>
      <c r="AF60" s="11">
        <v>18</v>
      </c>
      <c r="AG60" s="11">
        <v>80</v>
      </c>
      <c r="AH60" s="11">
        <v>0</v>
      </c>
      <c r="AI60" s="11">
        <v>0</v>
      </c>
      <c r="AJ60" s="11">
        <v>0</v>
      </c>
      <c r="AK60" s="11">
        <v>2</v>
      </c>
      <c r="AL60" s="54">
        <v>2.4386647464055304</v>
      </c>
      <c r="AM60" s="9">
        <v>1657.8517974074305</v>
      </c>
      <c r="AN60" s="18">
        <v>20.005597388205462</v>
      </c>
      <c r="AO60" s="18">
        <v>24.090102689570482</v>
      </c>
      <c r="AP60" s="18">
        <v>1425.3426661294616</v>
      </c>
      <c r="AQ60" s="17">
        <v>0</v>
      </c>
      <c r="AR60" s="17">
        <v>0</v>
      </c>
      <c r="AS60" s="17">
        <v>0</v>
      </c>
      <c r="AT60" s="18">
        <v>188.4134312001932</v>
      </c>
    </row>
    <row r="61" spans="1:46" ht="15.75" customHeight="1" x14ac:dyDescent="0.3">
      <c r="A61" s="47">
        <v>101</v>
      </c>
      <c r="B61" s="19">
        <v>43146</v>
      </c>
      <c r="C61" s="19" t="s">
        <v>152</v>
      </c>
      <c r="D61" s="12">
        <v>6</v>
      </c>
      <c r="E61" s="12">
        <v>2</v>
      </c>
      <c r="F61" s="13">
        <v>0.44027777777777777</v>
      </c>
      <c r="G61" s="14">
        <v>2.0138888888888873E-2</v>
      </c>
      <c r="H61" s="15">
        <v>30</v>
      </c>
      <c r="I61" s="21"/>
      <c r="J61" s="15">
        <v>20</v>
      </c>
      <c r="K61" s="21"/>
      <c r="L61" s="15">
        <v>50</v>
      </c>
      <c r="M61" s="21"/>
      <c r="N61" s="21"/>
      <c r="O61" s="22"/>
      <c r="P61" s="20"/>
      <c r="Q61" s="20"/>
      <c r="R61" s="12" t="s">
        <v>36</v>
      </c>
      <c r="S61" s="12">
        <v>5.5</v>
      </c>
      <c r="T61" s="18">
        <v>95.033177771091246</v>
      </c>
      <c r="U61" s="20"/>
      <c r="V61" s="5">
        <v>21</v>
      </c>
      <c r="W61" s="11">
        <v>3</v>
      </c>
      <c r="X61" s="11">
        <v>4</v>
      </c>
      <c r="Y61" s="11">
        <v>14</v>
      </c>
      <c r="Z61" s="11">
        <v>3</v>
      </c>
      <c r="AA61" s="11">
        <v>0</v>
      </c>
      <c r="AB61" s="11">
        <v>3</v>
      </c>
      <c r="AC61" s="11">
        <v>0</v>
      </c>
      <c r="AD61" s="5">
        <v>109</v>
      </c>
      <c r="AE61" s="11">
        <v>4</v>
      </c>
      <c r="AF61" s="11">
        <v>67</v>
      </c>
      <c r="AG61" s="11">
        <v>38</v>
      </c>
      <c r="AH61" s="11">
        <v>3</v>
      </c>
      <c r="AI61" s="11">
        <v>0</v>
      </c>
      <c r="AJ61" s="11">
        <v>3</v>
      </c>
      <c r="AK61" s="11">
        <v>0</v>
      </c>
      <c r="AL61" s="54">
        <v>1.9713014065313459</v>
      </c>
      <c r="AM61" s="9">
        <v>215.63931342545118</v>
      </c>
      <c r="AN61" s="18">
        <v>39.868900083220687</v>
      </c>
      <c r="AO61" s="18">
        <v>12.045579297891697</v>
      </c>
      <c r="AP61" s="18">
        <v>163.72483404433882</v>
      </c>
      <c r="AQ61" s="17">
        <v>49.130612874550501</v>
      </c>
      <c r="AR61" s="17">
        <v>0</v>
      </c>
      <c r="AS61" s="17">
        <v>49.130612874550501</v>
      </c>
      <c r="AT61" s="18">
        <v>0</v>
      </c>
    </row>
    <row r="62" spans="1:46" ht="15.75" customHeight="1" x14ac:dyDescent="0.3">
      <c r="A62" s="47">
        <v>103</v>
      </c>
      <c r="B62" s="19">
        <v>43153</v>
      </c>
      <c r="C62" s="19" t="s">
        <v>152</v>
      </c>
      <c r="D62" s="12">
        <v>6</v>
      </c>
      <c r="E62" s="12">
        <v>2</v>
      </c>
      <c r="F62" s="13">
        <v>0.44583333333333336</v>
      </c>
      <c r="G62" s="14">
        <v>3.5416666666666652E-2</v>
      </c>
      <c r="H62" s="15">
        <v>70</v>
      </c>
      <c r="I62" s="21"/>
      <c r="J62" s="15">
        <v>10</v>
      </c>
      <c r="K62" s="21"/>
      <c r="L62" s="15">
        <v>20</v>
      </c>
      <c r="M62" s="21"/>
      <c r="N62" s="21"/>
      <c r="O62" s="22"/>
      <c r="P62" s="20"/>
      <c r="Q62" s="20"/>
      <c r="R62" s="12" t="s">
        <v>46</v>
      </c>
      <c r="S62" s="12">
        <v>6</v>
      </c>
      <c r="T62" s="18">
        <v>113.09733552923255</v>
      </c>
      <c r="U62" s="20"/>
      <c r="V62" s="5">
        <v>39</v>
      </c>
      <c r="W62" s="11">
        <v>6</v>
      </c>
      <c r="X62" s="11">
        <v>10</v>
      </c>
      <c r="Y62" s="11">
        <v>19</v>
      </c>
      <c r="Z62" s="11">
        <v>7</v>
      </c>
      <c r="AA62" s="11">
        <v>3</v>
      </c>
      <c r="AB62" s="11">
        <v>10</v>
      </c>
      <c r="AC62" s="11">
        <v>4</v>
      </c>
      <c r="AD62" s="5">
        <v>208</v>
      </c>
      <c r="AE62" s="11">
        <v>17</v>
      </c>
      <c r="AF62" s="11">
        <v>93</v>
      </c>
      <c r="AG62" s="11">
        <v>62</v>
      </c>
      <c r="AH62" s="11">
        <v>19</v>
      </c>
      <c r="AI62" s="11">
        <v>4</v>
      </c>
      <c r="AJ62" s="11">
        <v>23</v>
      </c>
      <c r="AK62" s="11">
        <v>36</v>
      </c>
      <c r="AL62" s="54">
        <v>2.9758430929331499</v>
      </c>
      <c r="AM62" s="9">
        <v>2512.3209326273527</v>
      </c>
      <c r="AN62" s="18">
        <v>963.35023707891435</v>
      </c>
      <c r="AO62" s="18">
        <v>433.56554333179571</v>
      </c>
      <c r="AP62" s="18">
        <v>499.50688727466547</v>
      </c>
      <c r="AQ62" s="17">
        <v>1011.7874397815518</v>
      </c>
      <c r="AR62" s="17">
        <v>13.769449914140376</v>
      </c>
      <c r="AS62" s="17">
        <v>1025.5568896956922</v>
      </c>
      <c r="AT62" s="18">
        <v>615.89826494197723</v>
      </c>
    </row>
    <row r="63" spans="1:46" ht="15.75" customHeight="1" x14ac:dyDescent="0.3">
      <c r="A63" s="47">
        <v>104</v>
      </c>
      <c r="B63" s="19">
        <v>43170</v>
      </c>
      <c r="C63" s="19" t="s">
        <v>152</v>
      </c>
      <c r="D63" s="12">
        <v>6</v>
      </c>
      <c r="E63" s="12">
        <v>2</v>
      </c>
      <c r="F63" s="13">
        <v>0.4513888888888889</v>
      </c>
      <c r="G63" s="14">
        <v>3.6805555555555536E-2</v>
      </c>
      <c r="H63" s="15">
        <v>80</v>
      </c>
      <c r="I63" s="21"/>
      <c r="J63" s="21"/>
      <c r="K63" s="21"/>
      <c r="L63" s="15">
        <v>20</v>
      </c>
      <c r="M63" s="21"/>
      <c r="N63" s="21"/>
      <c r="O63" s="22"/>
      <c r="P63" s="20"/>
      <c r="Q63" s="20"/>
      <c r="R63" s="12" t="s">
        <v>46</v>
      </c>
      <c r="S63" s="12">
        <v>6.5</v>
      </c>
      <c r="T63" s="18">
        <v>132.73228961416876</v>
      </c>
      <c r="U63" s="20"/>
      <c r="V63" s="5">
        <v>38</v>
      </c>
      <c r="W63" s="11">
        <v>6</v>
      </c>
      <c r="X63" s="11">
        <v>9</v>
      </c>
      <c r="Y63" s="11">
        <v>19</v>
      </c>
      <c r="Z63" s="11">
        <v>6</v>
      </c>
      <c r="AA63" s="11">
        <v>3</v>
      </c>
      <c r="AB63" s="11">
        <v>9</v>
      </c>
      <c r="AC63" s="11">
        <v>4</v>
      </c>
      <c r="AD63" s="5">
        <v>266</v>
      </c>
      <c r="AE63" s="11">
        <v>21</v>
      </c>
      <c r="AF63" s="11">
        <v>76</v>
      </c>
      <c r="AG63" s="11">
        <v>135</v>
      </c>
      <c r="AH63" s="11">
        <v>26</v>
      </c>
      <c r="AI63" s="11">
        <v>8</v>
      </c>
      <c r="AJ63" s="11">
        <v>34</v>
      </c>
      <c r="AK63" s="11">
        <v>34</v>
      </c>
      <c r="AL63" s="54">
        <v>2.8524653764293229</v>
      </c>
      <c r="AM63" s="9">
        <v>1052.6761836478299</v>
      </c>
      <c r="AN63" s="18">
        <v>243.45362307066367</v>
      </c>
      <c r="AO63" s="18">
        <v>129.58062337480618</v>
      </c>
      <c r="AP63" s="18">
        <v>441.27007691502166</v>
      </c>
      <c r="AQ63" s="17">
        <v>302.35229166965274</v>
      </c>
      <c r="AR63" s="17">
        <v>5.246542094411943</v>
      </c>
      <c r="AS63" s="17">
        <v>307.59883376406469</v>
      </c>
      <c r="AT63" s="18">
        <v>238.37186028733862</v>
      </c>
    </row>
    <row r="64" spans="1:46" ht="15.75" customHeight="1" x14ac:dyDescent="0.3">
      <c r="A64" s="47">
        <v>242</v>
      </c>
      <c r="B64" s="25">
        <v>43395</v>
      </c>
      <c r="C64" s="25" t="s">
        <v>155</v>
      </c>
      <c r="D64" s="12">
        <v>6</v>
      </c>
      <c r="E64" s="11">
        <v>3</v>
      </c>
      <c r="F64" s="23">
        <v>0.47222222222222221</v>
      </c>
      <c r="G64" s="26">
        <v>3.1944444444444442E-2</v>
      </c>
      <c r="H64" s="21">
        <v>90</v>
      </c>
      <c r="I64" s="21"/>
      <c r="J64" s="21"/>
      <c r="K64" s="21"/>
      <c r="L64" s="21">
        <v>10</v>
      </c>
      <c r="M64" s="21"/>
      <c r="N64" s="21"/>
      <c r="O64" s="22">
        <v>4</v>
      </c>
      <c r="P64" s="11">
        <v>1</v>
      </c>
      <c r="Q64" s="11">
        <v>9</v>
      </c>
      <c r="R64" s="12" t="s">
        <v>36</v>
      </c>
      <c r="S64" s="11">
        <v>7</v>
      </c>
      <c r="T64" s="18">
        <v>153.93804002589985</v>
      </c>
      <c r="V64" s="5">
        <v>37</v>
      </c>
      <c r="W64" s="11">
        <v>4</v>
      </c>
      <c r="X64" s="11">
        <v>8</v>
      </c>
      <c r="Y64" s="11">
        <v>15</v>
      </c>
      <c r="Z64" s="11">
        <v>4</v>
      </c>
      <c r="AA64" s="11">
        <v>3</v>
      </c>
      <c r="AB64" s="11">
        <v>7</v>
      </c>
      <c r="AC64" s="11">
        <v>10</v>
      </c>
      <c r="AD64" s="5">
        <v>739</v>
      </c>
      <c r="AE64" s="11">
        <v>29</v>
      </c>
      <c r="AF64" s="11">
        <v>155</v>
      </c>
      <c r="AG64" s="11">
        <v>305</v>
      </c>
      <c r="AH64" s="11">
        <v>16</v>
      </c>
      <c r="AI64" s="11">
        <v>8</v>
      </c>
      <c r="AJ64" s="11">
        <v>24</v>
      </c>
      <c r="AK64" s="11">
        <v>250</v>
      </c>
      <c r="AL64" s="54">
        <v>2.5603199352888004</v>
      </c>
      <c r="AM64" s="9">
        <v>7734.7508742664231</v>
      </c>
      <c r="AN64" s="18">
        <v>975.6783665758843</v>
      </c>
      <c r="AO64" s="18">
        <v>913.00876730123571</v>
      </c>
      <c r="AP64" s="18">
        <v>896.96165520447164</v>
      </c>
      <c r="AQ64" s="17">
        <v>743.50411173608973</v>
      </c>
      <c r="AR64" s="17">
        <v>14.220857807010589</v>
      </c>
      <c r="AS64" s="17">
        <v>757.72496954310031</v>
      </c>
      <c r="AT64" s="18">
        <v>4949.1020851848307</v>
      </c>
    </row>
    <row r="65" spans="1:46" ht="15.75" customHeight="1" x14ac:dyDescent="0.3">
      <c r="A65" s="47">
        <v>243</v>
      </c>
      <c r="B65" s="25">
        <v>43395</v>
      </c>
      <c r="C65" s="25" t="s">
        <v>155</v>
      </c>
      <c r="D65" s="12">
        <v>6</v>
      </c>
      <c r="E65" s="11">
        <v>3</v>
      </c>
      <c r="F65" s="23">
        <v>0.50902777777777775</v>
      </c>
      <c r="G65" s="26">
        <v>2.430555555555558E-2</v>
      </c>
      <c r="H65" s="21">
        <v>60</v>
      </c>
      <c r="I65" s="21"/>
      <c r="J65" s="21"/>
      <c r="K65" s="21"/>
      <c r="L65" s="21">
        <v>40</v>
      </c>
      <c r="M65" s="21"/>
      <c r="N65" s="21"/>
      <c r="O65" s="22">
        <v>4</v>
      </c>
      <c r="P65" s="11">
        <v>1</v>
      </c>
      <c r="Q65" s="11">
        <v>9</v>
      </c>
      <c r="R65" s="12" t="s">
        <v>36</v>
      </c>
      <c r="S65" s="11">
        <v>7</v>
      </c>
      <c r="T65" s="18">
        <v>153.93804002589985</v>
      </c>
      <c r="V65" s="5">
        <v>19</v>
      </c>
      <c r="W65" s="11">
        <v>4</v>
      </c>
      <c r="X65" s="11">
        <v>5</v>
      </c>
      <c r="Y65" s="11">
        <v>8</v>
      </c>
      <c r="Z65" s="11">
        <v>5</v>
      </c>
      <c r="AA65" s="11">
        <v>1</v>
      </c>
      <c r="AB65" s="11">
        <v>6</v>
      </c>
      <c r="AC65" s="11">
        <v>2</v>
      </c>
      <c r="AD65" s="5">
        <v>97</v>
      </c>
      <c r="AE65" s="11">
        <v>18</v>
      </c>
      <c r="AF65" s="11">
        <v>18</v>
      </c>
      <c r="AG65" s="11">
        <v>59</v>
      </c>
      <c r="AH65" s="11">
        <v>13</v>
      </c>
      <c r="AI65" s="11">
        <v>1</v>
      </c>
      <c r="AJ65" s="11">
        <v>14</v>
      </c>
      <c r="AK65" s="11">
        <v>2</v>
      </c>
      <c r="AL65" s="54">
        <v>2.3569487472899033</v>
      </c>
      <c r="AM65" s="9">
        <v>1800.6117201488441</v>
      </c>
      <c r="AN65" s="18">
        <v>621.12135313799331</v>
      </c>
      <c r="AO65" s="18">
        <v>80.785000532619961</v>
      </c>
      <c r="AP65" s="18">
        <v>1084.0799883121972</v>
      </c>
      <c r="AQ65" s="17">
        <v>484.70637999085767</v>
      </c>
      <c r="AR65" s="17">
        <v>19.797126677628746</v>
      </c>
      <c r="AS65" s="17">
        <v>504.50350666848641</v>
      </c>
      <c r="AT65" s="18">
        <v>14.625378166033778</v>
      </c>
    </row>
    <row r="66" spans="1:46" ht="15.75" customHeight="1" x14ac:dyDescent="0.3">
      <c r="A66" s="47">
        <v>244</v>
      </c>
      <c r="B66" s="25">
        <v>43404</v>
      </c>
      <c r="C66" s="25" t="s">
        <v>155</v>
      </c>
      <c r="D66" s="12">
        <v>6</v>
      </c>
      <c r="E66" s="11">
        <v>3</v>
      </c>
      <c r="F66" s="23">
        <v>0.44166666666666665</v>
      </c>
      <c r="G66" s="26">
        <v>2.5694444444444464E-2</v>
      </c>
      <c r="H66" s="21">
        <v>60</v>
      </c>
      <c r="I66" s="21"/>
      <c r="J66" s="21"/>
      <c r="K66" s="21"/>
      <c r="L66" s="21">
        <v>40</v>
      </c>
      <c r="M66" s="21"/>
      <c r="N66" s="21"/>
      <c r="O66" s="22">
        <v>5</v>
      </c>
      <c r="P66" s="11">
        <v>0</v>
      </c>
      <c r="Q66" s="11">
        <v>8</v>
      </c>
      <c r="R66" s="12" t="s">
        <v>36</v>
      </c>
      <c r="S66" s="11">
        <v>7</v>
      </c>
      <c r="T66" s="18">
        <v>153.93804002589985</v>
      </c>
      <c r="V66" s="5">
        <v>19</v>
      </c>
      <c r="W66" s="11">
        <v>1</v>
      </c>
      <c r="X66" s="11">
        <v>4</v>
      </c>
      <c r="Y66" s="11">
        <v>13</v>
      </c>
      <c r="Z66" s="11">
        <v>4</v>
      </c>
      <c r="AA66" s="11">
        <v>0</v>
      </c>
      <c r="AB66" s="11">
        <v>4</v>
      </c>
      <c r="AC66" s="11">
        <v>1</v>
      </c>
      <c r="AD66" s="5">
        <v>183</v>
      </c>
      <c r="AE66" s="11">
        <v>1</v>
      </c>
      <c r="AF66" s="11">
        <v>91</v>
      </c>
      <c r="AG66" s="11">
        <v>84</v>
      </c>
      <c r="AH66" s="11">
        <v>8</v>
      </c>
      <c r="AI66" s="11">
        <v>0</v>
      </c>
      <c r="AJ66" s="11">
        <v>8</v>
      </c>
      <c r="AK66" s="11">
        <v>7</v>
      </c>
      <c r="AL66" s="54">
        <v>2.1818349167193962</v>
      </c>
      <c r="AM66" s="9">
        <v>208.95715287611279</v>
      </c>
      <c r="AN66" s="18">
        <v>0.68194162920898438</v>
      </c>
      <c r="AO66" s="18">
        <v>28.485125411798219</v>
      </c>
      <c r="AP66" s="18">
        <v>99.421618475872933</v>
      </c>
      <c r="AQ66" s="17">
        <v>8.6832630807609714</v>
      </c>
      <c r="AR66" s="17">
        <v>0</v>
      </c>
      <c r="AS66" s="17">
        <v>8.6832630807609714</v>
      </c>
      <c r="AT66" s="18">
        <v>80.368467359232596</v>
      </c>
    </row>
    <row r="67" spans="1:46" ht="15.75" customHeight="1" x14ac:dyDescent="0.3">
      <c r="A67" s="47">
        <v>245</v>
      </c>
      <c r="B67" s="25">
        <v>43404</v>
      </c>
      <c r="C67" s="25" t="s">
        <v>155</v>
      </c>
      <c r="D67" s="12">
        <v>6</v>
      </c>
      <c r="E67" s="11">
        <v>3</v>
      </c>
      <c r="F67" s="23">
        <v>0.48194444444444445</v>
      </c>
      <c r="G67" s="26">
        <v>1.3194444444444453E-2</v>
      </c>
      <c r="H67" s="21">
        <v>80</v>
      </c>
      <c r="I67" s="21"/>
      <c r="J67" s="21"/>
      <c r="K67" s="21"/>
      <c r="L67" s="21">
        <v>20</v>
      </c>
      <c r="M67" s="21"/>
      <c r="N67" s="21"/>
      <c r="O67" s="22">
        <v>4</v>
      </c>
      <c r="P67" s="11">
        <v>1</v>
      </c>
      <c r="Q67" s="11">
        <v>8</v>
      </c>
      <c r="R67" s="12" t="s">
        <v>36</v>
      </c>
      <c r="S67" s="11">
        <v>7</v>
      </c>
      <c r="T67" s="18">
        <v>153.93804002589985</v>
      </c>
      <c r="V67" s="5">
        <v>24</v>
      </c>
      <c r="W67" s="11">
        <v>3</v>
      </c>
      <c r="X67" s="11">
        <v>7</v>
      </c>
      <c r="Y67" s="11">
        <v>9</v>
      </c>
      <c r="Z67" s="11">
        <v>2</v>
      </c>
      <c r="AA67" s="11">
        <v>0</v>
      </c>
      <c r="AB67" s="11">
        <v>2</v>
      </c>
      <c r="AC67" s="11">
        <v>5</v>
      </c>
      <c r="AD67" s="5">
        <v>183</v>
      </c>
      <c r="AE67" s="11">
        <v>24</v>
      </c>
      <c r="AF67" s="11">
        <v>56</v>
      </c>
      <c r="AG67" s="11">
        <v>91</v>
      </c>
      <c r="AH67" s="11">
        <v>2</v>
      </c>
      <c r="AI67" s="11">
        <v>0</v>
      </c>
      <c r="AJ67" s="11">
        <v>2</v>
      </c>
      <c r="AK67" s="11">
        <v>12</v>
      </c>
      <c r="AL67" s="54">
        <v>2.643932236513951</v>
      </c>
      <c r="AM67" s="9">
        <v>1129.0159794341366</v>
      </c>
      <c r="AN67" s="18">
        <v>408.50482819579878</v>
      </c>
      <c r="AO67" s="18">
        <v>459.68735929578281</v>
      </c>
      <c r="AP67" s="18">
        <v>110.60580313800193</v>
      </c>
      <c r="AQ67" s="17">
        <v>44.014329249205367</v>
      </c>
      <c r="AR67" s="17">
        <v>0</v>
      </c>
      <c r="AS67" s="17">
        <v>44.014329249205367</v>
      </c>
      <c r="AT67" s="18">
        <v>150.21798880455304</v>
      </c>
    </row>
    <row r="68" spans="1:46" ht="15.75" customHeight="1" x14ac:dyDescent="0.3">
      <c r="A68" s="47">
        <v>28</v>
      </c>
      <c r="B68" s="19">
        <v>43069</v>
      </c>
      <c r="C68" s="19" t="s">
        <v>154</v>
      </c>
      <c r="D68" s="12">
        <v>5</v>
      </c>
      <c r="E68" s="12">
        <v>1</v>
      </c>
      <c r="F68" s="13">
        <v>0.45833333333333331</v>
      </c>
      <c r="G68" s="14">
        <v>1.7361111111111105E-2</v>
      </c>
      <c r="H68" s="15"/>
      <c r="I68" s="15"/>
      <c r="J68" s="15"/>
      <c r="K68" s="15"/>
      <c r="L68" s="15"/>
      <c r="M68" s="15"/>
      <c r="N68" s="15"/>
      <c r="O68" s="16">
        <v>2.5</v>
      </c>
      <c r="P68" s="12">
        <v>0</v>
      </c>
      <c r="Q68" s="12">
        <v>10</v>
      </c>
      <c r="R68" s="12" t="s">
        <v>36</v>
      </c>
      <c r="S68" s="17">
        <v>7.5</v>
      </c>
      <c r="T68" s="18">
        <v>176.71458676442586</v>
      </c>
      <c r="U68" s="20"/>
      <c r="V68" s="5">
        <v>42</v>
      </c>
      <c r="W68" s="11">
        <v>6</v>
      </c>
      <c r="X68" s="11">
        <v>5</v>
      </c>
      <c r="Y68" s="11">
        <v>25</v>
      </c>
      <c r="Z68" s="11">
        <v>8</v>
      </c>
      <c r="AA68" s="11">
        <v>2</v>
      </c>
      <c r="AB68" s="11">
        <v>10</v>
      </c>
      <c r="AC68" s="11">
        <v>6</v>
      </c>
      <c r="AD68" s="5">
        <v>201</v>
      </c>
      <c r="AE68" s="11">
        <v>18</v>
      </c>
      <c r="AF68" s="11">
        <v>75</v>
      </c>
      <c r="AG68" s="11">
        <v>93</v>
      </c>
      <c r="AH68" s="11">
        <v>15</v>
      </c>
      <c r="AI68" s="11">
        <v>2</v>
      </c>
      <c r="AJ68" s="11">
        <v>17</v>
      </c>
      <c r="AK68" s="11">
        <v>15</v>
      </c>
      <c r="AL68" s="54">
        <v>2.7391257839011618</v>
      </c>
      <c r="AM68" s="9">
        <v>693.61781866117371</v>
      </c>
      <c r="AN68" s="18">
        <v>135.2834053135181</v>
      </c>
      <c r="AO68" s="18">
        <v>26.041517721026434</v>
      </c>
      <c r="AP68" s="18">
        <v>431.25969330517512</v>
      </c>
      <c r="AQ68" s="17">
        <v>139.4070830984904</v>
      </c>
      <c r="AR68" s="17">
        <v>2.1359394639037643</v>
      </c>
      <c r="AS68" s="17">
        <v>141.54302256239416</v>
      </c>
      <c r="AT68" s="18">
        <v>101.0332023214542</v>
      </c>
    </row>
    <row r="69" spans="1:46" ht="15.75" customHeight="1" x14ac:dyDescent="0.3">
      <c r="A69" s="47">
        <v>115</v>
      </c>
      <c r="B69" s="19">
        <v>43148</v>
      </c>
      <c r="C69" s="19" t="s">
        <v>152</v>
      </c>
      <c r="D69" s="12">
        <v>5</v>
      </c>
      <c r="E69" s="12">
        <v>2</v>
      </c>
      <c r="F69" s="13">
        <v>0.4513888888888889</v>
      </c>
      <c r="G69" s="14">
        <v>4.3055555555555569E-2</v>
      </c>
      <c r="H69" s="15">
        <v>50</v>
      </c>
      <c r="I69" s="21"/>
      <c r="J69" s="15">
        <v>20</v>
      </c>
      <c r="K69" s="15">
        <v>20</v>
      </c>
      <c r="L69" s="15">
        <v>10</v>
      </c>
      <c r="M69" s="21"/>
      <c r="N69" s="21"/>
      <c r="O69" s="22"/>
      <c r="P69" s="20"/>
      <c r="Q69" s="20"/>
      <c r="R69" s="12" t="s">
        <v>46</v>
      </c>
      <c r="S69" s="12">
        <v>7.5</v>
      </c>
      <c r="T69" s="18">
        <v>176.71458676442586</v>
      </c>
      <c r="U69" s="20"/>
      <c r="V69" s="5">
        <v>40</v>
      </c>
      <c r="W69" s="11">
        <v>7</v>
      </c>
      <c r="X69" s="11">
        <v>10</v>
      </c>
      <c r="Y69" s="11">
        <v>19</v>
      </c>
      <c r="Z69" s="11">
        <v>6</v>
      </c>
      <c r="AA69" s="11">
        <v>1</v>
      </c>
      <c r="AB69" s="11">
        <v>7</v>
      </c>
      <c r="AC69" s="11">
        <v>4</v>
      </c>
      <c r="AD69" s="5">
        <v>170</v>
      </c>
      <c r="AE69" s="11">
        <v>24</v>
      </c>
      <c r="AF69" s="11">
        <v>66</v>
      </c>
      <c r="AG69" s="11">
        <v>72</v>
      </c>
      <c r="AH69" s="11">
        <v>12</v>
      </c>
      <c r="AI69" s="11">
        <v>2</v>
      </c>
      <c r="AJ69" s="11">
        <v>14</v>
      </c>
      <c r="AK69" s="11">
        <v>8</v>
      </c>
      <c r="AL69" s="54">
        <v>3.0052207067398169</v>
      </c>
      <c r="AM69" s="9">
        <v>1012.01705359293</v>
      </c>
      <c r="AN69" s="18">
        <v>296.05004202844214</v>
      </c>
      <c r="AO69" s="18">
        <v>627.05460299616072</v>
      </c>
      <c r="AP69" s="18">
        <v>81.093445000808117</v>
      </c>
      <c r="AQ69" s="17">
        <v>154.12990538420402</v>
      </c>
      <c r="AR69" s="17">
        <v>16.881523300063293</v>
      </c>
      <c r="AS69" s="17">
        <v>171.01142868426732</v>
      </c>
      <c r="AT69" s="18">
        <v>7.8189635675189662</v>
      </c>
    </row>
    <row r="70" spans="1:46" ht="15.75" customHeight="1" x14ac:dyDescent="0.3">
      <c r="A70" s="47">
        <v>116</v>
      </c>
      <c r="B70" s="19">
        <v>43151</v>
      </c>
      <c r="C70" s="19" t="s">
        <v>152</v>
      </c>
      <c r="D70" s="12">
        <v>5</v>
      </c>
      <c r="E70" s="12">
        <v>2</v>
      </c>
      <c r="F70" s="13">
        <v>0.40069444444444446</v>
      </c>
      <c r="G70" s="14">
        <v>4.3749999999999956E-2</v>
      </c>
      <c r="H70" s="15">
        <v>70</v>
      </c>
      <c r="I70" s="21"/>
      <c r="J70" s="15">
        <v>10</v>
      </c>
      <c r="K70" s="21"/>
      <c r="L70" s="15">
        <v>20</v>
      </c>
      <c r="M70" s="21"/>
      <c r="N70" s="21"/>
      <c r="O70" s="22"/>
      <c r="P70" s="20"/>
      <c r="Q70" s="20"/>
      <c r="R70" s="12" t="s">
        <v>36</v>
      </c>
      <c r="S70" s="12">
        <v>7.5</v>
      </c>
      <c r="T70" s="18">
        <v>176.71458676442586</v>
      </c>
      <c r="U70" s="20"/>
      <c r="V70" s="5">
        <v>38</v>
      </c>
      <c r="W70" s="11">
        <v>6</v>
      </c>
      <c r="X70" s="11">
        <v>6</v>
      </c>
      <c r="Y70" s="11">
        <v>21</v>
      </c>
      <c r="Z70" s="11">
        <v>8</v>
      </c>
      <c r="AA70" s="11">
        <v>1</v>
      </c>
      <c r="AB70" s="11">
        <v>9</v>
      </c>
      <c r="AC70" s="11">
        <v>5</v>
      </c>
      <c r="AD70" s="5">
        <v>1113</v>
      </c>
      <c r="AE70" s="11">
        <v>19</v>
      </c>
      <c r="AF70" s="11">
        <v>305</v>
      </c>
      <c r="AG70" s="11">
        <v>753</v>
      </c>
      <c r="AH70" s="11">
        <v>26</v>
      </c>
      <c r="AI70" s="11">
        <v>2</v>
      </c>
      <c r="AJ70" s="11">
        <v>28</v>
      </c>
      <c r="AK70" s="11">
        <v>36</v>
      </c>
      <c r="AL70" s="54">
        <v>2.0426274394566697</v>
      </c>
      <c r="AM70" s="9">
        <v>3136.8786025616364</v>
      </c>
      <c r="AN70" s="18">
        <v>30.478703058542727</v>
      </c>
      <c r="AO70" s="18">
        <v>213.76387180130661</v>
      </c>
      <c r="AP70" s="18">
        <v>963.24548921549342</v>
      </c>
      <c r="AQ70" s="17">
        <v>46.885686939254413</v>
      </c>
      <c r="AR70" s="17">
        <v>0</v>
      </c>
      <c r="AS70" s="17">
        <v>46.885686939254413</v>
      </c>
      <c r="AT70" s="18">
        <v>1929.3905384862931</v>
      </c>
    </row>
    <row r="71" spans="1:46" ht="15.75" customHeight="1" x14ac:dyDescent="0.3">
      <c r="A71" s="48">
        <v>117</v>
      </c>
      <c r="B71" s="24">
        <v>43152</v>
      </c>
      <c r="C71" s="24" t="s">
        <v>152</v>
      </c>
      <c r="D71" s="12">
        <v>5</v>
      </c>
      <c r="E71" s="12">
        <v>2</v>
      </c>
      <c r="F71" s="13">
        <v>0.41180555555555554</v>
      </c>
      <c r="G71" s="14">
        <v>3.6111111111111149E-2</v>
      </c>
      <c r="H71" s="15">
        <v>90</v>
      </c>
      <c r="I71" s="21"/>
      <c r="J71" s="15">
        <v>10</v>
      </c>
      <c r="K71" s="21"/>
      <c r="L71" s="21"/>
      <c r="M71" s="21"/>
      <c r="N71" s="21"/>
      <c r="O71" s="22"/>
      <c r="P71" s="20"/>
      <c r="Q71" s="20"/>
      <c r="R71" s="12" t="s">
        <v>36</v>
      </c>
      <c r="S71" s="12">
        <v>6.5</v>
      </c>
      <c r="T71" s="18">
        <v>132.73228961416876</v>
      </c>
      <c r="U71" s="20"/>
      <c r="V71" s="5">
        <v>33</v>
      </c>
      <c r="W71" s="11">
        <v>7</v>
      </c>
      <c r="X71" s="11">
        <v>6</v>
      </c>
      <c r="Y71" s="11">
        <v>17</v>
      </c>
      <c r="Z71" s="11">
        <v>5</v>
      </c>
      <c r="AA71" s="11">
        <v>3</v>
      </c>
      <c r="AB71" s="11">
        <v>8</v>
      </c>
      <c r="AC71" s="11">
        <v>3</v>
      </c>
      <c r="AD71" s="5">
        <v>211</v>
      </c>
      <c r="AE71" s="11">
        <v>13</v>
      </c>
      <c r="AF71" s="11">
        <v>112</v>
      </c>
      <c r="AG71" s="11">
        <v>82</v>
      </c>
      <c r="AH71" s="11">
        <v>20</v>
      </c>
      <c r="AI71" s="11">
        <v>6</v>
      </c>
      <c r="AJ71" s="11">
        <v>26</v>
      </c>
      <c r="AK71" s="11">
        <v>4</v>
      </c>
      <c r="AL71" s="54">
        <v>2.2012491988975817</v>
      </c>
      <c r="AM71" s="9">
        <v>489.83339516206206</v>
      </c>
      <c r="AN71" s="18">
        <v>113.19553382073948</v>
      </c>
      <c r="AO71" s="18">
        <v>25.964045116183978</v>
      </c>
      <c r="AP71" s="18">
        <v>164.08459360778647</v>
      </c>
      <c r="AQ71" s="17">
        <v>107.78282848623043</v>
      </c>
      <c r="AR71" s="17">
        <v>17.48111931555917</v>
      </c>
      <c r="AS71" s="17">
        <v>125.2639478017896</v>
      </c>
      <c r="AT71" s="18">
        <v>186.58922261735211</v>
      </c>
    </row>
    <row r="72" spans="1:46" ht="15.75" customHeight="1" x14ac:dyDescent="0.3">
      <c r="A72" s="47">
        <v>118</v>
      </c>
      <c r="B72" s="19">
        <v>43162</v>
      </c>
      <c r="C72" s="19" t="s">
        <v>152</v>
      </c>
      <c r="D72" s="12">
        <v>5</v>
      </c>
      <c r="E72" s="12">
        <v>2</v>
      </c>
      <c r="F72" s="13">
        <v>0.47152777777777777</v>
      </c>
      <c r="G72" s="14">
        <v>3.5416666666666652E-2</v>
      </c>
      <c r="H72" s="15">
        <v>40</v>
      </c>
      <c r="I72" s="21"/>
      <c r="J72" s="15">
        <v>10</v>
      </c>
      <c r="K72" s="15"/>
      <c r="L72" s="15">
        <v>50</v>
      </c>
      <c r="M72" s="21"/>
      <c r="N72" s="21"/>
      <c r="O72" s="22"/>
      <c r="P72" s="20"/>
      <c r="Q72" s="20"/>
      <c r="R72" s="12" t="s">
        <v>108</v>
      </c>
      <c r="S72" s="12">
        <v>6</v>
      </c>
      <c r="T72" s="18">
        <v>113.09733552923255</v>
      </c>
      <c r="U72" s="20"/>
      <c r="V72" s="5">
        <v>34</v>
      </c>
      <c r="W72" s="11">
        <v>5</v>
      </c>
      <c r="X72" s="11">
        <v>7</v>
      </c>
      <c r="Y72" s="11">
        <v>20</v>
      </c>
      <c r="Z72" s="11">
        <v>5</v>
      </c>
      <c r="AA72" s="11">
        <v>1</v>
      </c>
      <c r="AB72" s="11">
        <v>6</v>
      </c>
      <c r="AC72" s="11">
        <v>2</v>
      </c>
      <c r="AD72" s="5">
        <v>144</v>
      </c>
      <c r="AE72" s="11">
        <v>10</v>
      </c>
      <c r="AF72" s="11">
        <v>78</v>
      </c>
      <c r="AG72" s="11">
        <v>53</v>
      </c>
      <c r="AH72" s="11">
        <v>11</v>
      </c>
      <c r="AI72" s="11">
        <v>3</v>
      </c>
      <c r="AJ72" s="11">
        <v>14</v>
      </c>
      <c r="AK72" s="11">
        <v>3</v>
      </c>
      <c r="AL72" s="54">
        <v>2.497581358366411</v>
      </c>
      <c r="AM72" s="9">
        <v>342.71386257715511</v>
      </c>
      <c r="AN72" s="18">
        <v>145.51868506395311</v>
      </c>
      <c r="AO72" s="18">
        <v>10.004757167523231</v>
      </c>
      <c r="AP72" s="18">
        <v>186.53304399886298</v>
      </c>
      <c r="AQ72" s="17">
        <v>196.91902640562</v>
      </c>
      <c r="AR72" s="17">
        <v>6.7259714499747218</v>
      </c>
      <c r="AS72" s="17">
        <v>203.64499785559474</v>
      </c>
      <c r="AT72" s="18">
        <v>0.65737634681577306</v>
      </c>
    </row>
    <row r="73" spans="1:46" ht="15.75" customHeight="1" x14ac:dyDescent="0.3">
      <c r="A73" s="47">
        <v>119</v>
      </c>
      <c r="B73" s="19">
        <v>43162</v>
      </c>
      <c r="C73" s="19" t="s">
        <v>152</v>
      </c>
      <c r="D73" s="12">
        <v>5</v>
      </c>
      <c r="E73" s="12">
        <v>2</v>
      </c>
      <c r="F73" s="13">
        <v>0.5131944444444444</v>
      </c>
      <c r="G73" s="14">
        <v>2.8472222222222232E-2</v>
      </c>
      <c r="H73" s="15">
        <v>100</v>
      </c>
      <c r="I73" s="21"/>
      <c r="J73" s="21"/>
      <c r="K73" s="21"/>
      <c r="L73" s="21"/>
      <c r="M73" s="21"/>
      <c r="N73" s="21"/>
      <c r="O73" s="22"/>
      <c r="P73" s="20"/>
      <c r="Q73" s="20"/>
      <c r="R73" s="12" t="s">
        <v>35</v>
      </c>
      <c r="S73" s="12">
        <v>6</v>
      </c>
      <c r="T73" s="18">
        <v>113.09733552923255</v>
      </c>
      <c r="U73" s="20"/>
      <c r="V73" s="5">
        <v>33</v>
      </c>
      <c r="W73" s="11">
        <v>5</v>
      </c>
      <c r="X73" s="11">
        <v>5</v>
      </c>
      <c r="Y73" s="11">
        <v>19</v>
      </c>
      <c r="Z73" s="11">
        <v>4</v>
      </c>
      <c r="AA73" s="11">
        <v>1</v>
      </c>
      <c r="AB73" s="11">
        <v>5</v>
      </c>
      <c r="AC73" s="11">
        <v>4</v>
      </c>
      <c r="AD73" s="5">
        <v>220</v>
      </c>
      <c r="AE73" s="11">
        <v>14</v>
      </c>
      <c r="AF73" s="11">
        <v>71</v>
      </c>
      <c r="AG73" s="11">
        <v>126</v>
      </c>
      <c r="AH73" s="11">
        <v>15</v>
      </c>
      <c r="AI73" s="11">
        <v>1</v>
      </c>
      <c r="AJ73" s="11">
        <v>16</v>
      </c>
      <c r="AK73" s="11">
        <v>9</v>
      </c>
      <c r="AL73" s="54">
        <v>2.4363684030017656</v>
      </c>
      <c r="AM73" s="9">
        <v>584.09187176944215</v>
      </c>
      <c r="AN73" s="18">
        <v>18.221758197093859</v>
      </c>
      <c r="AO73" s="18">
        <v>10.716368819872917</v>
      </c>
      <c r="AP73" s="18">
        <v>403.41373643000435</v>
      </c>
      <c r="AQ73" s="17">
        <v>3.132793608048662</v>
      </c>
      <c r="AR73" s="17">
        <v>9.4555736099722315E-2</v>
      </c>
      <c r="AS73" s="17">
        <v>3.2273493441483843</v>
      </c>
      <c r="AT73" s="18">
        <v>151.74000832247111</v>
      </c>
    </row>
    <row r="74" spans="1:46" ht="15.75" customHeight="1" x14ac:dyDescent="0.3">
      <c r="A74" s="48">
        <v>120</v>
      </c>
      <c r="B74" s="19">
        <v>43171</v>
      </c>
      <c r="C74" s="19" t="s">
        <v>100</v>
      </c>
      <c r="D74" s="12">
        <v>5</v>
      </c>
      <c r="E74" s="12">
        <v>2</v>
      </c>
      <c r="F74" s="13">
        <v>0.4513888888888889</v>
      </c>
      <c r="G74" s="14">
        <v>3.5416666666666652E-2</v>
      </c>
      <c r="H74" s="15">
        <v>90</v>
      </c>
      <c r="I74" s="21"/>
      <c r="J74" s="15">
        <v>10</v>
      </c>
      <c r="K74" s="21"/>
      <c r="L74" s="21"/>
      <c r="M74" s="21"/>
      <c r="N74" s="21"/>
      <c r="O74" s="22"/>
      <c r="P74" s="20"/>
      <c r="Q74" s="20"/>
      <c r="R74" s="12" t="s">
        <v>35</v>
      </c>
      <c r="S74" s="12">
        <v>7.5</v>
      </c>
      <c r="T74" s="18">
        <v>176.71458676442586</v>
      </c>
      <c r="U74" s="20"/>
      <c r="V74" s="5">
        <v>37</v>
      </c>
      <c r="W74" s="11">
        <v>3</v>
      </c>
      <c r="X74" s="11">
        <v>8</v>
      </c>
      <c r="Y74" s="11">
        <v>22</v>
      </c>
      <c r="Z74" s="11">
        <v>7</v>
      </c>
      <c r="AA74" s="11">
        <v>2</v>
      </c>
      <c r="AB74" s="11">
        <v>9</v>
      </c>
      <c r="AC74" s="11">
        <v>4</v>
      </c>
      <c r="AD74" s="5">
        <v>193</v>
      </c>
      <c r="AE74" s="11">
        <v>13</v>
      </c>
      <c r="AF74" s="11">
        <v>58</v>
      </c>
      <c r="AG74" s="11">
        <v>111</v>
      </c>
      <c r="AH74" s="11">
        <v>15</v>
      </c>
      <c r="AI74" s="11">
        <v>4</v>
      </c>
      <c r="AJ74" s="11">
        <v>19</v>
      </c>
      <c r="AK74" s="11">
        <v>11</v>
      </c>
      <c r="AL74" s="54">
        <v>2.7749387700339208</v>
      </c>
      <c r="AM74" s="9">
        <v>647.39071939753103</v>
      </c>
      <c r="AN74" s="18">
        <v>266.9366195554407</v>
      </c>
      <c r="AO74" s="18">
        <v>12.055930650214259</v>
      </c>
      <c r="AP74" s="18">
        <v>195.55701946986491</v>
      </c>
      <c r="AQ74" s="17">
        <v>59.366498066913877</v>
      </c>
      <c r="AR74" s="17">
        <v>2.41043807587124</v>
      </c>
      <c r="AS74" s="17">
        <v>61.776936142785118</v>
      </c>
      <c r="AT74" s="18">
        <v>172.84114972201104</v>
      </c>
    </row>
    <row r="75" spans="1:46" ht="15.75" customHeight="1" x14ac:dyDescent="0.3">
      <c r="A75" s="47">
        <v>267</v>
      </c>
      <c r="B75" s="25">
        <v>43419</v>
      </c>
      <c r="C75" s="25" t="s">
        <v>155</v>
      </c>
      <c r="D75" s="12">
        <v>5</v>
      </c>
      <c r="E75" s="11">
        <v>3</v>
      </c>
      <c r="F75" s="23">
        <v>0.42291666666666666</v>
      </c>
      <c r="G75" s="26">
        <v>1.7361111111111105E-2</v>
      </c>
      <c r="H75" s="21">
        <v>90</v>
      </c>
      <c r="I75" s="21"/>
      <c r="J75" s="21"/>
      <c r="K75" s="21">
        <v>10</v>
      </c>
      <c r="L75" s="21"/>
      <c r="M75" s="21"/>
      <c r="N75" s="21"/>
      <c r="O75" s="22">
        <v>6.2</v>
      </c>
      <c r="P75" s="11">
        <v>1</v>
      </c>
      <c r="Q75" s="11">
        <v>10</v>
      </c>
      <c r="R75" s="12" t="s">
        <v>35</v>
      </c>
      <c r="S75" s="11">
        <v>7</v>
      </c>
      <c r="T75" s="18">
        <v>153.93804002589985</v>
      </c>
      <c r="V75" s="5">
        <v>25</v>
      </c>
      <c r="W75" s="11">
        <v>4</v>
      </c>
      <c r="X75" s="11">
        <v>4</v>
      </c>
      <c r="Y75" s="11">
        <v>14</v>
      </c>
      <c r="Z75" s="11">
        <v>4</v>
      </c>
      <c r="AA75" s="11">
        <v>2</v>
      </c>
      <c r="AB75" s="11">
        <v>6</v>
      </c>
      <c r="AC75" s="11">
        <v>3</v>
      </c>
      <c r="AD75" s="5">
        <v>455</v>
      </c>
      <c r="AE75" s="11">
        <v>22</v>
      </c>
      <c r="AF75" s="11">
        <v>247</v>
      </c>
      <c r="AG75" s="11">
        <v>182</v>
      </c>
      <c r="AH75" s="11">
        <v>12</v>
      </c>
      <c r="AI75" s="11">
        <v>6</v>
      </c>
      <c r="AJ75" s="11">
        <v>18</v>
      </c>
      <c r="AK75" s="11">
        <v>4</v>
      </c>
      <c r="AL75" s="54">
        <v>1.6741830294998028</v>
      </c>
      <c r="AM75" s="9">
        <v>296.58296950603358</v>
      </c>
      <c r="AN75" s="18">
        <v>17.767335551330444</v>
      </c>
      <c r="AO75" s="18">
        <v>28.5310696192584</v>
      </c>
      <c r="AP75" s="18">
        <v>208.20222922772695</v>
      </c>
      <c r="AQ75" s="17">
        <v>12.334040221059627</v>
      </c>
      <c r="AR75" s="17">
        <v>16.094488608558532</v>
      </c>
      <c r="AS75" s="17">
        <v>28.428528829618159</v>
      </c>
      <c r="AT75" s="18">
        <v>42.082335107717874</v>
      </c>
    </row>
    <row r="76" spans="1:46" ht="15.75" customHeight="1" x14ac:dyDescent="0.3">
      <c r="A76" s="47">
        <v>268</v>
      </c>
      <c r="B76" s="25">
        <v>43419</v>
      </c>
      <c r="C76" s="25" t="s">
        <v>155</v>
      </c>
      <c r="D76" s="12">
        <v>5</v>
      </c>
      <c r="E76" s="11">
        <v>3</v>
      </c>
      <c r="F76" s="23">
        <v>0.44722222222222224</v>
      </c>
      <c r="G76" s="26">
        <v>2.4305555555555525E-2</v>
      </c>
      <c r="H76" s="21">
        <v>90</v>
      </c>
      <c r="I76" s="21"/>
      <c r="J76" s="21">
        <v>10</v>
      </c>
      <c r="K76" s="21"/>
      <c r="L76" s="21"/>
      <c r="M76" s="21"/>
      <c r="N76" s="21"/>
      <c r="O76" s="22">
        <v>5.3</v>
      </c>
      <c r="P76" s="11">
        <v>1</v>
      </c>
      <c r="Q76" s="11">
        <v>10</v>
      </c>
      <c r="R76" s="12" t="s">
        <v>35</v>
      </c>
      <c r="S76" s="11">
        <v>7</v>
      </c>
      <c r="T76" s="18">
        <v>153.93804002589985</v>
      </c>
      <c r="V76" s="5">
        <v>19</v>
      </c>
      <c r="W76" s="11">
        <v>3</v>
      </c>
      <c r="X76" s="11">
        <v>7</v>
      </c>
      <c r="Y76" s="11">
        <v>6</v>
      </c>
      <c r="Z76" s="11">
        <v>5</v>
      </c>
      <c r="AA76" s="11">
        <v>0</v>
      </c>
      <c r="AB76" s="11">
        <v>5</v>
      </c>
      <c r="AC76" s="11">
        <v>3</v>
      </c>
      <c r="AD76" s="5">
        <v>303</v>
      </c>
      <c r="AE76" s="11">
        <v>12</v>
      </c>
      <c r="AF76" s="11">
        <v>237</v>
      </c>
      <c r="AG76" s="11">
        <v>30</v>
      </c>
      <c r="AH76" s="11">
        <v>18</v>
      </c>
      <c r="AI76" s="11">
        <v>0</v>
      </c>
      <c r="AJ76" s="11">
        <v>18</v>
      </c>
      <c r="AK76" s="11">
        <v>24</v>
      </c>
      <c r="AL76" s="54">
        <v>1.4626611413574078</v>
      </c>
      <c r="AM76" s="9">
        <v>2229.9414182906667</v>
      </c>
      <c r="AN76" s="18">
        <v>169.12813357330506</v>
      </c>
      <c r="AO76" s="18">
        <v>997.77765813676274</v>
      </c>
      <c r="AP76" s="18">
        <v>206.08866168278794</v>
      </c>
      <c r="AQ76" s="17">
        <v>317.96866802621935</v>
      </c>
      <c r="AR76" s="17">
        <v>0</v>
      </c>
      <c r="AS76" s="17">
        <v>317.96866802621935</v>
      </c>
      <c r="AT76" s="18">
        <v>856.94696489781018</v>
      </c>
    </row>
    <row r="77" spans="1:46" ht="15.75" customHeight="1" x14ac:dyDescent="0.3">
      <c r="A77" s="47">
        <v>287</v>
      </c>
      <c r="B77" s="25">
        <v>43438</v>
      </c>
      <c r="C77" s="25" t="s">
        <v>155</v>
      </c>
      <c r="D77" s="12">
        <v>5</v>
      </c>
      <c r="E77" s="12">
        <v>1</v>
      </c>
      <c r="F77" s="23">
        <v>0.42222222222222222</v>
      </c>
      <c r="G77" s="26">
        <v>2.0833333333333315E-2</v>
      </c>
      <c r="H77" s="21">
        <v>40</v>
      </c>
      <c r="I77" s="21">
        <v>40</v>
      </c>
      <c r="J77" s="21"/>
      <c r="K77" s="21">
        <v>10</v>
      </c>
      <c r="L77" s="21">
        <v>10</v>
      </c>
      <c r="M77" s="21"/>
      <c r="N77" s="21"/>
      <c r="O77" s="22">
        <v>8.4</v>
      </c>
      <c r="P77" s="11">
        <v>1</v>
      </c>
      <c r="Q77" s="11">
        <v>18</v>
      </c>
      <c r="R77" s="12" t="s">
        <v>36</v>
      </c>
      <c r="S77" s="11">
        <v>7.5</v>
      </c>
      <c r="T77" s="18">
        <v>176.71458676442586</v>
      </c>
      <c r="V77" s="5">
        <v>37</v>
      </c>
      <c r="W77" s="11">
        <v>7</v>
      </c>
      <c r="X77" s="11">
        <v>7</v>
      </c>
      <c r="Y77" s="11">
        <v>16</v>
      </c>
      <c r="Z77" s="11">
        <v>5</v>
      </c>
      <c r="AA77" s="11">
        <v>2</v>
      </c>
      <c r="AB77" s="11">
        <v>7</v>
      </c>
      <c r="AC77" s="11">
        <v>7</v>
      </c>
      <c r="AD77" s="5">
        <v>367</v>
      </c>
      <c r="AE77" s="11">
        <v>11</v>
      </c>
      <c r="AF77" s="11">
        <v>237</v>
      </c>
      <c r="AG77" s="11">
        <v>87</v>
      </c>
      <c r="AH77" s="11">
        <v>10</v>
      </c>
      <c r="AI77" s="11">
        <v>2</v>
      </c>
      <c r="AJ77" s="11">
        <v>12</v>
      </c>
      <c r="AK77" s="11">
        <v>32</v>
      </c>
      <c r="AL77" s="54">
        <v>1.8578650765353308</v>
      </c>
      <c r="AM77" s="9">
        <v>281.72185138384742</v>
      </c>
      <c r="AN77" s="18">
        <v>15.149974381590578</v>
      </c>
      <c r="AO77" s="18">
        <v>13.939671999620968</v>
      </c>
      <c r="AP77" s="18">
        <v>144.18882973469013</v>
      </c>
      <c r="AQ77" s="17">
        <v>25.290639264057145</v>
      </c>
      <c r="AR77" s="17">
        <v>5.1287985354488139</v>
      </c>
      <c r="AS77" s="17">
        <v>30.419437799505957</v>
      </c>
      <c r="AT77" s="18">
        <v>108.44337526794561</v>
      </c>
    </row>
    <row r="78" spans="1:46" ht="15.75" customHeight="1" x14ac:dyDescent="0.3">
      <c r="A78" s="47">
        <v>288</v>
      </c>
      <c r="B78" s="25">
        <v>43438</v>
      </c>
      <c r="C78" s="25" t="s">
        <v>155</v>
      </c>
      <c r="D78" s="12">
        <v>5</v>
      </c>
      <c r="E78" s="12">
        <v>1</v>
      </c>
      <c r="F78" s="23">
        <v>0.45694444444444443</v>
      </c>
      <c r="G78" s="26">
        <v>1.8055555555555547E-2</v>
      </c>
      <c r="H78" s="21">
        <v>40</v>
      </c>
      <c r="I78" s="21">
        <v>10</v>
      </c>
      <c r="J78" s="21"/>
      <c r="K78" s="21">
        <v>45</v>
      </c>
      <c r="L78" s="21">
        <v>5</v>
      </c>
      <c r="M78" s="21"/>
      <c r="N78" s="21"/>
      <c r="O78" s="22">
        <v>6.6</v>
      </c>
      <c r="P78" s="11">
        <v>1</v>
      </c>
      <c r="Q78" s="11">
        <v>20</v>
      </c>
      <c r="R78" s="12" t="s">
        <v>36</v>
      </c>
      <c r="S78" s="11">
        <v>7.5</v>
      </c>
      <c r="T78" s="18">
        <v>176.71458676442586</v>
      </c>
      <c r="V78" s="5">
        <v>35</v>
      </c>
      <c r="W78" s="11">
        <v>7</v>
      </c>
      <c r="X78" s="11">
        <v>7</v>
      </c>
      <c r="Y78" s="11">
        <v>14</v>
      </c>
      <c r="Z78" s="11">
        <v>5</v>
      </c>
      <c r="AA78" s="11">
        <v>1</v>
      </c>
      <c r="AB78" s="11">
        <v>6</v>
      </c>
      <c r="AC78" s="11">
        <v>7</v>
      </c>
      <c r="AD78" s="5">
        <v>301</v>
      </c>
      <c r="AE78" s="11">
        <v>16</v>
      </c>
      <c r="AF78" s="11">
        <v>212</v>
      </c>
      <c r="AG78" s="11">
        <v>57</v>
      </c>
      <c r="AH78" s="11">
        <v>14</v>
      </c>
      <c r="AI78" s="11">
        <v>3</v>
      </c>
      <c r="AJ78" s="11">
        <v>17</v>
      </c>
      <c r="AK78" s="11">
        <v>16</v>
      </c>
      <c r="AL78" s="54">
        <v>1.5807762508901595</v>
      </c>
      <c r="AM78" s="9">
        <v>166.77111695354321</v>
      </c>
      <c r="AN78" s="18">
        <v>32.89574491762351</v>
      </c>
      <c r="AO78" s="18">
        <v>19.960713157522509</v>
      </c>
      <c r="AP78" s="18">
        <v>88.316106538005897</v>
      </c>
      <c r="AQ78" s="17">
        <v>53.905633110844867</v>
      </c>
      <c r="AR78" s="17">
        <v>0</v>
      </c>
      <c r="AS78" s="17">
        <v>53.905633110844867</v>
      </c>
      <c r="AT78" s="18">
        <v>25.598552340391283</v>
      </c>
    </row>
    <row r="79" spans="1:46" ht="15.75" customHeight="1" x14ac:dyDescent="0.3">
      <c r="A79" s="49"/>
      <c r="B79" s="25"/>
      <c r="C79" s="25"/>
      <c r="F79" s="23"/>
      <c r="G79" s="26"/>
      <c r="H79" s="21"/>
      <c r="I79" s="21"/>
      <c r="J79" s="21"/>
      <c r="K79" s="21"/>
      <c r="L79" s="21"/>
      <c r="M79" s="21"/>
      <c r="N79" s="21"/>
      <c r="O79" s="22"/>
    </row>
    <row r="80" spans="1:46" ht="15.75" customHeight="1" x14ac:dyDescent="0.3">
      <c r="A80" s="49"/>
      <c r="B80" s="25"/>
      <c r="C80" s="25"/>
      <c r="F80" s="23"/>
      <c r="G80" s="26"/>
      <c r="H80" s="21"/>
      <c r="I80" s="21"/>
      <c r="J80" s="21"/>
      <c r="K80" s="21"/>
      <c r="L80" s="21"/>
      <c r="M80" s="21"/>
      <c r="N80" s="21"/>
      <c r="O80" s="22"/>
    </row>
    <row r="81" spans="1:15" ht="15.75" customHeight="1" x14ac:dyDescent="0.3">
      <c r="A81" s="49"/>
      <c r="B81" s="25"/>
      <c r="C81" s="25"/>
      <c r="F81" s="23"/>
      <c r="G81" s="26"/>
      <c r="H81" s="21"/>
      <c r="I81" s="21"/>
      <c r="J81" s="21"/>
      <c r="K81" s="21"/>
      <c r="L81" s="21"/>
      <c r="M81" s="21"/>
      <c r="N81" s="21"/>
      <c r="O81" s="22"/>
    </row>
    <row r="82" spans="1:15" ht="15.75" customHeight="1" x14ac:dyDescent="0.3">
      <c r="A82" s="49"/>
      <c r="B82" s="25"/>
      <c r="C82" s="25"/>
      <c r="F82" s="23"/>
      <c r="G82" s="26"/>
      <c r="H82" s="21"/>
      <c r="I82" s="21"/>
      <c r="J82" s="21"/>
      <c r="K82" s="21"/>
      <c r="L82" s="21"/>
      <c r="M82" s="21"/>
      <c r="N82" s="21"/>
      <c r="O82" s="22"/>
    </row>
    <row r="83" spans="1:15" ht="15.75" customHeight="1" x14ac:dyDescent="0.3">
      <c r="A83" s="49"/>
      <c r="B83" s="25"/>
      <c r="C83" s="25"/>
      <c r="F83" s="23"/>
      <c r="G83" s="26"/>
      <c r="H83" s="21"/>
      <c r="I83" s="21"/>
      <c r="J83" s="21"/>
      <c r="K83" s="21"/>
      <c r="L83" s="21"/>
      <c r="M83" s="21"/>
      <c r="N83" s="21"/>
      <c r="O83" s="22"/>
    </row>
    <row r="84" spans="1:15" ht="15.75" customHeight="1" x14ac:dyDescent="0.3">
      <c r="A84" s="49"/>
      <c r="B84" s="25"/>
      <c r="C84" s="25"/>
      <c r="F84" s="23"/>
      <c r="G84" s="26"/>
      <c r="H84" s="21"/>
      <c r="I84" s="21"/>
      <c r="J84" s="21"/>
      <c r="K84" s="21"/>
      <c r="L84" s="21"/>
      <c r="M84" s="21"/>
      <c r="N84" s="21"/>
      <c r="O84" s="22"/>
    </row>
    <row r="85" spans="1:15" ht="15.75" customHeight="1" x14ac:dyDescent="0.3">
      <c r="A85" s="49"/>
      <c r="B85" s="25"/>
      <c r="C85" s="25"/>
      <c r="F85" s="23"/>
      <c r="G85" s="26"/>
      <c r="H85" s="21"/>
      <c r="I85" s="21"/>
      <c r="J85" s="21"/>
      <c r="K85" s="21"/>
      <c r="L85" s="21"/>
      <c r="M85" s="21"/>
      <c r="N85" s="21"/>
      <c r="O85" s="22"/>
    </row>
    <row r="86" spans="1:15" ht="15.75" customHeight="1" x14ac:dyDescent="0.3">
      <c r="A86" s="49"/>
      <c r="B86" s="25"/>
      <c r="C86" s="25"/>
      <c r="F86" s="23"/>
      <c r="G86" s="26"/>
      <c r="H86" s="21"/>
      <c r="I86" s="21"/>
      <c r="J86" s="21"/>
      <c r="K86" s="21"/>
      <c r="L86" s="21"/>
      <c r="M86" s="21"/>
      <c r="N86" s="21"/>
      <c r="O86" s="22"/>
    </row>
    <row r="87" spans="1:15" ht="15.75" customHeight="1" x14ac:dyDescent="0.3">
      <c r="A87" s="49"/>
      <c r="B87" s="25"/>
      <c r="C87" s="25"/>
      <c r="F87" s="23"/>
      <c r="G87" s="26"/>
      <c r="H87" s="21"/>
      <c r="I87" s="21"/>
      <c r="J87" s="21"/>
      <c r="K87" s="21"/>
      <c r="L87" s="21"/>
      <c r="M87" s="21"/>
      <c r="N87" s="21"/>
      <c r="O87" s="22"/>
    </row>
    <row r="88" spans="1:15" ht="15.75" customHeight="1" x14ac:dyDescent="0.3">
      <c r="A88" s="49"/>
      <c r="B88" s="25"/>
      <c r="C88" s="25"/>
      <c r="F88" s="23"/>
      <c r="G88" s="26"/>
      <c r="H88" s="21"/>
      <c r="I88" s="21"/>
      <c r="J88" s="21"/>
      <c r="K88" s="21"/>
      <c r="L88" s="21"/>
      <c r="M88" s="21"/>
      <c r="N88" s="21"/>
      <c r="O88" s="22"/>
    </row>
    <row r="89" spans="1:15" ht="15.75" customHeight="1" x14ac:dyDescent="0.3">
      <c r="A89" s="49"/>
      <c r="B89" s="25"/>
      <c r="C89" s="25"/>
      <c r="F89" s="23"/>
      <c r="G89" s="26"/>
      <c r="H89" s="21"/>
      <c r="I89" s="21"/>
      <c r="J89" s="21"/>
      <c r="K89" s="21"/>
      <c r="L89" s="21"/>
      <c r="M89" s="21"/>
      <c r="N89" s="21"/>
      <c r="O89" s="22"/>
    </row>
    <row r="90" spans="1:15" ht="15.75" customHeight="1" x14ac:dyDescent="0.3">
      <c r="A90" s="49"/>
      <c r="B90" s="25"/>
      <c r="C90" s="25"/>
      <c r="F90" s="23"/>
      <c r="G90" s="26"/>
      <c r="H90" s="21"/>
      <c r="I90" s="21"/>
      <c r="J90" s="21"/>
      <c r="K90" s="21"/>
      <c r="L90" s="21"/>
      <c r="M90" s="21"/>
      <c r="N90" s="21"/>
      <c r="O90" s="22"/>
    </row>
    <row r="91" spans="1:15" ht="15.75" customHeight="1" x14ac:dyDescent="0.3">
      <c r="A91" s="49"/>
      <c r="B91" s="25"/>
      <c r="C91" s="25"/>
      <c r="F91" s="23"/>
      <c r="G91" s="26"/>
      <c r="H91" s="21"/>
      <c r="I91" s="21"/>
      <c r="J91" s="21"/>
      <c r="K91" s="21"/>
      <c r="L91" s="21"/>
      <c r="M91" s="21"/>
      <c r="N91" s="21"/>
      <c r="O91" s="22"/>
    </row>
    <row r="92" spans="1:15" ht="15.75" customHeight="1" x14ac:dyDescent="0.3">
      <c r="A92" s="49"/>
      <c r="B92" s="25"/>
      <c r="C92" s="25"/>
      <c r="F92" s="23"/>
      <c r="G92" s="26"/>
      <c r="H92" s="21"/>
      <c r="I92" s="21"/>
      <c r="J92" s="21"/>
      <c r="K92" s="21"/>
      <c r="L92" s="21"/>
      <c r="M92" s="21"/>
      <c r="N92" s="21"/>
      <c r="O92" s="22"/>
    </row>
    <row r="93" spans="1:15" ht="15.75" customHeight="1" x14ac:dyDescent="0.3">
      <c r="A93" s="49"/>
      <c r="B93" s="25"/>
      <c r="C93" s="25"/>
      <c r="F93" s="23"/>
      <c r="G93" s="26"/>
      <c r="H93" s="21"/>
      <c r="I93" s="21"/>
      <c r="J93" s="21"/>
      <c r="K93" s="21"/>
      <c r="L93" s="21"/>
      <c r="M93" s="21"/>
      <c r="N93" s="21"/>
      <c r="O93" s="22"/>
    </row>
    <row r="94" spans="1:15" ht="15.75" customHeight="1" x14ac:dyDescent="0.3">
      <c r="A94" s="49"/>
      <c r="B94" s="25"/>
      <c r="C94" s="25"/>
      <c r="F94" s="23"/>
      <c r="G94" s="26"/>
      <c r="H94" s="21"/>
      <c r="I94" s="21"/>
      <c r="J94" s="21"/>
      <c r="K94" s="21"/>
      <c r="L94" s="21"/>
      <c r="M94" s="21"/>
      <c r="N94" s="21"/>
      <c r="O94" s="22"/>
    </row>
    <row r="95" spans="1:15" ht="15.75" customHeight="1" x14ac:dyDescent="0.3">
      <c r="A95" s="49"/>
      <c r="B95" s="25"/>
      <c r="C95" s="25"/>
      <c r="F95" s="23"/>
      <c r="G95" s="26"/>
      <c r="H95" s="21"/>
      <c r="I95" s="21"/>
      <c r="J95" s="21"/>
      <c r="K95" s="21"/>
      <c r="L95" s="21"/>
      <c r="M95" s="21"/>
      <c r="N95" s="21"/>
      <c r="O95" s="22"/>
    </row>
    <row r="96" spans="1:15" ht="15.75" customHeight="1" x14ac:dyDescent="0.3">
      <c r="A96" s="49"/>
      <c r="B96" s="25"/>
      <c r="C96" s="25"/>
      <c r="F96" s="23"/>
      <c r="G96" s="26"/>
      <c r="H96" s="21"/>
      <c r="I96" s="21"/>
      <c r="J96" s="21"/>
      <c r="K96" s="21"/>
      <c r="L96" s="21"/>
      <c r="M96" s="21"/>
      <c r="N96" s="21"/>
      <c r="O96" s="22"/>
    </row>
    <row r="97" spans="1:15" ht="15.75" customHeight="1" x14ac:dyDescent="0.3">
      <c r="A97" s="49"/>
      <c r="B97" s="25"/>
      <c r="C97" s="25"/>
      <c r="F97" s="23"/>
      <c r="G97" s="26"/>
      <c r="H97" s="21"/>
      <c r="I97" s="21"/>
      <c r="J97" s="21"/>
      <c r="K97" s="21"/>
      <c r="L97" s="21"/>
      <c r="M97" s="21"/>
      <c r="N97" s="21"/>
      <c r="O97" s="22"/>
    </row>
    <row r="98" spans="1:15" ht="15.75" customHeight="1" x14ac:dyDescent="0.3">
      <c r="A98" s="49"/>
      <c r="B98" s="25"/>
      <c r="C98" s="25"/>
      <c r="F98" s="23"/>
      <c r="G98" s="26"/>
      <c r="H98" s="21"/>
      <c r="I98" s="21"/>
      <c r="J98" s="21"/>
      <c r="K98" s="21"/>
      <c r="L98" s="21"/>
      <c r="M98" s="21"/>
      <c r="N98" s="21"/>
      <c r="O98" s="22"/>
    </row>
    <row r="99" spans="1:15" ht="15.75" customHeight="1" x14ac:dyDescent="0.3">
      <c r="A99" s="49"/>
      <c r="B99" s="25"/>
      <c r="C99" s="25"/>
      <c r="F99" s="23"/>
      <c r="G99" s="26"/>
      <c r="H99" s="21"/>
      <c r="I99" s="21"/>
      <c r="J99" s="21"/>
      <c r="K99" s="21"/>
      <c r="L99" s="21"/>
      <c r="M99" s="21"/>
      <c r="N99" s="21"/>
      <c r="O99" s="22"/>
    </row>
    <row r="100" spans="1:15" ht="15.75" customHeight="1" x14ac:dyDescent="0.3">
      <c r="A100" s="49"/>
      <c r="B100" s="25"/>
      <c r="C100" s="25"/>
      <c r="F100" s="23"/>
      <c r="G100" s="26"/>
      <c r="H100" s="21"/>
      <c r="I100" s="21"/>
      <c r="J100" s="21"/>
      <c r="K100" s="21"/>
      <c r="L100" s="21"/>
      <c r="M100" s="21"/>
      <c r="N100" s="21"/>
      <c r="O100" s="22"/>
    </row>
    <row r="101" spans="1:15" ht="15.75" customHeight="1" x14ac:dyDescent="0.3">
      <c r="A101" s="49"/>
      <c r="B101" s="25"/>
      <c r="C101" s="25"/>
      <c r="F101" s="23"/>
      <c r="G101" s="26"/>
      <c r="H101" s="21"/>
      <c r="I101" s="21"/>
      <c r="J101" s="21"/>
      <c r="K101" s="21"/>
      <c r="L101" s="21"/>
      <c r="M101" s="21"/>
      <c r="N101" s="21"/>
      <c r="O101" s="22"/>
    </row>
    <row r="102" spans="1:15" ht="15.75" customHeight="1" x14ac:dyDescent="0.3">
      <c r="A102" s="49"/>
      <c r="B102" s="25"/>
      <c r="C102" s="25"/>
      <c r="F102" s="23"/>
      <c r="G102" s="26"/>
      <c r="H102" s="21"/>
      <c r="I102" s="21"/>
      <c r="J102" s="21"/>
      <c r="K102" s="21"/>
      <c r="L102" s="21"/>
      <c r="M102" s="21"/>
      <c r="N102" s="21"/>
      <c r="O102" s="22"/>
    </row>
    <row r="103" spans="1:15" ht="15.75" customHeight="1" x14ac:dyDescent="0.3">
      <c r="A103" s="49"/>
      <c r="B103" s="25"/>
      <c r="C103" s="25"/>
      <c r="F103" s="23"/>
      <c r="G103" s="26"/>
      <c r="H103" s="21"/>
      <c r="I103" s="21"/>
      <c r="J103" s="21"/>
      <c r="K103" s="21"/>
      <c r="L103" s="21"/>
      <c r="M103" s="21"/>
      <c r="N103" s="21"/>
      <c r="O103" s="22"/>
    </row>
    <row r="104" spans="1:15" ht="15.75" customHeight="1" x14ac:dyDescent="0.3">
      <c r="A104" s="49"/>
      <c r="B104" s="25"/>
      <c r="C104" s="25"/>
      <c r="F104" s="23"/>
      <c r="G104" s="26"/>
      <c r="H104" s="21"/>
      <c r="I104" s="21"/>
      <c r="J104" s="21"/>
      <c r="K104" s="21"/>
      <c r="L104" s="21"/>
      <c r="M104" s="21"/>
      <c r="N104" s="21"/>
      <c r="O104" s="22"/>
    </row>
    <row r="105" spans="1:15" ht="15.75" customHeight="1" x14ac:dyDescent="0.3">
      <c r="A105" s="49"/>
      <c r="B105" s="25"/>
      <c r="C105" s="25"/>
      <c r="F105" s="23"/>
      <c r="G105" s="26"/>
      <c r="H105" s="21"/>
      <c r="I105" s="21"/>
      <c r="J105" s="21"/>
      <c r="K105" s="21"/>
      <c r="L105" s="21"/>
      <c r="M105" s="21"/>
      <c r="N105" s="21"/>
      <c r="O105" s="22"/>
    </row>
    <row r="106" spans="1:15" ht="15.75" customHeight="1" x14ac:dyDescent="0.3">
      <c r="A106" s="49"/>
      <c r="B106" s="25"/>
      <c r="C106" s="25"/>
      <c r="F106" s="23"/>
      <c r="G106" s="26"/>
      <c r="H106" s="21"/>
      <c r="I106" s="21"/>
      <c r="J106" s="21"/>
      <c r="K106" s="21"/>
      <c r="L106" s="21"/>
      <c r="M106" s="21"/>
      <c r="N106" s="21"/>
      <c r="O106" s="22"/>
    </row>
    <row r="107" spans="1:15" ht="15.75" customHeight="1" x14ac:dyDescent="0.3">
      <c r="A107" s="49"/>
      <c r="B107" s="25"/>
      <c r="C107" s="25"/>
      <c r="F107" s="23"/>
      <c r="G107" s="26"/>
      <c r="H107" s="21"/>
      <c r="I107" s="21"/>
      <c r="J107" s="21"/>
      <c r="K107" s="21"/>
      <c r="L107" s="21"/>
      <c r="M107" s="21"/>
      <c r="N107" s="21"/>
      <c r="O107" s="22"/>
    </row>
    <row r="108" spans="1:15" ht="15.75" customHeight="1" x14ac:dyDescent="0.3">
      <c r="A108" s="49"/>
      <c r="B108" s="25"/>
      <c r="C108" s="25"/>
      <c r="F108" s="23"/>
      <c r="G108" s="26"/>
      <c r="H108" s="21"/>
      <c r="I108" s="21"/>
      <c r="J108" s="21"/>
      <c r="K108" s="21"/>
      <c r="L108" s="21"/>
      <c r="M108" s="21"/>
      <c r="N108" s="21"/>
      <c r="O108" s="22"/>
    </row>
    <row r="109" spans="1:15" ht="15.75" customHeight="1" x14ac:dyDescent="0.3">
      <c r="A109" s="49"/>
      <c r="B109" s="25"/>
      <c r="C109" s="25"/>
      <c r="F109" s="23"/>
      <c r="G109" s="26"/>
      <c r="H109" s="21"/>
      <c r="I109" s="21"/>
      <c r="J109" s="21"/>
      <c r="K109" s="21"/>
      <c r="L109" s="21"/>
      <c r="M109" s="21"/>
      <c r="N109" s="21"/>
      <c r="O109" s="22"/>
    </row>
    <row r="110" spans="1:15" ht="15.75" customHeight="1" x14ac:dyDescent="0.3">
      <c r="A110" s="49"/>
      <c r="B110" s="25"/>
      <c r="C110" s="25"/>
      <c r="F110" s="23"/>
      <c r="G110" s="26"/>
      <c r="H110" s="21"/>
      <c r="I110" s="21"/>
      <c r="J110" s="21"/>
      <c r="K110" s="21"/>
      <c r="L110" s="21"/>
      <c r="M110" s="21"/>
      <c r="N110" s="21"/>
      <c r="O110" s="22"/>
    </row>
    <row r="111" spans="1:15" ht="15.75" customHeight="1" x14ac:dyDescent="0.3">
      <c r="A111" s="49"/>
      <c r="B111" s="25"/>
      <c r="C111" s="25"/>
      <c r="F111" s="23"/>
      <c r="G111" s="26"/>
      <c r="H111" s="21"/>
      <c r="I111" s="21"/>
      <c r="J111" s="21"/>
      <c r="K111" s="21"/>
      <c r="L111" s="21"/>
      <c r="M111" s="21"/>
      <c r="N111" s="21"/>
      <c r="O111" s="22"/>
    </row>
    <row r="112" spans="1:15" ht="15.75" customHeight="1" x14ac:dyDescent="0.3">
      <c r="A112" s="49"/>
      <c r="B112" s="25"/>
      <c r="C112" s="25"/>
      <c r="F112" s="23"/>
      <c r="G112" s="26"/>
      <c r="H112" s="21"/>
      <c r="I112" s="21"/>
      <c r="J112" s="21"/>
      <c r="K112" s="21"/>
      <c r="L112" s="21"/>
      <c r="M112" s="21"/>
      <c r="N112" s="21"/>
      <c r="O112" s="22"/>
    </row>
    <row r="113" spans="1:15" ht="15.75" customHeight="1" x14ac:dyDescent="0.3">
      <c r="A113" s="49"/>
      <c r="B113" s="25"/>
      <c r="C113" s="25"/>
      <c r="F113" s="23"/>
      <c r="G113" s="26"/>
      <c r="H113" s="21"/>
      <c r="I113" s="21"/>
      <c r="J113" s="21"/>
      <c r="K113" s="21"/>
      <c r="L113" s="21"/>
      <c r="M113" s="21"/>
      <c r="N113" s="21"/>
      <c r="O113" s="22"/>
    </row>
    <row r="114" spans="1:15" ht="15.75" customHeight="1" x14ac:dyDescent="0.3">
      <c r="A114" s="49"/>
      <c r="B114" s="25"/>
      <c r="C114" s="25"/>
      <c r="F114" s="23"/>
      <c r="G114" s="26"/>
      <c r="H114" s="21"/>
      <c r="I114" s="21"/>
      <c r="J114" s="21"/>
      <c r="K114" s="21"/>
      <c r="L114" s="21"/>
      <c r="M114" s="21"/>
      <c r="N114" s="21"/>
      <c r="O114" s="22"/>
    </row>
    <row r="115" spans="1:15" ht="15.75" customHeight="1" x14ac:dyDescent="0.3">
      <c r="A115" s="49"/>
      <c r="B115" s="25"/>
      <c r="C115" s="25"/>
      <c r="F115" s="23"/>
      <c r="G115" s="26"/>
      <c r="H115" s="21"/>
      <c r="I115" s="21"/>
      <c r="J115" s="21"/>
      <c r="K115" s="21"/>
      <c r="L115" s="21"/>
      <c r="M115" s="21"/>
      <c r="N115" s="21"/>
      <c r="O115" s="22"/>
    </row>
    <row r="116" spans="1:15" ht="15.75" customHeight="1" x14ac:dyDescent="0.3">
      <c r="A116" s="49"/>
      <c r="B116" s="25"/>
      <c r="C116" s="25"/>
      <c r="F116" s="23"/>
      <c r="G116" s="26"/>
      <c r="H116" s="21"/>
      <c r="I116" s="21"/>
      <c r="J116" s="21"/>
      <c r="K116" s="21"/>
      <c r="L116" s="21"/>
      <c r="M116" s="21"/>
      <c r="N116" s="21"/>
      <c r="O116" s="22"/>
    </row>
    <row r="117" spans="1:15" ht="15.75" customHeight="1" x14ac:dyDescent="0.3">
      <c r="A117" s="49"/>
      <c r="B117" s="25"/>
      <c r="C117" s="25"/>
      <c r="F117" s="23"/>
      <c r="G117" s="26"/>
      <c r="H117" s="21"/>
      <c r="I117" s="21"/>
      <c r="J117" s="21"/>
      <c r="K117" s="21"/>
      <c r="L117" s="21"/>
      <c r="M117" s="21"/>
      <c r="N117" s="21"/>
      <c r="O117" s="22"/>
    </row>
    <row r="118" spans="1:15" ht="15.75" customHeight="1" x14ac:dyDescent="0.3">
      <c r="A118" s="49"/>
      <c r="B118" s="25"/>
      <c r="C118" s="25"/>
      <c r="F118" s="23"/>
      <c r="G118" s="26"/>
      <c r="H118" s="21"/>
      <c r="I118" s="21"/>
      <c r="J118" s="21"/>
      <c r="K118" s="21"/>
      <c r="L118" s="21"/>
      <c r="M118" s="21"/>
      <c r="N118" s="21"/>
      <c r="O118" s="22"/>
    </row>
    <row r="119" spans="1:15" ht="15.75" customHeight="1" x14ac:dyDescent="0.3">
      <c r="A119" s="49"/>
      <c r="B119" s="25"/>
      <c r="C119" s="25"/>
      <c r="F119" s="23"/>
      <c r="G119" s="26"/>
      <c r="H119" s="21"/>
      <c r="I119" s="21"/>
      <c r="J119" s="21"/>
      <c r="K119" s="21"/>
      <c r="L119" s="21"/>
      <c r="M119" s="21"/>
      <c r="N119" s="21"/>
      <c r="O119" s="22"/>
    </row>
    <row r="120" spans="1:15" ht="15.75" customHeight="1" x14ac:dyDescent="0.3">
      <c r="A120" s="49"/>
      <c r="B120" s="25"/>
      <c r="C120" s="25"/>
      <c r="F120" s="23"/>
      <c r="G120" s="26"/>
      <c r="H120" s="21"/>
      <c r="I120" s="21"/>
      <c r="J120" s="21"/>
      <c r="K120" s="21"/>
      <c r="L120" s="21"/>
      <c r="M120" s="21"/>
      <c r="N120" s="21"/>
      <c r="O120" s="22"/>
    </row>
    <row r="121" spans="1:15" ht="15.75" customHeight="1" x14ac:dyDescent="0.3">
      <c r="A121" s="49"/>
      <c r="B121" s="25"/>
      <c r="C121" s="25"/>
      <c r="F121" s="23"/>
      <c r="G121" s="26"/>
      <c r="H121" s="21"/>
      <c r="I121" s="21"/>
      <c r="J121" s="21"/>
      <c r="K121" s="21"/>
      <c r="L121" s="21"/>
      <c r="M121" s="21"/>
      <c r="N121" s="21"/>
      <c r="O121" s="22"/>
    </row>
    <row r="122" spans="1:15" ht="15.75" customHeight="1" x14ac:dyDescent="0.3">
      <c r="A122" s="49"/>
      <c r="B122" s="25"/>
      <c r="C122" s="25"/>
      <c r="F122" s="23"/>
      <c r="G122" s="26"/>
      <c r="H122" s="21"/>
      <c r="I122" s="21"/>
      <c r="J122" s="21"/>
      <c r="K122" s="21"/>
      <c r="L122" s="21"/>
      <c r="M122" s="21"/>
      <c r="N122" s="21"/>
      <c r="O122" s="22"/>
    </row>
    <row r="123" spans="1:15" ht="15.75" customHeight="1" x14ac:dyDescent="0.3">
      <c r="A123" s="49"/>
      <c r="B123" s="25"/>
      <c r="C123" s="25"/>
      <c r="F123" s="23"/>
      <c r="G123" s="26"/>
      <c r="H123" s="21"/>
      <c r="I123" s="21"/>
      <c r="J123" s="21"/>
      <c r="K123" s="21"/>
      <c r="L123" s="21"/>
      <c r="M123" s="21"/>
      <c r="N123" s="21"/>
      <c r="O123" s="22"/>
    </row>
    <row r="124" spans="1:15" ht="15.75" customHeight="1" x14ac:dyDescent="0.3">
      <c r="A124" s="49"/>
      <c r="B124" s="25"/>
      <c r="C124" s="25"/>
      <c r="F124" s="23"/>
      <c r="G124" s="26"/>
      <c r="H124" s="21"/>
      <c r="I124" s="21"/>
      <c r="J124" s="21"/>
      <c r="K124" s="21"/>
      <c r="L124" s="21"/>
      <c r="M124" s="21"/>
      <c r="N124" s="21"/>
      <c r="O124" s="22"/>
    </row>
    <row r="125" spans="1:15" ht="15.75" customHeight="1" x14ac:dyDescent="0.3">
      <c r="A125" s="49"/>
      <c r="B125" s="25"/>
      <c r="C125" s="25"/>
      <c r="F125" s="23"/>
      <c r="G125" s="26"/>
      <c r="H125" s="21"/>
      <c r="I125" s="21"/>
      <c r="J125" s="21"/>
      <c r="K125" s="21"/>
      <c r="L125" s="21"/>
      <c r="M125" s="21"/>
      <c r="N125" s="21"/>
      <c r="O125" s="22"/>
    </row>
    <row r="126" spans="1:15" ht="15.75" customHeight="1" x14ac:dyDescent="0.3">
      <c r="A126" s="49"/>
      <c r="B126" s="25"/>
      <c r="C126" s="25"/>
      <c r="F126" s="23"/>
      <c r="G126" s="26"/>
      <c r="H126" s="21"/>
      <c r="I126" s="21"/>
      <c r="J126" s="21"/>
      <c r="K126" s="21"/>
      <c r="L126" s="21"/>
      <c r="M126" s="21"/>
      <c r="N126" s="21"/>
      <c r="O126" s="22"/>
    </row>
    <row r="127" spans="1:15" ht="15.75" customHeight="1" x14ac:dyDescent="0.3">
      <c r="A127" s="49"/>
      <c r="B127" s="25"/>
      <c r="C127" s="25"/>
      <c r="F127" s="23"/>
      <c r="G127" s="26"/>
      <c r="H127" s="21"/>
      <c r="I127" s="21"/>
      <c r="J127" s="21"/>
      <c r="K127" s="21"/>
      <c r="L127" s="21"/>
      <c r="M127" s="21"/>
      <c r="N127" s="21"/>
      <c r="O127" s="22"/>
    </row>
    <row r="128" spans="1:15" ht="15.75" customHeight="1" x14ac:dyDescent="0.3">
      <c r="A128" s="49"/>
      <c r="B128" s="25"/>
      <c r="C128" s="25"/>
      <c r="F128" s="23"/>
      <c r="G128" s="26"/>
      <c r="H128" s="21"/>
      <c r="I128" s="21"/>
      <c r="J128" s="21"/>
      <c r="K128" s="21"/>
      <c r="L128" s="21"/>
      <c r="M128" s="21"/>
      <c r="N128" s="21"/>
      <c r="O128" s="22"/>
    </row>
    <row r="129" spans="1:15" ht="15.75" customHeight="1" x14ac:dyDescent="0.3">
      <c r="A129" s="49"/>
      <c r="B129" s="25"/>
      <c r="C129" s="25"/>
      <c r="F129" s="23"/>
      <c r="G129" s="26"/>
      <c r="H129" s="21"/>
      <c r="I129" s="21"/>
      <c r="J129" s="21"/>
      <c r="K129" s="21"/>
      <c r="L129" s="21"/>
      <c r="M129" s="21"/>
      <c r="N129" s="21"/>
      <c r="O129" s="22"/>
    </row>
    <row r="130" spans="1:15" ht="15.75" customHeight="1" x14ac:dyDescent="0.3">
      <c r="A130" s="49"/>
      <c r="B130" s="25"/>
      <c r="C130" s="25"/>
      <c r="F130" s="23"/>
      <c r="G130" s="26"/>
      <c r="H130" s="21"/>
      <c r="I130" s="21"/>
      <c r="J130" s="21"/>
      <c r="K130" s="21"/>
      <c r="L130" s="21"/>
      <c r="M130" s="21"/>
      <c r="N130" s="21"/>
      <c r="O130" s="22"/>
    </row>
    <row r="131" spans="1:15" ht="15.75" customHeight="1" x14ac:dyDescent="0.3">
      <c r="A131" s="49"/>
      <c r="B131" s="25"/>
      <c r="C131" s="25"/>
      <c r="F131" s="23"/>
      <c r="G131" s="26"/>
      <c r="H131" s="21"/>
      <c r="I131" s="21"/>
      <c r="J131" s="21"/>
      <c r="K131" s="21"/>
      <c r="L131" s="21"/>
      <c r="M131" s="21"/>
      <c r="N131" s="21"/>
      <c r="O131" s="22"/>
    </row>
    <row r="132" spans="1:15" ht="15.75" customHeight="1" x14ac:dyDescent="0.3">
      <c r="A132" s="49"/>
      <c r="B132" s="25"/>
      <c r="C132" s="25"/>
      <c r="F132" s="23"/>
      <c r="G132" s="26"/>
      <c r="H132" s="21"/>
      <c r="I132" s="21"/>
      <c r="J132" s="21"/>
      <c r="K132" s="21"/>
      <c r="L132" s="21"/>
      <c r="M132" s="21"/>
      <c r="N132" s="21"/>
      <c r="O132" s="22"/>
    </row>
    <row r="133" spans="1:15" ht="15.75" customHeight="1" x14ac:dyDescent="0.3">
      <c r="A133" s="49"/>
      <c r="B133" s="25"/>
      <c r="C133" s="25"/>
      <c r="F133" s="23"/>
      <c r="G133" s="26"/>
      <c r="H133" s="21"/>
      <c r="I133" s="21"/>
      <c r="J133" s="21"/>
      <c r="K133" s="21"/>
      <c r="L133" s="21"/>
      <c r="M133" s="21"/>
      <c r="N133" s="21"/>
      <c r="O133" s="22"/>
    </row>
    <row r="134" spans="1:15" ht="15.75" customHeight="1" x14ac:dyDescent="0.3">
      <c r="A134" s="49"/>
      <c r="B134" s="25"/>
      <c r="C134" s="25"/>
      <c r="F134" s="23"/>
      <c r="G134" s="26"/>
      <c r="H134" s="21"/>
      <c r="I134" s="21"/>
      <c r="J134" s="21"/>
      <c r="K134" s="21"/>
      <c r="L134" s="21"/>
      <c r="M134" s="21"/>
      <c r="N134" s="21"/>
      <c r="O134" s="22"/>
    </row>
    <row r="135" spans="1:15" ht="15.75" customHeight="1" x14ac:dyDescent="0.3">
      <c r="A135" s="49"/>
      <c r="B135" s="25"/>
      <c r="C135" s="25"/>
      <c r="F135" s="23"/>
      <c r="G135" s="26"/>
      <c r="H135" s="21"/>
      <c r="I135" s="21"/>
      <c r="J135" s="21"/>
      <c r="K135" s="21"/>
      <c r="L135" s="21"/>
      <c r="M135" s="21"/>
      <c r="N135" s="21"/>
      <c r="O135" s="22"/>
    </row>
    <row r="136" spans="1:15" ht="15.75" customHeight="1" x14ac:dyDescent="0.3">
      <c r="A136" s="49"/>
      <c r="B136" s="25"/>
      <c r="C136" s="25"/>
      <c r="F136" s="23"/>
      <c r="G136" s="26"/>
      <c r="H136" s="21"/>
      <c r="I136" s="21"/>
      <c r="J136" s="21"/>
      <c r="K136" s="21"/>
      <c r="L136" s="21"/>
      <c r="M136" s="21"/>
      <c r="N136" s="21"/>
      <c r="O136" s="22"/>
    </row>
    <row r="137" spans="1:15" ht="15.75" customHeight="1" x14ac:dyDescent="0.3">
      <c r="A137" s="49"/>
      <c r="B137" s="25"/>
      <c r="C137" s="25"/>
      <c r="F137" s="23"/>
      <c r="G137" s="26"/>
      <c r="H137" s="21"/>
      <c r="I137" s="21"/>
      <c r="J137" s="21"/>
      <c r="K137" s="21"/>
      <c r="L137" s="21"/>
      <c r="M137" s="21"/>
      <c r="N137" s="21"/>
      <c r="O137" s="22"/>
    </row>
    <row r="138" spans="1:15" ht="15.75" customHeight="1" x14ac:dyDescent="0.3">
      <c r="A138" s="49"/>
      <c r="B138" s="25"/>
      <c r="C138" s="25"/>
      <c r="F138" s="23"/>
      <c r="G138" s="26"/>
      <c r="H138" s="21"/>
      <c r="I138" s="21"/>
      <c r="J138" s="21"/>
      <c r="K138" s="21"/>
      <c r="L138" s="21"/>
      <c r="M138" s="21"/>
      <c r="N138" s="21"/>
      <c r="O138" s="22"/>
    </row>
    <row r="139" spans="1:15" ht="15.75" customHeight="1" x14ac:dyDescent="0.3">
      <c r="A139" s="49"/>
      <c r="B139" s="25"/>
      <c r="C139" s="25"/>
      <c r="F139" s="23"/>
      <c r="G139" s="26"/>
      <c r="H139" s="21"/>
      <c r="I139" s="21"/>
      <c r="J139" s="21"/>
      <c r="K139" s="21"/>
      <c r="L139" s="21"/>
      <c r="M139" s="21"/>
      <c r="N139" s="21"/>
      <c r="O139" s="22"/>
    </row>
    <row r="140" spans="1:15" ht="15.75" customHeight="1" x14ac:dyDescent="0.3">
      <c r="A140" s="49"/>
      <c r="B140" s="25"/>
      <c r="C140" s="25"/>
      <c r="F140" s="23"/>
      <c r="G140" s="26"/>
      <c r="H140" s="21"/>
      <c r="I140" s="21"/>
      <c r="J140" s="21"/>
      <c r="K140" s="21"/>
      <c r="L140" s="21"/>
      <c r="M140" s="21"/>
      <c r="N140" s="21"/>
      <c r="O140" s="22"/>
    </row>
    <row r="141" spans="1:15" ht="15.75" customHeight="1" x14ac:dyDescent="0.3">
      <c r="A141" s="49"/>
      <c r="B141" s="25"/>
      <c r="C141" s="25"/>
      <c r="F141" s="23"/>
      <c r="G141" s="26"/>
      <c r="H141" s="21"/>
      <c r="I141" s="21"/>
      <c r="J141" s="21"/>
      <c r="K141" s="21"/>
      <c r="L141" s="21"/>
      <c r="M141" s="21"/>
      <c r="N141" s="21"/>
      <c r="O141" s="22"/>
    </row>
    <row r="142" spans="1:15" ht="15.75" customHeight="1" x14ac:dyDescent="0.3">
      <c r="A142" s="49"/>
      <c r="B142" s="25"/>
      <c r="C142" s="25"/>
      <c r="F142" s="23"/>
      <c r="G142" s="26"/>
      <c r="H142" s="21"/>
      <c r="I142" s="21"/>
      <c r="J142" s="21"/>
      <c r="K142" s="21"/>
      <c r="L142" s="21"/>
      <c r="M142" s="21"/>
      <c r="N142" s="21"/>
      <c r="O142" s="22"/>
    </row>
    <row r="143" spans="1:15" ht="15.75" customHeight="1" x14ac:dyDescent="0.3">
      <c r="A143" s="49"/>
      <c r="B143" s="25"/>
      <c r="C143" s="25"/>
      <c r="F143" s="23"/>
      <c r="G143" s="26"/>
      <c r="H143" s="21"/>
      <c r="I143" s="21"/>
      <c r="J143" s="21"/>
      <c r="K143" s="21"/>
      <c r="L143" s="21"/>
      <c r="M143" s="21"/>
      <c r="N143" s="21"/>
      <c r="O143" s="22"/>
    </row>
    <row r="144" spans="1:15" ht="15.75" customHeight="1" x14ac:dyDescent="0.3">
      <c r="A144" s="49"/>
      <c r="B144" s="25"/>
      <c r="C144" s="25"/>
      <c r="F144" s="23"/>
      <c r="G144" s="26"/>
      <c r="H144" s="21"/>
      <c r="I144" s="21"/>
      <c r="J144" s="21"/>
      <c r="K144" s="21"/>
      <c r="L144" s="21"/>
      <c r="M144" s="21"/>
      <c r="N144" s="21"/>
      <c r="O144" s="22"/>
    </row>
    <row r="145" spans="1:15" ht="15.75" customHeight="1" x14ac:dyDescent="0.3">
      <c r="A145" s="49"/>
      <c r="B145" s="25"/>
      <c r="C145" s="25"/>
      <c r="F145" s="23"/>
      <c r="G145" s="26"/>
      <c r="H145" s="21"/>
      <c r="I145" s="21"/>
      <c r="J145" s="21"/>
      <c r="K145" s="21"/>
      <c r="L145" s="21"/>
      <c r="M145" s="21"/>
      <c r="N145" s="21"/>
      <c r="O145" s="22"/>
    </row>
    <row r="146" spans="1:15" ht="15.75" customHeight="1" x14ac:dyDescent="0.3">
      <c r="A146" s="49"/>
      <c r="B146" s="25"/>
      <c r="C146" s="25"/>
      <c r="F146" s="23"/>
      <c r="G146" s="26"/>
      <c r="H146" s="21"/>
      <c r="I146" s="21"/>
      <c r="J146" s="21"/>
      <c r="K146" s="21"/>
      <c r="L146" s="21"/>
      <c r="M146" s="21"/>
      <c r="N146" s="21"/>
      <c r="O146" s="22"/>
    </row>
    <row r="147" spans="1:15" ht="15.75" customHeight="1" x14ac:dyDescent="0.3">
      <c r="A147" s="49"/>
      <c r="B147" s="25"/>
      <c r="C147" s="25"/>
      <c r="F147" s="23"/>
      <c r="G147" s="26"/>
      <c r="H147" s="21"/>
      <c r="I147" s="21"/>
      <c r="J147" s="21"/>
      <c r="K147" s="21"/>
      <c r="L147" s="21"/>
      <c r="M147" s="21"/>
      <c r="N147" s="21"/>
      <c r="O147" s="22"/>
    </row>
    <row r="148" spans="1:15" ht="15.75" customHeight="1" x14ac:dyDescent="0.3">
      <c r="A148" s="49"/>
      <c r="B148" s="25"/>
      <c r="C148" s="25"/>
      <c r="F148" s="23"/>
      <c r="G148" s="26"/>
      <c r="H148" s="21"/>
      <c r="I148" s="21"/>
      <c r="J148" s="21"/>
      <c r="K148" s="21"/>
      <c r="L148" s="21"/>
      <c r="M148" s="21"/>
      <c r="N148" s="21"/>
      <c r="O148" s="22"/>
    </row>
    <row r="149" spans="1:15" ht="15.75" customHeight="1" x14ac:dyDescent="0.3">
      <c r="A149" s="49"/>
      <c r="B149" s="25"/>
      <c r="C149" s="25"/>
      <c r="F149" s="23"/>
      <c r="G149" s="26"/>
      <c r="H149" s="21"/>
      <c r="I149" s="21"/>
      <c r="J149" s="21"/>
      <c r="K149" s="21"/>
      <c r="L149" s="21"/>
      <c r="M149" s="21"/>
      <c r="N149" s="21"/>
      <c r="O149" s="22"/>
    </row>
    <row r="150" spans="1:15" ht="15.75" customHeight="1" x14ac:dyDescent="0.3">
      <c r="A150" s="49"/>
      <c r="B150" s="25"/>
      <c r="C150" s="25"/>
      <c r="F150" s="23"/>
      <c r="G150" s="26"/>
      <c r="H150" s="21"/>
      <c r="I150" s="21"/>
      <c r="J150" s="21"/>
      <c r="K150" s="21"/>
      <c r="L150" s="21"/>
      <c r="M150" s="21"/>
      <c r="N150" s="21"/>
      <c r="O150" s="22"/>
    </row>
    <row r="151" spans="1:15" ht="15.75" customHeight="1" x14ac:dyDescent="0.3">
      <c r="A151" s="49"/>
      <c r="B151" s="25"/>
      <c r="C151" s="25"/>
      <c r="F151" s="23"/>
      <c r="G151" s="26"/>
      <c r="H151" s="21"/>
      <c r="I151" s="21"/>
      <c r="J151" s="21"/>
      <c r="K151" s="21"/>
      <c r="L151" s="21"/>
      <c r="M151" s="21"/>
      <c r="N151" s="21"/>
      <c r="O151" s="22"/>
    </row>
    <row r="152" spans="1:15" ht="15.75" customHeight="1" x14ac:dyDescent="0.3">
      <c r="A152" s="49"/>
      <c r="B152" s="25"/>
      <c r="C152" s="25"/>
      <c r="F152" s="23"/>
      <c r="G152" s="26"/>
      <c r="H152" s="21"/>
      <c r="I152" s="21"/>
      <c r="J152" s="21"/>
      <c r="K152" s="21"/>
      <c r="L152" s="21"/>
      <c r="M152" s="21"/>
      <c r="N152" s="21"/>
      <c r="O152" s="22"/>
    </row>
    <row r="153" spans="1:15" ht="15.75" customHeight="1" x14ac:dyDescent="0.3">
      <c r="A153" s="49"/>
      <c r="B153" s="25"/>
      <c r="C153" s="25"/>
      <c r="F153" s="23"/>
      <c r="G153" s="26"/>
      <c r="H153" s="21"/>
      <c r="I153" s="21"/>
      <c r="J153" s="21"/>
      <c r="K153" s="21"/>
      <c r="L153" s="21"/>
      <c r="M153" s="21"/>
      <c r="N153" s="21"/>
      <c r="O153" s="22"/>
    </row>
    <row r="154" spans="1:15" ht="15.75" customHeight="1" x14ac:dyDescent="0.3">
      <c r="A154" s="49"/>
      <c r="B154" s="25"/>
      <c r="C154" s="25"/>
      <c r="F154" s="23"/>
      <c r="G154" s="26"/>
      <c r="H154" s="21"/>
      <c r="I154" s="21"/>
      <c r="J154" s="21"/>
      <c r="K154" s="21"/>
      <c r="L154" s="21"/>
      <c r="M154" s="21"/>
      <c r="N154" s="21"/>
      <c r="O154" s="22"/>
    </row>
    <row r="155" spans="1:15" ht="15.75" customHeight="1" x14ac:dyDescent="0.3">
      <c r="A155" s="49"/>
      <c r="B155" s="25"/>
      <c r="C155" s="25"/>
      <c r="F155" s="23"/>
      <c r="G155" s="26"/>
      <c r="H155" s="21"/>
      <c r="I155" s="21"/>
      <c r="J155" s="21"/>
      <c r="K155" s="21"/>
      <c r="L155" s="21"/>
      <c r="M155" s="21"/>
      <c r="N155" s="21"/>
      <c r="O155" s="22"/>
    </row>
    <row r="156" spans="1:15" ht="15.75" customHeight="1" x14ac:dyDescent="0.3">
      <c r="A156" s="49"/>
      <c r="B156" s="25"/>
      <c r="C156" s="25"/>
      <c r="F156" s="23"/>
      <c r="G156" s="26"/>
      <c r="H156" s="21"/>
      <c r="I156" s="21"/>
      <c r="J156" s="21"/>
      <c r="K156" s="21"/>
      <c r="L156" s="21"/>
      <c r="M156" s="21"/>
      <c r="N156" s="21"/>
      <c r="O156" s="22"/>
    </row>
    <row r="157" spans="1:15" ht="15.75" customHeight="1" x14ac:dyDescent="0.3">
      <c r="A157" s="49"/>
      <c r="B157" s="25"/>
      <c r="C157" s="25"/>
      <c r="F157" s="23"/>
      <c r="G157" s="26"/>
      <c r="H157" s="21"/>
      <c r="I157" s="21"/>
      <c r="J157" s="21"/>
      <c r="K157" s="21"/>
      <c r="L157" s="21"/>
      <c r="M157" s="21"/>
      <c r="N157" s="21"/>
      <c r="O157" s="22"/>
    </row>
    <row r="158" spans="1:15" ht="15.75" customHeight="1" x14ac:dyDescent="0.3">
      <c r="A158" s="49"/>
      <c r="B158" s="25"/>
      <c r="C158" s="25"/>
      <c r="F158" s="23"/>
      <c r="G158" s="26"/>
      <c r="H158" s="21"/>
      <c r="I158" s="21"/>
      <c r="J158" s="21"/>
      <c r="K158" s="21"/>
      <c r="L158" s="21"/>
      <c r="M158" s="21"/>
      <c r="N158" s="21"/>
      <c r="O158" s="22"/>
    </row>
    <row r="159" spans="1:15" ht="15.75" customHeight="1" x14ac:dyDescent="0.3">
      <c r="A159" s="49"/>
      <c r="B159" s="25"/>
      <c r="C159" s="25"/>
      <c r="F159" s="23"/>
      <c r="G159" s="26"/>
      <c r="H159" s="21"/>
      <c r="I159" s="21"/>
      <c r="J159" s="21"/>
      <c r="K159" s="21"/>
      <c r="L159" s="21"/>
      <c r="M159" s="21"/>
      <c r="N159" s="21"/>
      <c r="O159" s="22"/>
    </row>
    <row r="160" spans="1:15" ht="15.75" customHeight="1" x14ac:dyDescent="0.3">
      <c r="A160" s="49"/>
      <c r="B160" s="25"/>
      <c r="C160" s="25"/>
      <c r="F160" s="23"/>
      <c r="G160" s="26"/>
      <c r="H160" s="21"/>
      <c r="I160" s="21"/>
      <c r="J160" s="21"/>
      <c r="K160" s="21"/>
      <c r="L160" s="21"/>
      <c r="M160" s="21"/>
      <c r="N160" s="21"/>
      <c r="O160" s="22"/>
    </row>
    <row r="161" spans="1:15" ht="15.75" customHeight="1" x14ac:dyDescent="0.3">
      <c r="A161" s="49"/>
      <c r="B161" s="25"/>
      <c r="C161" s="25"/>
      <c r="F161" s="23"/>
      <c r="G161" s="26"/>
      <c r="H161" s="21"/>
      <c r="I161" s="21"/>
      <c r="J161" s="21"/>
      <c r="K161" s="21"/>
      <c r="L161" s="21"/>
      <c r="M161" s="21"/>
      <c r="N161" s="21"/>
      <c r="O161" s="22"/>
    </row>
    <row r="162" spans="1:15" ht="15.75" customHeight="1" x14ac:dyDescent="0.3">
      <c r="A162" s="49"/>
      <c r="B162" s="25"/>
      <c r="C162" s="25"/>
      <c r="F162" s="23"/>
      <c r="G162" s="26"/>
      <c r="H162" s="21"/>
      <c r="I162" s="21"/>
      <c r="J162" s="21"/>
      <c r="K162" s="21"/>
      <c r="L162" s="21"/>
      <c r="M162" s="21"/>
      <c r="N162" s="21"/>
      <c r="O162" s="22"/>
    </row>
    <row r="163" spans="1:15" ht="15.75" customHeight="1" x14ac:dyDescent="0.3">
      <c r="A163" s="49"/>
      <c r="B163" s="25"/>
      <c r="C163" s="25"/>
      <c r="F163" s="23"/>
      <c r="G163" s="26"/>
      <c r="H163" s="21"/>
      <c r="I163" s="21"/>
      <c r="J163" s="21"/>
      <c r="K163" s="21"/>
      <c r="L163" s="21"/>
      <c r="M163" s="21"/>
      <c r="N163" s="21"/>
      <c r="O163" s="22"/>
    </row>
    <row r="164" spans="1:15" ht="15.75" customHeight="1" x14ac:dyDescent="0.3">
      <c r="A164" s="49"/>
      <c r="B164" s="25"/>
      <c r="C164" s="25"/>
      <c r="F164" s="23"/>
      <c r="G164" s="26"/>
      <c r="H164" s="21"/>
      <c r="I164" s="21"/>
      <c r="J164" s="21"/>
      <c r="K164" s="21"/>
      <c r="L164" s="21"/>
      <c r="M164" s="21"/>
      <c r="N164" s="21"/>
      <c r="O164" s="22"/>
    </row>
    <row r="165" spans="1:15" ht="15.75" customHeight="1" x14ac:dyDescent="0.3">
      <c r="A165" s="49"/>
      <c r="B165" s="25"/>
      <c r="C165" s="25"/>
      <c r="F165" s="23"/>
      <c r="G165" s="26"/>
      <c r="H165" s="21"/>
      <c r="I165" s="21"/>
      <c r="J165" s="21"/>
      <c r="K165" s="21"/>
      <c r="L165" s="21"/>
      <c r="M165" s="21"/>
      <c r="N165" s="21"/>
      <c r="O165" s="22"/>
    </row>
    <row r="166" spans="1:15" ht="15.75" customHeight="1" x14ac:dyDescent="0.3">
      <c r="A166" s="49"/>
      <c r="B166" s="25"/>
      <c r="C166" s="25"/>
      <c r="F166" s="23"/>
      <c r="G166" s="26"/>
      <c r="H166" s="21"/>
      <c r="I166" s="21"/>
      <c r="J166" s="21"/>
      <c r="K166" s="21"/>
      <c r="L166" s="21"/>
      <c r="M166" s="21"/>
      <c r="N166" s="21"/>
      <c r="O166" s="22"/>
    </row>
    <row r="167" spans="1:15" ht="15.75" customHeight="1" x14ac:dyDescent="0.3">
      <c r="A167" s="49"/>
      <c r="B167" s="25"/>
      <c r="C167" s="25"/>
      <c r="F167" s="23"/>
      <c r="G167" s="26"/>
      <c r="H167" s="21"/>
      <c r="I167" s="21"/>
      <c r="J167" s="21"/>
      <c r="K167" s="21"/>
      <c r="L167" s="21"/>
      <c r="M167" s="21"/>
      <c r="N167" s="21"/>
      <c r="O167" s="22"/>
    </row>
    <row r="168" spans="1:15" ht="15.75" customHeight="1" x14ac:dyDescent="0.3">
      <c r="A168" s="49"/>
      <c r="B168" s="25"/>
      <c r="C168" s="25"/>
      <c r="F168" s="23"/>
      <c r="G168" s="26"/>
      <c r="H168" s="21"/>
      <c r="I168" s="21"/>
      <c r="J168" s="21"/>
      <c r="K168" s="21"/>
      <c r="L168" s="21"/>
      <c r="M168" s="21"/>
      <c r="N168" s="21"/>
      <c r="O168" s="22"/>
    </row>
    <row r="169" spans="1:15" ht="15.75" customHeight="1" x14ac:dyDescent="0.3">
      <c r="A169" s="49"/>
      <c r="B169" s="25"/>
      <c r="C169" s="25"/>
      <c r="F169" s="23"/>
      <c r="G169" s="26"/>
      <c r="H169" s="21"/>
      <c r="I169" s="21"/>
      <c r="J169" s="21"/>
      <c r="K169" s="21"/>
      <c r="L169" s="21"/>
      <c r="M169" s="21"/>
      <c r="N169" s="21"/>
      <c r="O169" s="22"/>
    </row>
    <row r="170" spans="1:15" ht="15.75" customHeight="1" x14ac:dyDescent="0.3">
      <c r="A170" s="49"/>
      <c r="B170" s="25"/>
      <c r="C170" s="25"/>
      <c r="F170" s="23"/>
      <c r="G170" s="26"/>
      <c r="H170" s="21"/>
      <c r="I170" s="21"/>
      <c r="J170" s="21"/>
      <c r="K170" s="21"/>
      <c r="L170" s="21"/>
      <c r="M170" s="21"/>
      <c r="N170" s="21"/>
      <c r="O170" s="22"/>
    </row>
    <row r="171" spans="1:15" ht="15.75" customHeight="1" x14ac:dyDescent="0.3">
      <c r="A171" s="49"/>
      <c r="B171" s="25"/>
      <c r="C171" s="25"/>
      <c r="F171" s="23"/>
      <c r="G171" s="26"/>
      <c r="H171" s="21"/>
      <c r="I171" s="21"/>
      <c r="J171" s="21"/>
      <c r="K171" s="21"/>
      <c r="L171" s="21"/>
      <c r="M171" s="21"/>
      <c r="N171" s="21"/>
      <c r="O171" s="22"/>
    </row>
    <row r="172" spans="1:15" ht="15.75" customHeight="1" x14ac:dyDescent="0.3">
      <c r="A172" s="49"/>
      <c r="B172" s="25"/>
      <c r="C172" s="25"/>
      <c r="F172" s="23"/>
      <c r="G172" s="26"/>
      <c r="H172" s="21"/>
      <c r="I172" s="21"/>
      <c r="J172" s="21"/>
      <c r="K172" s="21"/>
      <c r="L172" s="21"/>
      <c r="M172" s="21"/>
      <c r="N172" s="21"/>
      <c r="O172" s="22"/>
    </row>
    <row r="173" spans="1:15" ht="15.75" customHeight="1" x14ac:dyDescent="0.3">
      <c r="A173" s="49"/>
      <c r="B173" s="25"/>
      <c r="C173" s="25"/>
      <c r="F173" s="23"/>
      <c r="G173" s="26"/>
      <c r="H173" s="21"/>
      <c r="I173" s="21"/>
      <c r="J173" s="21"/>
      <c r="K173" s="21"/>
      <c r="L173" s="21"/>
      <c r="M173" s="21"/>
      <c r="N173" s="21"/>
      <c r="O173" s="22"/>
    </row>
    <row r="174" spans="1:15" ht="15.75" customHeight="1" x14ac:dyDescent="0.3">
      <c r="A174" s="49"/>
      <c r="B174" s="25"/>
      <c r="C174" s="25"/>
      <c r="F174" s="23"/>
      <c r="G174" s="26"/>
      <c r="H174" s="21"/>
      <c r="I174" s="21"/>
      <c r="J174" s="21"/>
      <c r="K174" s="21"/>
      <c r="L174" s="21"/>
      <c r="M174" s="21"/>
      <c r="N174" s="21"/>
      <c r="O174" s="22"/>
    </row>
    <row r="175" spans="1:15" ht="15.75" customHeight="1" x14ac:dyDescent="0.3">
      <c r="A175" s="49"/>
      <c r="B175" s="25"/>
      <c r="C175" s="25"/>
      <c r="F175" s="23"/>
      <c r="G175" s="26"/>
      <c r="H175" s="21"/>
      <c r="I175" s="21"/>
      <c r="J175" s="21"/>
      <c r="K175" s="21"/>
      <c r="L175" s="21"/>
      <c r="M175" s="21"/>
      <c r="N175" s="21"/>
      <c r="O175" s="22"/>
    </row>
    <row r="176" spans="1:15" ht="15.75" customHeight="1" x14ac:dyDescent="0.3">
      <c r="A176" s="49"/>
      <c r="B176" s="25"/>
      <c r="C176" s="25"/>
      <c r="F176" s="23"/>
      <c r="G176" s="26"/>
      <c r="H176" s="21"/>
      <c r="I176" s="21"/>
      <c r="J176" s="21"/>
      <c r="K176" s="21"/>
      <c r="L176" s="21"/>
      <c r="M176" s="21"/>
      <c r="N176" s="21"/>
      <c r="O176" s="22"/>
    </row>
    <row r="177" spans="1:15" ht="15.75" customHeight="1" x14ac:dyDescent="0.3">
      <c r="A177" s="49"/>
      <c r="B177" s="25"/>
      <c r="C177" s="25"/>
      <c r="F177" s="23"/>
      <c r="G177" s="26"/>
      <c r="H177" s="21"/>
      <c r="I177" s="21"/>
      <c r="J177" s="21"/>
      <c r="K177" s="21"/>
      <c r="L177" s="21"/>
      <c r="M177" s="21"/>
      <c r="N177" s="21"/>
      <c r="O177" s="22"/>
    </row>
    <row r="178" spans="1:15" ht="15.75" customHeight="1" x14ac:dyDescent="0.3">
      <c r="A178" s="49"/>
      <c r="B178" s="25"/>
      <c r="C178" s="25"/>
      <c r="F178" s="23"/>
      <c r="G178" s="26"/>
      <c r="H178" s="21"/>
      <c r="I178" s="21"/>
      <c r="J178" s="21"/>
      <c r="K178" s="21"/>
      <c r="L178" s="21"/>
      <c r="M178" s="21"/>
      <c r="N178" s="21"/>
      <c r="O178" s="22"/>
    </row>
    <row r="179" spans="1:15" ht="15.75" customHeight="1" x14ac:dyDescent="0.3">
      <c r="A179" s="49"/>
      <c r="B179" s="25"/>
      <c r="C179" s="25"/>
      <c r="F179" s="23"/>
      <c r="G179" s="26"/>
      <c r="H179" s="21"/>
      <c r="I179" s="21"/>
      <c r="J179" s="21"/>
      <c r="K179" s="21"/>
      <c r="L179" s="21"/>
      <c r="M179" s="21"/>
      <c r="N179" s="21"/>
      <c r="O179" s="22"/>
    </row>
    <row r="180" spans="1:15" ht="15.75" customHeight="1" x14ac:dyDescent="0.3">
      <c r="A180" s="49"/>
      <c r="B180" s="25"/>
      <c r="C180" s="25"/>
      <c r="F180" s="23"/>
      <c r="G180" s="26"/>
      <c r="H180" s="21"/>
      <c r="I180" s="21"/>
      <c r="J180" s="21"/>
      <c r="K180" s="21"/>
      <c r="L180" s="21"/>
      <c r="M180" s="21"/>
      <c r="N180" s="21"/>
      <c r="O180" s="22"/>
    </row>
    <row r="181" spans="1:15" ht="15.75" customHeight="1" x14ac:dyDescent="0.3">
      <c r="A181" s="49"/>
      <c r="B181" s="25"/>
      <c r="C181" s="25"/>
      <c r="F181" s="23"/>
      <c r="G181" s="26"/>
      <c r="H181" s="21"/>
      <c r="I181" s="21"/>
      <c r="J181" s="21"/>
      <c r="K181" s="21"/>
      <c r="L181" s="21"/>
      <c r="M181" s="21"/>
      <c r="N181" s="21"/>
      <c r="O181" s="22"/>
    </row>
    <row r="182" spans="1:15" ht="15.75" customHeight="1" x14ac:dyDescent="0.3">
      <c r="A182" s="49"/>
      <c r="B182" s="25"/>
      <c r="C182" s="25"/>
      <c r="F182" s="23"/>
      <c r="G182" s="26"/>
      <c r="H182" s="21"/>
      <c r="I182" s="21"/>
      <c r="J182" s="21"/>
      <c r="K182" s="21"/>
      <c r="L182" s="21"/>
      <c r="M182" s="21"/>
      <c r="N182" s="21"/>
      <c r="O182" s="22"/>
    </row>
    <row r="183" spans="1:15" ht="15.75" customHeight="1" x14ac:dyDescent="0.3">
      <c r="A183" s="49"/>
      <c r="B183" s="25"/>
      <c r="C183" s="25"/>
      <c r="F183" s="23"/>
      <c r="G183" s="26"/>
      <c r="H183" s="21"/>
      <c r="I183" s="21"/>
      <c r="J183" s="21"/>
      <c r="K183" s="21"/>
      <c r="L183" s="21"/>
      <c r="M183" s="21"/>
      <c r="N183" s="21"/>
      <c r="O183" s="22"/>
    </row>
    <row r="184" spans="1:15" ht="15.75" customHeight="1" x14ac:dyDescent="0.3">
      <c r="A184" s="49"/>
      <c r="B184" s="25"/>
      <c r="C184" s="25"/>
      <c r="F184" s="23"/>
      <c r="G184" s="26"/>
      <c r="H184" s="21"/>
      <c r="I184" s="21"/>
      <c r="J184" s="21"/>
      <c r="K184" s="21"/>
      <c r="L184" s="21"/>
      <c r="M184" s="21"/>
      <c r="N184" s="21"/>
      <c r="O184" s="22"/>
    </row>
    <row r="185" spans="1:15" ht="15.75" customHeight="1" x14ac:dyDescent="0.3">
      <c r="A185" s="49"/>
      <c r="B185" s="25"/>
      <c r="C185" s="25"/>
      <c r="F185" s="23"/>
      <c r="G185" s="26"/>
      <c r="H185" s="21"/>
      <c r="I185" s="21"/>
      <c r="J185" s="21"/>
      <c r="K185" s="21"/>
      <c r="L185" s="21"/>
      <c r="M185" s="21"/>
      <c r="N185" s="21"/>
      <c r="O185" s="22"/>
    </row>
    <row r="186" spans="1:15" ht="15.75" customHeight="1" x14ac:dyDescent="0.3">
      <c r="A186" s="49"/>
      <c r="B186" s="25"/>
      <c r="C186" s="25"/>
      <c r="F186" s="23"/>
      <c r="G186" s="26"/>
      <c r="H186" s="21"/>
      <c r="I186" s="21"/>
      <c r="J186" s="21"/>
      <c r="K186" s="21"/>
      <c r="L186" s="21"/>
      <c r="M186" s="21"/>
      <c r="N186" s="21"/>
      <c r="O186" s="22"/>
    </row>
    <row r="187" spans="1:15" ht="15.75" customHeight="1" x14ac:dyDescent="0.3">
      <c r="A187" s="49"/>
      <c r="B187" s="25"/>
      <c r="C187" s="25"/>
      <c r="F187" s="23"/>
      <c r="G187" s="26"/>
      <c r="H187" s="21"/>
      <c r="I187" s="21"/>
      <c r="J187" s="21"/>
      <c r="K187" s="21"/>
      <c r="L187" s="21"/>
      <c r="M187" s="21"/>
      <c r="N187" s="21"/>
      <c r="O187" s="22"/>
    </row>
    <row r="188" spans="1:15" ht="15.75" customHeight="1" x14ac:dyDescent="0.3">
      <c r="A188" s="49"/>
      <c r="B188" s="25"/>
      <c r="C188" s="25"/>
      <c r="F188" s="23"/>
      <c r="G188" s="26"/>
      <c r="H188" s="21"/>
      <c r="I188" s="21"/>
      <c r="J188" s="21"/>
      <c r="K188" s="21"/>
      <c r="L188" s="21"/>
      <c r="M188" s="21"/>
      <c r="N188" s="21"/>
      <c r="O188" s="22"/>
    </row>
    <row r="189" spans="1:15" ht="15.75" customHeight="1" x14ac:dyDescent="0.3">
      <c r="A189" s="49"/>
      <c r="B189" s="25"/>
      <c r="C189" s="25"/>
      <c r="F189" s="23"/>
      <c r="G189" s="26"/>
      <c r="H189" s="21"/>
      <c r="I189" s="21"/>
      <c r="J189" s="21"/>
      <c r="K189" s="21"/>
      <c r="L189" s="21"/>
      <c r="M189" s="21"/>
      <c r="N189" s="21"/>
      <c r="O189" s="22"/>
    </row>
    <row r="190" spans="1:15" ht="15.75" customHeight="1" x14ac:dyDescent="0.3">
      <c r="A190" s="49"/>
      <c r="B190" s="25"/>
      <c r="C190" s="25"/>
      <c r="F190" s="23"/>
      <c r="G190" s="26"/>
      <c r="H190" s="21"/>
      <c r="I190" s="21"/>
      <c r="J190" s="21"/>
      <c r="K190" s="21"/>
      <c r="L190" s="21"/>
      <c r="M190" s="21"/>
      <c r="N190" s="21"/>
      <c r="O190" s="22"/>
    </row>
    <row r="191" spans="1:15" ht="15.75" customHeight="1" x14ac:dyDescent="0.3">
      <c r="A191" s="49"/>
      <c r="B191" s="25"/>
      <c r="C191" s="25"/>
      <c r="F191" s="23"/>
      <c r="G191" s="26"/>
      <c r="H191" s="21"/>
      <c r="I191" s="21"/>
      <c r="J191" s="21"/>
      <c r="K191" s="21"/>
      <c r="L191" s="21"/>
      <c r="M191" s="21"/>
      <c r="N191" s="21"/>
      <c r="O191" s="22"/>
    </row>
    <row r="192" spans="1:15" ht="15.75" customHeight="1" x14ac:dyDescent="0.3">
      <c r="A192" s="49"/>
      <c r="B192" s="25"/>
      <c r="C192" s="25"/>
      <c r="F192" s="23"/>
      <c r="G192" s="26"/>
      <c r="H192" s="21"/>
      <c r="I192" s="21"/>
      <c r="J192" s="21"/>
      <c r="K192" s="21"/>
      <c r="L192" s="21"/>
      <c r="M192" s="21"/>
      <c r="N192" s="21"/>
      <c r="O192" s="22"/>
    </row>
    <row r="193" spans="1:15" ht="15.75" customHeight="1" x14ac:dyDescent="0.3">
      <c r="A193" s="49"/>
      <c r="B193" s="25"/>
      <c r="C193" s="25"/>
      <c r="F193" s="23"/>
      <c r="G193" s="26"/>
      <c r="H193" s="21"/>
      <c r="I193" s="21"/>
      <c r="J193" s="21"/>
      <c r="K193" s="21"/>
      <c r="L193" s="21"/>
      <c r="M193" s="21"/>
      <c r="N193" s="21"/>
      <c r="O193" s="22"/>
    </row>
    <row r="194" spans="1:15" ht="15.75" customHeight="1" x14ac:dyDescent="0.3">
      <c r="A194" s="49"/>
      <c r="B194" s="25"/>
      <c r="C194" s="25"/>
      <c r="F194" s="23"/>
      <c r="G194" s="26"/>
      <c r="H194" s="21"/>
      <c r="I194" s="21"/>
      <c r="J194" s="21"/>
      <c r="K194" s="21"/>
      <c r="L194" s="21"/>
      <c r="M194" s="21"/>
      <c r="N194" s="21"/>
      <c r="O194" s="22"/>
    </row>
    <row r="195" spans="1:15" ht="15.75" customHeight="1" x14ac:dyDescent="0.3">
      <c r="A195" s="49"/>
      <c r="B195" s="25"/>
      <c r="C195" s="25"/>
      <c r="F195" s="23"/>
      <c r="G195" s="26"/>
      <c r="H195" s="21"/>
      <c r="I195" s="21"/>
      <c r="J195" s="21"/>
      <c r="K195" s="21"/>
      <c r="L195" s="21"/>
      <c r="M195" s="21"/>
      <c r="N195" s="21"/>
      <c r="O195" s="22"/>
    </row>
    <row r="196" spans="1:15" ht="15.75" customHeight="1" x14ac:dyDescent="0.3">
      <c r="A196" s="49"/>
      <c r="B196" s="25"/>
      <c r="C196" s="25"/>
      <c r="F196" s="23"/>
      <c r="G196" s="26"/>
      <c r="H196" s="21"/>
      <c r="I196" s="21"/>
      <c r="J196" s="21"/>
      <c r="K196" s="21"/>
      <c r="L196" s="21"/>
      <c r="M196" s="21"/>
      <c r="N196" s="21"/>
      <c r="O196" s="22"/>
    </row>
    <row r="197" spans="1:15" ht="15.75" customHeight="1" x14ac:dyDescent="0.3">
      <c r="A197" s="49"/>
      <c r="B197" s="25"/>
      <c r="C197" s="25"/>
      <c r="F197" s="23"/>
      <c r="G197" s="26"/>
      <c r="H197" s="21"/>
      <c r="I197" s="21"/>
      <c r="J197" s="21"/>
      <c r="K197" s="21"/>
      <c r="L197" s="21"/>
      <c r="M197" s="21"/>
      <c r="N197" s="21"/>
      <c r="O197" s="22"/>
    </row>
    <row r="198" spans="1:15" ht="15.75" customHeight="1" x14ac:dyDescent="0.3">
      <c r="A198" s="49"/>
      <c r="B198" s="25"/>
      <c r="C198" s="25"/>
      <c r="F198" s="23"/>
      <c r="G198" s="26"/>
      <c r="H198" s="21"/>
      <c r="I198" s="21"/>
      <c r="J198" s="21"/>
      <c r="K198" s="21"/>
      <c r="L198" s="21"/>
      <c r="M198" s="21"/>
      <c r="N198" s="21"/>
      <c r="O198" s="22"/>
    </row>
    <row r="199" spans="1:15" ht="15.75" customHeight="1" x14ac:dyDescent="0.3">
      <c r="A199" s="49"/>
      <c r="B199" s="25"/>
      <c r="C199" s="25"/>
      <c r="F199" s="23"/>
      <c r="G199" s="26"/>
      <c r="H199" s="21"/>
      <c r="I199" s="21"/>
      <c r="J199" s="21"/>
      <c r="K199" s="21"/>
      <c r="L199" s="21"/>
      <c r="M199" s="21"/>
      <c r="N199" s="21"/>
      <c r="O199" s="22"/>
    </row>
    <row r="200" spans="1:15" ht="15.75" customHeight="1" x14ac:dyDescent="0.3">
      <c r="A200" s="49"/>
      <c r="B200" s="25"/>
      <c r="C200" s="25"/>
      <c r="F200" s="23"/>
      <c r="G200" s="26"/>
      <c r="H200" s="21"/>
      <c r="I200" s="21"/>
      <c r="J200" s="21"/>
      <c r="K200" s="21"/>
      <c r="L200" s="21"/>
      <c r="M200" s="21"/>
      <c r="N200" s="21"/>
      <c r="O200" s="22"/>
    </row>
    <row r="201" spans="1:15" ht="15.75" customHeight="1" x14ac:dyDescent="0.3">
      <c r="A201" s="49"/>
      <c r="B201" s="25"/>
      <c r="C201" s="25"/>
      <c r="F201" s="23"/>
      <c r="G201" s="26"/>
      <c r="H201" s="21"/>
      <c r="I201" s="21"/>
      <c r="J201" s="21"/>
      <c r="K201" s="21"/>
      <c r="L201" s="21"/>
      <c r="M201" s="21"/>
      <c r="N201" s="21"/>
      <c r="O201" s="22"/>
    </row>
    <row r="202" spans="1:15" ht="15.75" customHeight="1" x14ac:dyDescent="0.3">
      <c r="A202" s="49"/>
      <c r="B202" s="25"/>
      <c r="C202" s="25"/>
      <c r="F202" s="23"/>
      <c r="G202" s="26"/>
      <c r="H202" s="21"/>
      <c r="I202" s="21"/>
      <c r="J202" s="21"/>
      <c r="K202" s="21"/>
      <c r="L202" s="21"/>
      <c r="M202" s="21"/>
      <c r="N202" s="21"/>
      <c r="O202" s="22"/>
    </row>
    <row r="203" spans="1:15" ht="15.75" customHeight="1" x14ac:dyDescent="0.3">
      <c r="A203" s="49"/>
      <c r="B203" s="25"/>
      <c r="C203" s="25"/>
      <c r="F203" s="23"/>
      <c r="G203" s="26"/>
      <c r="H203" s="21"/>
      <c r="I203" s="21"/>
      <c r="J203" s="21"/>
      <c r="K203" s="21"/>
      <c r="L203" s="21"/>
      <c r="M203" s="21"/>
      <c r="N203" s="21"/>
      <c r="O203" s="22"/>
    </row>
    <row r="204" spans="1:15" ht="15.75" customHeight="1" x14ac:dyDescent="0.3">
      <c r="A204" s="49"/>
      <c r="B204" s="25"/>
      <c r="C204" s="25"/>
      <c r="F204" s="23"/>
      <c r="G204" s="26"/>
      <c r="H204" s="21"/>
      <c r="I204" s="21"/>
      <c r="J204" s="21"/>
      <c r="K204" s="21"/>
      <c r="L204" s="21"/>
      <c r="M204" s="21"/>
      <c r="N204" s="21"/>
      <c r="O204" s="22"/>
    </row>
    <row r="205" spans="1:15" ht="15.75" customHeight="1" x14ac:dyDescent="0.3">
      <c r="A205" s="49"/>
      <c r="B205" s="25"/>
      <c r="C205" s="25"/>
      <c r="F205" s="23"/>
      <c r="G205" s="26"/>
      <c r="H205" s="21"/>
      <c r="I205" s="21"/>
      <c r="J205" s="21"/>
      <c r="K205" s="21"/>
      <c r="L205" s="21"/>
      <c r="M205" s="21"/>
      <c r="N205" s="21"/>
      <c r="O205" s="22"/>
    </row>
    <row r="206" spans="1:15" ht="15.75" customHeight="1" x14ac:dyDescent="0.3">
      <c r="A206" s="49"/>
      <c r="B206" s="25"/>
      <c r="C206" s="25"/>
      <c r="F206" s="23"/>
      <c r="G206" s="26"/>
      <c r="H206" s="21"/>
      <c r="I206" s="21"/>
      <c r="J206" s="21"/>
      <c r="K206" s="21"/>
      <c r="L206" s="21"/>
      <c r="M206" s="21"/>
      <c r="N206" s="21"/>
      <c r="O206" s="22"/>
    </row>
    <row r="207" spans="1:15" ht="15.75" customHeight="1" x14ac:dyDescent="0.3">
      <c r="A207" s="49"/>
      <c r="B207" s="25"/>
      <c r="C207" s="25"/>
      <c r="F207" s="23"/>
      <c r="G207" s="26"/>
      <c r="H207" s="21"/>
      <c r="I207" s="21"/>
      <c r="J207" s="21"/>
      <c r="K207" s="21"/>
      <c r="L207" s="21"/>
      <c r="M207" s="21"/>
      <c r="N207" s="21"/>
      <c r="O207" s="22"/>
    </row>
    <row r="208" spans="1:15" ht="15.75" customHeight="1" x14ac:dyDescent="0.3">
      <c r="A208" s="49"/>
      <c r="B208" s="25"/>
      <c r="C208" s="25"/>
      <c r="F208" s="23"/>
      <c r="G208" s="26"/>
      <c r="H208" s="21"/>
      <c r="I208" s="21"/>
      <c r="J208" s="21"/>
      <c r="K208" s="21"/>
      <c r="L208" s="21"/>
      <c r="M208" s="21"/>
      <c r="N208" s="21"/>
      <c r="O208" s="22"/>
    </row>
    <row r="209" spans="1:15" ht="15.75" customHeight="1" x14ac:dyDescent="0.3">
      <c r="A209" s="49"/>
      <c r="B209" s="25"/>
      <c r="C209" s="25"/>
      <c r="F209" s="23"/>
      <c r="G209" s="26"/>
      <c r="H209" s="21"/>
      <c r="I209" s="21"/>
      <c r="J209" s="21"/>
      <c r="K209" s="21"/>
      <c r="L209" s="21"/>
      <c r="M209" s="21"/>
      <c r="N209" s="21"/>
      <c r="O209" s="22"/>
    </row>
    <row r="210" spans="1:15" ht="15.75" customHeight="1" x14ac:dyDescent="0.3">
      <c r="A210" s="49"/>
      <c r="B210" s="25"/>
      <c r="C210" s="25"/>
      <c r="F210" s="23"/>
      <c r="G210" s="26"/>
      <c r="H210" s="21"/>
      <c r="I210" s="21"/>
      <c r="J210" s="21"/>
      <c r="K210" s="21"/>
      <c r="L210" s="21"/>
      <c r="M210" s="21"/>
      <c r="N210" s="21"/>
      <c r="O210" s="22"/>
    </row>
    <row r="211" spans="1:15" ht="15.75" customHeight="1" x14ac:dyDescent="0.3">
      <c r="A211" s="49"/>
      <c r="B211" s="25"/>
      <c r="C211" s="25"/>
      <c r="F211" s="23"/>
      <c r="G211" s="26"/>
      <c r="H211" s="21"/>
      <c r="I211" s="21"/>
      <c r="J211" s="21"/>
      <c r="K211" s="21"/>
      <c r="L211" s="21"/>
      <c r="M211" s="21"/>
      <c r="N211" s="21"/>
      <c r="O211" s="22"/>
    </row>
    <row r="212" spans="1:15" ht="15.75" customHeight="1" x14ac:dyDescent="0.3">
      <c r="A212" s="49"/>
      <c r="B212" s="25"/>
      <c r="C212" s="25"/>
      <c r="F212" s="23"/>
      <c r="G212" s="26"/>
      <c r="H212" s="21"/>
      <c r="I212" s="21"/>
      <c r="J212" s="21"/>
      <c r="K212" s="21"/>
      <c r="L212" s="21"/>
      <c r="M212" s="21"/>
      <c r="N212" s="21"/>
      <c r="O212" s="22"/>
    </row>
    <row r="213" spans="1:15" ht="15.75" customHeight="1" x14ac:dyDescent="0.3">
      <c r="A213" s="49"/>
      <c r="B213" s="25"/>
      <c r="C213" s="25"/>
      <c r="F213" s="23"/>
      <c r="G213" s="26"/>
      <c r="H213" s="21"/>
      <c r="I213" s="21"/>
      <c r="J213" s="21"/>
      <c r="K213" s="21"/>
      <c r="L213" s="21"/>
      <c r="M213" s="21"/>
      <c r="N213" s="21"/>
      <c r="O213" s="22"/>
    </row>
    <row r="214" spans="1:15" ht="15.75" customHeight="1" x14ac:dyDescent="0.3">
      <c r="A214" s="49"/>
      <c r="B214" s="25"/>
      <c r="C214" s="25"/>
      <c r="F214" s="23"/>
      <c r="G214" s="26"/>
      <c r="H214" s="21"/>
      <c r="I214" s="21"/>
      <c r="J214" s="21"/>
      <c r="K214" s="21"/>
      <c r="L214" s="21"/>
      <c r="M214" s="21"/>
      <c r="N214" s="21"/>
      <c r="O214" s="22"/>
    </row>
    <row r="215" spans="1:15" ht="15.75" customHeight="1" x14ac:dyDescent="0.3">
      <c r="A215" s="49"/>
      <c r="B215" s="25"/>
      <c r="C215" s="25"/>
      <c r="F215" s="23"/>
      <c r="G215" s="26"/>
      <c r="H215" s="21"/>
      <c r="I215" s="21"/>
      <c r="J215" s="21"/>
      <c r="K215" s="21"/>
      <c r="L215" s="21"/>
      <c r="M215" s="21"/>
      <c r="N215" s="21"/>
      <c r="O215" s="22"/>
    </row>
    <row r="216" spans="1:15" ht="15.75" customHeight="1" x14ac:dyDescent="0.3">
      <c r="A216" s="49"/>
      <c r="B216" s="25"/>
      <c r="C216" s="25"/>
      <c r="F216" s="23"/>
      <c r="G216" s="26"/>
      <c r="H216" s="21"/>
      <c r="I216" s="21"/>
      <c r="J216" s="21"/>
      <c r="K216" s="21"/>
      <c r="L216" s="21"/>
      <c r="M216" s="21"/>
      <c r="N216" s="21"/>
      <c r="O216" s="22"/>
    </row>
    <row r="217" spans="1:15" ht="15.75" customHeight="1" x14ac:dyDescent="0.3">
      <c r="A217" s="49"/>
      <c r="B217" s="25"/>
      <c r="C217" s="25"/>
      <c r="F217" s="23"/>
      <c r="G217" s="26"/>
      <c r="H217" s="21"/>
      <c r="I217" s="21"/>
      <c r="J217" s="21"/>
      <c r="K217" s="21"/>
      <c r="L217" s="21"/>
      <c r="M217" s="21"/>
      <c r="N217" s="21"/>
      <c r="O217" s="22"/>
    </row>
    <row r="218" spans="1:15" ht="15.75" customHeight="1" x14ac:dyDescent="0.3">
      <c r="A218" s="49"/>
      <c r="B218" s="25"/>
      <c r="C218" s="25"/>
      <c r="F218" s="23"/>
      <c r="G218" s="26"/>
      <c r="H218" s="21"/>
      <c r="I218" s="21"/>
      <c r="J218" s="21"/>
      <c r="K218" s="21"/>
      <c r="L218" s="21"/>
      <c r="M218" s="21"/>
      <c r="N218" s="21"/>
      <c r="O218" s="22"/>
    </row>
    <row r="219" spans="1:15" ht="15.75" customHeight="1" x14ac:dyDescent="0.3">
      <c r="A219" s="49"/>
      <c r="B219" s="25"/>
      <c r="C219" s="25"/>
      <c r="F219" s="23"/>
      <c r="G219" s="26"/>
      <c r="H219" s="21"/>
      <c r="I219" s="21"/>
      <c r="J219" s="21"/>
      <c r="K219" s="21"/>
      <c r="L219" s="21"/>
      <c r="M219" s="21"/>
      <c r="N219" s="21"/>
      <c r="O219" s="22"/>
    </row>
    <row r="220" spans="1:15" ht="15.75" customHeight="1" x14ac:dyDescent="0.3">
      <c r="A220" s="49"/>
      <c r="B220" s="25"/>
      <c r="C220" s="25"/>
      <c r="F220" s="23"/>
      <c r="G220" s="26"/>
      <c r="H220" s="21"/>
      <c r="I220" s="21"/>
      <c r="J220" s="21"/>
      <c r="K220" s="21"/>
      <c r="L220" s="21"/>
      <c r="M220" s="21"/>
      <c r="N220" s="21"/>
      <c r="O220" s="22"/>
    </row>
    <row r="221" spans="1:15" ht="15.75" customHeight="1" x14ac:dyDescent="0.3">
      <c r="A221" s="49"/>
      <c r="B221" s="25"/>
      <c r="C221" s="25"/>
      <c r="F221" s="23"/>
      <c r="G221" s="26"/>
      <c r="H221" s="21"/>
      <c r="I221" s="21"/>
      <c r="J221" s="21"/>
      <c r="K221" s="21"/>
      <c r="L221" s="21"/>
      <c r="M221" s="21"/>
      <c r="N221" s="21"/>
      <c r="O221" s="22"/>
    </row>
    <row r="222" spans="1:15" ht="15.75" customHeight="1" x14ac:dyDescent="0.3">
      <c r="A222" s="49"/>
      <c r="B222" s="25"/>
      <c r="C222" s="25"/>
      <c r="F222" s="23"/>
      <c r="G222" s="26"/>
      <c r="H222" s="21"/>
      <c r="I222" s="21"/>
      <c r="J222" s="21"/>
      <c r="K222" s="21"/>
      <c r="L222" s="21"/>
      <c r="M222" s="21"/>
      <c r="N222" s="21"/>
      <c r="O222" s="22"/>
    </row>
    <row r="223" spans="1:15" ht="15.75" customHeight="1" x14ac:dyDescent="0.3">
      <c r="A223" s="49"/>
      <c r="B223" s="25"/>
      <c r="C223" s="25"/>
      <c r="F223" s="23"/>
      <c r="G223" s="26"/>
      <c r="H223" s="21"/>
      <c r="I223" s="21"/>
      <c r="J223" s="21"/>
      <c r="K223" s="21"/>
      <c r="L223" s="21"/>
      <c r="M223" s="21"/>
      <c r="N223" s="21"/>
      <c r="O223" s="22"/>
    </row>
    <row r="224" spans="1:15" ht="15.75" customHeight="1" x14ac:dyDescent="0.3">
      <c r="A224" s="49"/>
      <c r="B224" s="25"/>
      <c r="C224" s="25"/>
      <c r="F224" s="23"/>
      <c r="G224" s="26"/>
      <c r="H224" s="21"/>
      <c r="I224" s="21"/>
      <c r="J224" s="21"/>
      <c r="K224" s="21"/>
      <c r="L224" s="21"/>
      <c r="M224" s="21"/>
      <c r="N224" s="21"/>
      <c r="O224" s="22"/>
    </row>
    <row r="225" spans="1:15" ht="15.75" customHeight="1" x14ac:dyDescent="0.3">
      <c r="A225" s="49"/>
      <c r="B225" s="25"/>
      <c r="C225" s="25"/>
      <c r="F225" s="23"/>
      <c r="G225" s="26"/>
      <c r="H225" s="21"/>
      <c r="I225" s="21"/>
      <c r="J225" s="21"/>
      <c r="K225" s="21"/>
      <c r="L225" s="21"/>
      <c r="M225" s="21"/>
      <c r="N225" s="21"/>
      <c r="O225" s="22"/>
    </row>
    <row r="226" spans="1:15" ht="15.75" customHeight="1" x14ac:dyDescent="0.3">
      <c r="A226" s="49"/>
      <c r="B226" s="25"/>
      <c r="C226" s="25"/>
      <c r="F226" s="23"/>
      <c r="G226" s="26"/>
      <c r="H226" s="21"/>
      <c r="I226" s="21"/>
      <c r="J226" s="21"/>
      <c r="K226" s="21"/>
      <c r="L226" s="21"/>
      <c r="M226" s="21"/>
      <c r="N226" s="21"/>
      <c r="O226" s="22"/>
    </row>
    <row r="227" spans="1:15" ht="15.75" customHeight="1" x14ac:dyDescent="0.3">
      <c r="A227" s="49"/>
      <c r="B227" s="25"/>
      <c r="C227" s="25"/>
      <c r="F227" s="23"/>
      <c r="G227" s="26"/>
      <c r="H227" s="21"/>
      <c r="I227" s="21"/>
      <c r="J227" s="21"/>
      <c r="K227" s="21"/>
      <c r="L227" s="21"/>
      <c r="M227" s="21"/>
      <c r="N227" s="21"/>
      <c r="O227" s="22"/>
    </row>
    <row r="228" spans="1:15" ht="15.75" customHeight="1" x14ac:dyDescent="0.3">
      <c r="A228" s="49"/>
      <c r="B228" s="25"/>
      <c r="C228" s="25"/>
      <c r="F228" s="23"/>
      <c r="G228" s="26"/>
      <c r="H228" s="21"/>
      <c r="I228" s="21"/>
      <c r="J228" s="21"/>
      <c r="K228" s="21"/>
      <c r="L228" s="21"/>
      <c r="M228" s="21"/>
      <c r="N228" s="21"/>
      <c r="O228" s="22"/>
    </row>
    <row r="229" spans="1:15" ht="15.75" customHeight="1" x14ac:dyDescent="0.3">
      <c r="A229" s="49"/>
      <c r="B229" s="25"/>
      <c r="C229" s="25"/>
      <c r="F229" s="23"/>
      <c r="G229" s="26"/>
      <c r="H229" s="21"/>
      <c r="I229" s="21"/>
      <c r="J229" s="21"/>
      <c r="K229" s="21"/>
      <c r="L229" s="21"/>
      <c r="M229" s="21"/>
      <c r="N229" s="21"/>
      <c r="O229" s="22"/>
    </row>
    <row r="230" spans="1:15" ht="15.75" customHeight="1" x14ac:dyDescent="0.3">
      <c r="A230" s="49"/>
      <c r="B230" s="25"/>
      <c r="C230" s="25"/>
      <c r="F230" s="23"/>
      <c r="G230" s="26"/>
      <c r="H230" s="21"/>
      <c r="I230" s="21"/>
      <c r="J230" s="21"/>
      <c r="K230" s="21"/>
      <c r="L230" s="21"/>
      <c r="M230" s="21"/>
      <c r="N230" s="21"/>
      <c r="O230" s="22"/>
    </row>
    <row r="231" spans="1:15" ht="15.75" customHeight="1" x14ac:dyDescent="0.3">
      <c r="A231" s="49"/>
      <c r="B231" s="25"/>
      <c r="C231" s="25"/>
      <c r="F231" s="23"/>
      <c r="G231" s="26"/>
      <c r="H231" s="21"/>
      <c r="I231" s="21"/>
      <c r="J231" s="21"/>
      <c r="K231" s="21"/>
      <c r="L231" s="21"/>
      <c r="M231" s="21"/>
      <c r="N231" s="21"/>
      <c r="O231" s="22"/>
    </row>
    <row r="232" spans="1:15" ht="15.75" customHeight="1" x14ac:dyDescent="0.3">
      <c r="A232" s="49"/>
      <c r="B232" s="25"/>
      <c r="C232" s="25"/>
      <c r="F232" s="23"/>
      <c r="G232" s="26"/>
      <c r="H232" s="21"/>
      <c r="I232" s="21"/>
      <c r="J232" s="21"/>
      <c r="K232" s="21"/>
      <c r="L232" s="21"/>
      <c r="M232" s="21"/>
      <c r="N232" s="21"/>
      <c r="O232" s="22"/>
    </row>
    <row r="233" spans="1:15" ht="15.75" customHeight="1" x14ac:dyDescent="0.3">
      <c r="A233" s="49"/>
      <c r="B233" s="25"/>
      <c r="C233" s="25"/>
      <c r="F233" s="23"/>
      <c r="G233" s="26"/>
      <c r="H233" s="21"/>
      <c r="I233" s="21"/>
      <c r="J233" s="21"/>
      <c r="K233" s="21"/>
      <c r="L233" s="21"/>
      <c r="M233" s="21"/>
      <c r="N233" s="21"/>
      <c r="O233" s="22"/>
    </row>
    <row r="234" spans="1:15" ht="15.75" customHeight="1" x14ac:dyDescent="0.3">
      <c r="A234" s="49"/>
      <c r="B234" s="25"/>
      <c r="C234" s="25"/>
      <c r="F234" s="23"/>
      <c r="G234" s="26"/>
      <c r="H234" s="21"/>
      <c r="I234" s="21"/>
      <c r="J234" s="21"/>
      <c r="K234" s="21"/>
      <c r="L234" s="21"/>
      <c r="M234" s="21"/>
      <c r="N234" s="21"/>
      <c r="O234" s="22"/>
    </row>
    <row r="235" spans="1:15" ht="15.75" customHeight="1" x14ac:dyDescent="0.3">
      <c r="A235" s="49"/>
      <c r="B235" s="25"/>
      <c r="C235" s="25"/>
      <c r="F235" s="23"/>
      <c r="G235" s="26"/>
      <c r="H235" s="21"/>
      <c r="I235" s="21"/>
      <c r="J235" s="21"/>
      <c r="K235" s="21"/>
      <c r="L235" s="21"/>
      <c r="M235" s="21"/>
      <c r="N235" s="21"/>
      <c r="O235" s="22"/>
    </row>
    <row r="236" spans="1:15" ht="15.75" customHeight="1" x14ac:dyDescent="0.3">
      <c r="A236" s="49"/>
      <c r="B236" s="25"/>
      <c r="C236" s="25"/>
      <c r="F236" s="23"/>
      <c r="G236" s="26"/>
      <c r="H236" s="21"/>
      <c r="I236" s="21"/>
      <c r="J236" s="21"/>
      <c r="K236" s="21"/>
      <c r="L236" s="21"/>
      <c r="M236" s="21"/>
      <c r="N236" s="21"/>
      <c r="O236" s="22"/>
    </row>
    <row r="237" spans="1:15" ht="15.75" customHeight="1" x14ac:dyDescent="0.3">
      <c r="A237" s="49"/>
      <c r="B237" s="25"/>
      <c r="C237" s="25"/>
      <c r="F237" s="23"/>
      <c r="G237" s="26"/>
      <c r="H237" s="21"/>
      <c r="I237" s="21"/>
      <c r="J237" s="21"/>
      <c r="K237" s="21"/>
      <c r="L237" s="21"/>
      <c r="M237" s="21"/>
      <c r="N237" s="21"/>
      <c r="O237" s="22"/>
    </row>
    <row r="238" spans="1:15" ht="15.75" customHeight="1" x14ac:dyDescent="0.3">
      <c r="A238" s="49"/>
      <c r="B238" s="25"/>
      <c r="C238" s="25"/>
      <c r="F238" s="23"/>
      <c r="G238" s="26"/>
      <c r="H238" s="21"/>
      <c r="I238" s="21"/>
      <c r="J238" s="21"/>
      <c r="K238" s="21"/>
      <c r="L238" s="21"/>
      <c r="M238" s="21"/>
      <c r="N238" s="21"/>
      <c r="O238" s="22"/>
    </row>
    <row r="239" spans="1:15" ht="15.75" customHeight="1" x14ac:dyDescent="0.3">
      <c r="A239" s="49"/>
      <c r="B239" s="25"/>
      <c r="C239" s="25"/>
      <c r="F239" s="23"/>
      <c r="G239" s="26"/>
      <c r="H239" s="21"/>
      <c r="I239" s="21"/>
      <c r="J239" s="21"/>
      <c r="K239" s="21"/>
      <c r="L239" s="21"/>
      <c r="M239" s="21"/>
      <c r="N239" s="21"/>
      <c r="O239" s="22"/>
    </row>
    <row r="240" spans="1:15" ht="15.75" customHeight="1" x14ac:dyDescent="0.3">
      <c r="A240" s="49"/>
      <c r="B240" s="25"/>
      <c r="C240" s="25"/>
      <c r="F240" s="23"/>
      <c r="G240" s="26"/>
      <c r="H240" s="21"/>
      <c r="I240" s="21"/>
      <c r="J240" s="21"/>
      <c r="K240" s="21"/>
      <c r="L240" s="21"/>
      <c r="M240" s="21"/>
      <c r="N240" s="21"/>
      <c r="O240" s="22"/>
    </row>
    <row r="241" spans="1:15" ht="15.75" customHeight="1" x14ac:dyDescent="0.3">
      <c r="A241" s="49"/>
      <c r="B241" s="25"/>
      <c r="C241" s="25"/>
      <c r="F241" s="23"/>
      <c r="G241" s="26"/>
      <c r="H241" s="21"/>
      <c r="I241" s="21"/>
      <c r="J241" s="21"/>
      <c r="K241" s="21"/>
      <c r="L241" s="21"/>
      <c r="M241" s="21"/>
      <c r="N241" s="21"/>
      <c r="O241" s="22"/>
    </row>
    <row r="242" spans="1:15" ht="15.75" customHeight="1" x14ac:dyDescent="0.3">
      <c r="A242" s="49"/>
      <c r="B242" s="25"/>
      <c r="C242" s="25"/>
      <c r="F242" s="23"/>
      <c r="G242" s="26"/>
      <c r="H242" s="21"/>
      <c r="I242" s="21"/>
      <c r="J242" s="21"/>
      <c r="K242" s="21"/>
      <c r="L242" s="21"/>
      <c r="M242" s="21"/>
      <c r="N242" s="21"/>
      <c r="O242" s="22"/>
    </row>
    <row r="243" spans="1:15" ht="15.75" customHeight="1" x14ac:dyDescent="0.3">
      <c r="A243" s="49"/>
      <c r="B243" s="25"/>
      <c r="C243" s="25"/>
      <c r="F243" s="23"/>
      <c r="G243" s="26"/>
      <c r="H243" s="21"/>
      <c r="I243" s="21"/>
      <c r="J243" s="21"/>
      <c r="K243" s="21"/>
      <c r="L243" s="21"/>
      <c r="M243" s="21"/>
      <c r="N243" s="21"/>
      <c r="O243" s="22"/>
    </row>
    <row r="244" spans="1:15" ht="15.75" customHeight="1" x14ac:dyDescent="0.3">
      <c r="A244" s="49"/>
      <c r="B244" s="25"/>
      <c r="C244" s="25"/>
      <c r="F244" s="23"/>
      <c r="G244" s="26"/>
      <c r="H244" s="21"/>
      <c r="I244" s="21"/>
      <c r="J244" s="21"/>
      <c r="K244" s="21"/>
      <c r="L244" s="21"/>
      <c r="M244" s="21"/>
      <c r="N244" s="21"/>
      <c r="O244" s="22"/>
    </row>
    <row r="245" spans="1:15" ht="15.75" customHeight="1" x14ac:dyDescent="0.3">
      <c r="A245" s="49"/>
      <c r="B245" s="25"/>
      <c r="C245" s="25"/>
      <c r="F245" s="23"/>
      <c r="G245" s="26"/>
      <c r="H245" s="21"/>
      <c r="I245" s="21"/>
      <c r="J245" s="21"/>
      <c r="K245" s="21"/>
      <c r="L245" s="21"/>
      <c r="M245" s="21"/>
      <c r="N245" s="21"/>
      <c r="O245" s="22"/>
    </row>
    <row r="246" spans="1:15" ht="15.75" customHeight="1" x14ac:dyDescent="0.3">
      <c r="A246" s="49"/>
      <c r="B246" s="25"/>
      <c r="C246" s="25"/>
      <c r="F246" s="23"/>
      <c r="G246" s="26"/>
      <c r="H246" s="21"/>
      <c r="I246" s="21"/>
      <c r="J246" s="21"/>
      <c r="K246" s="21"/>
      <c r="L246" s="21"/>
      <c r="M246" s="21"/>
      <c r="N246" s="21"/>
      <c r="O246" s="22"/>
    </row>
    <row r="247" spans="1:15" ht="15.75" customHeight="1" x14ac:dyDescent="0.3">
      <c r="A247" s="49"/>
      <c r="B247" s="25"/>
      <c r="C247" s="25"/>
      <c r="F247" s="23"/>
      <c r="G247" s="26"/>
      <c r="H247" s="21"/>
      <c r="I247" s="21"/>
      <c r="J247" s="21"/>
      <c r="K247" s="21"/>
      <c r="L247" s="21"/>
      <c r="M247" s="21"/>
      <c r="N247" s="21"/>
      <c r="O247" s="22"/>
    </row>
    <row r="248" spans="1:15" ht="15.75" customHeight="1" x14ac:dyDescent="0.3">
      <c r="A248" s="49"/>
      <c r="B248" s="25"/>
      <c r="C248" s="25"/>
      <c r="F248" s="23"/>
      <c r="G248" s="26"/>
      <c r="H248" s="21"/>
      <c r="I248" s="21"/>
      <c r="J248" s="21"/>
      <c r="K248" s="21"/>
      <c r="L248" s="21"/>
      <c r="M248" s="21"/>
      <c r="N248" s="21"/>
      <c r="O248" s="22"/>
    </row>
    <row r="249" spans="1:15" ht="15.75" customHeight="1" x14ac:dyDescent="0.3">
      <c r="A249" s="49"/>
      <c r="B249" s="25"/>
      <c r="C249" s="25"/>
      <c r="F249" s="23"/>
      <c r="G249" s="26"/>
      <c r="H249" s="21"/>
      <c r="I249" s="21"/>
      <c r="J249" s="21"/>
      <c r="K249" s="21"/>
      <c r="L249" s="21"/>
      <c r="M249" s="21"/>
      <c r="N249" s="21"/>
      <c r="O249" s="22"/>
    </row>
    <row r="250" spans="1:15" ht="15.75" customHeight="1" x14ac:dyDescent="0.3">
      <c r="A250" s="49"/>
      <c r="B250" s="25"/>
      <c r="C250" s="25"/>
      <c r="F250" s="23"/>
      <c r="G250" s="26"/>
      <c r="H250" s="21"/>
      <c r="I250" s="21"/>
      <c r="J250" s="21"/>
      <c r="K250" s="21"/>
      <c r="L250" s="21"/>
      <c r="M250" s="21"/>
      <c r="N250" s="21"/>
      <c r="O250" s="22"/>
    </row>
    <row r="251" spans="1:15" ht="15.75" customHeight="1" x14ac:dyDescent="0.3">
      <c r="A251" s="49"/>
      <c r="B251" s="25"/>
      <c r="C251" s="25"/>
      <c r="F251" s="23"/>
      <c r="G251" s="26"/>
      <c r="H251" s="21"/>
      <c r="I251" s="21"/>
      <c r="J251" s="21"/>
      <c r="K251" s="21"/>
      <c r="L251" s="21"/>
      <c r="M251" s="21"/>
      <c r="N251" s="21"/>
      <c r="O251" s="22"/>
    </row>
    <row r="252" spans="1:15" ht="15.75" customHeight="1" x14ac:dyDescent="0.3">
      <c r="A252" s="49"/>
      <c r="B252" s="25"/>
      <c r="C252" s="25"/>
      <c r="F252" s="23"/>
      <c r="G252" s="26"/>
      <c r="H252" s="21"/>
      <c r="I252" s="21"/>
      <c r="J252" s="21"/>
      <c r="K252" s="21"/>
      <c r="L252" s="21"/>
      <c r="M252" s="21"/>
      <c r="N252" s="21"/>
      <c r="O252" s="22"/>
    </row>
    <row r="253" spans="1:15" ht="15.75" customHeight="1" x14ac:dyDescent="0.3">
      <c r="A253" s="49"/>
      <c r="B253" s="25"/>
      <c r="C253" s="25"/>
      <c r="F253" s="23"/>
      <c r="G253" s="26"/>
      <c r="H253" s="21"/>
      <c r="I253" s="21"/>
      <c r="J253" s="21"/>
      <c r="K253" s="21"/>
      <c r="L253" s="21"/>
      <c r="M253" s="21"/>
      <c r="N253" s="21"/>
      <c r="O253" s="22"/>
    </row>
    <row r="254" spans="1:15" ht="15.75" customHeight="1" x14ac:dyDescent="0.3">
      <c r="A254" s="49"/>
      <c r="B254" s="25"/>
      <c r="C254" s="25"/>
      <c r="F254" s="23"/>
      <c r="G254" s="26"/>
      <c r="H254" s="21"/>
      <c r="I254" s="21"/>
      <c r="J254" s="21"/>
      <c r="K254" s="21"/>
      <c r="L254" s="21"/>
      <c r="M254" s="21"/>
      <c r="N254" s="21"/>
      <c r="O254" s="22"/>
    </row>
    <row r="255" spans="1:15" ht="15.75" customHeight="1" x14ac:dyDescent="0.3">
      <c r="A255" s="49"/>
      <c r="B255" s="25"/>
      <c r="C255" s="25"/>
      <c r="F255" s="23"/>
      <c r="G255" s="26"/>
      <c r="H255" s="21"/>
      <c r="I255" s="21"/>
      <c r="J255" s="21"/>
      <c r="K255" s="21"/>
      <c r="L255" s="21"/>
      <c r="M255" s="21"/>
      <c r="N255" s="21"/>
      <c r="O255" s="22"/>
    </row>
    <row r="256" spans="1:15" ht="15.75" customHeight="1" x14ac:dyDescent="0.3">
      <c r="A256" s="49"/>
      <c r="B256" s="25"/>
      <c r="C256" s="25"/>
      <c r="F256" s="23"/>
      <c r="G256" s="26"/>
      <c r="H256" s="21"/>
      <c r="I256" s="21"/>
      <c r="J256" s="21"/>
      <c r="K256" s="21"/>
      <c r="L256" s="21"/>
      <c r="M256" s="21"/>
      <c r="N256" s="21"/>
      <c r="O256" s="22"/>
    </row>
    <row r="257" spans="1:15" ht="15.75" customHeight="1" x14ac:dyDescent="0.3">
      <c r="A257" s="49"/>
      <c r="B257" s="25"/>
      <c r="C257" s="25"/>
      <c r="F257" s="23"/>
      <c r="G257" s="26"/>
      <c r="H257" s="21"/>
      <c r="I257" s="21"/>
      <c r="J257" s="21"/>
      <c r="K257" s="21"/>
      <c r="L257" s="21"/>
      <c r="M257" s="21"/>
      <c r="N257" s="21"/>
      <c r="O257" s="22"/>
    </row>
    <row r="258" spans="1:15" ht="15.75" customHeight="1" x14ac:dyDescent="0.3">
      <c r="A258" s="49"/>
      <c r="B258" s="25"/>
      <c r="C258" s="25"/>
      <c r="F258" s="23"/>
      <c r="G258" s="26"/>
      <c r="H258" s="21"/>
      <c r="I258" s="21"/>
      <c r="J258" s="21"/>
      <c r="K258" s="21"/>
      <c r="L258" s="21"/>
      <c r="M258" s="21"/>
      <c r="N258" s="21"/>
      <c r="O258" s="22"/>
    </row>
    <row r="259" spans="1:15" ht="15.75" customHeight="1" x14ac:dyDescent="0.3">
      <c r="A259" s="49"/>
      <c r="B259" s="25"/>
      <c r="C259" s="25"/>
      <c r="F259" s="23"/>
      <c r="G259" s="26"/>
      <c r="H259" s="21"/>
      <c r="I259" s="21"/>
      <c r="J259" s="21"/>
      <c r="K259" s="21"/>
      <c r="L259" s="21"/>
      <c r="M259" s="21"/>
      <c r="N259" s="21"/>
      <c r="O259" s="22"/>
    </row>
    <row r="260" spans="1:15" ht="15.75" customHeight="1" x14ac:dyDescent="0.3">
      <c r="A260" s="49"/>
      <c r="B260" s="25"/>
      <c r="C260" s="25"/>
      <c r="F260" s="23"/>
      <c r="G260" s="26"/>
      <c r="H260" s="21"/>
      <c r="I260" s="21"/>
      <c r="J260" s="21"/>
      <c r="K260" s="21"/>
      <c r="L260" s="21"/>
      <c r="M260" s="21"/>
      <c r="N260" s="21"/>
      <c r="O260" s="22"/>
    </row>
    <row r="261" spans="1:15" ht="15.75" customHeight="1" x14ac:dyDescent="0.3">
      <c r="A261" s="49"/>
      <c r="B261" s="25"/>
      <c r="C261" s="25"/>
      <c r="F261" s="23"/>
      <c r="G261" s="26"/>
      <c r="H261" s="21"/>
      <c r="I261" s="21"/>
      <c r="J261" s="21"/>
      <c r="K261" s="21"/>
      <c r="L261" s="21"/>
      <c r="M261" s="21"/>
      <c r="N261" s="21"/>
      <c r="O261" s="22"/>
    </row>
    <row r="262" spans="1:15" ht="15.75" customHeight="1" x14ac:dyDescent="0.3">
      <c r="A262" s="49"/>
      <c r="B262" s="25"/>
      <c r="C262" s="25"/>
      <c r="F262" s="23"/>
      <c r="G262" s="26"/>
      <c r="H262" s="21"/>
      <c r="I262" s="21"/>
      <c r="J262" s="21"/>
      <c r="K262" s="21"/>
      <c r="L262" s="21"/>
      <c r="M262" s="21"/>
      <c r="N262" s="21"/>
      <c r="O262" s="22"/>
    </row>
    <row r="263" spans="1:15" ht="15.75" customHeight="1" x14ac:dyDescent="0.3">
      <c r="A263" s="49"/>
      <c r="B263" s="25"/>
      <c r="C263" s="25"/>
      <c r="F263" s="23"/>
      <c r="G263" s="26"/>
      <c r="H263" s="21"/>
      <c r="I263" s="21"/>
      <c r="J263" s="21"/>
      <c r="K263" s="21"/>
      <c r="L263" s="21"/>
      <c r="M263" s="21"/>
      <c r="N263" s="21"/>
      <c r="O263" s="22"/>
    </row>
    <row r="264" spans="1:15" ht="15.75" customHeight="1" x14ac:dyDescent="0.3">
      <c r="A264" s="49"/>
      <c r="B264" s="25"/>
      <c r="C264" s="25"/>
      <c r="F264" s="23"/>
      <c r="G264" s="26"/>
      <c r="H264" s="21"/>
      <c r="I264" s="21"/>
      <c r="J264" s="21"/>
      <c r="K264" s="21"/>
      <c r="L264" s="21"/>
      <c r="M264" s="21"/>
      <c r="N264" s="21"/>
      <c r="O264" s="22"/>
    </row>
    <row r="265" spans="1:15" ht="15.75" customHeight="1" x14ac:dyDescent="0.3">
      <c r="A265" s="49"/>
      <c r="B265" s="25"/>
      <c r="C265" s="25"/>
      <c r="F265" s="23"/>
      <c r="G265" s="26"/>
      <c r="H265" s="21"/>
      <c r="I265" s="21"/>
      <c r="J265" s="21"/>
      <c r="K265" s="21"/>
      <c r="L265" s="21"/>
      <c r="M265" s="21"/>
      <c r="N265" s="21"/>
      <c r="O265" s="22"/>
    </row>
    <row r="266" spans="1:15" ht="15.75" customHeight="1" x14ac:dyDescent="0.3">
      <c r="A266" s="49"/>
      <c r="B266" s="25"/>
      <c r="C266" s="25"/>
      <c r="F266" s="23"/>
      <c r="G266" s="26"/>
      <c r="H266" s="21"/>
      <c r="I266" s="21"/>
      <c r="J266" s="21"/>
      <c r="K266" s="21"/>
      <c r="L266" s="21"/>
      <c r="M266" s="21"/>
      <c r="N266" s="21"/>
      <c r="O266" s="22"/>
    </row>
    <row r="267" spans="1:15" ht="15.75" customHeight="1" x14ac:dyDescent="0.3">
      <c r="A267" s="49"/>
      <c r="B267" s="25"/>
      <c r="C267" s="25"/>
      <c r="F267" s="23"/>
      <c r="G267" s="26"/>
      <c r="H267" s="21"/>
      <c r="I267" s="21"/>
      <c r="J267" s="21"/>
      <c r="K267" s="21"/>
      <c r="L267" s="21"/>
      <c r="M267" s="21"/>
      <c r="N267" s="21"/>
      <c r="O267" s="22"/>
    </row>
    <row r="268" spans="1:15" ht="15.75" customHeight="1" x14ac:dyDescent="0.3">
      <c r="A268" s="49"/>
      <c r="B268" s="25"/>
      <c r="C268" s="25"/>
      <c r="F268" s="23"/>
      <c r="G268" s="26"/>
      <c r="H268" s="21"/>
      <c r="I268" s="21"/>
      <c r="J268" s="21"/>
      <c r="K268" s="21"/>
      <c r="L268" s="21"/>
      <c r="M268" s="21"/>
      <c r="N268" s="21"/>
      <c r="O268" s="22"/>
    </row>
    <row r="269" spans="1:15" ht="15.75" customHeight="1" x14ac:dyDescent="0.3">
      <c r="A269" s="49"/>
      <c r="B269" s="25"/>
      <c r="C269" s="25"/>
      <c r="F269" s="23"/>
      <c r="G269" s="26"/>
      <c r="H269" s="21"/>
      <c r="I269" s="21"/>
      <c r="J269" s="21"/>
      <c r="K269" s="21"/>
      <c r="L269" s="21"/>
      <c r="M269" s="21"/>
      <c r="N269" s="21"/>
      <c r="O269" s="22"/>
    </row>
    <row r="270" spans="1:15" ht="15.75" customHeight="1" x14ac:dyDescent="0.3">
      <c r="A270" s="49"/>
      <c r="B270" s="25"/>
      <c r="C270" s="25"/>
      <c r="F270" s="23"/>
      <c r="G270" s="26"/>
      <c r="H270" s="21"/>
      <c r="I270" s="21"/>
      <c r="J270" s="21"/>
      <c r="K270" s="21"/>
      <c r="L270" s="21"/>
      <c r="M270" s="21"/>
      <c r="N270" s="21"/>
      <c r="O270" s="22"/>
    </row>
    <row r="271" spans="1:15" ht="15.75" customHeight="1" x14ac:dyDescent="0.3">
      <c r="A271" s="49"/>
      <c r="B271" s="25"/>
      <c r="C271" s="25"/>
      <c r="F271" s="23"/>
      <c r="G271" s="26"/>
      <c r="H271" s="21"/>
      <c r="I271" s="21"/>
      <c r="J271" s="21"/>
      <c r="K271" s="21"/>
      <c r="L271" s="21"/>
      <c r="M271" s="21"/>
      <c r="N271" s="21"/>
      <c r="O271" s="22"/>
    </row>
    <row r="272" spans="1:15" ht="15.75" customHeight="1" x14ac:dyDescent="0.3">
      <c r="A272" s="49"/>
      <c r="B272" s="25"/>
      <c r="C272" s="25"/>
      <c r="F272" s="23"/>
      <c r="G272" s="26"/>
      <c r="H272" s="21"/>
      <c r="I272" s="21"/>
      <c r="J272" s="21"/>
      <c r="K272" s="21"/>
      <c r="L272" s="21"/>
      <c r="M272" s="21"/>
      <c r="N272" s="21"/>
      <c r="O272" s="22"/>
    </row>
    <row r="273" spans="1:15" ht="15.75" customHeight="1" x14ac:dyDescent="0.3">
      <c r="A273" s="49"/>
      <c r="B273" s="25"/>
      <c r="C273" s="25"/>
      <c r="F273" s="23"/>
      <c r="G273" s="26"/>
      <c r="H273" s="21"/>
      <c r="I273" s="21"/>
      <c r="J273" s="21"/>
      <c r="K273" s="21"/>
      <c r="L273" s="21"/>
      <c r="M273" s="21"/>
      <c r="N273" s="21"/>
      <c r="O273" s="22"/>
    </row>
    <row r="274" spans="1:15" ht="15.75" customHeight="1" x14ac:dyDescent="0.3">
      <c r="A274" s="49"/>
      <c r="B274" s="25"/>
      <c r="C274" s="25"/>
      <c r="F274" s="23"/>
      <c r="G274" s="26"/>
      <c r="H274" s="21"/>
      <c r="I274" s="21"/>
      <c r="J274" s="21"/>
      <c r="K274" s="21"/>
      <c r="L274" s="21"/>
      <c r="M274" s="21"/>
      <c r="N274" s="21"/>
      <c r="O274" s="22"/>
    </row>
    <row r="275" spans="1:15" ht="15.75" customHeight="1" x14ac:dyDescent="0.3">
      <c r="A275" s="49"/>
      <c r="B275" s="25"/>
      <c r="C275" s="25"/>
      <c r="F275" s="23"/>
      <c r="G275" s="26"/>
      <c r="H275" s="21"/>
      <c r="I275" s="21"/>
      <c r="J275" s="21"/>
      <c r="K275" s="21"/>
      <c r="L275" s="21"/>
      <c r="M275" s="21"/>
      <c r="N275" s="21"/>
      <c r="O275" s="22"/>
    </row>
    <row r="276" spans="1:15" ht="15.75" customHeight="1" x14ac:dyDescent="0.3">
      <c r="A276" s="49"/>
      <c r="B276" s="25"/>
      <c r="C276" s="25"/>
      <c r="F276" s="23"/>
      <c r="G276" s="26"/>
      <c r="H276" s="21"/>
      <c r="I276" s="21"/>
      <c r="J276" s="21"/>
      <c r="K276" s="21"/>
      <c r="L276" s="21"/>
      <c r="M276" s="21"/>
      <c r="N276" s="21"/>
      <c r="O276" s="22"/>
    </row>
    <row r="277" spans="1:15" ht="15.75" customHeight="1" x14ac:dyDescent="0.3">
      <c r="A277" s="49"/>
      <c r="B277" s="25"/>
      <c r="C277" s="25"/>
      <c r="F277" s="23"/>
      <c r="G277" s="26"/>
      <c r="H277" s="21"/>
      <c r="I277" s="21"/>
      <c r="J277" s="21"/>
      <c r="K277" s="21"/>
      <c r="L277" s="21"/>
      <c r="M277" s="21"/>
      <c r="N277" s="21"/>
      <c r="O277" s="22"/>
    </row>
    <row r="278" spans="1:15" ht="15.75" customHeight="1" x14ac:dyDescent="0.3">
      <c r="A278" s="49"/>
      <c r="B278" s="25"/>
      <c r="C278" s="25"/>
      <c r="F278" s="23"/>
      <c r="G278" s="26"/>
      <c r="H278" s="21"/>
      <c r="I278" s="21"/>
      <c r="J278" s="21"/>
      <c r="K278" s="21"/>
      <c r="L278" s="21"/>
      <c r="M278" s="21"/>
      <c r="N278" s="21"/>
      <c r="O278" s="22"/>
    </row>
    <row r="279" spans="1:15" ht="15.75" customHeight="1" x14ac:dyDescent="0.3">
      <c r="A279" s="49"/>
      <c r="B279" s="25"/>
      <c r="C279" s="25"/>
      <c r="F279" s="23"/>
      <c r="G279" s="26"/>
      <c r="H279" s="21"/>
      <c r="I279" s="21"/>
      <c r="J279" s="21"/>
      <c r="K279" s="21"/>
      <c r="L279" s="21"/>
      <c r="M279" s="21"/>
      <c r="N279" s="21"/>
      <c r="O279" s="22"/>
    </row>
    <row r="280" spans="1:15" ht="15.75" customHeight="1" x14ac:dyDescent="0.3">
      <c r="A280" s="49"/>
      <c r="B280" s="25"/>
      <c r="C280" s="25"/>
      <c r="F280" s="23"/>
      <c r="G280" s="26"/>
      <c r="H280" s="21"/>
      <c r="I280" s="21"/>
      <c r="J280" s="21"/>
      <c r="K280" s="21"/>
      <c r="L280" s="21"/>
      <c r="M280" s="21"/>
      <c r="N280" s="21"/>
      <c r="O280" s="22"/>
    </row>
    <row r="281" spans="1:15" ht="15.75" customHeight="1" x14ac:dyDescent="0.3">
      <c r="A281" s="49"/>
      <c r="B281" s="25"/>
      <c r="C281" s="25"/>
      <c r="F281" s="23"/>
      <c r="G281" s="26"/>
      <c r="H281" s="21"/>
      <c r="I281" s="21"/>
      <c r="J281" s="21"/>
      <c r="K281" s="21"/>
      <c r="L281" s="21"/>
      <c r="M281" s="21"/>
      <c r="N281" s="21"/>
      <c r="O281" s="22"/>
    </row>
    <row r="282" spans="1:15" ht="15.75" customHeight="1" x14ac:dyDescent="0.3">
      <c r="A282" s="49"/>
      <c r="B282" s="25"/>
      <c r="C282" s="25"/>
      <c r="F282" s="23"/>
      <c r="G282" s="26"/>
      <c r="H282" s="21"/>
      <c r="I282" s="21"/>
      <c r="J282" s="21"/>
      <c r="K282" s="21"/>
      <c r="L282" s="21"/>
      <c r="M282" s="21"/>
      <c r="N282" s="21"/>
      <c r="O282" s="22"/>
    </row>
    <row r="283" spans="1:15" ht="15.75" customHeight="1" x14ac:dyDescent="0.3">
      <c r="A283" s="49"/>
      <c r="B283" s="25"/>
      <c r="C283" s="25"/>
      <c r="F283" s="23"/>
      <c r="G283" s="26"/>
      <c r="H283" s="21"/>
      <c r="I283" s="21"/>
      <c r="J283" s="21"/>
      <c r="K283" s="21"/>
      <c r="L283" s="21"/>
      <c r="M283" s="21"/>
      <c r="N283" s="21"/>
      <c r="O283" s="22"/>
    </row>
    <row r="284" spans="1:15" ht="15.75" customHeight="1" x14ac:dyDescent="0.3">
      <c r="A284" s="49"/>
      <c r="B284" s="25"/>
      <c r="C284" s="25"/>
      <c r="F284" s="23"/>
      <c r="G284" s="26"/>
      <c r="H284" s="21"/>
      <c r="I284" s="21"/>
      <c r="J284" s="21"/>
      <c r="K284" s="21"/>
      <c r="L284" s="21"/>
      <c r="M284" s="21"/>
      <c r="N284" s="21"/>
      <c r="O284" s="22"/>
    </row>
    <row r="285" spans="1:15" ht="15.75" customHeight="1" x14ac:dyDescent="0.3">
      <c r="A285" s="49"/>
      <c r="B285" s="25"/>
      <c r="C285" s="25"/>
      <c r="F285" s="23"/>
      <c r="G285" s="26"/>
      <c r="H285" s="21"/>
      <c r="I285" s="21"/>
      <c r="J285" s="21"/>
      <c r="K285" s="21"/>
      <c r="L285" s="21"/>
      <c r="M285" s="21"/>
      <c r="N285" s="21"/>
      <c r="O285" s="22"/>
    </row>
    <row r="286" spans="1:15" ht="15.75" customHeight="1" x14ac:dyDescent="0.3">
      <c r="A286" s="49"/>
      <c r="B286" s="25"/>
      <c r="C286" s="25"/>
      <c r="F286" s="23"/>
      <c r="G286" s="26"/>
      <c r="H286" s="21"/>
      <c r="I286" s="21"/>
      <c r="J286" s="21"/>
      <c r="K286" s="21"/>
      <c r="L286" s="21"/>
      <c r="M286" s="21"/>
      <c r="N286" s="21"/>
      <c r="O286" s="22"/>
    </row>
    <row r="287" spans="1:15" ht="15.75" customHeight="1" x14ac:dyDescent="0.3">
      <c r="A287" s="49"/>
      <c r="B287" s="25"/>
      <c r="C287" s="25"/>
      <c r="F287" s="23"/>
      <c r="G287" s="26"/>
      <c r="H287" s="21"/>
      <c r="I287" s="21"/>
      <c r="J287" s="21"/>
      <c r="K287" s="21"/>
      <c r="L287" s="21"/>
      <c r="M287" s="21"/>
      <c r="N287" s="21"/>
      <c r="O287" s="22"/>
    </row>
    <row r="288" spans="1:15" ht="15.75" customHeight="1" x14ac:dyDescent="0.3">
      <c r="A288" s="49"/>
      <c r="B288" s="25"/>
      <c r="C288" s="25"/>
      <c r="F288" s="23"/>
      <c r="G288" s="26"/>
      <c r="H288" s="21"/>
      <c r="I288" s="21"/>
      <c r="J288" s="21"/>
      <c r="K288" s="21"/>
      <c r="L288" s="21"/>
      <c r="M288" s="21"/>
      <c r="N288" s="21"/>
      <c r="O288" s="22"/>
    </row>
    <row r="289" spans="1:15" ht="15.75" customHeight="1" x14ac:dyDescent="0.3">
      <c r="A289" s="49"/>
      <c r="B289" s="25"/>
      <c r="C289" s="25"/>
      <c r="F289" s="23"/>
      <c r="G289" s="26"/>
      <c r="H289" s="21"/>
      <c r="I289" s="21"/>
      <c r="J289" s="21"/>
      <c r="K289" s="21"/>
      <c r="L289" s="21"/>
      <c r="M289" s="21"/>
      <c r="N289" s="21"/>
      <c r="O289" s="22"/>
    </row>
    <row r="290" spans="1:15" ht="15.75" customHeight="1" x14ac:dyDescent="0.3">
      <c r="A290" s="49"/>
      <c r="B290" s="25"/>
      <c r="C290" s="25"/>
      <c r="F290" s="23"/>
      <c r="G290" s="26"/>
      <c r="H290" s="21"/>
      <c r="I290" s="21"/>
      <c r="J290" s="21"/>
      <c r="K290" s="21"/>
      <c r="L290" s="21"/>
      <c r="M290" s="21"/>
      <c r="N290" s="21"/>
      <c r="O290" s="22"/>
    </row>
    <row r="291" spans="1:15" ht="15.75" customHeight="1" x14ac:dyDescent="0.3">
      <c r="A291" s="49"/>
      <c r="B291" s="25"/>
      <c r="C291" s="25"/>
      <c r="F291" s="23"/>
      <c r="G291" s="26"/>
      <c r="H291" s="21"/>
      <c r="I291" s="21"/>
      <c r="J291" s="21"/>
      <c r="K291" s="21"/>
      <c r="L291" s="21"/>
      <c r="M291" s="21"/>
      <c r="N291" s="21"/>
      <c r="O291" s="22"/>
    </row>
    <row r="292" spans="1:15" ht="15.75" customHeight="1" x14ac:dyDescent="0.3">
      <c r="A292" s="49"/>
      <c r="B292" s="25"/>
      <c r="C292" s="25"/>
      <c r="F292" s="23"/>
      <c r="G292" s="26"/>
      <c r="H292" s="21"/>
      <c r="I292" s="21"/>
      <c r="J292" s="21"/>
      <c r="K292" s="21"/>
      <c r="L292" s="21"/>
      <c r="M292" s="21"/>
      <c r="N292" s="21"/>
      <c r="O292" s="22"/>
    </row>
    <row r="293" spans="1:15" ht="15.75" customHeight="1" x14ac:dyDescent="0.3">
      <c r="A293" s="49"/>
      <c r="B293" s="25"/>
      <c r="C293" s="25"/>
      <c r="F293" s="23"/>
      <c r="G293" s="26"/>
      <c r="H293" s="21"/>
      <c r="I293" s="21"/>
      <c r="J293" s="21"/>
      <c r="K293" s="21"/>
      <c r="L293" s="21"/>
      <c r="M293" s="21"/>
      <c r="N293" s="21"/>
      <c r="O293" s="22"/>
    </row>
    <row r="294" spans="1:15" ht="15.75" customHeight="1" x14ac:dyDescent="0.3">
      <c r="A294" s="49"/>
      <c r="B294" s="25"/>
      <c r="C294" s="25"/>
      <c r="F294" s="23"/>
      <c r="G294" s="26"/>
      <c r="H294" s="21"/>
      <c r="I294" s="21"/>
      <c r="J294" s="21"/>
      <c r="K294" s="21"/>
      <c r="L294" s="21"/>
      <c r="M294" s="21"/>
      <c r="N294" s="21"/>
      <c r="O294" s="22"/>
    </row>
    <row r="295" spans="1:15" ht="15.75" customHeight="1" x14ac:dyDescent="0.3">
      <c r="A295" s="49"/>
      <c r="B295" s="25"/>
      <c r="C295" s="25"/>
      <c r="F295" s="23"/>
      <c r="G295" s="26"/>
      <c r="H295" s="21"/>
      <c r="I295" s="21"/>
      <c r="J295" s="21"/>
      <c r="K295" s="21"/>
      <c r="L295" s="21"/>
      <c r="M295" s="21"/>
      <c r="N295" s="21"/>
      <c r="O295" s="22"/>
    </row>
    <row r="296" spans="1:15" ht="15.75" customHeight="1" x14ac:dyDescent="0.3">
      <c r="A296" s="49"/>
      <c r="B296" s="25"/>
      <c r="C296" s="25"/>
      <c r="F296" s="23"/>
      <c r="G296" s="26"/>
      <c r="H296" s="21"/>
      <c r="I296" s="21"/>
      <c r="J296" s="21"/>
      <c r="K296" s="21"/>
      <c r="L296" s="21"/>
      <c r="M296" s="21"/>
      <c r="N296" s="21"/>
      <c r="O296" s="22"/>
    </row>
    <row r="297" spans="1:15" ht="15.75" customHeight="1" x14ac:dyDescent="0.3">
      <c r="A297" s="49"/>
      <c r="B297" s="25"/>
      <c r="C297" s="25"/>
      <c r="F297" s="23"/>
      <c r="G297" s="26"/>
      <c r="H297" s="21"/>
      <c r="I297" s="21"/>
      <c r="J297" s="21"/>
      <c r="K297" s="21"/>
      <c r="L297" s="21"/>
      <c r="M297" s="21"/>
      <c r="N297" s="21"/>
      <c r="O297" s="22"/>
    </row>
    <row r="298" spans="1:15" ht="15.75" customHeight="1" x14ac:dyDescent="0.3">
      <c r="A298" s="49"/>
      <c r="B298" s="25"/>
      <c r="C298" s="25"/>
      <c r="F298" s="23"/>
      <c r="G298" s="26"/>
      <c r="H298" s="21"/>
      <c r="I298" s="21"/>
      <c r="J298" s="21"/>
      <c r="K298" s="21"/>
      <c r="L298" s="21"/>
      <c r="M298" s="21"/>
      <c r="N298" s="21"/>
      <c r="O298" s="22"/>
    </row>
    <row r="299" spans="1:15" ht="15.75" customHeight="1" x14ac:dyDescent="0.3">
      <c r="A299" s="49"/>
      <c r="B299" s="25"/>
      <c r="C299" s="25"/>
      <c r="F299" s="23"/>
      <c r="G299" s="26"/>
      <c r="H299" s="21"/>
      <c r="I299" s="21"/>
      <c r="J299" s="21"/>
      <c r="K299" s="21"/>
      <c r="L299" s="21"/>
      <c r="M299" s="21"/>
      <c r="N299" s="21"/>
      <c r="O299" s="22"/>
    </row>
    <row r="300" spans="1:15" ht="15.75" customHeight="1" x14ac:dyDescent="0.3">
      <c r="A300" s="49"/>
      <c r="B300" s="25"/>
      <c r="C300" s="25"/>
      <c r="F300" s="23"/>
      <c r="G300" s="26"/>
      <c r="H300" s="21"/>
      <c r="I300" s="21"/>
      <c r="J300" s="21"/>
      <c r="K300" s="21"/>
      <c r="L300" s="21"/>
      <c r="M300" s="21"/>
      <c r="N300" s="21"/>
      <c r="O300" s="22"/>
    </row>
    <row r="301" spans="1:15" ht="15.75" customHeight="1" x14ac:dyDescent="0.3">
      <c r="A301" s="49"/>
      <c r="B301" s="25"/>
      <c r="C301" s="25"/>
      <c r="F301" s="23"/>
      <c r="G301" s="26"/>
      <c r="H301" s="21"/>
      <c r="I301" s="21"/>
      <c r="J301" s="21"/>
      <c r="K301" s="21"/>
      <c r="L301" s="21"/>
      <c r="M301" s="21"/>
      <c r="N301" s="21"/>
      <c r="O301" s="22"/>
    </row>
    <row r="302" spans="1:15" ht="15.75" customHeight="1" x14ac:dyDescent="0.3">
      <c r="A302" s="49"/>
      <c r="B302" s="25"/>
      <c r="C302" s="25"/>
      <c r="F302" s="23"/>
      <c r="G302" s="26"/>
      <c r="H302" s="21"/>
      <c r="I302" s="21"/>
      <c r="J302" s="21"/>
      <c r="K302" s="21"/>
      <c r="L302" s="21"/>
      <c r="M302" s="21"/>
      <c r="N302" s="21"/>
      <c r="O302" s="22"/>
    </row>
    <row r="303" spans="1:15" ht="15.75" customHeight="1" x14ac:dyDescent="0.3">
      <c r="A303" s="49"/>
      <c r="B303" s="25"/>
      <c r="C303" s="25"/>
      <c r="F303" s="23"/>
      <c r="G303" s="26"/>
      <c r="H303" s="21"/>
      <c r="I303" s="21"/>
      <c r="J303" s="21"/>
      <c r="K303" s="21"/>
      <c r="L303" s="21"/>
      <c r="M303" s="21"/>
      <c r="N303" s="21"/>
      <c r="O303" s="22"/>
    </row>
    <row r="304" spans="1:15" ht="15.75" customHeight="1" x14ac:dyDescent="0.3">
      <c r="A304" s="49"/>
      <c r="B304" s="25"/>
      <c r="C304" s="25"/>
      <c r="F304" s="23"/>
      <c r="G304" s="26"/>
      <c r="H304" s="21"/>
      <c r="I304" s="21"/>
      <c r="J304" s="21"/>
      <c r="K304" s="21"/>
      <c r="L304" s="21"/>
      <c r="M304" s="21"/>
      <c r="N304" s="21"/>
      <c r="O304" s="22"/>
    </row>
    <row r="305" spans="1:15" ht="15.75" customHeight="1" x14ac:dyDescent="0.3">
      <c r="A305" s="49"/>
      <c r="B305" s="25"/>
      <c r="C305" s="25"/>
      <c r="F305" s="23"/>
      <c r="G305" s="26"/>
      <c r="H305" s="21"/>
      <c r="I305" s="21"/>
      <c r="J305" s="21"/>
      <c r="K305" s="21"/>
      <c r="L305" s="21"/>
      <c r="M305" s="21"/>
      <c r="N305" s="21"/>
      <c r="O305" s="22"/>
    </row>
    <row r="306" spans="1:15" ht="15.75" customHeight="1" x14ac:dyDescent="0.3">
      <c r="A306" s="49"/>
      <c r="B306" s="25"/>
      <c r="C306" s="25"/>
      <c r="F306" s="23"/>
      <c r="G306" s="26"/>
      <c r="H306" s="21"/>
      <c r="I306" s="21"/>
      <c r="J306" s="21"/>
      <c r="K306" s="21"/>
      <c r="L306" s="21"/>
      <c r="M306" s="21"/>
      <c r="N306" s="21"/>
      <c r="O306" s="22"/>
    </row>
    <row r="307" spans="1:15" ht="15.75" customHeight="1" x14ac:dyDescent="0.3">
      <c r="A307" s="49"/>
      <c r="B307" s="25"/>
      <c r="C307" s="25"/>
      <c r="F307" s="23"/>
      <c r="G307" s="26"/>
      <c r="H307" s="21"/>
      <c r="I307" s="21"/>
      <c r="J307" s="21"/>
      <c r="K307" s="21"/>
      <c r="L307" s="21"/>
      <c r="M307" s="21"/>
      <c r="N307" s="21"/>
      <c r="O307" s="22"/>
    </row>
    <row r="308" spans="1:15" ht="15.75" customHeight="1" x14ac:dyDescent="0.3">
      <c r="A308" s="49"/>
      <c r="B308" s="25"/>
      <c r="C308" s="25"/>
      <c r="F308" s="23"/>
      <c r="G308" s="26"/>
      <c r="H308" s="21"/>
      <c r="I308" s="21"/>
      <c r="J308" s="21"/>
      <c r="K308" s="21"/>
      <c r="L308" s="21"/>
      <c r="M308" s="21"/>
      <c r="N308" s="21"/>
      <c r="O308" s="22"/>
    </row>
    <row r="309" spans="1:15" ht="15.75" customHeight="1" x14ac:dyDescent="0.3">
      <c r="A309" s="49"/>
      <c r="B309" s="25"/>
      <c r="C309" s="25"/>
      <c r="F309" s="23"/>
      <c r="G309" s="26"/>
      <c r="H309" s="21"/>
      <c r="I309" s="21"/>
      <c r="J309" s="21"/>
      <c r="K309" s="21"/>
      <c r="L309" s="21"/>
      <c r="M309" s="21"/>
      <c r="N309" s="21"/>
      <c r="O309" s="22"/>
    </row>
    <row r="310" spans="1:15" ht="15.75" customHeight="1" x14ac:dyDescent="0.3">
      <c r="A310" s="49"/>
      <c r="B310" s="25"/>
      <c r="C310" s="25"/>
      <c r="F310" s="23"/>
      <c r="G310" s="26"/>
      <c r="H310" s="21"/>
      <c r="I310" s="21"/>
      <c r="J310" s="21"/>
      <c r="K310" s="21"/>
      <c r="L310" s="21"/>
      <c r="M310" s="21"/>
      <c r="N310" s="21"/>
      <c r="O310" s="22"/>
    </row>
    <row r="311" spans="1:15" ht="15.75" customHeight="1" x14ac:dyDescent="0.3">
      <c r="A311" s="49"/>
      <c r="B311" s="25"/>
      <c r="C311" s="25"/>
      <c r="F311" s="23"/>
      <c r="G311" s="26"/>
      <c r="H311" s="21"/>
      <c r="I311" s="21"/>
      <c r="J311" s="21"/>
      <c r="K311" s="21"/>
      <c r="L311" s="21"/>
      <c r="M311" s="21"/>
      <c r="N311" s="21"/>
      <c r="O311" s="22"/>
    </row>
    <row r="312" spans="1:15" ht="15.75" customHeight="1" x14ac:dyDescent="0.3">
      <c r="A312" s="49"/>
      <c r="B312" s="25"/>
      <c r="C312" s="25"/>
      <c r="F312" s="23"/>
      <c r="G312" s="26"/>
      <c r="H312" s="21"/>
      <c r="I312" s="21"/>
      <c r="J312" s="21"/>
      <c r="K312" s="21"/>
      <c r="L312" s="21"/>
      <c r="M312" s="21"/>
      <c r="N312" s="21"/>
      <c r="O312" s="22"/>
    </row>
    <row r="313" spans="1:15" ht="15.75" customHeight="1" x14ac:dyDescent="0.3">
      <c r="A313" s="49"/>
      <c r="B313" s="25"/>
      <c r="C313" s="25"/>
      <c r="F313" s="23"/>
      <c r="G313" s="26"/>
      <c r="H313" s="21"/>
      <c r="I313" s="21"/>
      <c r="J313" s="21"/>
      <c r="K313" s="21"/>
      <c r="L313" s="21"/>
      <c r="M313" s="21"/>
      <c r="N313" s="21"/>
      <c r="O313" s="22"/>
    </row>
    <row r="314" spans="1:15" ht="15.75" customHeight="1" x14ac:dyDescent="0.3">
      <c r="A314" s="49"/>
      <c r="B314" s="25"/>
      <c r="C314" s="25"/>
      <c r="F314" s="23"/>
      <c r="G314" s="26"/>
      <c r="H314" s="21"/>
      <c r="I314" s="21"/>
      <c r="J314" s="21"/>
      <c r="K314" s="21"/>
      <c r="L314" s="21"/>
      <c r="M314" s="21"/>
      <c r="N314" s="21"/>
      <c r="O314" s="22"/>
    </row>
    <row r="315" spans="1:15" ht="15.75" customHeight="1" x14ac:dyDescent="0.3">
      <c r="A315" s="49"/>
      <c r="B315" s="25"/>
      <c r="C315" s="25"/>
      <c r="F315" s="23"/>
      <c r="G315" s="26"/>
      <c r="H315" s="21"/>
      <c r="I315" s="21"/>
      <c r="J315" s="21"/>
      <c r="K315" s="21"/>
      <c r="L315" s="21"/>
      <c r="M315" s="21"/>
      <c r="N315" s="21"/>
      <c r="O315" s="22"/>
    </row>
    <row r="316" spans="1:15" ht="15.75" customHeight="1" x14ac:dyDescent="0.3">
      <c r="A316" s="49"/>
      <c r="B316" s="25"/>
      <c r="C316" s="25"/>
      <c r="F316" s="23"/>
      <c r="G316" s="26"/>
      <c r="H316" s="21"/>
      <c r="I316" s="21"/>
      <c r="J316" s="21"/>
      <c r="K316" s="21"/>
      <c r="L316" s="21"/>
      <c r="M316" s="21"/>
      <c r="N316" s="21"/>
      <c r="O316" s="22"/>
    </row>
    <row r="317" spans="1:15" ht="15.75" customHeight="1" x14ac:dyDescent="0.3">
      <c r="A317" s="49"/>
      <c r="B317" s="25"/>
      <c r="C317" s="25"/>
      <c r="F317" s="23"/>
      <c r="G317" s="26"/>
      <c r="H317" s="21"/>
      <c r="I317" s="21"/>
      <c r="J317" s="21"/>
      <c r="K317" s="21"/>
      <c r="L317" s="21"/>
      <c r="M317" s="21"/>
      <c r="N317" s="21"/>
      <c r="O317" s="22"/>
    </row>
    <row r="318" spans="1:15" ht="15.75" customHeight="1" x14ac:dyDescent="0.3">
      <c r="A318" s="49"/>
      <c r="B318" s="25"/>
      <c r="C318" s="25"/>
      <c r="F318" s="23"/>
      <c r="G318" s="26"/>
      <c r="H318" s="21"/>
      <c r="I318" s="21"/>
      <c r="J318" s="21"/>
      <c r="K318" s="21"/>
      <c r="L318" s="21"/>
      <c r="M318" s="21"/>
      <c r="N318" s="21"/>
      <c r="O318" s="22"/>
    </row>
    <row r="319" spans="1:15" ht="15.75" customHeight="1" x14ac:dyDescent="0.3">
      <c r="A319" s="49"/>
      <c r="B319" s="25"/>
      <c r="C319" s="25"/>
      <c r="F319" s="23"/>
      <c r="G319" s="26"/>
      <c r="H319" s="21"/>
      <c r="I319" s="21"/>
      <c r="J319" s="21"/>
      <c r="K319" s="21"/>
      <c r="L319" s="21"/>
      <c r="M319" s="21"/>
      <c r="N319" s="21"/>
      <c r="O319" s="22"/>
    </row>
    <row r="320" spans="1:15" ht="15.75" customHeight="1" x14ac:dyDescent="0.3">
      <c r="A320" s="49"/>
      <c r="B320" s="25"/>
      <c r="C320" s="25"/>
      <c r="F320" s="23"/>
      <c r="G320" s="26"/>
      <c r="H320" s="21"/>
      <c r="I320" s="21"/>
      <c r="J320" s="21"/>
      <c r="K320" s="21"/>
      <c r="L320" s="21"/>
      <c r="M320" s="21"/>
      <c r="N320" s="21"/>
      <c r="O320" s="22"/>
    </row>
    <row r="321" spans="1:15" ht="15.75" customHeight="1" x14ac:dyDescent="0.3">
      <c r="A321" s="49"/>
      <c r="B321" s="25"/>
      <c r="C321" s="25"/>
      <c r="F321" s="23"/>
      <c r="G321" s="26"/>
      <c r="H321" s="21"/>
      <c r="I321" s="21"/>
      <c r="J321" s="21"/>
      <c r="K321" s="21"/>
      <c r="L321" s="21"/>
      <c r="M321" s="21"/>
      <c r="N321" s="21"/>
      <c r="O321" s="22"/>
    </row>
    <row r="322" spans="1:15" ht="15.75" customHeight="1" x14ac:dyDescent="0.3">
      <c r="A322" s="49"/>
      <c r="B322" s="25"/>
      <c r="C322" s="25"/>
      <c r="F322" s="23"/>
      <c r="G322" s="26"/>
      <c r="H322" s="21"/>
      <c r="I322" s="21"/>
      <c r="J322" s="21"/>
      <c r="K322" s="21"/>
      <c r="L322" s="21"/>
      <c r="M322" s="21"/>
      <c r="N322" s="21"/>
      <c r="O322" s="22"/>
    </row>
    <row r="323" spans="1:15" ht="15.75" customHeight="1" x14ac:dyDescent="0.3">
      <c r="A323" s="49"/>
      <c r="B323" s="25"/>
      <c r="C323" s="25"/>
      <c r="F323" s="23"/>
      <c r="G323" s="26"/>
      <c r="H323" s="21"/>
      <c r="I323" s="21"/>
      <c r="J323" s="21"/>
      <c r="K323" s="21"/>
      <c r="L323" s="21"/>
      <c r="M323" s="21"/>
      <c r="N323" s="21"/>
      <c r="O323" s="22"/>
    </row>
    <row r="324" spans="1:15" ht="15.75" customHeight="1" x14ac:dyDescent="0.3">
      <c r="A324" s="49"/>
      <c r="B324" s="25"/>
      <c r="C324" s="25"/>
      <c r="F324" s="23"/>
      <c r="G324" s="26"/>
      <c r="H324" s="21"/>
      <c r="I324" s="21"/>
      <c r="J324" s="21"/>
      <c r="K324" s="21"/>
      <c r="L324" s="21"/>
      <c r="M324" s="21"/>
      <c r="N324" s="21"/>
      <c r="O324" s="22"/>
    </row>
    <row r="325" spans="1:15" ht="15.75" customHeight="1" x14ac:dyDescent="0.3">
      <c r="A325" s="49"/>
      <c r="B325" s="25"/>
      <c r="C325" s="25"/>
      <c r="F325" s="23"/>
      <c r="G325" s="26"/>
      <c r="H325" s="21"/>
      <c r="I325" s="21"/>
      <c r="J325" s="21"/>
      <c r="K325" s="21"/>
      <c r="L325" s="21"/>
      <c r="M325" s="21"/>
      <c r="N325" s="21"/>
      <c r="O325" s="22"/>
    </row>
    <row r="326" spans="1:15" ht="15.75" customHeight="1" x14ac:dyDescent="0.3">
      <c r="A326" s="49"/>
      <c r="B326" s="25"/>
      <c r="C326" s="25"/>
      <c r="F326" s="23"/>
      <c r="G326" s="26"/>
      <c r="H326" s="21"/>
      <c r="I326" s="21"/>
      <c r="J326" s="21"/>
      <c r="K326" s="21"/>
      <c r="L326" s="21"/>
      <c r="M326" s="21"/>
      <c r="N326" s="21"/>
      <c r="O326" s="22"/>
    </row>
    <row r="327" spans="1:15" ht="15.75" customHeight="1" x14ac:dyDescent="0.3">
      <c r="A327" s="49"/>
      <c r="B327" s="25"/>
      <c r="C327" s="25"/>
      <c r="F327" s="23"/>
      <c r="G327" s="26"/>
      <c r="H327" s="21"/>
      <c r="I327" s="21"/>
      <c r="J327" s="21"/>
      <c r="K327" s="21"/>
      <c r="L327" s="21"/>
      <c r="M327" s="21"/>
      <c r="N327" s="21"/>
      <c r="O327" s="22"/>
    </row>
    <row r="328" spans="1:15" ht="15.75" customHeight="1" x14ac:dyDescent="0.3">
      <c r="A328" s="49"/>
      <c r="B328" s="25"/>
      <c r="C328" s="25"/>
      <c r="F328" s="23"/>
      <c r="G328" s="26"/>
      <c r="H328" s="21"/>
      <c r="I328" s="21"/>
      <c r="J328" s="21"/>
      <c r="K328" s="21"/>
      <c r="L328" s="21"/>
      <c r="M328" s="21"/>
      <c r="N328" s="21"/>
      <c r="O328" s="22"/>
    </row>
    <row r="329" spans="1:15" ht="15.75" customHeight="1" x14ac:dyDescent="0.3">
      <c r="A329" s="49"/>
      <c r="B329" s="25"/>
      <c r="C329" s="25"/>
      <c r="F329" s="23"/>
      <c r="G329" s="26"/>
      <c r="H329" s="21"/>
      <c r="I329" s="21"/>
      <c r="J329" s="21"/>
      <c r="K329" s="21"/>
      <c r="L329" s="21"/>
      <c r="M329" s="21"/>
      <c r="N329" s="21"/>
      <c r="O329" s="22"/>
    </row>
    <row r="330" spans="1:15" ht="15.75" customHeight="1" x14ac:dyDescent="0.3">
      <c r="A330" s="49"/>
      <c r="B330" s="25"/>
      <c r="C330" s="25"/>
      <c r="F330" s="23"/>
      <c r="G330" s="26"/>
      <c r="H330" s="21"/>
      <c r="I330" s="21"/>
      <c r="J330" s="21"/>
      <c r="K330" s="21"/>
      <c r="L330" s="21"/>
      <c r="M330" s="21"/>
      <c r="N330" s="21"/>
      <c r="O330" s="22"/>
    </row>
    <row r="331" spans="1:15" ht="15.75" customHeight="1" x14ac:dyDescent="0.3">
      <c r="A331" s="49"/>
      <c r="B331" s="25"/>
      <c r="C331" s="25"/>
      <c r="F331" s="23"/>
      <c r="G331" s="26"/>
      <c r="H331" s="21"/>
      <c r="I331" s="21"/>
      <c r="J331" s="21"/>
      <c r="K331" s="21"/>
      <c r="L331" s="21"/>
      <c r="M331" s="21"/>
      <c r="N331" s="21"/>
      <c r="O331" s="22"/>
    </row>
    <row r="332" spans="1:15" ht="15.75" customHeight="1" x14ac:dyDescent="0.3">
      <c r="A332" s="49"/>
      <c r="B332" s="25"/>
      <c r="C332" s="25"/>
      <c r="F332" s="23"/>
      <c r="G332" s="26"/>
      <c r="H332" s="21"/>
      <c r="I332" s="21"/>
      <c r="J332" s="21"/>
      <c r="K332" s="21"/>
      <c r="L332" s="21"/>
      <c r="M332" s="21"/>
      <c r="N332" s="21"/>
      <c r="O332" s="22"/>
    </row>
    <row r="333" spans="1:15" ht="15.75" customHeight="1" x14ac:dyDescent="0.3">
      <c r="A333" s="49"/>
      <c r="B333" s="25"/>
      <c r="C333" s="25"/>
      <c r="F333" s="23"/>
      <c r="G333" s="26"/>
      <c r="H333" s="21"/>
      <c r="I333" s="21"/>
      <c r="J333" s="21"/>
      <c r="K333" s="21"/>
      <c r="L333" s="21"/>
      <c r="M333" s="21"/>
      <c r="N333" s="21"/>
      <c r="O333" s="22"/>
    </row>
    <row r="334" spans="1:15" ht="15.75" customHeight="1" x14ac:dyDescent="0.3">
      <c r="A334" s="49"/>
      <c r="B334" s="25"/>
      <c r="C334" s="25"/>
      <c r="F334" s="23"/>
      <c r="G334" s="26"/>
      <c r="H334" s="21"/>
      <c r="I334" s="21"/>
      <c r="J334" s="21"/>
      <c r="K334" s="21"/>
      <c r="L334" s="21"/>
      <c r="M334" s="21"/>
      <c r="N334" s="21"/>
      <c r="O334" s="22"/>
    </row>
    <row r="335" spans="1:15" ht="15.75" customHeight="1" x14ac:dyDescent="0.3">
      <c r="A335" s="49"/>
      <c r="B335" s="25"/>
      <c r="C335" s="25"/>
      <c r="F335" s="23"/>
      <c r="G335" s="26"/>
      <c r="H335" s="21"/>
      <c r="I335" s="21"/>
      <c r="J335" s="21"/>
      <c r="K335" s="21"/>
      <c r="L335" s="21"/>
      <c r="M335" s="21"/>
      <c r="N335" s="21"/>
      <c r="O335" s="22"/>
    </row>
    <row r="336" spans="1:15" ht="15.75" customHeight="1" x14ac:dyDescent="0.3">
      <c r="A336" s="49"/>
      <c r="B336" s="25"/>
      <c r="C336" s="25"/>
      <c r="F336" s="23"/>
      <c r="G336" s="26"/>
      <c r="H336" s="21"/>
      <c r="I336" s="21"/>
      <c r="J336" s="21"/>
      <c r="K336" s="21"/>
      <c r="L336" s="21"/>
      <c r="M336" s="21"/>
      <c r="N336" s="21"/>
      <c r="O336" s="22"/>
    </row>
    <row r="337" spans="1:15" ht="15.75" customHeight="1" x14ac:dyDescent="0.3">
      <c r="A337" s="49"/>
      <c r="B337" s="25"/>
      <c r="C337" s="25"/>
      <c r="F337" s="23"/>
      <c r="G337" s="26"/>
      <c r="H337" s="21"/>
      <c r="I337" s="21"/>
      <c r="J337" s="21"/>
      <c r="K337" s="21"/>
      <c r="L337" s="21"/>
      <c r="M337" s="21"/>
      <c r="N337" s="21"/>
      <c r="O337" s="22"/>
    </row>
    <row r="338" spans="1:15" ht="15.75" customHeight="1" x14ac:dyDescent="0.3">
      <c r="A338" s="49"/>
      <c r="B338" s="25"/>
      <c r="C338" s="25"/>
      <c r="F338" s="23"/>
      <c r="G338" s="26"/>
      <c r="H338" s="21"/>
      <c r="I338" s="21"/>
      <c r="J338" s="21"/>
      <c r="K338" s="21"/>
      <c r="L338" s="21"/>
      <c r="M338" s="21"/>
      <c r="N338" s="21"/>
      <c r="O338" s="22"/>
    </row>
    <row r="339" spans="1:15" ht="15.75" customHeight="1" x14ac:dyDescent="0.3">
      <c r="A339" s="49"/>
      <c r="B339" s="25"/>
      <c r="C339" s="25"/>
      <c r="F339" s="23"/>
      <c r="G339" s="26"/>
      <c r="H339" s="21"/>
      <c r="I339" s="21"/>
      <c r="J339" s="21"/>
      <c r="K339" s="21"/>
      <c r="L339" s="21"/>
      <c r="M339" s="21"/>
      <c r="N339" s="21"/>
      <c r="O339" s="22"/>
    </row>
    <row r="340" spans="1:15" ht="15.75" customHeight="1" x14ac:dyDescent="0.3">
      <c r="A340" s="49"/>
      <c r="B340" s="25"/>
      <c r="C340" s="25"/>
      <c r="F340" s="23"/>
      <c r="G340" s="26"/>
      <c r="H340" s="21"/>
      <c r="I340" s="21"/>
      <c r="J340" s="21"/>
      <c r="K340" s="21"/>
      <c r="L340" s="21"/>
      <c r="M340" s="21"/>
      <c r="N340" s="21"/>
      <c r="O340" s="22"/>
    </row>
    <row r="341" spans="1:15" ht="15.75" customHeight="1" x14ac:dyDescent="0.3">
      <c r="A341" s="49"/>
      <c r="B341" s="25"/>
      <c r="C341" s="25"/>
      <c r="F341" s="23"/>
      <c r="G341" s="26"/>
      <c r="H341" s="21"/>
      <c r="I341" s="21"/>
      <c r="J341" s="21"/>
      <c r="K341" s="21"/>
      <c r="L341" s="21"/>
      <c r="M341" s="21"/>
      <c r="N341" s="21"/>
      <c r="O341" s="22"/>
    </row>
    <row r="342" spans="1:15" ht="15.75" customHeight="1" x14ac:dyDescent="0.3">
      <c r="A342" s="49"/>
      <c r="B342" s="25"/>
      <c r="C342" s="25"/>
      <c r="F342" s="23"/>
      <c r="G342" s="26"/>
      <c r="H342" s="21"/>
      <c r="I342" s="21"/>
      <c r="J342" s="21"/>
      <c r="K342" s="21"/>
      <c r="L342" s="21"/>
      <c r="M342" s="21"/>
      <c r="N342" s="21"/>
      <c r="O342" s="22"/>
    </row>
    <row r="343" spans="1:15" ht="15.75" customHeight="1" x14ac:dyDescent="0.3">
      <c r="A343" s="49"/>
      <c r="B343" s="25"/>
      <c r="C343" s="25"/>
      <c r="F343" s="23"/>
      <c r="G343" s="26"/>
      <c r="H343" s="21"/>
      <c r="I343" s="21"/>
      <c r="J343" s="21"/>
      <c r="K343" s="21"/>
      <c r="L343" s="21"/>
      <c r="M343" s="21"/>
      <c r="N343" s="21"/>
      <c r="O343" s="22"/>
    </row>
    <row r="344" spans="1:15" ht="15.75" customHeight="1" x14ac:dyDescent="0.3">
      <c r="A344" s="49"/>
      <c r="B344" s="25"/>
      <c r="C344" s="25"/>
      <c r="F344" s="23"/>
      <c r="G344" s="26"/>
      <c r="H344" s="21"/>
      <c r="I344" s="21"/>
      <c r="J344" s="21"/>
      <c r="K344" s="21"/>
      <c r="L344" s="21"/>
      <c r="M344" s="21"/>
      <c r="N344" s="21"/>
      <c r="O344" s="22"/>
    </row>
    <row r="345" spans="1:15" ht="15.75" customHeight="1" x14ac:dyDescent="0.3">
      <c r="A345" s="49"/>
      <c r="B345" s="25"/>
      <c r="C345" s="25"/>
      <c r="F345" s="23"/>
      <c r="G345" s="26"/>
      <c r="H345" s="21"/>
      <c r="I345" s="21"/>
      <c r="J345" s="21"/>
      <c r="K345" s="21"/>
      <c r="L345" s="21"/>
      <c r="M345" s="21"/>
      <c r="N345" s="21"/>
      <c r="O345" s="22"/>
    </row>
    <row r="346" spans="1:15" ht="15.75" customHeight="1" x14ac:dyDescent="0.3">
      <c r="A346" s="49"/>
      <c r="B346" s="25"/>
      <c r="C346" s="25"/>
      <c r="F346" s="23"/>
      <c r="G346" s="26"/>
      <c r="H346" s="21"/>
      <c r="I346" s="21"/>
      <c r="J346" s="21"/>
      <c r="K346" s="21"/>
      <c r="L346" s="21"/>
      <c r="M346" s="21"/>
      <c r="N346" s="21"/>
      <c r="O346" s="22"/>
    </row>
    <row r="347" spans="1:15" ht="15.75" customHeight="1" x14ac:dyDescent="0.3">
      <c r="A347" s="49"/>
      <c r="B347" s="25"/>
      <c r="C347" s="25"/>
      <c r="F347" s="23"/>
      <c r="G347" s="26"/>
      <c r="H347" s="21"/>
      <c r="I347" s="21"/>
      <c r="J347" s="21"/>
      <c r="K347" s="21"/>
      <c r="L347" s="21"/>
      <c r="M347" s="21"/>
      <c r="N347" s="21"/>
      <c r="O347" s="22"/>
    </row>
    <row r="348" spans="1:15" ht="15.75" customHeight="1" x14ac:dyDescent="0.3">
      <c r="A348" s="49"/>
      <c r="B348" s="25"/>
      <c r="C348" s="25"/>
      <c r="F348" s="23"/>
      <c r="G348" s="26"/>
      <c r="H348" s="21"/>
      <c r="I348" s="21"/>
      <c r="J348" s="21"/>
      <c r="K348" s="21"/>
      <c r="L348" s="21"/>
      <c r="M348" s="21"/>
      <c r="N348" s="21"/>
      <c r="O348" s="22"/>
    </row>
    <row r="349" spans="1:15" ht="15.75" customHeight="1" x14ac:dyDescent="0.3">
      <c r="A349" s="49"/>
      <c r="B349" s="25"/>
      <c r="C349" s="25"/>
      <c r="F349" s="23"/>
      <c r="G349" s="26"/>
      <c r="H349" s="21"/>
      <c r="I349" s="21"/>
      <c r="J349" s="21"/>
      <c r="K349" s="21"/>
      <c r="L349" s="21"/>
      <c r="M349" s="21"/>
      <c r="N349" s="21"/>
      <c r="O349" s="22"/>
    </row>
    <row r="350" spans="1:15" ht="15.75" customHeight="1" x14ac:dyDescent="0.3">
      <c r="A350" s="49"/>
      <c r="B350" s="25"/>
      <c r="C350" s="25"/>
      <c r="F350" s="23"/>
      <c r="G350" s="26"/>
      <c r="H350" s="21"/>
      <c r="I350" s="21"/>
      <c r="J350" s="21"/>
      <c r="K350" s="21"/>
      <c r="L350" s="21"/>
      <c r="M350" s="21"/>
      <c r="N350" s="21"/>
      <c r="O350" s="22"/>
    </row>
    <row r="351" spans="1:15" ht="15.75" customHeight="1" x14ac:dyDescent="0.3">
      <c r="A351" s="49"/>
      <c r="B351" s="25"/>
      <c r="C351" s="25"/>
      <c r="F351" s="23"/>
      <c r="G351" s="26"/>
      <c r="H351" s="21"/>
      <c r="I351" s="21"/>
      <c r="J351" s="21"/>
      <c r="K351" s="21"/>
      <c r="L351" s="21"/>
      <c r="M351" s="21"/>
      <c r="N351" s="21"/>
      <c r="O351" s="22"/>
    </row>
    <row r="352" spans="1:15" ht="15.75" customHeight="1" x14ac:dyDescent="0.3">
      <c r="A352" s="49"/>
      <c r="B352" s="25"/>
      <c r="C352" s="25"/>
      <c r="F352" s="23"/>
      <c r="G352" s="26"/>
      <c r="H352" s="21"/>
      <c r="I352" s="21"/>
      <c r="J352" s="21"/>
      <c r="K352" s="21"/>
      <c r="L352" s="21"/>
      <c r="M352" s="21"/>
      <c r="N352" s="21"/>
      <c r="O352" s="22"/>
    </row>
    <row r="353" spans="1:15" ht="15.75" customHeight="1" x14ac:dyDescent="0.3">
      <c r="A353" s="49"/>
      <c r="B353" s="25"/>
      <c r="C353" s="25"/>
      <c r="F353" s="23"/>
      <c r="G353" s="26"/>
      <c r="H353" s="21"/>
      <c r="I353" s="21"/>
      <c r="J353" s="21"/>
      <c r="K353" s="21"/>
      <c r="L353" s="21"/>
      <c r="M353" s="21"/>
      <c r="N353" s="21"/>
      <c r="O353" s="22"/>
    </row>
    <row r="354" spans="1:15" ht="15.75" customHeight="1" x14ac:dyDescent="0.3">
      <c r="A354" s="49"/>
      <c r="B354" s="25"/>
      <c r="C354" s="25"/>
      <c r="F354" s="23"/>
      <c r="G354" s="26"/>
      <c r="H354" s="21"/>
      <c r="I354" s="21"/>
      <c r="J354" s="21"/>
      <c r="K354" s="21"/>
      <c r="L354" s="21"/>
      <c r="M354" s="21"/>
      <c r="N354" s="21"/>
      <c r="O354" s="22"/>
    </row>
    <row r="355" spans="1:15" ht="15.75" customHeight="1" x14ac:dyDescent="0.3">
      <c r="A355" s="49"/>
      <c r="B355" s="25"/>
      <c r="C355" s="25"/>
      <c r="F355" s="23"/>
      <c r="G355" s="26"/>
      <c r="H355" s="21"/>
      <c r="I355" s="21"/>
      <c r="J355" s="21"/>
      <c r="K355" s="21"/>
      <c r="L355" s="21"/>
      <c r="M355" s="21"/>
      <c r="N355" s="21"/>
      <c r="O355" s="22"/>
    </row>
    <row r="356" spans="1:15" ht="15.75" customHeight="1" x14ac:dyDescent="0.3">
      <c r="A356" s="49"/>
      <c r="B356" s="25"/>
      <c r="C356" s="25"/>
      <c r="F356" s="23"/>
      <c r="G356" s="26"/>
      <c r="H356" s="21"/>
      <c r="I356" s="21"/>
      <c r="J356" s="21"/>
      <c r="K356" s="21"/>
      <c r="L356" s="21"/>
      <c r="M356" s="21"/>
      <c r="N356" s="21"/>
      <c r="O356" s="22"/>
    </row>
    <row r="357" spans="1:15" ht="15.75" customHeight="1" x14ac:dyDescent="0.3">
      <c r="A357" s="49"/>
      <c r="B357" s="25"/>
      <c r="C357" s="25"/>
      <c r="F357" s="23"/>
      <c r="G357" s="26"/>
      <c r="H357" s="21"/>
      <c r="I357" s="21"/>
      <c r="J357" s="21"/>
      <c r="K357" s="21"/>
      <c r="L357" s="21"/>
      <c r="M357" s="21"/>
      <c r="N357" s="21"/>
      <c r="O357" s="22"/>
    </row>
    <row r="358" spans="1:15" ht="15.75" customHeight="1" x14ac:dyDescent="0.3">
      <c r="A358" s="49"/>
      <c r="B358" s="25"/>
      <c r="C358" s="25"/>
      <c r="F358" s="23"/>
      <c r="G358" s="26"/>
      <c r="H358" s="21"/>
      <c r="I358" s="21"/>
      <c r="J358" s="21"/>
      <c r="K358" s="21"/>
      <c r="L358" s="21"/>
      <c r="M358" s="21"/>
      <c r="N358" s="21"/>
      <c r="O358" s="22"/>
    </row>
    <row r="359" spans="1:15" ht="15.75" customHeight="1" x14ac:dyDescent="0.3">
      <c r="A359" s="49"/>
      <c r="B359" s="25"/>
      <c r="C359" s="25"/>
      <c r="F359" s="23"/>
      <c r="G359" s="26"/>
      <c r="H359" s="21"/>
      <c r="I359" s="21"/>
      <c r="J359" s="21"/>
      <c r="K359" s="21"/>
      <c r="L359" s="21"/>
      <c r="M359" s="21"/>
      <c r="N359" s="21"/>
      <c r="O359" s="22"/>
    </row>
    <row r="360" spans="1:15" ht="15.75" customHeight="1" x14ac:dyDescent="0.3">
      <c r="A360" s="49"/>
      <c r="B360" s="25"/>
      <c r="C360" s="25"/>
      <c r="F360" s="23"/>
      <c r="G360" s="26"/>
      <c r="H360" s="21"/>
      <c r="I360" s="21"/>
      <c r="J360" s="21"/>
      <c r="K360" s="21"/>
      <c r="L360" s="21"/>
      <c r="M360" s="21"/>
      <c r="N360" s="21"/>
      <c r="O360" s="22"/>
    </row>
    <row r="361" spans="1:15" ht="15.75" customHeight="1" x14ac:dyDescent="0.3">
      <c r="A361" s="49"/>
      <c r="B361" s="25"/>
      <c r="C361" s="25"/>
      <c r="F361" s="23"/>
      <c r="G361" s="26"/>
      <c r="H361" s="21"/>
      <c r="I361" s="21"/>
      <c r="J361" s="21"/>
      <c r="K361" s="21"/>
      <c r="L361" s="21"/>
      <c r="M361" s="21"/>
      <c r="N361" s="21"/>
      <c r="O361" s="22"/>
    </row>
    <row r="362" spans="1:15" ht="15.75" customHeight="1" x14ac:dyDescent="0.3">
      <c r="A362" s="49"/>
      <c r="B362" s="25"/>
      <c r="C362" s="25"/>
      <c r="F362" s="23"/>
      <c r="G362" s="26"/>
      <c r="H362" s="21"/>
      <c r="I362" s="21"/>
      <c r="J362" s="21"/>
      <c r="K362" s="21"/>
      <c r="L362" s="21"/>
      <c r="M362" s="21"/>
      <c r="N362" s="21"/>
      <c r="O362" s="22"/>
    </row>
    <row r="363" spans="1:15" ht="15.75" customHeight="1" x14ac:dyDescent="0.3">
      <c r="A363" s="49"/>
      <c r="B363" s="25"/>
      <c r="C363" s="25"/>
      <c r="F363" s="23"/>
      <c r="G363" s="26"/>
      <c r="H363" s="21"/>
      <c r="I363" s="21"/>
      <c r="J363" s="21"/>
      <c r="K363" s="21"/>
      <c r="L363" s="21"/>
      <c r="M363" s="21"/>
      <c r="N363" s="21"/>
      <c r="O363" s="22"/>
    </row>
    <row r="364" spans="1:15" ht="15.75" customHeight="1" x14ac:dyDescent="0.3">
      <c r="A364" s="49"/>
      <c r="B364" s="25"/>
      <c r="C364" s="25"/>
      <c r="F364" s="23"/>
      <c r="G364" s="26"/>
      <c r="H364" s="21"/>
      <c r="I364" s="21"/>
      <c r="J364" s="21"/>
      <c r="K364" s="21"/>
      <c r="L364" s="21"/>
      <c r="M364" s="21"/>
      <c r="N364" s="21"/>
      <c r="O364" s="22"/>
    </row>
    <row r="365" spans="1:15" ht="15.75" customHeight="1" x14ac:dyDescent="0.3">
      <c r="A365" s="49"/>
      <c r="B365" s="25"/>
      <c r="C365" s="25"/>
      <c r="F365" s="23"/>
      <c r="G365" s="26"/>
      <c r="H365" s="21"/>
      <c r="I365" s="21"/>
      <c r="J365" s="21"/>
      <c r="K365" s="21"/>
      <c r="L365" s="21"/>
      <c r="M365" s="21"/>
      <c r="N365" s="21"/>
      <c r="O365" s="22"/>
    </row>
    <row r="366" spans="1:15" ht="15.75" customHeight="1" x14ac:dyDescent="0.3">
      <c r="A366" s="49"/>
      <c r="B366" s="25"/>
      <c r="C366" s="25"/>
      <c r="F366" s="23"/>
      <c r="G366" s="26"/>
      <c r="H366" s="21"/>
      <c r="I366" s="21"/>
      <c r="J366" s="21"/>
      <c r="K366" s="21"/>
      <c r="L366" s="21"/>
      <c r="M366" s="21"/>
      <c r="N366" s="21"/>
      <c r="O366" s="22"/>
    </row>
    <row r="367" spans="1:15" ht="15.75" customHeight="1" x14ac:dyDescent="0.3">
      <c r="A367" s="49"/>
      <c r="B367" s="25"/>
      <c r="C367" s="25"/>
      <c r="F367" s="23"/>
      <c r="G367" s="26"/>
      <c r="H367" s="21"/>
      <c r="I367" s="21"/>
      <c r="J367" s="21"/>
      <c r="K367" s="21"/>
      <c r="L367" s="21"/>
      <c r="M367" s="21"/>
      <c r="N367" s="21"/>
      <c r="O367" s="22"/>
    </row>
    <row r="368" spans="1:15" ht="15.75" customHeight="1" x14ac:dyDescent="0.3">
      <c r="A368" s="49"/>
      <c r="B368" s="25"/>
      <c r="C368" s="25"/>
      <c r="F368" s="23"/>
      <c r="G368" s="26"/>
      <c r="H368" s="21"/>
      <c r="I368" s="21"/>
      <c r="J368" s="21"/>
      <c r="K368" s="21"/>
      <c r="L368" s="21"/>
      <c r="M368" s="21"/>
      <c r="N368" s="21"/>
      <c r="O368" s="22"/>
    </row>
    <row r="369" spans="1:15" ht="15.75" customHeight="1" x14ac:dyDescent="0.3">
      <c r="A369" s="49"/>
      <c r="B369" s="25"/>
      <c r="C369" s="25"/>
      <c r="F369" s="23"/>
      <c r="G369" s="26"/>
      <c r="H369" s="21"/>
      <c r="I369" s="21"/>
      <c r="J369" s="21"/>
      <c r="K369" s="21"/>
      <c r="L369" s="21"/>
      <c r="M369" s="21"/>
      <c r="N369" s="21"/>
      <c r="O369" s="22"/>
    </row>
    <row r="370" spans="1:15" ht="15.75" customHeight="1" x14ac:dyDescent="0.3">
      <c r="A370" s="49"/>
      <c r="B370" s="25"/>
      <c r="C370" s="25"/>
      <c r="F370" s="23"/>
      <c r="G370" s="26"/>
      <c r="H370" s="21"/>
      <c r="I370" s="21"/>
      <c r="J370" s="21"/>
      <c r="K370" s="21"/>
      <c r="L370" s="21"/>
      <c r="M370" s="21"/>
      <c r="N370" s="21"/>
      <c r="O370" s="22"/>
    </row>
    <row r="371" spans="1:15" ht="15.75" customHeight="1" x14ac:dyDescent="0.3">
      <c r="A371" s="49"/>
      <c r="B371" s="25"/>
      <c r="C371" s="25"/>
      <c r="F371" s="23"/>
      <c r="G371" s="26"/>
      <c r="H371" s="21"/>
      <c r="I371" s="21"/>
      <c r="J371" s="21"/>
      <c r="K371" s="21"/>
      <c r="L371" s="21"/>
      <c r="M371" s="21"/>
      <c r="N371" s="21"/>
      <c r="O371" s="22"/>
    </row>
    <row r="372" spans="1:15" ht="15.75" customHeight="1" x14ac:dyDescent="0.3">
      <c r="A372" s="49"/>
      <c r="B372" s="25"/>
      <c r="C372" s="25"/>
      <c r="F372" s="23"/>
      <c r="G372" s="26"/>
      <c r="H372" s="21"/>
      <c r="I372" s="21"/>
      <c r="J372" s="21"/>
      <c r="K372" s="21"/>
      <c r="L372" s="21"/>
      <c r="M372" s="21"/>
      <c r="N372" s="21"/>
      <c r="O372" s="22"/>
    </row>
    <row r="373" spans="1:15" ht="15.75" customHeight="1" x14ac:dyDescent="0.3">
      <c r="A373" s="49"/>
      <c r="B373" s="25"/>
      <c r="C373" s="25"/>
      <c r="F373" s="23"/>
      <c r="G373" s="26"/>
      <c r="H373" s="21"/>
      <c r="I373" s="21"/>
      <c r="J373" s="21"/>
      <c r="K373" s="21"/>
      <c r="L373" s="21"/>
      <c r="M373" s="21"/>
      <c r="N373" s="21"/>
      <c r="O373" s="22"/>
    </row>
    <row r="374" spans="1:15" ht="15.75" customHeight="1" x14ac:dyDescent="0.3">
      <c r="A374" s="49"/>
      <c r="B374" s="25"/>
      <c r="C374" s="25"/>
      <c r="F374" s="23"/>
      <c r="G374" s="26"/>
      <c r="H374" s="21"/>
      <c r="I374" s="21"/>
      <c r="J374" s="21"/>
      <c r="K374" s="21"/>
      <c r="L374" s="21"/>
      <c r="M374" s="21"/>
      <c r="N374" s="21"/>
      <c r="O374" s="22"/>
    </row>
    <row r="375" spans="1:15" ht="15.75" customHeight="1" x14ac:dyDescent="0.3">
      <c r="A375" s="49"/>
      <c r="B375" s="25"/>
      <c r="C375" s="25"/>
      <c r="F375" s="23"/>
      <c r="G375" s="26"/>
      <c r="H375" s="21"/>
      <c r="I375" s="21"/>
      <c r="J375" s="21"/>
      <c r="K375" s="21"/>
      <c r="L375" s="21"/>
      <c r="M375" s="21"/>
      <c r="N375" s="21"/>
      <c r="O375" s="22"/>
    </row>
    <row r="376" spans="1:15" ht="15.75" customHeight="1" x14ac:dyDescent="0.3">
      <c r="A376" s="49"/>
      <c r="B376" s="25"/>
      <c r="C376" s="25"/>
      <c r="F376" s="23"/>
      <c r="G376" s="26"/>
      <c r="H376" s="21"/>
      <c r="I376" s="21"/>
      <c r="J376" s="21"/>
      <c r="K376" s="21"/>
      <c r="L376" s="21"/>
      <c r="M376" s="21"/>
      <c r="N376" s="21"/>
      <c r="O376" s="22"/>
    </row>
    <row r="377" spans="1:15" ht="15.75" customHeight="1" x14ac:dyDescent="0.3">
      <c r="A377" s="49"/>
      <c r="B377" s="25"/>
      <c r="C377" s="25"/>
      <c r="F377" s="23"/>
      <c r="G377" s="26"/>
      <c r="H377" s="21"/>
      <c r="I377" s="21"/>
      <c r="J377" s="21"/>
      <c r="K377" s="21"/>
      <c r="L377" s="21"/>
      <c r="M377" s="21"/>
      <c r="N377" s="21"/>
      <c r="O377" s="22"/>
    </row>
    <row r="378" spans="1:15" ht="15.75" customHeight="1" x14ac:dyDescent="0.3">
      <c r="A378" s="49"/>
      <c r="B378" s="25"/>
      <c r="C378" s="25"/>
      <c r="F378" s="23"/>
      <c r="G378" s="26"/>
      <c r="H378" s="21"/>
      <c r="I378" s="21"/>
      <c r="J378" s="21"/>
      <c r="K378" s="21"/>
      <c r="L378" s="21"/>
      <c r="M378" s="21"/>
      <c r="N378" s="21"/>
      <c r="O378" s="22"/>
    </row>
    <row r="379" spans="1:15" ht="15.75" customHeight="1" x14ac:dyDescent="0.3">
      <c r="A379" s="49"/>
      <c r="B379" s="25"/>
      <c r="C379" s="25"/>
      <c r="F379" s="23"/>
      <c r="G379" s="26"/>
      <c r="H379" s="21"/>
      <c r="I379" s="21"/>
      <c r="J379" s="21"/>
      <c r="K379" s="21"/>
      <c r="L379" s="21"/>
      <c r="M379" s="21"/>
      <c r="N379" s="21"/>
      <c r="O379" s="22"/>
    </row>
    <row r="380" spans="1:15" ht="15.75" customHeight="1" x14ac:dyDescent="0.3">
      <c r="A380" s="49"/>
      <c r="B380" s="25"/>
      <c r="C380" s="25"/>
      <c r="F380" s="23"/>
      <c r="G380" s="26"/>
      <c r="H380" s="21"/>
      <c r="I380" s="21"/>
      <c r="J380" s="21"/>
      <c r="K380" s="21"/>
      <c r="L380" s="21"/>
      <c r="M380" s="21"/>
      <c r="N380" s="21"/>
      <c r="O380" s="22"/>
    </row>
    <row r="381" spans="1:15" ht="15.75" customHeight="1" x14ac:dyDescent="0.3">
      <c r="A381" s="49"/>
      <c r="B381" s="25"/>
      <c r="C381" s="25"/>
      <c r="F381" s="23"/>
      <c r="G381" s="26"/>
      <c r="H381" s="21"/>
      <c r="I381" s="21"/>
      <c r="J381" s="21"/>
      <c r="K381" s="21"/>
      <c r="L381" s="21"/>
      <c r="M381" s="21"/>
      <c r="N381" s="21"/>
      <c r="O381" s="22"/>
    </row>
    <row r="382" spans="1:15" ht="15.75" customHeight="1" x14ac:dyDescent="0.3">
      <c r="A382" s="49"/>
      <c r="B382" s="25"/>
      <c r="C382" s="25"/>
      <c r="F382" s="23"/>
      <c r="G382" s="26"/>
      <c r="H382" s="21"/>
      <c r="I382" s="21"/>
      <c r="J382" s="21"/>
      <c r="K382" s="21"/>
      <c r="L382" s="21"/>
      <c r="M382" s="21"/>
      <c r="N382" s="21"/>
      <c r="O382" s="22"/>
    </row>
    <row r="383" spans="1:15" ht="15.75" customHeight="1" x14ac:dyDescent="0.3">
      <c r="A383" s="49"/>
      <c r="B383" s="25"/>
      <c r="C383" s="25"/>
      <c r="F383" s="23"/>
      <c r="G383" s="26"/>
      <c r="H383" s="21"/>
      <c r="I383" s="21"/>
      <c r="J383" s="21"/>
      <c r="K383" s="21"/>
      <c r="L383" s="21"/>
      <c r="M383" s="21"/>
      <c r="N383" s="21"/>
      <c r="O383" s="22"/>
    </row>
    <row r="384" spans="1:15" ht="15.75" customHeight="1" x14ac:dyDescent="0.3">
      <c r="A384" s="49"/>
      <c r="B384" s="25"/>
      <c r="C384" s="25"/>
      <c r="F384" s="23"/>
      <c r="G384" s="26"/>
      <c r="H384" s="21"/>
      <c r="I384" s="21"/>
      <c r="J384" s="21"/>
      <c r="K384" s="21"/>
      <c r="L384" s="21"/>
      <c r="M384" s="21"/>
      <c r="N384" s="21"/>
      <c r="O384" s="22"/>
    </row>
    <row r="385" spans="1:15" ht="15.75" customHeight="1" x14ac:dyDescent="0.3">
      <c r="A385" s="49"/>
      <c r="B385" s="25"/>
      <c r="C385" s="25"/>
      <c r="F385" s="23"/>
      <c r="G385" s="26"/>
      <c r="H385" s="21"/>
      <c r="I385" s="21"/>
      <c r="J385" s="21"/>
      <c r="K385" s="21"/>
      <c r="L385" s="21"/>
      <c r="M385" s="21"/>
      <c r="N385" s="21"/>
      <c r="O385" s="22"/>
    </row>
    <row r="386" spans="1:15" ht="15.75" customHeight="1" x14ac:dyDescent="0.3">
      <c r="A386" s="49"/>
      <c r="B386" s="25"/>
      <c r="C386" s="25"/>
      <c r="F386" s="23"/>
      <c r="G386" s="26"/>
      <c r="H386" s="21"/>
      <c r="I386" s="21"/>
      <c r="J386" s="21"/>
      <c r="K386" s="21"/>
      <c r="L386" s="21"/>
      <c r="M386" s="21"/>
      <c r="N386" s="21"/>
      <c r="O386" s="22"/>
    </row>
    <row r="387" spans="1:15" ht="15.75" customHeight="1" x14ac:dyDescent="0.3">
      <c r="A387" s="49"/>
      <c r="B387" s="25"/>
      <c r="C387" s="25"/>
      <c r="F387" s="23"/>
      <c r="G387" s="26"/>
      <c r="H387" s="21"/>
      <c r="I387" s="21"/>
      <c r="J387" s="21"/>
      <c r="K387" s="21"/>
      <c r="L387" s="21"/>
      <c r="M387" s="21"/>
      <c r="N387" s="21"/>
      <c r="O387" s="22"/>
    </row>
    <row r="388" spans="1:15" ht="15.75" customHeight="1" x14ac:dyDescent="0.3">
      <c r="A388" s="49"/>
      <c r="B388" s="25"/>
      <c r="C388" s="25"/>
      <c r="F388" s="23"/>
      <c r="G388" s="26"/>
      <c r="H388" s="21"/>
      <c r="I388" s="21"/>
      <c r="J388" s="21"/>
      <c r="K388" s="21"/>
      <c r="L388" s="21"/>
      <c r="M388" s="21"/>
      <c r="N388" s="21"/>
      <c r="O388" s="22"/>
    </row>
    <row r="389" spans="1:15" ht="15.75" customHeight="1" x14ac:dyDescent="0.3">
      <c r="A389" s="49"/>
      <c r="B389" s="25"/>
      <c r="C389" s="25"/>
      <c r="F389" s="23"/>
      <c r="G389" s="26"/>
      <c r="H389" s="21"/>
      <c r="I389" s="21"/>
      <c r="J389" s="21"/>
      <c r="K389" s="21"/>
      <c r="L389" s="21"/>
      <c r="M389" s="21"/>
      <c r="N389" s="21"/>
      <c r="O389" s="22"/>
    </row>
    <row r="390" spans="1:15" ht="15.75" customHeight="1" x14ac:dyDescent="0.3">
      <c r="A390" s="49"/>
      <c r="B390" s="25"/>
      <c r="C390" s="25"/>
      <c r="F390" s="23"/>
      <c r="G390" s="26"/>
      <c r="H390" s="21"/>
      <c r="I390" s="21"/>
      <c r="J390" s="21"/>
      <c r="K390" s="21"/>
      <c r="L390" s="21"/>
      <c r="M390" s="21"/>
      <c r="N390" s="21"/>
      <c r="O390" s="22"/>
    </row>
    <row r="391" spans="1:15" ht="15.75" customHeight="1" x14ac:dyDescent="0.3">
      <c r="A391" s="49"/>
      <c r="B391" s="25"/>
      <c r="C391" s="25"/>
      <c r="F391" s="23"/>
      <c r="G391" s="26"/>
      <c r="H391" s="21"/>
      <c r="I391" s="21"/>
      <c r="J391" s="21"/>
      <c r="K391" s="21"/>
      <c r="L391" s="21"/>
      <c r="M391" s="21"/>
      <c r="N391" s="21"/>
      <c r="O391" s="22"/>
    </row>
    <row r="392" spans="1:15" ht="15.75" customHeight="1" x14ac:dyDescent="0.3">
      <c r="A392" s="49"/>
      <c r="B392" s="25"/>
      <c r="C392" s="25"/>
      <c r="F392" s="23"/>
      <c r="G392" s="26"/>
      <c r="H392" s="21"/>
      <c r="I392" s="21"/>
      <c r="J392" s="21"/>
      <c r="K392" s="21"/>
      <c r="L392" s="21"/>
      <c r="M392" s="21"/>
      <c r="N392" s="21"/>
      <c r="O392" s="22"/>
    </row>
    <row r="393" spans="1:15" ht="15.75" customHeight="1" x14ac:dyDescent="0.3">
      <c r="A393" s="49"/>
      <c r="B393" s="25"/>
      <c r="C393" s="25"/>
      <c r="F393" s="23"/>
      <c r="G393" s="26"/>
      <c r="H393" s="21"/>
      <c r="I393" s="21"/>
      <c r="J393" s="21"/>
      <c r="K393" s="21"/>
      <c r="L393" s="21"/>
      <c r="M393" s="21"/>
      <c r="N393" s="21"/>
      <c r="O393" s="22"/>
    </row>
    <row r="394" spans="1:15" ht="15.75" customHeight="1" x14ac:dyDescent="0.3">
      <c r="A394" s="49"/>
      <c r="B394" s="25"/>
      <c r="C394" s="25"/>
      <c r="F394" s="23"/>
      <c r="G394" s="26"/>
      <c r="H394" s="21"/>
      <c r="I394" s="21"/>
      <c r="J394" s="21"/>
      <c r="K394" s="21"/>
      <c r="L394" s="21"/>
      <c r="M394" s="21"/>
      <c r="N394" s="21"/>
      <c r="O394" s="22"/>
    </row>
    <row r="395" spans="1:15" ht="15.75" customHeight="1" x14ac:dyDescent="0.3">
      <c r="A395" s="49"/>
      <c r="B395" s="25"/>
      <c r="C395" s="25"/>
      <c r="F395" s="23"/>
      <c r="G395" s="26"/>
      <c r="H395" s="21"/>
      <c r="I395" s="21"/>
      <c r="J395" s="21"/>
      <c r="K395" s="21"/>
      <c r="L395" s="21"/>
      <c r="M395" s="21"/>
      <c r="N395" s="21"/>
      <c r="O395" s="22"/>
    </row>
    <row r="396" spans="1:15" ht="15.75" customHeight="1" x14ac:dyDescent="0.3">
      <c r="A396" s="49"/>
      <c r="B396" s="25"/>
      <c r="C396" s="25"/>
      <c r="F396" s="23"/>
      <c r="G396" s="26"/>
      <c r="H396" s="21"/>
      <c r="I396" s="21"/>
      <c r="J396" s="21"/>
      <c r="K396" s="21"/>
      <c r="L396" s="21"/>
      <c r="M396" s="21"/>
      <c r="N396" s="21"/>
      <c r="O396" s="22"/>
    </row>
    <row r="397" spans="1:15" ht="15.75" customHeight="1" x14ac:dyDescent="0.3">
      <c r="A397" s="49"/>
      <c r="B397" s="25"/>
      <c r="C397" s="25"/>
      <c r="F397" s="23"/>
      <c r="G397" s="26"/>
      <c r="H397" s="21"/>
      <c r="I397" s="21"/>
      <c r="J397" s="21"/>
      <c r="K397" s="21"/>
      <c r="L397" s="21"/>
      <c r="M397" s="21"/>
      <c r="N397" s="21"/>
      <c r="O397" s="22"/>
    </row>
    <row r="398" spans="1:15" ht="15.75" customHeight="1" x14ac:dyDescent="0.3">
      <c r="A398" s="49"/>
      <c r="B398" s="25"/>
      <c r="C398" s="25"/>
      <c r="F398" s="23"/>
      <c r="G398" s="26"/>
      <c r="H398" s="21"/>
      <c r="I398" s="21"/>
      <c r="J398" s="21"/>
      <c r="K398" s="21"/>
      <c r="L398" s="21"/>
      <c r="M398" s="21"/>
      <c r="N398" s="21"/>
      <c r="O398" s="22"/>
    </row>
    <row r="399" spans="1:15" ht="15.75" customHeight="1" x14ac:dyDescent="0.3">
      <c r="A399" s="49"/>
      <c r="B399" s="25"/>
      <c r="C399" s="25"/>
      <c r="F399" s="23"/>
      <c r="G399" s="26"/>
      <c r="H399" s="21"/>
      <c r="I399" s="21"/>
      <c r="J399" s="21"/>
      <c r="K399" s="21"/>
      <c r="L399" s="21"/>
      <c r="M399" s="21"/>
      <c r="N399" s="21"/>
      <c r="O399" s="22"/>
    </row>
    <row r="400" spans="1:15" ht="15.75" customHeight="1" x14ac:dyDescent="0.3">
      <c r="A400" s="49"/>
      <c r="B400" s="25"/>
      <c r="C400" s="25"/>
      <c r="F400" s="23"/>
      <c r="G400" s="26"/>
      <c r="H400" s="21"/>
      <c r="I400" s="21"/>
      <c r="J400" s="21"/>
      <c r="K400" s="21"/>
      <c r="L400" s="21"/>
      <c r="M400" s="21"/>
      <c r="N400" s="21"/>
      <c r="O400" s="22"/>
    </row>
    <row r="401" spans="1:15" ht="15.75" customHeight="1" x14ac:dyDescent="0.3">
      <c r="A401" s="49"/>
      <c r="B401" s="25"/>
      <c r="C401" s="25"/>
      <c r="F401" s="23"/>
      <c r="G401" s="26"/>
      <c r="H401" s="21"/>
      <c r="I401" s="21"/>
      <c r="J401" s="21"/>
      <c r="K401" s="21"/>
      <c r="L401" s="21"/>
      <c r="M401" s="21"/>
      <c r="N401" s="21"/>
      <c r="O401" s="22"/>
    </row>
    <row r="402" spans="1:15" ht="15.75" customHeight="1" x14ac:dyDescent="0.3">
      <c r="A402" s="49"/>
      <c r="B402" s="25"/>
      <c r="C402" s="25"/>
      <c r="F402" s="23"/>
      <c r="G402" s="26"/>
      <c r="H402" s="21"/>
      <c r="I402" s="21"/>
      <c r="J402" s="21"/>
      <c r="K402" s="21"/>
      <c r="L402" s="21"/>
      <c r="M402" s="21"/>
      <c r="N402" s="21"/>
      <c r="O402" s="22"/>
    </row>
    <row r="403" spans="1:15" ht="15.75" customHeight="1" x14ac:dyDescent="0.3">
      <c r="A403" s="49"/>
      <c r="B403" s="25"/>
      <c r="C403" s="25"/>
      <c r="F403" s="23"/>
      <c r="G403" s="26"/>
      <c r="H403" s="21"/>
      <c r="I403" s="21"/>
      <c r="J403" s="21"/>
      <c r="K403" s="21"/>
      <c r="L403" s="21"/>
      <c r="M403" s="21"/>
      <c r="N403" s="21"/>
      <c r="O403" s="22"/>
    </row>
    <row r="404" spans="1:15" ht="15.75" customHeight="1" x14ac:dyDescent="0.3">
      <c r="A404" s="49"/>
      <c r="B404" s="25"/>
      <c r="C404" s="25"/>
      <c r="F404" s="23"/>
      <c r="G404" s="26"/>
      <c r="H404" s="21"/>
      <c r="I404" s="21"/>
      <c r="J404" s="21"/>
      <c r="K404" s="21"/>
      <c r="L404" s="21"/>
      <c r="M404" s="21"/>
      <c r="N404" s="21"/>
      <c r="O404" s="22"/>
    </row>
    <row r="405" spans="1:15" ht="15.75" customHeight="1" x14ac:dyDescent="0.3">
      <c r="A405" s="49"/>
      <c r="B405" s="25"/>
      <c r="C405" s="25"/>
      <c r="F405" s="23"/>
      <c r="G405" s="26"/>
      <c r="H405" s="21"/>
      <c r="I405" s="21"/>
      <c r="J405" s="21"/>
      <c r="K405" s="21"/>
      <c r="L405" s="21"/>
      <c r="M405" s="21"/>
      <c r="N405" s="21"/>
      <c r="O405" s="22"/>
    </row>
    <row r="406" spans="1:15" ht="15.75" customHeight="1" x14ac:dyDescent="0.3">
      <c r="A406" s="49"/>
      <c r="B406" s="25"/>
      <c r="C406" s="25"/>
      <c r="F406" s="23"/>
      <c r="G406" s="26"/>
      <c r="H406" s="21"/>
      <c r="I406" s="21"/>
      <c r="J406" s="21"/>
      <c r="K406" s="21"/>
      <c r="L406" s="21"/>
      <c r="M406" s="21"/>
      <c r="N406" s="21"/>
      <c r="O406" s="22"/>
    </row>
    <row r="407" spans="1:15" ht="15.75" customHeight="1" x14ac:dyDescent="0.3">
      <c r="A407" s="49"/>
      <c r="B407" s="25"/>
      <c r="C407" s="25"/>
      <c r="F407" s="23"/>
      <c r="G407" s="26"/>
      <c r="H407" s="21"/>
      <c r="I407" s="21"/>
      <c r="J407" s="21"/>
      <c r="K407" s="21"/>
      <c r="L407" s="21"/>
      <c r="M407" s="21"/>
      <c r="N407" s="21"/>
      <c r="O407" s="22"/>
    </row>
    <row r="408" spans="1:15" ht="15.75" customHeight="1" x14ac:dyDescent="0.3">
      <c r="A408" s="49"/>
      <c r="B408" s="25"/>
      <c r="C408" s="25"/>
      <c r="F408" s="23"/>
      <c r="G408" s="26"/>
      <c r="H408" s="21"/>
      <c r="I408" s="21"/>
      <c r="J408" s="21"/>
      <c r="K408" s="21"/>
      <c r="L408" s="21"/>
      <c r="M408" s="21"/>
      <c r="N408" s="21"/>
      <c r="O408" s="22"/>
    </row>
    <row r="409" spans="1:15" ht="15.75" customHeight="1" x14ac:dyDescent="0.3">
      <c r="A409" s="49"/>
      <c r="B409" s="25"/>
      <c r="C409" s="25"/>
      <c r="F409" s="23"/>
      <c r="G409" s="26"/>
      <c r="H409" s="21"/>
      <c r="I409" s="21"/>
      <c r="J409" s="21"/>
      <c r="K409" s="21"/>
      <c r="L409" s="21"/>
      <c r="M409" s="21"/>
      <c r="N409" s="21"/>
      <c r="O409" s="22"/>
    </row>
    <row r="410" spans="1:15" ht="15.75" customHeight="1" x14ac:dyDescent="0.3">
      <c r="A410" s="49"/>
      <c r="B410" s="25"/>
      <c r="C410" s="25"/>
      <c r="F410" s="23"/>
      <c r="G410" s="26"/>
      <c r="H410" s="21"/>
      <c r="I410" s="21"/>
      <c r="J410" s="21"/>
      <c r="K410" s="21"/>
      <c r="L410" s="21"/>
      <c r="M410" s="21"/>
      <c r="N410" s="21"/>
      <c r="O410" s="22"/>
    </row>
    <row r="411" spans="1:15" ht="15.75" customHeight="1" x14ac:dyDescent="0.3">
      <c r="A411" s="49"/>
      <c r="B411" s="25"/>
      <c r="C411" s="25"/>
      <c r="F411" s="23"/>
      <c r="G411" s="26"/>
      <c r="H411" s="21"/>
      <c r="I411" s="21"/>
      <c r="J411" s="21"/>
      <c r="K411" s="21"/>
      <c r="L411" s="21"/>
      <c r="M411" s="21"/>
      <c r="N411" s="21"/>
      <c r="O411" s="22"/>
    </row>
    <row r="412" spans="1:15" ht="15.75" customHeight="1" x14ac:dyDescent="0.3">
      <c r="A412" s="49"/>
      <c r="B412" s="25"/>
      <c r="C412" s="25"/>
      <c r="F412" s="23"/>
      <c r="G412" s="26"/>
      <c r="H412" s="21"/>
      <c r="I412" s="21"/>
      <c r="J412" s="21"/>
      <c r="K412" s="21"/>
      <c r="L412" s="21"/>
      <c r="M412" s="21"/>
      <c r="N412" s="21"/>
      <c r="O412" s="22"/>
    </row>
    <row r="413" spans="1:15" ht="15.75" customHeight="1" x14ac:dyDescent="0.3">
      <c r="A413" s="49"/>
      <c r="B413" s="25"/>
      <c r="C413" s="25"/>
      <c r="F413" s="23"/>
      <c r="G413" s="26"/>
      <c r="H413" s="21"/>
      <c r="I413" s="21"/>
      <c r="J413" s="21"/>
      <c r="K413" s="21"/>
      <c r="L413" s="21"/>
      <c r="M413" s="21"/>
      <c r="N413" s="21"/>
      <c r="O413" s="22"/>
    </row>
    <row r="414" spans="1:15" ht="15.75" customHeight="1" x14ac:dyDescent="0.3">
      <c r="A414" s="49"/>
      <c r="B414" s="25"/>
      <c r="C414" s="25"/>
      <c r="F414" s="23"/>
      <c r="G414" s="26"/>
      <c r="H414" s="21"/>
      <c r="I414" s="21"/>
      <c r="J414" s="21"/>
      <c r="K414" s="21"/>
      <c r="L414" s="21"/>
      <c r="M414" s="21"/>
      <c r="N414" s="21"/>
      <c r="O414" s="22"/>
    </row>
    <row r="415" spans="1:15" ht="15.75" customHeight="1" x14ac:dyDescent="0.3">
      <c r="A415" s="49"/>
      <c r="B415" s="25"/>
      <c r="C415" s="25"/>
      <c r="F415" s="23"/>
      <c r="G415" s="26"/>
      <c r="H415" s="21"/>
      <c r="I415" s="21"/>
      <c r="J415" s="21"/>
      <c r="K415" s="21"/>
      <c r="L415" s="21"/>
      <c r="M415" s="21"/>
      <c r="N415" s="21"/>
      <c r="O415" s="22"/>
    </row>
    <row r="416" spans="1:15" ht="15.75" customHeight="1" x14ac:dyDescent="0.3">
      <c r="A416" s="49"/>
      <c r="B416" s="25"/>
      <c r="C416" s="25"/>
      <c r="F416" s="23"/>
      <c r="G416" s="26"/>
      <c r="H416" s="21"/>
      <c r="I416" s="21"/>
      <c r="J416" s="21"/>
      <c r="K416" s="21"/>
      <c r="L416" s="21"/>
      <c r="M416" s="21"/>
      <c r="N416" s="21"/>
      <c r="O416" s="22"/>
    </row>
    <row r="417" spans="1:15" ht="15.75" customHeight="1" x14ac:dyDescent="0.3">
      <c r="A417" s="49"/>
      <c r="B417" s="25"/>
      <c r="C417" s="25"/>
      <c r="F417" s="23"/>
      <c r="G417" s="26"/>
      <c r="H417" s="21"/>
      <c r="I417" s="21"/>
      <c r="J417" s="21"/>
      <c r="K417" s="21"/>
      <c r="L417" s="21"/>
      <c r="M417" s="21"/>
      <c r="N417" s="21"/>
      <c r="O417" s="22"/>
    </row>
    <row r="418" spans="1:15" ht="15.75" customHeight="1" x14ac:dyDescent="0.3">
      <c r="A418" s="49"/>
      <c r="B418" s="25"/>
      <c r="C418" s="25"/>
      <c r="F418" s="23"/>
      <c r="G418" s="26"/>
      <c r="H418" s="21"/>
      <c r="I418" s="21"/>
      <c r="J418" s="21"/>
      <c r="K418" s="21"/>
      <c r="L418" s="21"/>
      <c r="M418" s="21"/>
      <c r="N418" s="21"/>
      <c r="O418" s="22"/>
    </row>
    <row r="419" spans="1:15" ht="15.75" customHeight="1" x14ac:dyDescent="0.3">
      <c r="A419" s="49"/>
      <c r="B419" s="25"/>
      <c r="C419" s="25"/>
      <c r="F419" s="23"/>
      <c r="G419" s="26"/>
      <c r="H419" s="21"/>
      <c r="I419" s="21"/>
      <c r="J419" s="21"/>
      <c r="K419" s="21"/>
      <c r="L419" s="21"/>
      <c r="M419" s="21"/>
      <c r="N419" s="21"/>
      <c r="O419" s="22"/>
    </row>
    <row r="420" spans="1:15" ht="15.75" customHeight="1" x14ac:dyDescent="0.3">
      <c r="A420" s="49"/>
      <c r="B420" s="25"/>
      <c r="C420" s="25"/>
      <c r="F420" s="23"/>
      <c r="G420" s="26"/>
      <c r="H420" s="21"/>
      <c r="I420" s="21"/>
      <c r="J420" s="21"/>
      <c r="K420" s="21"/>
      <c r="L420" s="21"/>
      <c r="M420" s="21"/>
      <c r="N420" s="21"/>
      <c r="O420" s="22"/>
    </row>
    <row r="421" spans="1:15" ht="15.75" customHeight="1" x14ac:dyDescent="0.3">
      <c r="A421" s="49"/>
      <c r="B421" s="25"/>
      <c r="C421" s="25"/>
      <c r="F421" s="23"/>
      <c r="G421" s="26"/>
      <c r="H421" s="21"/>
      <c r="I421" s="21"/>
      <c r="J421" s="21"/>
      <c r="K421" s="21"/>
      <c r="L421" s="21"/>
      <c r="M421" s="21"/>
      <c r="N421" s="21"/>
      <c r="O421" s="22"/>
    </row>
    <row r="422" spans="1:15" ht="15.75" customHeight="1" x14ac:dyDescent="0.3">
      <c r="A422" s="49"/>
      <c r="B422" s="25"/>
      <c r="C422" s="25"/>
      <c r="F422" s="23"/>
      <c r="G422" s="26"/>
      <c r="H422" s="21"/>
      <c r="I422" s="21"/>
      <c r="J422" s="21"/>
      <c r="K422" s="21"/>
      <c r="L422" s="21"/>
      <c r="M422" s="21"/>
      <c r="N422" s="21"/>
      <c r="O422" s="22"/>
    </row>
    <row r="423" spans="1:15" ht="15.75" customHeight="1" x14ac:dyDescent="0.3">
      <c r="A423" s="49"/>
      <c r="B423" s="25"/>
      <c r="C423" s="25"/>
      <c r="F423" s="23"/>
      <c r="G423" s="26"/>
      <c r="H423" s="21"/>
      <c r="I423" s="21"/>
      <c r="J423" s="21"/>
      <c r="K423" s="21"/>
      <c r="L423" s="21"/>
      <c r="M423" s="21"/>
      <c r="N423" s="21"/>
      <c r="O423" s="22"/>
    </row>
    <row r="424" spans="1:15" ht="15.75" customHeight="1" x14ac:dyDescent="0.3">
      <c r="A424" s="49"/>
      <c r="B424" s="25"/>
      <c r="C424" s="25"/>
      <c r="F424" s="23"/>
      <c r="G424" s="26"/>
      <c r="H424" s="21"/>
      <c r="I424" s="21"/>
      <c r="J424" s="21"/>
      <c r="K424" s="21"/>
      <c r="L424" s="21"/>
      <c r="M424" s="21"/>
      <c r="N424" s="21"/>
      <c r="O424" s="22"/>
    </row>
    <row r="425" spans="1:15" ht="15.75" customHeight="1" x14ac:dyDescent="0.3">
      <c r="A425" s="49"/>
      <c r="B425" s="25"/>
      <c r="C425" s="25"/>
      <c r="F425" s="23"/>
      <c r="G425" s="26"/>
      <c r="H425" s="21"/>
      <c r="I425" s="21"/>
      <c r="J425" s="21"/>
      <c r="K425" s="21"/>
      <c r="L425" s="21"/>
      <c r="M425" s="21"/>
      <c r="N425" s="21"/>
      <c r="O425" s="22"/>
    </row>
    <row r="426" spans="1:15" ht="15.75" customHeight="1" x14ac:dyDescent="0.3">
      <c r="A426" s="49"/>
      <c r="B426" s="25"/>
      <c r="C426" s="25"/>
      <c r="F426" s="23"/>
      <c r="G426" s="26"/>
      <c r="H426" s="21"/>
      <c r="I426" s="21"/>
      <c r="J426" s="21"/>
      <c r="K426" s="21"/>
      <c r="L426" s="21"/>
      <c r="M426" s="21"/>
      <c r="N426" s="21"/>
      <c r="O426" s="22"/>
    </row>
    <row r="427" spans="1:15" ht="15.75" customHeight="1" x14ac:dyDescent="0.3">
      <c r="A427" s="49"/>
      <c r="B427" s="25"/>
      <c r="C427" s="25"/>
      <c r="F427" s="23"/>
      <c r="G427" s="26"/>
      <c r="H427" s="21"/>
      <c r="I427" s="21"/>
      <c r="J427" s="21"/>
      <c r="K427" s="21"/>
      <c r="L427" s="21"/>
      <c r="M427" s="21"/>
      <c r="N427" s="21"/>
      <c r="O427" s="22"/>
    </row>
    <row r="428" spans="1:15" ht="15.75" customHeight="1" x14ac:dyDescent="0.3">
      <c r="A428" s="49"/>
      <c r="B428" s="25"/>
      <c r="C428" s="25"/>
      <c r="F428" s="23"/>
      <c r="G428" s="26"/>
      <c r="H428" s="21"/>
      <c r="I428" s="21"/>
      <c r="J428" s="21"/>
      <c r="K428" s="21"/>
      <c r="L428" s="21"/>
      <c r="M428" s="21"/>
      <c r="N428" s="21"/>
      <c r="O428" s="22"/>
    </row>
    <row r="429" spans="1:15" ht="15.75" customHeight="1" x14ac:dyDescent="0.3">
      <c r="A429" s="49"/>
      <c r="B429" s="25"/>
      <c r="C429" s="25"/>
      <c r="F429" s="23"/>
      <c r="G429" s="26"/>
      <c r="H429" s="21"/>
      <c r="I429" s="21"/>
      <c r="J429" s="21"/>
      <c r="K429" s="21"/>
      <c r="L429" s="21"/>
      <c r="M429" s="21"/>
      <c r="N429" s="21"/>
      <c r="O429" s="22"/>
    </row>
    <row r="430" spans="1:15" ht="15.75" customHeight="1" x14ac:dyDescent="0.3">
      <c r="A430" s="49"/>
      <c r="B430" s="25"/>
      <c r="C430" s="25"/>
      <c r="F430" s="23"/>
      <c r="G430" s="26"/>
      <c r="H430" s="21"/>
      <c r="I430" s="21"/>
      <c r="J430" s="21"/>
      <c r="K430" s="21"/>
      <c r="L430" s="21"/>
      <c r="M430" s="21"/>
      <c r="N430" s="21"/>
      <c r="O430" s="22"/>
    </row>
    <row r="431" spans="1:15" ht="15.75" customHeight="1" x14ac:dyDescent="0.3">
      <c r="A431" s="49"/>
      <c r="B431" s="25"/>
      <c r="C431" s="25"/>
      <c r="F431" s="23"/>
      <c r="G431" s="26"/>
      <c r="H431" s="21"/>
      <c r="I431" s="21"/>
      <c r="J431" s="21"/>
      <c r="K431" s="21"/>
      <c r="L431" s="21"/>
      <c r="M431" s="21"/>
      <c r="N431" s="21"/>
      <c r="O431" s="22"/>
    </row>
    <row r="432" spans="1:15" ht="15.75" customHeight="1" x14ac:dyDescent="0.3">
      <c r="A432" s="49"/>
      <c r="B432" s="25"/>
      <c r="C432" s="25"/>
      <c r="F432" s="23"/>
      <c r="G432" s="26"/>
      <c r="H432" s="21"/>
      <c r="I432" s="21"/>
      <c r="J432" s="21"/>
      <c r="K432" s="21"/>
      <c r="L432" s="21"/>
      <c r="M432" s="21"/>
      <c r="N432" s="21"/>
      <c r="O432" s="22"/>
    </row>
    <row r="433" spans="1:15" ht="15.75" customHeight="1" x14ac:dyDescent="0.3">
      <c r="A433" s="49"/>
      <c r="B433" s="25"/>
      <c r="C433" s="25"/>
      <c r="F433" s="23"/>
      <c r="G433" s="26"/>
      <c r="H433" s="21"/>
      <c r="I433" s="21"/>
      <c r="J433" s="21"/>
      <c r="K433" s="21"/>
      <c r="L433" s="21"/>
      <c r="M433" s="21"/>
      <c r="N433" s="21"/>
      <c r="O433" s="22"/>
    </row>
    <row r="434" spans="1:15" ht="15.75" customHeight="1" x14ac:dyDescent="0.3">
      <c r="A434" s="49"/>
      <c r="B434" s="25"/>
      <c r="C434" s="25"/>
      <c r="F434" s="23"/>
      <c r="G434" s="26"/>
      <c r="H434" s="21"/>
      <c r="I434" s="21"/>
      <c r="J434" s="21"/>
      <c r="K434" s="21"/>
      <c r="L434" s="21"/>
      <c r="M434" s="21"/>
      <c r="N434" s="21"/>
      <c r="O434" s="22"/>
    </row>
    <row r="435" spans="1:15" ht="15.75" customHeight="1" x14ac:dyDescent="0.3">
      <c r="A435" s="49"/>
      <c r="B435" s="25"/>
      <c r="C435" s="25"/>
      <c r="F435" s="23"/>
      <c r="G435" s="26"/>
      <c r="H435" s="21"/>
      <c r="I435" s="21"/>
      <c r="J435" s="21"/>
      <c r="K435" s="21"/>
      <c r="L435" s="21"/>
      <c r="M435" s="21"/>
      <c r="N435" s="21"/>
      <c r="O435" s="22"/>
    </row>
    <row r="436" spans="1:15" ht="15.75" customHeight="1" x14ac:dyDescent="0.3">
      <c r="A436" s="49"/>
      <c r="B436" s="25"/>
      <c r="C436" s="25"/>
      <c r="F436" s="23"/>
      <c r="G436" s="26"/>
      <c r="H436" s="21"/>
      <c r="I436" s="21"/>
      <c r="J436" s="21"/>
      <c r="K436" s="21"/>
      <c r="L436" s="21"/>
      <c r="M436" s="21"/>
      <c r="N436" s="21"/>
      <c r="O436" s="22"/>
    </row>
    <row r="437" spans="1:15" ht="15.75" customHeight="1" x14ac:dyDescent="0.3">
      <c r="A437" s="49"/>
      <c r="B437" s="25"/>
      <c r="C437" s="25"/>
      <c r="F437" s="23"/>
      <c r="G437" s="26"/>
      <c r="H437" s="21"/>
      <c r="I437" s="21"/>
      <c r="J437" s="21"/>
      <c r="K437" s="21"/>
      <c r="L437" s="21"/>
      <c r="M437" s="21"/>
      <c r="N437" s="21"/>
      <c r="O437" s="22"/>
    </row>
    <row r="438" spans="1:15" ht="15.75" customHeight="1" x14ac:dyDescent="0.3">
      <c r="A438" s="49"/>
      <c r="B438" s="25"/>
      <c r="C438" s="25"/>
      <c r="F438" s="23"/>
      <c r="G438" s="26"/>
      <c r="H438" s="21"/>
      <c r="I438" s="21"/>
      <c r="J438" s="21"/>
      <c r="K438" s="21"/>
      <c r="L438" s="21"/>
      <c r="M438" s="21"/>
      <c r="N438" s="21"/>
      <c r="O438" s="22"/>
    </row>
    <row r="439" spans="1:15" ht="15.75" customHeight="1" x14ac:dyDescent="0.3">
      <c r="A439" s="49"/>
      <c r="B439" s="25"/>
      <c r="C439" s="25"/>
      <c r="F439" s="23"/>
      <c r="G439" s="26"/>
      <c r="H439" s="21"/>
      <c r="I439" s="21"/>
      <c r="J439" s="21"/>
      <c r="K439" s="21"/>
      <c r="L439" s="21"/>
      <c r="M439" s="21"/>
      <c r="N439" s="21"/>
      <c r="O439" s="22"/>
    </row>
    <row r="440" spans="1:15" ht="15.75" customHeight="1" x14ac:dyDescent="0.3">
      <c r="A440" s="49"/>
      <c r="B440" s="25"/>
      <c r="C440" s="25"/>
      <c r="F440" s="23"/>
      <c r="G440" s="26"/>
      <c r="H440" s="21"/>
      <c r="I440" s="21"/>
      <c r="J440" s="21"/>
      <c r="K440" s="21"/>
      <c r="L440" s="21"/>
      <c r="M440" s="21"/>
      <c r="N440" s="21"/>
      <c r="O440" s="22"/>
    </row>
    <row r="441" spans="1:15" ht="15.75" customHeight="1" x14ac:dyDescent="0.3">
      <c r="A441" s="49"/>
      <c r="B441" s="25"/>
      <c r="C441" s="25"/>
      <c r="F441" s="23"/>
      <c r="G441" s="26"/>
      <c r="H441" s="21"/>
      <c r="I441" s="21"/>
      <c r="J441" s="21"/>
      <c r="K441" s="21"/>
      <c r="L441" s="21"/>
      <c r="M441" s="21"/>
      <c r="N441" s="21"/>
      <c r="O441" s="22"/>
    </row>
    <row r="442" spans="1:15" ht="15.75" customHeight="1" x14ac:dyDescent="0.3">
      <c r="A442" s="49"/>
      <c r="B442" s="25"/>
      <c r="C442" s="25"/>
      <c r="F442" s="23"/>
      <c r="G442" s="26"/>
      <c r="H442" s="21"/>
      <c r="I442" s="21"/>
      <c r="J442" s="21"/>
      <c r="K442" s="21"/>
      <c r="L442" s="21"/>
      <c r="M442" s="21"/>
      <c r="N442" s="21"/>
      <c r="O442" s="22"/>
    </row>
    <row r="443" spans="1:15" ht="15.75" customHeight="1" x14ac:dyDescent="0.3">
      <c r="A443" s="49"/>
      <c r="B443" s="25"/>
      <c r="C443" s="25"/>
      <c r="F443" s="23"/>
      <c r="G443" s="26"/>
      <c r="H443" s="21"/>
      <c r="I443" s="21"/>
      <c r="J443" s="21"/>
      <c r="K443" s="21"/>
      <c r="L443" s="21"/>
      <c r="M443" s="21"/>
      <c r="N443" s="21"/>
      <c r="O443" s="22"/>
    </row>
    <row r="444" spans="1:15" ht="15.75" customHeight="1" x14ac:dyDescent="0.3">
      <c r="A444" s="49"/>
      <c r="B444" s="25"/>
      <c r="C444" s="25"/>
      <c r="F444" s="23"/>
      <c r="G444" s="26"/>
      <c r="H444" s="21"/>
      <c r="I444" s="21"/>
      <c r="J444" s="21"/>
      <c r="K444" s="21"/>
      <c r="L444" s="21"/>
      <c r="M444" s="21"/>
      <c r="N444" s="21"/>
      <c r="O444" s="22"/>
    </row>
    <row r="445" spans="1:15" ht="15.75" customHeight="1" x14ac:dyDescent="0.3">
      <c r="A445" s="49"/>
      <c r="B445" s="25"/>
      <c r="C445" s="25"/>
      <c r="F445" s="23"/>
      <c r="G445" s="26"/>
      <c r="H445" s="21"/>
      <c r="I445" s="21"/>
      <c r="J445" s="21"/>
      <c r="K445" s="21"/>
      <c r="L445" s="21"/>
      <c r="M445" s="21"/>
      <c r="N445" s="21"/>
      <c r="O445" s="22"/>
    </row>
    <row r="446" spans="1:15" ht="15.75" customHeight="1" x14ac:dyDescent="0.3">
      <c r="A446" s="49"/>
      <c r="B446" s="25"/>
      <c r="C446" s="25"/>
      <c r="F446" s="23"/>
      <c r="G446" s="26"/>
      <c r="H446" s="21"/>
      <c r="I446" s="21"/>
      <c r="J446" s="21"/>
      <c r="K446" s="21"/>
      <c r="L446" s="21"/>
      <c r="M446" s="21"/>
      <c r="N446" s="21"/>
      <c r="O446" s="22"/>
    </row>
    <row r="447" spans="1:15" ht="15.75" customHeight="1" x14ac:dyDescent="0.3">
      <c r="A447" s="49"/>
      <c r="B447" s="25"/>
      <c r="C447" s="25"/>
      <c r="F447" s="23"/>
      <c r="G447" s="26"/>
      <c r="H447" s="21"/>
      <c r="I447" s="21"/>
      <c r="J447" s="21"/>
      <c r="K447" s="21"/>
      <c r="L447" s="21"/>
      <c r="M447" s="21"/>
      <c r="N447" s="21"/>
      <c r="O447" s="22"/>
    </row>
    <row r="448" spans="1:15" ht="15.75" customHeight="1" x14ac:dyDescent="0.3">
      <c r="A448" s="49"/>
      <c r="B448" s="25"/>
      <c r="C448" s="25"/>
      <c r="F448" s="23"/>
      <c r="G448" s="26"/>
      <c r="H448" s="21"/>
      <c r="I448" s="21"/>
      <c r="J448" s="21"/>
      <c r="K448" s="21"/>
      <c r="L448" s="21"/>
      <c r="M448" s="21"/>
      <c r="N448" s="21"/>
      <c r="O448" s="22"/>
    </row>
    <row r="449" spans="1:15" ht="15.75" customHeight="1" x14ac:dyDescent="0.3">
      <c r="A449" s="49"/>
      <c r="B449" s="25"/>
      <c r="C449" s="25"/>
      <c r="F449" s="23"/>
      <c r="G449" s="26"/>
      <c r="H449" s="21"/>
      <c r="I449" s="21"/>
      <c r="J449" s="21"/>
      <c r="K449" s="21"/>
      <c r="L449" s="21"/>
      <c r="M449" s="21"/>
      <c r="N449" s="21"/>
      <c r="O449" s="22"/>
    </row>
    <row r="450" spans="1:15" ht="15.75" customHeight="1" x14ac:dyDescent="0.3">
      <c r="A450" s="49"/>
      <c r="B450" s="25"/>
      <c r="C450" s="25"/>
      <c r="F450" s="23"/>
      <c r="G450" s="26"/>
      <c r="H450" s="21"/>
      <c r="I450" s="21"/>
      <c r="J450" s="21"/>
      <c r="K450" s="21"/>
      <c r="L450" s="21"/>
      <c r="M450" s="21"/>
      <c r="N450" s="21"/>
      <c r="O450" s="22"/>
    </row>
    <row r="451" spans="1:15" ht="15.75" customHeight="1" x14ac:dyDescent="0.3">
      <c r="A451" s="49"/>
      <c r="B451" s="25"/>
      <c r="C451" s="25"/>
      <c r="F451" s="23"/>
      <c r="G451" s="26"/>
      <c r="H451" s="21"/>
      <c r="I451" s="21"/>
      <c r="J451" s="21"/>
      <c r="K451" s="21"/>
      <c r="L451" s="21"/>
      <c r="M451" s="21"/>
      <c r="N451" s="21"/>
      <c r="O451" s="22"/>
    </row>
    <row r="452" spans="1:15" ht="15.75" customHeight="1" x14ac:dyDescent="0.3">
      <c r="A452" s="49"/>
      <c r="B452" s="25"/>
      <c r="C452" s="25"/>
      <c r="F452" s="23"/>
      <c r="G452" s="26"/>
      <c r="H452" s="21"/>
      <c r="I452" s="21"/>
      <c r="J452" s="21"/>
      <c r="K452" s="21"/>
      <c r="L452" s="21"/>
      <c r="M452" s="21"/>
      <c r="N452" s="21"/>
      <c r="O452" s="22"/>
    </row>
    <row r="453" spans="1:15" ht="15.75" customHeight="1" x14ac:dyDescent="0.3">
      <c r="A453" s="49"/>
      <c r="B453" s="25"/>
      <c r="C453" s="25"/>
      <c r="F453" s="23"/>
      <c r="G453" s="26"/>
      <c r="H453" s="21"/>
      <c r="I453" s="21"/>
      <c r="J453" s="21"/>
      <c r="K453" s="21"/>
      <c r="L453" s="21"/>
      <c r="M453" s="21"/>
      <c r="N453" s="21"/>
      <c r="O453" s="22"/>
    </row>
    <row r="454" spans="1:15" ht="15.75" customHeight="1" x14ac:dyDescent="0.3">
      <c r="A454" s="49"/>
      <c r="B454" s="25"/>
      <c r="C454" s="25"/>
      <c r="F454" s="23"/>
      <c r="G454" s="26"/>
      <c r="H454" s="21"/>
      <c r="I454" s="21"/>
      <c r="J454" s="21"/>
      <c r="K454" s="21"/>
      <c r="L454" s="21"/>
      <c r="M454" s="21"/>
      <c r="N454" s="21"/>
      <c r="O454" s="22"/>
    </row>
    <row r="455" spans="1:15" ht="15.75" customHeight="1" x14ac:dyDescent="0.3">
      <c r="A455" s="49"/>
      <c r="B455" s="25"/>
      <c r="C455" s="25"/>
      <c r="F455" s="23"/>
      <c r="G455" s="26"/>
      <c r="H455" s="21"/>
      <c r="I455" s="21"/>
      <c r="J455" s="21"/>
      <c r="K455" s="21"/>
      <c r="L455" s="21"/>
      <c r="M455" s="21"/>
      <c r="N455" s="21"/>
      <c r="O455" s="22"/>
    </row>
    <row r="456" spans="1:15" ht="15.75" customHeight="1" x14ac:dyDescent="0.3">
      <c r="A456" s="49"/>
      <c r="B456" s="25"/>
      <c r="C456" s="25"/>
      <c r="F456" s="23"/>
      <c r="G456" s="26"/>
      <c r="H456" s="21"/>
      <c r="I456" s="21"/>
      <c r="J456" s="21"/>
      <c r="K456" s="21"/>
      <c r="L456" s="21"/>
      <c r="M456" s="21"/>
      <c r="N456" s="21"/>
      <c r="O456" s="22"/>
    </row>
    <row r="457" spans="1:15" ht="15.75" customHeight="1" x14ac:dyDescent="0.3">
      <c r="A457" s="49"/>
      <c r="B457" s="25"/>
      <c r="C457" s="25"/>
      <c r="F457" s="23"/>
      <c r="G457" s="26"/>
      <c r="H457" s="21"/>
      <c r="I457" s="21"/>
      <c r="J457" s="21"/>
      <c r="K457" s="21"/>
      <c r="L457" s="21"/>
      <c r="M457" s="21"/>
      <c r="N457" s="21"/>
      <c r="O457" s="22"/>
    </row>
    <row r="458" spans="1:15" ht="15.75" customHeight="1" x14ac:dyDescent="0.3">
      <c r="A458" s="49"/>
      <c r="B458" s="25"/>
      <c r="C458" s="25"/>
      <c r="F458" s="23"/>
      <c r="G458" s="26"/>
      <c r="H458" s="21"/>
      <c r="I458" s="21"/>
      <c r="J458" s="21"/>
      <c r="K458" s="21"/>
      <c r="L458" s="21"/>
      <c r="M458" s="21"/>
      <c r="N458" s="21"/>
      <c r="O458" s="22"/>
    </row>
    <row r="459" spans="1:15" ht="15.75" customHeight="1" x14ac:dyDescent="0.3">
      <c r="A459" s="49"/>
      <c r="B459" s="25"/>
      <c r="C459" s="25"/>
      <c r="F459" s="23"/>
      <c r="G459" s="26"/>
      <c r="H459" s="21"/>
      <c r="I459" s="21"/>
      <c r="J459" s="21"/>
      <c r="K459" s="21"/>
      <c r="L459" s="21"/>
      <c r="M459" s="21"/>
      <c r="N459" s="21"/>
      <c r="O459" s="22"/>
    </row>
    <row r="460" spans="1:15" ht="15.75" customHeight="1" x14ac:dyDescent="0.3">
      <c r="A460" s="49"/>
      <c r="B460" s="25"/>
      <c r="C460" s="25"/>
      <c r="F460" s="23"/>
      <c r="G460" s="26"/>
      <c r="H460" s="21"/>
      <c r="I460" s="21"/>
      <c r="J460" s="21"/>
      <c r="K460" s="21"/>
      <c r="L460" s="21"/>
      <c r="M460" s="21"/>
      <c r="N460" s="21"/>
      <c r="O460" s="22"/>
    </row>
    <row r="461" spans="1:15" ht="15.75" customHeight="1" x14ac:dyDescent="0.3">
      <c r="A461" s="49"/>
      <c r="B461" s="25"/>
      <c r="C461" s="25"/>
      <c r="F461" s="23"/>
      <c r="G461" s="26"/>
      <c r="H461" s="21"/>
      <c r="I461" s="21"/>
      <c r="J461" s="21"/>
      <c r="K461" s="21"/>
      <c r="L461" s="21"/>
      <c r="M461" s="21"/>
      <c r="N461" s="21"/>
      <c r="O461" s="22"/>
    </row>
    <row r="462" spans="1:15" ht="15.75" customHeight="1" x14ac:dyDescent="0.3">
      <c r="A462" s="49"/>
      <c r="B462" s="25"/>
      <c r="C462" s="25"/>
      <c r="F462" s="23"/>
      <c r="G462" s="26"/>
      <c r="H462" s="21"/>
      <c r="I462" s="21"/>
      <c r="J462" s="21"/>
      <c r="K462" s="21"/>
      <c r="L462" s="21"/>
      <c r="M462" s="21"/>
      <c r="N462" s="21"/>
      <c r="O462" s="22"/>
    </row>
    <row r="463" spans="1:15" ht="15.75" customHeight="1" x14ac:dyDescent="0.3">
      <c r="A463" s="49"/>
      <c r="B463" s="25"/>
      <c r="C463" s="25"/>
      <c r="F463" s="23"/>
      <c r="G463" s="26"/>
      <c r="H463" s="21"/>
      <c r="I463" s="21"/>
      <c r="J463" s="21"/>
      <c r="K463" s="21"/>
      <c r="L463" s="21"/>
      <c r="M463" s="21"/>
      <c r="N463" s="21"/>
      <c r="O463" s="22"/>
    </row>
    <row r="464" spans="1:15" ht="15.75" customHeight="1" x14ac:dyDescent="0.3">
      <c r="A464" s="49"/>
      <c r="B464" s="25"/>
      <c r="C464" s="25"/>
      <c r="F464" s="23"/>
      <c r="G464" s="26"/>
      <c r="H464" s="21"/>
      <c r="I464" s="21"/>
      <c r="J464" s="21"/>
      <c r="K464" s="21"/>
      <c r="L464" s="21"/>
      <c r="M464" s="21"/>
      <c r="N464" s="21"/>
      <c r="O464" s="22"/>
    </row>
    <row r="465" spans="1:15" ht="15.75" customHeight="1" x14ac:dyDescent="0.3">
      <c r="A465" s="49"/>
      <c r="B465" s="25"/>
      <c r="C465" s="25"/>
      <c r="F465" s="23"/>
      <c r="G465" s="26"/>
      <c r="H465" s="21"/>
      <c r="I465" s="21"/>
      <c r="J465" s="21"/>
      <c r="K465" s="21"/>
      <c r="L465" s="21"/>
      <c r="M465" s="21"/>
      <c r="N465" s="21"/>
      <c r="O465" s="22"/>
    </row>
    <row r="466" spans="1:15" ht="15.75" customHeight="1" x14ac:dyDescent="0.3">
      <c r="A466" s="49"/>
      <c r="B466" s="25"/>
      <c r="C466" s="25"/>
      <c r="F466" s="23"/>
      <c r="G466" s="26"/>
      <c r="H466" s="21"/>
      <c r="I466" s="21"/>
      <c r="J466" s="21"/>
      <c r="K466" s="21"/>
      <c r="L466" s="21"/>
      <c r="M466" s="21"/>
      <c r="N466" s="21"/>
      <c r="O466" s="22"/>
    </row>
    <row r="467" spans="1:15" ht="15.75" customHeight="1" x14ac:dyDescent="0.3">
      <c r="A467" s="49"/>
      <c r="B467" s="25"/>
      <c r="C467" s="25"/>
      <c r="F467" s="23"/>
      <c r="G467" s="26"/>
      <c r="H467" s="21"/>
      <c r="I467" s="21"/>
      <c r="J467" s="21"/>
      <c r="K467" s="21"/>
      <c r="L467" s="21"/>
      <c r="M467" s="21"/>
      <c r="N467" s="21"/>
      <c r="O467" s="22"/>
    </row>
    <row r="468" spans="1:15" ht="15.75" customHeight="1" x14ac:dyDescent="0.3">
      <c r="A468" s="49"/>
      <c r="B468" s="25"/>
      <c r="C468" s="25"/>
      <c r="F468" s="23"/>
      <c r="G468" s="26"/>
      <c r="H468" s="21"/>
      <c r="I468" s="21"/>
      <c r="J468" s="21"/>
      <c r="K468" s="21"/>
      <c r="L468" s="21"/>
      <c r="M468" s="21"/>
      <c r="N468" s="21"/>
      <c r="O468" s="22"/>
    </row>
    <row r="469" spans="1:15" ht="15.75" customHeight="1" x14ac:dyDescent="0.3">
      <c r="A469" s="49"/>
      <c r="B469" s="25"/>
      <c r="C469" s="25"/>
      <c r="F469" s="23"/>
      <c r="G469" s="26"/>
      <c r="H469" s="21"/>
      <c r="I469" s="21"/>
      <c r="J469" s="21"/>
      <c r="K469" s="21"/>
      <c r="L469" s="21"/>
      <c r="M469" s="21"/>
      <c r="N469" s="21"/>
      <c r="O469" s="22"/>
    </row>
    <row r="470" spans="1:15" ht="15.75" customHeight="1" x14ac:dyDescent="0.3">
      <c r="A470" s="49"/>
      <c r="B470" s="25"/>
      <c r="C470" s="25"/>
      <c r="F470" s="23"/>
      <c r="G470" s="26"/>
      <c r="H470" s="21"/>
      <c r="I470" s="21"/>
      <c r="J470" s="21"/>
      <c r="K470" s="21"/>
      <c r="L470" s="21"/>
      <c r="M470" s="21"/>
      <c r="N470" s="21"/>
      <c r="O470" s="22"/>
    </row>
    <row r="471" spans="1:15" ht="15.75" customHeight="1" x14ac:dyDescent="0.3">
      <c r="A471" s="49"/>
      <c r="B471" s="25"/>
      <c r="C471" s="25"/>
      <c r="F471" s="23"/>
      <c r="G471" s="26"/>
      <c r="H471" s="21"/>
      <c r="I471" s="21"/>
      <c r="J471" s="21"/>
      <c r="K471" s="21"/>
      <c r="L471" s="21"/>
      <c r="M471" s="21"/>
      <c r="N471" s="21"/>
      <c r="O471" s="22"/>
    </row>
    <row r="472" spans="1:15" ht="15.75" customHeight="1" x14ac:dyDescent="0.3">
      <c r="A472" s="49"/>
      <c r="B472" s="25"/>
      <c r="C472" s="25"/>
      <c r="F472" s="23"/>
      <c r="G472" s="26"/>
      <c r="H472" s="21"/>
      <c r="I472" s="21"/>
      <c r="J472" s="21"/>
      <c r="K472" s="21"/>
      <c r="L472" s="21"/>
      <c r="M472" s="21"/>
      <c r="N472" s="21"/>
      <c r="O472" s="22"/>
    </row>
    <row r="473" spans="1:15" ht="15.75" customHeight="1" x14ac:dyDescent="0.3">
      <c r="A473" s="49"/>
      <c r="B473" s="25"/>
      <c r="C473" s="25"/>
      <c r="F473" s="23"/>
      <c r="G473" s="26"/>
      <c r="H473" s="21"/>
      <c r="I473" s="21"/>
      <c r="J473" s="21"/>
      <c r="K473" s="21"/>
      <c r="L473" s="21"/>
      <c r="M473" s="21"/>
      <c r="N473" s="21"/>
      <c r="O473" s="22"/>
    </row>
    <row r="474" spans="1:15" ht="15.75" customHeight="1" x14ac:dyDescent="0.3">
      <c r="A474" s="49"/>
      <c r="B474" s="25"/>
      <c r="C474" s="25"/>
      <c r="F474" s="23"/>
      <c r="G474" s="26"/>
      <c r="H474" s="21"/>
      <c r="I474" s="21"/>
      <c r="J474" s="21"/>
      <c r="K474" s="21"/>
      <c r="L474" s="21"/>
      <c r="M474" s="21"/>
      <c r="N474" s="21"/>
      <c r="O474" s="22"/>
    </row>
    <row r="475" spans="1:15" ht="15.75" customHeight="1" x14ac:dyDescent="0.3">
      <c r="A475" s="49"/>
      <c r="B475" s="25"/>
      <c r="C475" s="25"/>
      <c r="F475" s="23"/>
      <c r="G475" s="26"/>
      <c r="H475" s="21"/>
      <c r="I475" s="21"/>
      <c r="J475" s="21"/>
      <c r="K475" s="21"/>
      <c r="L475" s="21"/>
      <c r="M475" s="21"/>
      <c r="N475" s="21"/>
      <c r="O475" s="22"/>
    </row>
    <row r="476" spans="1:15" ht="15.75" customHeight="1" x14ac:dyDescent="0.3">
      <c r="A476" s="49"/>
      <c r="B476" s="25"/>
      <c r="C476" s="25"/>
      <c r="F476" s="23"/>
      <c r="G476" s="26"/>
      <c r="H476" s="21"/>
      <c r="I476" s="21"/>
      <c r="J476" s="21"/>
      <c r="K476" s="21"/>
      <c r="L476" s="21"/>
      <c r="M476" s="21"/>
      <c r="N476" s="21"/>
      <c r="O476" s="22"/>
    </row>
    <row r="477" spans="1:15" ht="15.75" customHeight="1" x14ac:dyDescent="0.3">
      <c r="A477" s="49"/>
      <c r="B477" s="25"/>
      <c r="C477" s="25"/>
      <c r="F477" s="23"/>
      <c r="G477" s="26"/>
      <c r="H477" s="21"/>
      <c r="I477" s="21"/>
      <c r="J477" s="21"/>
      <c r="K477" s="21"/>
      <c r="L477" s="21"/>
      <c r="M477" s="21"/>
      <c r="N477" s="21"/>
      <c r="O477" s="22"/>
    </row>
    <row r="478" spans="1:15" ht="15.75" customHeight="1" x14ac:dyDescent="0.3">
      <c r="A478" s="49"/>
      <c r="B478" s="25"/>
      <c r="C478" s="25"/>
      <c r="F478" s="23"/>
      <c r="G478" s="26"/>
      <c r="H478" s="21"/>
      <c r="I478" s="21"/>
      <c r="J478" s="21"/>
      <c r="K478" s="21"/>
      <c r="L478" s="21"/>
      <c r="M478" s="21"/>
      <c r="N478" s="21"/>
      <c r="O478" s="22"/>
    </row>
    <row r="479" spans="1:15" ht="15.75" customHeight="1" x14ac:dyDescent="0.3">
      <c r="A479" s="49"/>
      <c r="B479" s="25"/>
      <c r="C479" s="25"/>
      <c r="F479" s="23"/>
      <c r="G479" s="26"/>
      <c r="H479" s="21"/>
      <c r="I479" s="21"/>
      <c r="J479" s="21"/>
      <c r="K479" s="21"/>
      <c r="L479" s="21"/>
      <c r="M479" s="21"/>
      <c r="N479" s="21"/>
      <c r="O479" s="22"/>
    </row>
    <row r="480" spans="1:15" ht="15.75" customHeight="1" x14ac:dyDescent="0.3">
      <c r="A480" s="49"/>
      <c r="B480" s="25"/>
      <c r="C480" s="25"/>
      <c r="F480" s="23"/>
      <c r="G480" s="26"/>
      <c r="H480" s="21"/>
      <c r="I480" s="21"/>
      <c r="J480" s="21"/>
      <c r="K480" s="21"/>
      <c r="L480" s="21"/>
      <c r="M480" s="21"/>
      <c r="N480" s="21"/>
      <c r="O480" s="22"/>
    </row>
    <row r="481" spans="1:15" ht="15.75" customHeight="1" x14ac:dyDescent="0.3">
      <c r="A481" s="49"/>
      <c r="B481" s="25"/>
      <c r="C481" s="25"/>
      <c r="F481" s="23"/>
      <c r="G481" s="26"/>
      <c r="H481" s="21"/>
      <c r="I481" s="21"/>
      <c r="J481" s="21"/>
      <c r="K481" s="21"/>
      <c r="L481" s="21"/>
      <c r="M481" s="21"/>
      <c r="N481" s="21"/>
      <c r="O481" s="22"/>
    </row>
    <row r="482" spans="1:15" ht="15.75" customHeight="1" x14ac:dyDescent="0.3">
      <c r="A482" s="49"/>
      <c r="B482" s="25"/>
      <c r="C482" s="25"/>
      <c r="F482" s="23"/>
      <c r="G482" s="26"/>
      <c r="H482" s="21"/>
      <c r="I482" s="21"/>
      <c r="J482" s="21"/>
      <c r="K482" s="21"/>
      <c r="L482" s="21"/>
      <c r="M482" s="21"/>
      <c r="N482" s="21"/>
      <c r="O482" s="22"/>
    </row>
    <row r="483" spans="1:15" ht="15.75" customHeight="1" x14ac:dyDescent="0.3">
      <c r="A483" s="49"/>
      <c r="B483" s="25"/>
      <c r="C483" s="25"/>
      <c r="F483" s="23"/>
      <c r="G483" s="26"/>
      <c r="H483" s="21"/>
      <c r="I483" s="21"/>
      <c r="J483" s="21"/>
      <c r="K483" s="21"/>
      <c r="L483" s="21"/>
      <c r="M483" s="21"/>
      <c r="N483" s="21"/>
      <c r="O483" s="22"/>
    </row>
    <row r="484" spans="1:15" ht="15.75" customHeight="1" x14ac:dyDescent="0.3">
      <c r="A484" s="49"/>
      <c r="B484" s="25"/>
      <c r="C484" s="25"/>
      <c r="F484" s="23"/>
      <c r="G484" s="26"/>
      <c r="H484" s="21"/>
      <c r="I484" s="21"/>
      <c r="J484" s="21"/>
      <c r="K484" s="21"/>
      <c r="L484" s="21"/>
      <c r="M484" s="21"/>
      <c r="N484" s="21"/>
      <c r="O484" s="22"/>
    </row>
    <row r="485" spans="1:15" ht="15.75" customHeight="1" x14ac:dyDescent="0.3">
      <c r="A485" s="49"/>
      <c r="B485" s="25"/>
      <c r="C485" s="25"/>
      <c r="F485" s="23"/>
      <c r="G485" s="26"/>
      <c r="H485" s="21"/>
      <c r="I485" s="21"/>
      <c r="J485" s="21"/>
      <c r="K485" s="21"/>
      <c r="L485" s="21"/>
      <c r="M485" s="21"/>
      <c r="N485" s="21"/>
      <c r="O485" s="22"/>
    </row>
    <row r="486" spans="1:15" ht="15.75" customHeight="1" x14ac:dyDescent="0.3">
      <c r="A486" s="49"/>
      <c r="B486" s="25"/>
      <c r="C486" s="25"/>
      <c r="F486" s="23"/>
      <c r="G486" s="26"/>
      <c r="H486" s="21"/>
      <c r="I486" s="21"/>
      <c r="J486" s="21"/>
      <c r="K486" s="21"/>
      <c r="L486" s="21"/>
      <c r="M486" s="21"/>
      <c r="N486" s="21"/>
      <c r="O486" s="22"/>
    </row>
    <row r="487" spans="1:15" ht="15.75" customHeight="1" x14ac:dyDescent="0.3">
      <c r="A487" s="49"/>
      <c r="B487" s="25"/>
      <c r="C487" s="25"/>
      <c r="F487" s="23"/>
      <c r="G487" s="26"/>
      <c r="H487" s="21"/>
      <c r="I487" s="21"/>
      <c r="J487" s="21"/>
      <c r="K487" s="21"/>
      <c r="L487" s="21"/>
      <c r="M487" s="21"/>
      <c r="N487" s="21"/>
      <c r="O487" s="22"/>
    </row>
    <row r="488" spans="1:15" ht="15.75" customHeight="1" x14ac:dyDescent="0.3">
      <c r="A488" s="49"/>
      <c r="B488" s="25"/>
      <c r="C488" s="25"/>
      <c r="F488" s="23"/>
      <c r="G488" s="26"/>
      <c r="H488" s="21"/>
      <c r="I488" s="21"/>
      <c r="J488" s="21"/>
      <c r="K488" s="21"/>
      <c r="L488" s="21"/>
      <c r="M488" s="21"/>
      <c r="N488" s="21"/>
      <c r="O488" s="22"/>
    </row>
    <row r="489" spans="1:15" ht="15.75" customHeight="1" x14ac:dyDescent="0.3">
      <c r="A489" s="49"/>
      <c r="B489" s="25"/>
      <c r="C489" s="25"/>
      <c r="F489" s="23"/>
      <c r="G489" s="26"/>
      <c r="H489" s="21"/>
      <c r="I489" s="21"/>
      <c r="J489" s="21"/>
      <c r="K489" s="21"/>
      <c r="L489" s="21"/>
      <c r="M489" s="21"/>
      <c r="N489" s="21"/>
      <c r="O489" s="22"/>
    </row>
    <row r="490" spans="1:15" ht="15.75" customHeight="1" x14ac:dyDescent="0.3">
      <c r="A490" s="49"/>
      <c r="B490" s="25"/>
      <c r="C490" s="25"/>
      <c r="F490" s="23"/>
      <c r="G490" s="26"/>
      <c r="H490" s="21"/>
      <c r="I490" s="21"/>
      <c r="J490" s="21"/>
      <c r="K490" s="21"/>
      <c r="L490" s="21"/>
      <c r="M490" s="21"/>
      <c r="N490" s="21"/>
      <c r="O490" s="22"/>
    </row>
    <row r="491" spans="1:15" ht="15.75" customHeight="1" x14ac:dyDescent="0.3">
      <c r="A491" s="49"/>
      <c r="B491" s="25"/>
      <c r="C491" s="25"/>
      <c r="F491" s="23"/>
      <c r="G491" s="26"/>
      <c r="H491" s="21"/>
      <c r="I491" s="21"/>
      <c r="J491" s="21"/>
      <c r="K491" s="21"/>
      <c r="L491" s="21"/>
      <c r="M491" s="21"/>
      <c r="N491" s="21"/>
      <c r="O491" s="22"/>
    </row>
    <row r="492" spans="1:15" ht="15.75" customHeight="1" x14ac:dyDescent="0.3">
      <c r="A492" s="49"/>
      <c r="B492" s="25"/>
      <c r="C492" s="25"/>
      <c r="F492" s="23"/>
      <c r="G492" s="26"/>
      <c r="H492" s="21"/>
      <c r="I492" s="21"/>
      <c r="J492" s="21"/>
      <c r="K492" s="21"/>
      <c r="L492" s="21"/>
      <c r="M492" s="21"/>
      <c r="N492" s="21"/>
      <c r="O492" s="22"/>
    </row>
    <row r="493" spans="1:15" ht="15.75" customHeight="1" x14ac:dyDescent="0.3">
      <c r="A493" s="49"/>
      <c r="B493" s="25"/>
      <c r="C493" s="25"/>
      <c r="F493" s="23"/>
      <c r="G493" s="26"/>
      <c r="H493" s="21"/>
      <c r="I493" s="21"/>
      <c r="J493" s="21"/>
      <c r="K493" s="21"/>
      <c r="L493" s="21"/>
      <c r="M493" s="21"/>
      <c r="N493" s="21"/>
      <c r="O493" s="22"/>
    </row>
    <row r="494" spans="1:15" ht="15.75" customHeight="1" x14ac:dyDescent="0.3">
      <c r="A494" s="49"/>
      <c r="B494" s="25"/>
      <c r="C494" s="25"/>
      <c r="F494" s="23"/>
      <c r="G494" s="26"/>
      <c r="H494" s="21"/>
      <c r="I494" s="21"/>
      <c r="J494" s="21"/>
      <c r="K494" s="21"/>
      <c r="L494" s="21"/>
      <c r="M494" s="21"/>
      <c r="N494" s="21"/>
      <c r="O494" s="22"/>
    </row>
    <row r="495" spans="1:15" ht="15.75" customHeight="1" x14ac:dyDescent="0.3">
      <c r="A495" s="49"/>
      <c r="B495" s="25"/>
      <c r="C495" s="25"/>
      <c r="F495" s="23"/>
      <c r="G495" s="26"/>
      <c r="H495" s="21"/>
      <c r="I495" s="21"/>
      <c r="J495" s="21"/>
      <c r="K495" s="21"/>
      <c r="L495" s="21"/>
      <c r="M495" s="21"/>
      <c r="N495" s="21"/>
      <c r="O495" s="22"/>
    </row>
    <row r="496" spans="1:15" ht="15.75" customHeight="1" x14ac:dyDescent="0.3">
      <c r="A496" s="49"/>
      <c r="B496" s="25"/>
      <c r="C496" s="25"/>
      <c r="F496" s="23"/>
      <c r="G496" s="26"/>
      <c r="H496" s="21"/>
      <c r="I496" s="21"/>
      <c r="J496" s="21"/>
      <c r="K496" s="21"/>
      <c r="L496" s="21"/>
      <c r="M496" s="21"/>
      <c r="N496" s="21"/>
      <c r="O496" s="22"/>
    </row>
    <row r="497" spans="1:15" ht="15.75" customHeight="1" x14ac:dyDescent="0.3">
      <c r="A497" s="49"/>
      <c r="B497" s="25"/>
      <c r="C497" s="25"/>
      <c r="F497" s="23"/>
      <c r="G497" s="26"/>
      <c r="H497" s="21"/>
      <c r="I497" s="21"/>
      <c r="J497" s="21"/>
      <c r="K497" s="21"/>
      <c r="L497" s="21"/>
      <c r="M497" s="21"/>
      <c r="N497" s="21"/>
      <c r="O497" s="22"/>
    </row>
    <row r="498" spans="1:15" ht="15.75" customHeight="1" x14ac:dyDescent="0.3">
      <c r="A498" s="49"/>
      <c r="B498" s="25"/>
      <c r="C498" s="25"/>
      <c r="F498" s="23"/>
      <c r="G498" s="26"/>
      <c r="H498" s="21"/>
      <c r="I498" s="21"/>
      <c r="J498" s="21"/>
      <c r="K498" s="21"/>
      <c r="L498" s="21"/>
      <c r="M498" s="21"/>
      <c r="N498" s="21"/>
      <c r="O498" s="22"/>
    </row>
    <row r="499" spans="1:15" ht="15.75" customHeight="1" x14ac:dyDescent="0.3">
      <c r="A499" s="49"/>
      <c r="B499" s="25"/>
      <c r="C499" s="25"/>
      <c r="F499" s="23"/>
      <c r="G499" s="26"/>
      <c r="H499" s="21"/>
      <c r="I499" s="21"/>
      <c r="J499" s="21"/>
      <c r="K499" s="21"/>
      <c r="L499" s="21"/>
      <c r="M499" s="21"/>
      <c r="N499" s="21"/>
      <c r="O499" s="22"/>
    </row>
    <row r="500" spans="1:15" ht="15.75" customHeight="1" x14ac:dyDescent="0.3">
      <c r="A500" s="49"/>
      <c r="B500" s="25"/>
      <c r="C500" s="25"/>
      <c r="F500" s="23"/>
      <c r="G500" s="26"/>
      <c r="H500" s="21"/>
      <c r="I500" s="21"/>
      <c r="J500" s="21"/>
      <c r="K500" s="21"/>
      <c r="L500" s="21"/>
      <c r="M500" s="21"/>
      <c r="N500" s="21"/>
      <c r="O500" s="22"/>
    </row>
    <row r="501" spans="1:15" ht="15.75" customHeight="1" x14ac:dyDescent="0.3">
      <c r="A501" s="49"/>
      <c r="B501" s="25"/>
      <c r="C501" s="25"/>
      <c r="F501" s="23"/>
      <c r="G501" s="26"/>
      <c r="H501" s="21"/>
      <c r="I501" s="21"/>
      <c r="J501" s="21"/>
      <c r="K501" s="21"/>
      <c r="L501" s="21"/>
      <c r="M501" s="21"/>
      <c r="N501" s="21"/>
      <c r="O501" s="22"/>
    </row>
    <row r="502" spans="1:15" ht="15.75" customHeight="1" x14ac:dyDescent="0.3">
      <c r="A502" s="49"/>
      <c r="B502" s="25"/>
      <c r="C502" s="25"/>
      <c r="F502" s="23"/>
      <c r="G502" s="26"/>
      <c r="H502" s="21"/>
      <c r="I502" s="21"/>
      <c r="J502" s="21"/>
      <c r="K502" s="21"/>
      <c r="L502" s="21"/>
      <c r="M502" s="21"/>
      <c r="N502" s="21"/>
      <c r="O502" s="22"/>
    </row>
    <row r="503" spans="1:15" ht="15.75" customHeight="1" x14ac:dyDescent="0.3">
      <c r="A503" s="49"/>
      <c r="B503" s="25"/>
      <c r="C503" s="25"/>
      <c r="F503" s="23"/>
      <c r="G503" s="26"/>
      <c r="H503" s="21"/>
      <c r="I503" s="21"/>
      <c r="J503" s="21"/>
      <c r="K503" s="21"/>
      <c r="L503" s="21"/>
      <c r="M503" s="21"/>
      <c r="N503" s="21"/>
      <c r="O503" s="22"/>
    </row>
    <row r="504" spans="1:15" ht="15.75" customHeight="1" x14ac:dyDescent="0.3">
      <c r="A504" s="49"/>
      <c r="B504" s="25"/>
      <c r="C504" s="25"/>
      <c r="F504" s="23"/>
      <c r="G504" s="26"/>
      <c r="H504" s="21"/>
      <c r="I504" s="21"/>
      <c r="J504" s="21"/>
      <c r="K504" s="21"/>
      <c r="L504" s="21"/>
      <c r="M504" s="21"/>
      <c r="N504" s="21"/>
      <c r="O504" s="22"/>
    </row>
    <row r="505" spans="1:15" ht="15.75" customHeight="1" x14ac:dyDescent="0.3">
      <c r="A505" s="49"/>
      <c r="B505" s="25"/>
      <c r="C505" s="25"/>
      <c r="F505" s="23"/>
      <c r="G505" s="26"/>
      <c r="H505" s="21"/>
      <c r="I505" s="21"/>
      <c r="J505" s="21"/>
      <c r="K505" s="21"/>
      <c r="L505" s="21"/>
      <c r="M505" s="21"/>
      <c r="N505" s="21"/>
      <c r="O505" s="22"/>
    </row>
    <row r="506" spans="1:15" ht="15.75" customHeight="1" x14ac:dyDescent="0.3">
      <c r="A506" s="49"/>
      <c r="B506" s="25"/>
      <c r="C506" s="25"/>
      <c r="F506" s="23"/>
      <c r="G506" s="26"/>
      <c r="H506" s="21"/>
      <c r="I506" s="21"/>
      <c r="J506" s="21"/>
      <c r="K506" s="21"/>
      <c r="L506" s="21"/>
      <c r="M506" s="21"/>
      <c r="N506" s="21"/>
      <c r="O506" s="22"/>
    </row>
    <row r="507" spans="1:15" ht="15.75" customHeight="1" x14ac:dyDescent="0.3">
      <c r="A507" s="49"/>
      <c r="B507" s="25"/>
      <c r="C507" s="25"/>
      <c r="F507" s="23"/>
      <c r="G507" s="26"/>
      <c r="H507" s="21"/>
      <c r="I507" s="21"/>
      <c r="J507" s="21"/>
      <c r="K507" s="21"/>
      <c r="L507" s="21"/>
      <c r="M507" s="21"/>
      <c r="N507" s="21"/>
      <c r="O507" s="22"/>
    </row>
    <row r="508" spans="1:15" ht="15.75" customHeight="1" x14ac:dyDescent="0.3">
      <c r="A508" s="49"/>
      <c r="B508" s="25"/>
      <c r="C508" s="25"/>
      <c r="F508" s="23"/>
      <c r="G508" s="26"/>
      <c r="H508" s="21"/>
      <c r="I508" s="21"/>
      <c r="J508" s="21"/>
      <c r="K508" s="21"/>
      <c r="L508" s="21"/>
      <c r="M508" s="21"/>
      <c r="N508" s="21"/>
      <c r="O508" s="22"/>
    </row>
    <row r="509" spans="1:15" ht="15.75" customHeight="1" x14ac:dyDescent="0.3">
      <c r="A509" s="49"/>
      <c r="B509" s="25"/>
      <c r="C509" s="25"/>
      <c r="F509" s="23"/>
      <c r="G509" s="26"/>
      <c r="H509" s="21"/>
      <c r="I509" s="21"/>
      <c r="J509" s="21"/>
      <c r="K509" s="21"/>
      <c r="L509" s="21"/>
      <c r="M509" s="21"/>
      <c r="N509" s="21"/>
      <c r="O509" s="22"/>
    </row>
    <row r="510" spans="1:15" ht="15.75" customHeight="1" x14ac:dyDescent="0.3">
      <c r="A510" s="49"/>
      <c r="B510" s="25"/>
      <c r="C510" s="25"/>
      <c r="F510" s="23"/>
      <c r="G510" s="26"/>
      <c r="H510" s="21"/>
      <c r="I510" s="21"/>
      <c r="J510" s="21"/>
      <c r="K510" s="21"/>
      <c r="L510" s="21"/>
      <c r="M510" s="21"/>
      <c r="N510" s="21"/>
      <c r="O510" s="22"/>
    </row>
    <row r="511" spans="1:15" ht="15.75" customHeight="1" x14ac:dyDescent="0.3">
      <c r="A511" s="49"/>
      <c r="B511" s="25"/>
      <c r="C511" s="25"/>
      <c r="F511" s="23"/>
      <c r="G511" s="26"/>
      <c r="H511" s="21"/>
      <c r="I511" s="21"/>
      <c r="J511" s="21"/>
      <c r="K511" s="21"/>
      <c r="L511" s="21"/>
      <c r="M511" s="21"/>
      <c r="N511" s="21"/>
      <c r="O511" s="22"/>
    </row>
    <row r="512" spans="1:15" ht="15.75" customHeight="1" x14ac:dyDescent="0.3">
      <c r="A512" s="49"/>
      <c r="B512" s="25"/>
      <c r="C512" s="25"/>
      <c r="F512" s="23"/>
      <c r="G512" s="26"/>
      <c r="H512" s="21"/>
      <c r="I512" s="21"/>
      <c r="J512" s="21"/>
      <c r="K512" s="21"/>
      <c r="L512" s="21"/>
      <c r="M512" s="21"/>
      <c r="N512" s="21"/>
      <c r="O512" s="22"/>
    </row>
    <row r="513" spans="1:15" ht="15.75" customHeight="1" x14ac:dyDescent="0.3">
      <c r="A513" s="49"/>
      <c r="B513" s="25"/>
      <c r="C513" s="25"/>
      <c r="F513" s="23"/>
      <c r="G513" s="26"/>
      <c r="H513" s="21"/>
      <c r="I513" s="21"/>
      <c r="J513" s="21"/>
      <c r="K513" s="21"/>
      <c r="L513" s="21"/>
      <c r="M513" s="21"/>
      <c r="N513" s="21"/>
      <c r="O513" s="22"/>
    </row>
    <row r="514" spans="1:15" ht="15.75" customHeight="1" x14ac:dyDescent="0.3">
      <c r="A514" s="49"/>
      <c r="B514" s="25"/>
      <c r="C514" s="25"/>
      <c r="F514" s="23"/>
      <c r="G514" s="26"/>
      <c r="H514" s="21"/>
      <c r="I514" s="21"/>
      <c r="J514" s="21"/>
      <c r="K514" s="21"/>
      <c r="L514" s="21"/>
      <c r="M514" s="21"/>
      <c r="N514" s="21"/>
      <c r="O514" s="22"/>
    </row>
    <row r="515" spans="1:15" ht="15.75" customHeight="1" x14ac:dyDescent="0.3">
      <c r="A515" s="49"/>
      <c r="B515" s="25"/>
      <c r="C515" s="25"/>
      <c r="F515" s="23"/>
      <c r="G515" s="26"/>
      <c r="H515" s="21"/>
      <c r="I515" s="21"/>
      <c r="J515" s="21"/>
      <c r="K515" s="21"/>
      <c r="L515" s="21"/>
      <c r="M515" s="21"/>
      <c r="N515" s="21"/>
      <c r="O515" s="22"/>
    </row>
    <row r="516" spans="1:15" ht="15.75" customHeight="1" x14ac:dyDescent="0.3">
      <c r="A516" s="49"/>
      <c r="B516" s="25"/>
      <c r="C516" s="25"/>
      <c r="F516" s="23"/>
      <c r="G516" s="26"/>
      <c r="H516" s="21"/>
      <c r="I516" s="21"/>
      <c r="J516" s="21"/>
      <c r="K516" s="21"/>
      <c r="L516" s="21"/>
      <c r="M516" s="21"/>
      <c r="N516" s="21"/>
      <c r="O516" s="22"/>
    </row>
    <row r="517" spans="1:15" ht="15.75" customHeight="1" x14ac:dyDescent="0.3">
      <c r="A517" s="49"/>
      <c r="B517" s="25"/>
      <c r="C517" s="25"/>
      <c r="F517" s="23"/>
      <c r="G517" s="26"/>
      <c r="H517" s="21"/>
      <c r="I517" s="21"/>
      <c r="J517" s="21"/>
      <c r="K517" s="21"/>
      <c r="L517" s="21"/>
      <c r="M517" s="21"/>
      <c r="N517" s="21"/>
      <c r="O517" s="22"/>
    </row>
    <row r="518" spans="1:15" ht="15.75" customHeight="1" x14ac:dyDescent="0.3">
      <c r="A518" s="49"/>
      <c r="B518" s="25"/>
      <c r="C518" s="25"/>
      <c r="F518" s="23"/>
      <c r="G518" s="26"/>
      <c r="H518" s="21"/>
      <c r="I518" s="21"/>
      <c r="J518" s="21"/>
      <c r="K518" s="21"/>
      <c r="L518" s="21"/>
      <c r="M518" s="21"/>
      <c r="N518" s="21"/>
      <c r="O518" s="22"/>
    </row>
    <row r="519" spans="1:15" ht="15.75" customHeight="1" x14ac:dyDescent="0.3">
      <c r="A519" s="49"/>
      <c r="B519" s="25"/>
      <c r="C519" s="25"/>
      <c r="F519" s="23"/>
      <c r="G519" s="26"/>
      <c r="H519" s="21"/>
      <c r="I519" s="21"/>
      <c r="J519" s="21"/>
      <c r="K519" s="21"/>
      <c r="L519" s="21"/>
      <c r="M519" s="21"/>
      <c r="N519" s="21"/>
      <c r="O519" s="22"/>
    </row>
    <row r="520" spans="1:15" ht="15.75" customHeight="1" x14ac:dyDescent="0.3">
      <c r="A520" s="49"/>
      <c r="B520" s="25"/>
      <c r="C520" s="25"/>
      <c r="F520" s="23"/>
      <c r="G520" s="26"/>
      <c r="H520" s="21"/>
      <c r="I520" s="21"/>
      <c r="J520" s="21"/>
      <c r="K520" s="21"/>
      <c r="L520" s="21"/>
      <c r="M520" s="21"/>
      <c r="N520" s="21"/>
      <c r="O520" s="22"/>
    </row>
    <row r="521" spans="1:15" ht="15.75" customHeight="1" x14ac:dyDescent="0.3">
      <c r="A521" s="49"/>
      <c r="B521" s="25"/>
      <c r="C521" s="25"/>
      <c r="F521" s="23"/>
      <c r="G521" s="26"/>
      <c r="H521" s="21"/>
      <c r="I521" s="21"/>
      <c r="J521" s="21"/>
      <c r="K521" s="21"/>
      <c r="L521" s="21"/>
      <c r="M521" s="21"/>
      <c r="N521" s="21"/>
      <c r="O521" s="22"/>
    </row>
    <row r="522" spans="1:15" ht="15.75" customHeight="1" x14ac:dyDescent="0.3">
      <c r="A522" s="49"/>
      <c r="B522" s="25"/>
      <c r="C522" s="25"/>
      <c r="F522" s="23"/>
      <c r="G522" s="26"/>
      <c r="H522" s="21"/>
      <c r="I522" s="21"/>
      <c r="J522" s="21"/>
      <c r="K522" s="21"/>
      <c r="L522" s="21"/>
      <c r="M522" s="21"/>
      <c r="N522" s="21"/>
      <c r="O522" s="22"/>
    </row>
    <row r="523" spans="1:15" ht="15.75" customHeight="1" x14ac:dyDescent="0.3">
      <c r="A523" s="49"/>
      <c r="B523" s="25"/>
      <c r="C523" s="25"/>
      <c r="F523" s="23"/>
      <c r="G523" s="26"/>
      <c r="H523" s="21"/>
      <c r="I523" s="21"/>
      <c r="J523" s="21"/>
      <c r="K523" s="21"/>
      <c r="L523" s="21"/>
      <c r="M523" s="21"/>
      <c r="N523" s="21"/>
      <c r="O523" s="22"/>
    </row>
    <row r="524" spans="1:15" ht="15.75" customHeight="1" x14ac:dyDescent="0.3">
      <c r="A524" s="49"/>
      <c r="B524" s="25"/>
      <c r="C524" s="25"/>
      <c r="F524" s="23"/>
      <c r="G524" s="26"/>
      <c r="H524" s="21"/>
      <c r="I524" s="21"/>
      <c r="J524" s="21"/>
      <c r="K524" s="21"/>
      <c r="L524" s="21"/>
      <c r="M524" s="21"/>
      <c r="N524" s="21"/>
      <c r="O524" s="22"/>
    </row>
    <row r="525" spans="1:15" ht="15.75" customHeight="1" x14ac:dyDescent="0.3">
      <c r="A525" s="49"/>
      <c r="B525" s="25"/>
      <c r="C525" s="25"/>
      <c r="F525" s="23"/>
      <c r="G525" s="26"/>
      <c r="H525" s="21"/>
      <c r="I525" s="21"/>
      <c r="J525" s="21"/>
      <c r="K525" s="21"/>
      <c r="L525" s="21"/>
      <c r="M525" s="21"/>
      <c r="N525" s="21"/>
      <c r="O525" s="22"/>
    </row>
    <row r="526" spans="1:15" ht="15.75" customHeight="1" x14ac:dyDescent="0.3">
      <c r="A526" s="49"/>
      <c r="B526" s="25"/>
      <c r="C526" s="25"/>
      <c r="F526" s="23"/>
      <c r="G526" s="26"/>
      <c r="H526" s="21"/>
      <c r="I526" s="21"/>
      <c r="J526" s="21"/>
      <c r="K526" s="21"/>
      <c r="L526" s="21"/>
      <c r="M526" s="21"/>
      <c r="N526" s="21"/>
      <c r="O526" s="22"/>
    </row>
    <row r="527" spans="1:15" ht="15.75" customHeight="1" x14ac:dyDescent="0.3">
      <c r="A527" s="49"/>
      <c r="B527" s="25"/>
      <c r="C527" s="25"/>
      <c r="F527" s="23"/>
      <c r="G527" s="26"/>
      <c r="H527" s="21"/>
      <c r="I527" s="21"/>
      <c r="J527" s="21"/>
      <c r="K527" s="21"/>
      <c r="L527" s="21"/>
      <c r="M527" s="21"/>
      <c r="N527" s="21"/>
      <c r="O527" s="22"/>
    </row>
    <row r="528" spans="1:15" ht="15.75" customHeight="1" x14ac:dyDescent="0.3">
      <c r="A528" s="49"/>
      <c r="B528" s="25"/>
      <c r="C528" s="25"/>
      <c r="F528" s="23"/>
      <c r="G528" s="26"/>
      <c r="H528" s="21"/>
      <c r="I528" s="21"/>
      <c r="J528" s="21"/>
      <c r="K528" s="21"/>
      <c r="L528" s="21"/>
      <c r="M528" s="21"/>
      <c r="N528" s="21"/>
      <c r="O528" s="22"/>
    </row>
    <row r="529" spans="1:15" ht="15.75" customHeight="1" x14ac:dyDescent="0.3">
      <c r="A529" s="49"/>
      <c r="B529" s="25"/>
      <c r="C529" s="25"/>
      <c r="F529" s="23"/>
      <c r="G529" s="26"/>
      <c r="H529" s="21"/>
      <c r="I529" s="21"/>
      <c r="J529" s="21"/>
      <c r="K529" s="21"/>
      <c r="L529" s="21"/>
      <c r="M529" s="21"/>
      <c r="N529" s="21"/>
      <c r="O529" s="22"/>
    </row>
    <row r="530" spans="1:15" ht="15.75" customHeight="1" x14ac:dyDescent="0.3">
      <c r="A530" s="49"/>
      <c r="B530" s="25"/>
      <c r="C530" s="25"/>
      <c r="F530" s="23"/>
      <c r="G530" s="26"/>
      <c r="H530" s="21"/>
      <c r="I530" s="21"/>
      <c r="J530" s="21"/>
      <c r="K530" s="21"/>
      <c r="L530" s="21"/>
      <c r="M530" s="21"/>
      <c r="N530" s="21"/>
      <c r="O530" s="22"/>
    </row>
    <row r="531" spans="1:15" ht="15.75" customHeight="1" x14ac:dyDescent="0.3">
      <c r="A531" s="49"/>
      <c r="B531" s="25"/>
      <c r="C531" s="25"/>
      <c r="F531" s="23"/>
      <c r="G531" s="26"/>
      <c r="H531" s="21"/>
      <c r="I531" s="21"/>
      <c r="J531" s="21"/>
      <c r="K531" s="21"/>
      <c r="L531" s="21"/>
      <c r="M531" s="21"/>
      <c r="N531" s="21"/>
      <c r="O531" s="22"/>
    </row>
    <row r="532" spans="1:15" ht="15.75" customHeight="1" x14ac:dyDescent="0.3">
      <c r="A532" s="49"/>
      <c r="B532" s="25"/>
      <c r="C532" s="25"/>
      <c r="F532" s="23"/>
      <c r="G532" s="26"/>
      <c r="H532" s="21"/>
      <c r="I532" s="21"/>
      <c r="J532" s="21"/>
      <c r="K532" s="21"/>
      <c r="L532" s="21"/>
      <c r="M532" s="21"/>
      <c r="N532" s="21"/>
      <c r="O532" s="22"/>
    </row>
    <row r="533" spans="1:15" ht="15.75" customHeight="1" x14ac:dyDescent="0.3">
      <c r="A533" s="49"/>
      <c r="B533" s="25"/>
      <c r="C533" s="25"/>
      <c r="F533" s="23"/>
      <c r="G533" s="26"/>
      <c r="H533" s="21"/>
      <c r="I533" s="21"/>
      <c r="J533" s="21"/>
      <c r="K533" s="21"/>
      <c r="L533" s="21"/>
      <c r="M533" s="21"/>
      <c r="N533" s="21"/>
      <c r="O533" s="22"/>
    </row>
    <row r="534" spans="1:15" ht="15.75" customHeight="1" x14ac:dyDescent="0.3">
      <c r="A534" s="49"/>
      <c r="B534" s="25"/>
      <c r="C534" s="25"/>
      <c r="F534" s="23"/>
      <c r="G534" s="26"/>
      <c r="H534" s="21"/>
      <c r="I534" s="21"/>
      <c r="J534" s="21"/>
      <c r="K534" s="21"/>
      <c r="L534" s="21"/>
      <c r="M534" s="21"/>
      <c r="N534" s="21"/>
      <c r="O534" s="22"/>
    </row>
    <row r="535" spans="1:15" ht="15.75" customHeight="1" x14ac:dyDescent="0.3">
      <c r="A535" s="49"/>
      <c r="B535" s="25"/>
      <c r="C535" s="25"/>
      <c r="F535" s="23"/>
      <c r="G535" s="26"/>
      <c r="H535" s="21"/>
      <c r="I535" s="21"/>
      <c r="J535" s="21"/>
      <c r="K535" s="21"/>
      <c r="L535" s="21"/>
      <c r="M535" s="21"/>
      <c r="N535" s="21"/>
      <c r="O535" s="22"/>
    </row>
    <row r="536" spans="1:15" ht="15.75" customHeight="1" x14ac:dyDescent="0.3">
      <c r="A536" s="49"/>
      <c r="B536" s="25"/>
      <c r="C536" s="25"/>
      <c r="F536" s="23"/>
      <c r="G536" s="26"/>
      <c r="H536" s="21"/>
      <c r="I536" s="21"/>
      <c r="J536" s="21"/>
      <c r="K536" s="21"/>
      <c r="L536" s="21"/>
      <c r="M536" s="21"/>
      <c r="N536" s="21"/>
      <c r="O536" s="22"/>
    </row>
    <row r="537" spans="1:15" ht="15.75" customHeight="1" x14ac:dyDescent="0.3">
      <c r="A537" s="49"/>
      <c r="B537" s="25"/>
      <c r="C537" s="25"/>
      <c r="F537" s="23"/>
      <c r="G537" s="26"/>
      <c r="H537" s="21"/>
      <c r="I537" s="21"/>
      <c r="J537" s="21"/>
      <c r="K537" s="21"/>
      <c r="L537" s="21"/>
      <c r="M537" s="21"/>
      <c r="N537" s="21"/>
      <c r="O537" s="22"/>
    </row>
    <row r="538" spans="1:15" ht="15.75" customHeight="1" x14ac:dyDescent="0.3">
      <c r="A538" s="49"/>
      <c r="B538" s="25"/>
      <c r="C538" s="25"/>
      <c r="F538" s="23"/>
      <c r="G538" s="26"/>
      <c r="H538" s="21"/>
      <c r="I538" s="21"/>
      <c r="J538" s="21"/>
      <c r="K538" s="21"/>
      <c r="L538" s="21"/>
      <c r="M538" s="21"/>
      <c r="N538" s="21"/>
      <c r="O538" s="22"/>
    </row>
    <row r="539" spans="1:15" ht="15.75" customHeight="1" x14ac:dyDescent="0.3">
      <c r="A539" s="49"/>
      <c r="B539" s="25"/>
      <c r="C539" s="25"/>
      <c r="F539" s="23"/>
      <c r="G539" s="26"/>
      <c r="H539" s="21"/>
      <c r="I539" s="21"/>
      <c r="J539" s="21"/>
      <c r="K539" s="21"/>
      <c r="L539" s="21"/>
      <c r="M539" s="21"/>
      <c r="N539" s="21"/>
      <c r="O539" s="22"/>
    </row>
    <row r="540" spans="1:15" ht="15.75" customHeight="1" x14ac:dyDescent="0.3">
      <c r="A540" s="49"/>
      <c r="B540" s="25"/>
      <c r="C540" s="25"/>
      <c r="F540" s="23"/>
      <c r="G540" s="26"/>
      <c r="H540" s="21"/>
      <c r="I540" s="21"/>
      <c r="J540" s="21"/>
      <c r="K540" s="21"/>
      <c r="L540" s="21"/>
      <c r="M540" s="21"/>
      <c r="N540" s="21"/>
      <c r="O540" s="22"/>
    </row>
    <row r="541" spans="1:15" ht="15.75" customHeight="1" x14ac:dyDescent="0.3">
      <c r="A541" s="49"/>
      <c r="B541" s="25"/>
      <c r="C541" s="25"/>
      <c r="F541" s="23"/>
      <c r="G541" s="26"/>
      <c r="H541" s="21"/>
      <c r="I541" s="21"/>
      <c r="J541" s="21"/>
      <c r="K541" s="21"/>
      <c r="L541" s="21"/>
      <c r="M541" s="21"/>
      <c r="N541" s="21"/>
      <c r="O541" s="22"/>
    </row>
    <row r="542" spans="1:15" ht="15.75" customHeight="1" x14ac:dyDescent="0.3">
      <c r="A542" s="49"/>
      <c r="B542" s="25"/>
      <c r="C542" s="25"/>
      <c r="F542" s="23"/>
      <c r="G542" s="26"/>
      <c r="H542" s="21"/>
      <c r="I542" s="21"/>
      <c r="J542" s="21"/>
      <c r="K542" s="21"/>
      <c r="L542" s="21"/>
      <c r="M542" s="21"/>
      <c r="N542" s="21"/>
      <c r="O542" s="22"/>
    </row>
    <row r="543" spans="1:15" ht="15.75" customHeight="1" x14ac:dyDescent="0.3">
      <c r="A543" s="49"/>
      <c r="B543" s="25"/>
      <c r="C543" s="25"/>
      <c r="F543" s="23"/>
      <c r="G543" s="26"/>
      <c r="H543" s="21"/>
      <c r="I543" s="21"/>
      <c r="J543" s="21"/>
      <c r="K543" s="21"/>
      <c r="L543" s="21"/>
      <c r="M543" s="21"/>
      <c r="N543" s="21"/>
      <c r="O543" s="22"/>
    </row>
    <row r="544" spans="1:15" ht="15.75" customHeight="1" x14ac:dyDescent="0.3">
      <c r="A544" s="49"/>
      <c r="B544" s="25"/>
      <c r="C544" s="25"/>
      <c r="F544" s="23"/>
      <c r="G544" s="26"/>
      <c r="H544" s="21"/>
      <c r="I544" s="21"/>
      <c r="J544" s="21"/>
      <c r="K544" s="21"/>
      <c r="L544" s="21"/>
      <c r="M544" s="21"/>
      <c r="N544" s="21"/>
      <c r="O544" s="22"/>
    </row>
    <row r="545" spans="1:15" ht="15.75" customHeight="1" x14ac:dyDescent="0.3">
      <c r="A545" s="49"/>
      <c r="B545" s="25"/>
      <c r="C545" s="25"/>
      <c r="F545" s="23"/>
      <c r="G545" s="26"/>
      <c r="H545" s="21"/>
      <c r="I545" s="21"/>
      <c r="J545" s="21"/>
      <c r="K545" s="21"/>
      <c r="L545" s="21"/>
      <c r="M545" s="21"/>
      <c r="N545" s="21"/>
      <c r="O545" s="22"/>
    </row>
    <row r="546" spans="1:15" ht="15.75" customHeight="1" x14ac:dyDescent="0.3">
      <c r="A546" s="49"/>
      <c r="B546" s="25"/>
      <c r="C546" s="25"/>
      <c r="F546" s="23"/>
      <c r="G546" s="26"/>
      <c r="H546" s="21"/>
      <c r="I546" s="21"/>
      <c r="J546" s="21"/>
      <c r="K546" s="21"/>
      <c r="L546" s="21"/>
      <c r="M546" s="21"/>
      <c r="N546" s="21"/>
      <c r="O546" s="22"/>
    </row>
    <row r="547" spans="1:15" ht="15.75" customHeight="1" x14ac:dyDescent="0.3">
      <c r="A547" s="49"/>
      <c r="B547" s="25"/>
      <c r="C547" s="25"/>
      <c r="F547" s="23"/>
      <c r="G547" s="26"/>
      <c r="H547" s="21"/>
      <c r="I547" s="21"/>
      <c r="J547" s="21"/>
      <c r="K547" s="21"/>
      <c r="L547" s="21"/>
      <c r="M547" s="21"/>
      <c r="N547" s="21"/>
      <c r="O547" s="22"/>
    </row>
    <row r="548" spans="1:15" ht="15.75" customHeight="1" x14ac:dyDescent="0.3">
      <c r="A548" s="49"/>
      <c r="B548" s="25"/>
      <c r="C548" s="25"/>
      <c r="F548" s="23"/>
      <c r="G548" s="26"/>
      <c r="H548" s="21"/>
      <c r="I548" s="21"/>
      <c r="J548" s="21"/>
      <c r="K548" s="21"/>
      <c r="L548" s="21"/>
      <c r="M548" s="21"/>
      <c r="N548" s="21"/>
      <c r="O548" s="22"/>
    </row>
    <row r="549" spans="1:15" ht="15.75" customHeight="1" x14ac:dyDescent="0.3">
      <c r="A549" s="49"/>
      <c r="B549" s="25"/>
      <c r="C549" s="25"/>
      <c r="F549" s="23"/>
      <c r="G549" s="26"/>
      <c r="H549" s="21"/>
      <c r="I549" s="21"/>
      <c r="J549" s="21"/>
      <c r="K549" s="21"/>
      <c r="L549" s="21"/>
      <c r="M549" s="21"/>
      <c r="N549" s="21"/>
      <c r="O549" s="22"/>
    </row>
    <row r="550" spans="1:15" ht="15.75" customHeight="1" x14ac:dyDescent="0.3">
      <c r="A550" s="49"/>
      <c r="B550" s="25"/>
      <c r="C550" s="25"/>
      <c r="F550" s="23"/>
      <c r="G550" s="26"/>
      <c r="H550" s="21"/>
      <c r="I550" s="21"/>
      <c r="J550" s="21"/>
      <c r="K550" s="21"/>
      <c r="L550" s="21"/>
      <c r="M550" s="21"/>
      <c r="N550" s="21"/>
      <c r="O550" s="22"/>
    </row>
    <row r="551" spans="1:15" ht="15.75" customHeight="1" x14ac:dyDescent="0.3">
      <c r="A551" s="49"/>
      <c r="B551" s="25"/>
      <c r="C551" s="25"/>
      <c r="F551" s="23"/>
      <c r="G551" s="26"/>
      <c r="H551" s="21"/>
      <c r="I551" s="21"/>
      <c r="J551" s="21"/>
      <c r="K551" s="21"/>
      <c r="L551" s="21"/>
      <c r="M551" s="21"/>
      <c r="N551" s="21"/>
      <c r="O551" s="22"/>
    </row>
    <row r="552" spans="1:15" ht="15.75" customHeight="1" x14ac:dyDescent="0.3">
      <c r="A552" s="49"/>
      <c r="B552" s="25"/>
      <c r="C552" s="25"/>
      <c r="F552" s="23"/>
      <c r="G552" s="26"/>
      <c r="H552" s="21"/>
      <c r="I552" s="21"/>
      <c r="J552" s="21"/>
      <c r="K552" s="21"/>
      <c r="L552" s="21"/>
      <c r="M552" s="21"/>
      <c r="N552" s="21"/>
      <c r="O552" s="22"/>
    </row>
    <row r="553" spans="1:15" ht="15.75" customHeight="1" x14ac:dyDescent="0.3">
      <c r="A553" s="49"/>
      <c r="B553" s="25"/>
      <c r="C553" s="25"/>
      <c r="F553" s="23"/>
      <c r="G553" s="26"/>
      <c r="H553" s="21"/>
      <c r="I553" s="21"/>
      <c r="J553" s="21"/>
      <c r="K553" s="21"/>
      <c r="L553" s="21"/>
      <c r="M553" s="21"/>
      <c r="N553" s="21"/>
      <c r="O553" s="22"/>
    </row>
    <row r="554" spans="1:15" ht="15.75" customHeight="1" x14ac:dyDescent="0.3">
      <c r="A554" s="49"/>
      <c r="B554" s="25"/>
      <c r="C554" s="25"/>
      <c r="F554" s="23"/>
      <c r="G554" s="26"/>
      <c r="H554" s="21"/>
      <c r="I554" s="21"/>
      <c r="J554" s="21"/>
      <c r="K554" s="21"/>
      <c r="L554" s="21"/>
      <c r="M554" s="21"/>
      <c r="N554" s="21"/>
      <c r="O554" s="22"/>
    </row>
    <row r="555" spans="1:15" ht="15.75" customHeight="1" x14ac:dyDescent="0.3">
      <c r="A555" s="49"/>
      <c r="B555" s="25"/>
      <c r="C555" s="25"/>
      <c r="F555" s="23"/>
      <c r="G555" s="26"/>
      <c r="H555" s="21"/>
      <c r="I555" s="21"/>
      <c r="J555" s="21"/>
      <c r="K555" s="21"/>
      <c r="L555" s="21"/>
      <c r="M555" s="21"/>
      <c r="N555" s="21"/>
      <c r="O555" s="22"/>
    </row>
    <row r="556" spans="1:15" ht="15.75" customHeight="1" x14ac:dyDescent="0.3">
      <c r="A556" s="49"/>
      <c r="B556" s="25"/>
      <c r="C556" s="25"/>
      <c r="F556" s="23"/>
      <c r="G556" s="26"/>
      <c r="H556" s="21"/>
      <c r="I556" s="21"/>
      <c r="J556" s="21"/>
      <c r="K556" s="21"/>
      <c r="L556" s="21"/>
      <c r="M556" s="21"/>
      <c r="N556" s="21"/>
      <c r="O556" s="22"/>
    </row>
    <row r="557" spans="1:15" ht="15.75" customHeight="1" x14ac:dyDescent="0.3">
      <c r="A557" s="49"/>
      <c r="B557" s="25"/>
      <c r="C557" s="25"/>
      <c r="F557" s="23"/>
      <c r="G557" s="26"/>
      <c r="H557" s="21"/>
      <c r="I557" s="21"/>
      <c r="J557" s="21"/>
      <c r="K557" s="21"/>
      <c r="L557" s="21"/>
      <c r="M557" s="21"/>
      <c r="N557" s="21"/>
      <c r="O557" s="22"/>
    </row>
    <row r="558" spans="1:15" ht="15.75" customHeight="1" x14ac:dyDescent="0.3">
      <c r="A558" s="49"/>
      <c r="B558" s="25"/>
      <c r="C558" s="25"/>
      <c r="F558" s="23"/>
      <c r="G558" s="26"/>
      <c r="H558" s="21"/>
      <c r="I558" s="21"/>
      <c r="J558" s="21"/>
      <c r="K558" s="21"/>
      <c r="L558" s="21"/>
      <c r="M558" s="21"/>
      <c r="N558" s="21"/>
      <c r="O558" s="22"/>
    </row>
    <row r="559" spans="1:15" ht="15.75" customHeight="1" x14ac:dyDescent="0.3">
      <c r="A559" s="49"/>
      <c r="B559" s="25"/>
      <c r="C559" s="25"/>
      <c r="F559" s="23"/>
      <c r="G559" s="26"/>
      <c r="H559" s="21"/>
      <c r="I559" s="21"/>
      <c r="J559" s="21"/>
      <c r="K559" s="21"/>
      <c r="L559" s="21"/>
      <c r="M559" s="21"/>
      <c r="N559" s="21"/>
      <c r="O559" s="22"/>
    </row>
    <row r="560" spans="1:15" ht="15.75" customHeight="1" x14ac:dyDescent="0.3">
      <c r="A560" s="49"/>
      <c r="B560" s="25"/>
      <c r="C560" s="25"/>
      <c r="F560" s="23"/>
      <c r="G560" s="26"/>
      <c r="H560" s="21"/>
      <c r="I560" s="21"/>
      <c r="J560" s="21"/>
      <c r="K560" s="21"/>
      <c r="L560" s="21"/>
      <c r="M560" s="21"/>
      <c r="N560" s="21"/>
      <c r="O560" s="22"/>
    </row>
    <row r="561" spans="1:15" ht="15.75" customHeight="1" x14ac:dyDescent="0.3">
      <c r="A561" s="49"/>
      <c r="B561" s="25"/>
      <c r="C561" s="25"/>
      <c r="F561" s="23"/>
      <c r="G561" s="26"/>
      <c r="H561" s="21"/>
      <c r="I561" s="21"/>
      <c r="J561" s="21"/>
      <c r="K561" s="21"/>
      <c r="L561" s="21"/>
      <c r="M561" s="21"/>
      <c r="N561" s="21"/>
      <c r="O561" s="22"/>
    </row>
    <row r="562" spans="1:15" ht="15.75" customHeight="1" x14ac:dyDescent="0.3">
      <c r="A562" s="49"/>
      <c r="B562" s="25"/>
      <c r="C562" s="25"/>
      <c r="F562" s="23"/>
      <c r="G562" s="26"/>
      <c r="H562" s="21"/>
      <c r="I562" s="21"/>
      <c r="J562" s="21"/>
      <c r="K562" s="21"/>
      <c r="L562" s="21"/>
      <c r="M562" s="21"/>
      <c r="N562" s="21"/>
      <c r="O562" s="22"/>
    </row>
    <row r="563" spans="1:15" ht="15.75" customHeight="1" x14ac:dyDescent="0.3">
      <c r="A563" s="49"/>
      <c r="B563" s="25"/>
      <c r="C563" s="25"/>
      <c r="F563" s="23"/>
      <c r="G563" s="26"/>
      <c r="H563" s="21"/>
      <c r="I563" s="21"/>
      <c r="J563" s="21"/>
      <c r="K563" s="21"/>
      <c r="L563" s="21"/>
      <c r="M563" s="21"/>
      <c r="N563" s="21"/>
      <c r="O563" s="22"/>
    </row>
    <row r="564" spans="1:15" ht="15.75" customHeight="1" x14ac:dyDescent="0.3">
      <c r="A564" s="49"/>
      <c r="B564" s="25"/>
      <c r="C564" s="25"/>
      <c r="F564" s="23"/>
      <c r="G564" s="26"/>
      <c r="H564" s="21"/>
      <c r="I564" s="21"/>
      <c r="J564" s="21"/>
      <c r="K564" s="21"/>
      <c r="L564" s="21"/>
      <c r="M564" s="21"/>
      <c r="N564" s="21"/>
      <c r="O564" s="22"/>
    </row>
    <row r="565" spans="1:15" ht="15.75" customHeight="1" x14ac:dyDescent="0.3">
      <c r="A565" s="49"/>
      <c r="B565" s="25"/>
      <c r="C565" s="25"/>
      <c r="F565" s="23"/>
      <c r="G565" s="26"/>
      <c r="H565" s="21"/>
      <c r="I565" s="21"/>
      <c r="J565" s="21"/>
      <c r="K565" s="21"/>
      <c r="L565" s="21"/>
      <c r="M565" s="21"/>
      <c r="N565" s="21"/>
      <c r="O565" s="22"/>
    </row>
    <row r="566" spans="1:15" ht="15.75" customHeight="1" x14ac:dyDescent="0.3">
      <c r="A566" s="49"/>
      <c r="B566" s="25"/>
      <c r="C566" s="25"/>
      <c r="F566" s="23"/>
      <c r="G566" s="26"/>
      <c r="H566" s="21"/>
      <c r="I566" s="21"/>
      <c r="J566" s="21"/>
      <c r="K566" s="21"/>
      <c r="L566" s="21"/>
      <c r="M566" s="21"/>
      <c r="N566" s="21"/>
      <c r="O566" s="22"/>
    </row>
    <row r="567" spans="1:15" ht="15.75" customHeight="1" x14ac:dyDescent="0.3">
      <c r="A567" s="49"/>
      <c r="B567" s="25"/>
      <c r="C567" s="25"/>
      <c r="F567" s="23"/>
      <c r="G567" s="26"/>
      <c r="H567" s="21"/>
      <c r="I567" s="21"/>
      <c r="J567" s="21"/>
      <c r="K567" s="21"/>
      <c r="L567" s="21"/>
      <c r="M567" s="21"/>
      <c r="N567" s="21"/>
      <c r="O567" s="22"/>
    </row>
    <row r="568" spans="1:15" ht="15.75" customHeight="1" x14ac:dyDescent="0.3">
      <c r="A568" s="49"/>
      <c r="B568" s="25"/>
      <c r="C568" s="25"/>
      <c r="F568" s="23"/>
      <c r="G568" s="26"/>
      <c r="H568" s="21"/>
      <c r="I568" s="21"/>
      <c r="J568" s="21"/>
      <c r="K568" s="21"/>
      <c r="L568" s="21"/>
      <c r="M568" s="21"/>
      <c r="N568" s="21"/>
      <c r="O568" s="22"/>
    </row>
    <row r="569" spans="1:15" ht="15.75" customHeight="1" x14ac:dyDescent="0.3">
      <c r="A569" s="49"/>
      <c r="B569" s="25"/>
      <c r="C569" s="25"/>
      <c r="F569" s="23"/>
      <c r="G569" s="26"/>
      <c r="H569" s="21"/>
      <c r="I569" s="21"/>
      <c r="J569" s="21"/>
      <c r="K569" s="21"/>
      <c r="L569" s="21"/>
      <c r="M569" s="21"/>
      <c r="N569" s="21"/>
      <c r="O569" s="22"/>
    </row>
    <row r="570" spans="1:15" ht="15.75" customHeight="1" x14ac:dyDescent="0.3">
      <c r="A570" s="49"/>
      <c r="B570" s="25"/>
      <c r="C570" s="25"/>
      <c r="F570" s="23"/>
      <c r="G570" s="26"/>
      <c r="H570" s="21"/>
      <c r="I570" s="21"/>
      <c r="J570" s="21"/>
      <c r="K570" s="21"/>
      <c r="L570" s="21"/>
      <c r="M570" s="21"/>
      <c r="N570" s="21"/>
      <c r="O570" s="22"/>
    </row>
    <row r="571" spans="1:15" ht="15.75" customHeight="1" x14ac:dyDescent="0.3">
      <c r="A571" s="49"/>
      <c r="B571" s="25"/>
      <c r="C571" s="25"/>
      <c r="F571" s="23"/>
      <c r="G571" s="26"/>
      <c r="H571" s="21"/>
      <c r="I571" s="21"/>
      <c r="J571" s="21"/>
      <c r="K571" s="21"/>
      <c r="L571" s="21"/>
      <c r="M571" s="21"/>
      <c r="N571" s="21"/>
      <c r="O571" s="22"/>
    </row>
    <row r="572" spans="1:15" ht="15.75" customHeight="1" x14ac:dyDescent="0.3">
      <c r="A572" s="49"/>
      <c r="B572" s="25"/>
      <c r="C572" s="25"/>
      <c r="F572" s="23"/>
      <c r="G572" s="26"/>
      <c r="H572" s="21"/>
      <c r="I572" s="21"/>
      <c r="J572" s="21"/>
      <c r="K572" s="21"/>
      <c r="L572" s="21"/>
      <c r="M572" s="21"/>
      <c r="N572" s="21"/>
      <c r="O572" s="22"/>
    </row>
    <row r="573" spans="1:15" ht="15.75" customHeight="1" x14ac:dyDescent="0.3">
      <c r="A573" s="49"/>
      <c r="B573" s="25"/>
      <c r="C573" s="25"/>
      <c r="F573" s="23"/>
      <c r="G573" s="26"/>
      <c r="H573" s="21"/>
      <c r="I573" s="21"/>
      <c r="J573" s="21"/>
      <c r="K573" s="21"/>
      <c r="L573" s="21"/>
      <c r="M573" s="21"/>
      <c r="N573" s="21"/>
      <c r="O573" s="22"/>
    </row>
    <row r="574" spans="1:15" ht="15.75" customHeight="1" x14ac:dyDescent="0.3">
      <c r="A574" s="49"/>
      <c r="B574" s="25"/>
      <c r="C574" s="25"/>
      <c r="F574" s="23"/>
      <c r="G574" s="26"/>
      <c r="H574" s="21"/>
      <c r="I574" s="21"/>
      <c r="J574" s="21"/>
      <c r="K574" s="21"/>
      <c r="L574" s="21"/>
      <c r="M574" s="21"/>
      <c r="N574" s="21"/>
      <c r="O574" s="22"/>
    </row>
    <row r="575" spans="1:15" ht="15.75" customHeight="1" x14ac:dyDescent="0.3">
      <c r="A575" s="49"/>
      <c r="B575" s="25"/>
      <c r="C575" s="25"/>
      <c r="F575" s="23"/>
      <c r="G575" s="26"/>
      <c r="H575" s="21"/>
      <c r="I575" s="21"/>
      <c r="J575" s="21"/>
      <c r="K575" s="21"/>
      <c r="L575" s="21"/>
      <c r="M575" s="21"/>
      <c r="N575" s="21"/>
      <c r="O575" s="22"/>
    </row>
    <row r="576" spans="1:15" ht="15.75" customHeight="1" x14ac:dyDescent="0.3">
      <c r="A576" s="49"/>
      <c r="B576" s="25"/>
      <c r="C576" s="25"/>
      <c r="F576" s="23"/>
      <c r="G576" s="26"/>
      <c r="H576" s="21"/>
      <c r="I576" s="21"/>
      <c r="J576" s="21"/>
      <c r="K576" s="21"/>
      <c r="L576" s="21"/>
      <c r="M576" s="21"/>
      <c r="N576" s="21"/>
      <c r="O576" s="22"/>
    </row>
    <row r="577" spans="1:15" ht="15.75" customHeight="1" x14ac:dyDescent="0.3">
      <c r="A577" s="49"/>
      <c r="B577" s="25"/>
      <c r="C577" s="25"/>
      <c r="F577" s="23"/>
      <c r="G577" s="26"/>
      <c r="H577" s="21"/>
      <c r="I577" s="21"/>
      <c r="J577" s="21"/>
      <c r="K577" s="21"/>
      <c r="L577" s="21"/>
      <c r="M577" s="21"/>
      <c r="N577" s="21"/>
      <c r="O577" s="22"/>
    </row>
    <row r="578" spans="1:15" ht="15.75" customHeight="1" x14ac:dyDescent="0.3">
      <c r="A578" s="49"/>
      <c r="B578" s="25"/>
      <c r="C578" s="25"/>
      <c r="F578" s="23"/>
      <c r="G578" s="26"/>
      <c r="H578" s="21"/>
      <c r="I578" s="21"/>
      <c r="J578" s="21"/>
      <c r="K578" s="21"/>
      <c r="L578" s="21"/>
      <c r="M578" s="21"/>
      <c r="N578" s="21"/>
      <c r="O578" s="22"/>
    </row>
    <row r="579" spans="1:15" ht="15.75" customHeight="1" x14ac:dyDescent="0.3">
      <c r="A579" s="49"/>
      <c r="B579" s="25"/>
      <c r="C579" s="25"/>
      <c r="F579" s="23"/>
      <c r="G579" s="26"/>
      <c r="H579" s="21"/>
      <c r="I579" s="21"/>
      <c r="J579" s="21"/>
      <c r="K579" s="21"/>
      <c r="L579" s="21"/>
      <c r="M579" s="21"/>
      <c r="N579" s="21"/>
      <c r="O579" s="22"/>
    </row>
    <row r="580" spans="1:15" ht="15.75" customHeight="1" x14ac:dyDescent="0.3">
      <c r="A580" s="49"/>
      <c r="B580" s="25"/>
      <c r="C580" s="25"/>
      <c r="F580" s="23"/>
      <c r="G580" s="26"/>
      <c r="H580" s="21"/>
      <c r="I580" s="21"/>
      <c r="J580" s="21"/>
      <c r="K580" s="21"/>
      <c r="L580" s="21"/>
      <c r="M580" s="21"/>
      <c r="N580" s="21"/>
      <c r="O580" s="22"/>
    </row>
    <row r="581" spans="1:15" ht="15.75" customHeight="1" x14ac:dyDescent="0.3">
      <c r="A581" s="49"/>
      <c r="B581" s="25"/>
      <c r="C581" s="25"/>
      <c r="F581" s="23"/>
      <c r="G581" s="26"/>
      <c r="H581" s="21"/>
      <c r="I581" s="21"/>
      <c r="J581" s="21"/>
      <c r="K581" s="21"/>
      <c r="L581" s="21"/>
      <c r="M581" s="21"/>
      <c r="N581" s="21"/>
      <c r="O581" s="22"/>
    </row>
    <row r="582" spans="1:15" ht="15.75" customHeight="1" x14ac:dyDescent="0.3">
      <c r="A582" s="49"/>
      <c r="B582" s="25"/>
      <c r="C582" s="25"/>
      <c r="F582" s="23"/>
      <c r="G582" s="26"/>
      <c r="H582" s="21"/>
      <c r="I582" s="21"/>
      <c r="J582" s="21"/>
      <c r="K582" s="21"/>
      <c r="L582" s="21"/>
      <c r="M582" s="21"/>
      <c r="N582" s="21"/>
      <c r="O582" s="22"/>
    </row>
    <row r="583" spans="1:15" ht="15.75" customHeight="1" x14ac:dyDescent="0.3">
      <c r="A583" s="49"/>
      <c r="B583" s="25"/>
      <c r="C583" s="25"/>
      <c r="F583" s="23"/>
      <c r="G583" s="26"/>
      <c r="H583" s="21"/>
      <c r="I583" s="21"/>
      <c r="J583" s="21"/>
      <c r="K583" s="21"/>
      <c r="L583" s="21"/>
      <c r="M583" s="21"/>
      <c r="N583" s="21"/>
      <c r="O583" s="22"/>
    </row>
    <row r="584" spans="1:15" ht="15.75" customHeight="1" x14ac:dyDescent="0.3">
      <c r="A584" s="49"/>
      <c r="B584" s="25"/>
      <c r="C584" s="25"/>
      <c r="F584" s="23"/>
      <c r="G584" s="26"/>
      <c r="H584" s="21"/>
      <c r="I584" s="21"/>
      <c r="J584" s="21"/>
      <c r="K584" s="21"/>
      <c r="L584" s="21"/>
      <c r="M584" s="21"/>
      <c r="N584" s="21"/>
      <c r="O584" s="22"/>
    </row>
    <row r="585" spans="1:15" ht="15.75" customHeight="1" x14ac:dyDescent="0.3">
      <c r="A585" s="49"/>
      <c r="B585" s="25"/>
      <c r="C585" s="25"/>
      <c r="F585" s="23"/>
      <c r="G585" s="26"/>
      <c r="H585" s="21"/>
      <c r="I585" s="21"/>
      <c r="J585" s="21"/>
      <c r="K585" s="21"/>
      <c r="L585" s="21"/>
      <c r="M585" s="21"/>
      <c r="N585" s="21"/>
      <c r="O585" s="22"/>
    </row>
    <row r="586" spans="1:15" ht="15.75" customHeight="1" x14ac:dyDescent="0.3">
      <c r="A586" s="49"/>
      <c r="B586" s="25"/>
      <c r="C586" s="25"/>
      <c r="F586" s="23"/>
      <c r="G586" s="26"/>
      <c r="H586" s="21"/>
      <c r="I586" s="21"/>
      <c r="J586" s="21"/>
      <c r="K586" s="21"/>
      <c r="L586" s="21"/>
      <c r="M586" s="21"/>
      <c r="N586" s="21"/>
      <c r="O586" s="22"/>
    </row>
    <row r="587" spans="1:15" ht="15.75" customHeight="1" x14ac:dyDescent="0.3">
      <c r="A587" s="49"/>
      <c r="B587" s="25"/>
      <c r="C587" s="25"/>
      <c r="F587" s="23"/>
      <c r="G587" s="26"/>
      <c r="H587" s="21"/>
      <c r="I587" s="21"/>
      <c r="J587" s="21"/>
      <c r="K587" s="21"/>
      <c r="L587" s="21"/>
      <c r="M587" s="21"/>
      <c r="N587" s="21"/>
      <c r="O587" s="22"/>
    </row>
    <row r="588" spans="1:15" ht="15.75" customHeight="1" x14ac:dyDescent="0.3">
      <c r="A588" s="49"/>
      <c r="B588" s="25"/>
      <c r="C588" s="25"/>
      <c r="F588" s="23"/>
      <c r="G588" s="26"/>
      <c r="H588" s="21"/>
      <c r="I588" s="21"/>
      <c r="J588" s="21"/>
      <c r="K588" s="21"/>
      <c r="L588" s="21"/>
      <c r="M588" s="21"/>
      <c r="N588" s="21"/>
      <c r="O588" s="22"/>
    </row>
    <row r="589" spans="1:15" ht="15.75" customHeight="1" x14ac:dyDescent="0.3">
      <c r="A589" s="49"/>
      <c r="B589" s="25"/>
      <c r="C589" s="25"/>
      <c r="F589" s="23"/>
      <c r="G589" s="26"/>
      <c r="H589" s="21"/>
      <c r="I589" s="21"/>
      <c r="J589" s="21"/>
      <c r="K589" s="21"/>
      <c r="L589" s="21"/>
      <c r="M589" s="21"/>
      <c r="N589" s="21"/>
      <c r="O589" s="22"/>
    </row>
    <row r="590" spans="1:15" ht="15.75" customHeight="1" x14ac:dyDescent="0.3">
      <c r="A590" s="49"/>
      <c r="B590" s="25"/>
      <c r="C590" s="25"/>
      <c r="F590" s="23"/>
      <c r="G590" s="26"/>
      <c r="H590" s="21"/>
      <c r="I590" s="21"/>
      <c r="J590" s="21"/>
      <c r="K590" s="21"/>
      <c r="L590" s="21"/>
      <c r="M590" s="21"/>
      <c r="N590" s="21"/>
      <c r="O590" s="22"/>
    </row>
    <row r="591" spans="1:15" ht="15.75" customHeight="1" x14ac:dyDescent="0.3">
      <c r="A591" s="49"/>
      <c r="B591" s="25"/>
      <c r="C591" s="25"/>
      <c r="F591" s="23"/>
      <c r="G591" s="26"/>
      <c r="H591" s="21"/>
      <c r="I591" s="21"/>
      <c r="J591" s="21"/>
      <c r="K591" s="21"/>
      <c r="L591" s="21"/>
      <c r="M591" s="21"/>
      <c r="N591" s="21"/>
      <c r="O591" s="22"/>
    </row>
    <row r="592" spans="1:15" ht="15.75" customHeight="1" x14ac:dyDescent="0.3">
      <c r="A592" s="49"/>
      <c r="B592" s="25"/>
      <c r="C592" s="25"/>
      <c r="F592" s="23"/>
      <c r="G592" s="26"/>
      <c r="H592" s="21"/>
      <c r="I592" s="21"/>
      <c r="J592" s="21"/>
      <c r="K592" s="21"/>
      <c r="L592" s="21"/>
      <c r="M592" s="21"/>
      <c r="N592" s="21"/>
      <c r="O592" s="22"/>
    </row>
    <row r="593" spans="1:15" ht="15.75" customHeight="1" x14ac:dyDescent="0.3">
      <c r="A593" s="49"/>
      <c r="B593" s="25"/>
      <c r="C593" s="25"/>
      <c r="F593" s="23"/>
      <c r="G593" s="26"/>
      <c r="H593" s="21"/>
      <c r="I593" s="21"/>
      <c r="J593" s="21"/>
      <c r="K593" s="21"/>
      <c r="L593" s="21"/>
      <c r="M593" s="21"/>
      <c r="N593" s="21"/>
      <c r="O593" s="22"/>
    </row>
    <row r="594" spans="1:15" ht="15.75" customHeight="1" x14ac:dyDescent="0.3">
      <c r="A594" s="49"/>
      <c r="B594" s="25"/>
      <c r="C594" s="25"/>
      <c r="F594" s="23"/>
      <c r="G594" s="26"/>
      <c r="H594" s="21"/>
      <c r="I594" s="21"/>
      <c r="J594" s="21"/>
      <c r="K594" s="21"/>
      <c r="L594" s="21"/>
      <c r="M594" s="21"/>
      <c r="N594" s="21"/>
      <c r="O594" s="22"/>
    </row>
    <row r="595" spans="1:15" ht="15.75" customHeight="1" x14ac:dyDescent="0.3">
      <c r="A595" s="49"/>
      <c r="B595" s="25"/>
      <c r="C595" s="25"/>
      <c r="F595" s="23"/>
      <c r="G595" s="26"/>
      <c r="H595" s="21"/>
      <c r="I595" s="21"/>
      <c r="J595" s="21"/>
      <c r="K595" s="21"/>
      <c r="L595" s="21"/>
      <c r="M595" s="21"/>
      <c r="N595" s="21"/>
      <c r="O595" s="22"/>
    </row>
    <row r="596" spans="1:15" ht="15.75" customHeight="1" x14ac:dyDescent="0.3">
      <c r="A596" s="49"/>
      <c r="B596" s="25"/>
      <c r="C596" s="25"/>
      <c r="F596" s="23"/>
      <c r="G596" s="26"/>
      <c r="H596" s="21"/>
      <c r="I596" s="21"/>
      <c r="J596" s="21"/>
      <c r="K596" s="21"/>
      <c r="L596" s="21"/>
      <c r="M596" s="21"/>
      <c r="N596" s="21"/>
      <c r="O596" s="22"/>
    </row>
    <row r="597" spans="1:15" ht="15.75" customHeight="1" x14ac:dyDescent="0.3">
      <c r="A597" s="49"/>
      <c r="B597" s="25"/>
      <c r="C597" s="25"/>
      <c r="F597" s="23"/>
      <c r="G597" s="26"/>
      <c r="H597" s="21"/>
      <c r="I597" s="21"/>
      <c r="J597" s="21"/>
      <c r="K597" s="21"/>
      <c r="L597" s="21"/>
      <c r="M597" s="21"/>
      <c r="N597" s="21"/>
      <c r="O597" s="22"/>
    </row>
    <row r="598" spans="1:15" ht="15.75" customHeight="1" x14ac:dyDescent="0.3">
      <c r="A598" s="49"/>
      <c r="B598" s="25"/>
      <c r="C598" s="25"/>
      <c r="F598" s="23"/>
      <c r="G598" s="26"/>
      <c r="H598" s="21"/>
      <c r="I598" s="21"/>
      <c r="J598" s="21"/>
      <c r="K598" s="21"/>
      <c r="L598" s="21"/>
      <c r="M598" s="21"/>
      <c r="N598" s="21"/>
      <c r="O598" s="22"/>
    </row>
    <row r="599" spans="1:15" ht="15.75" customHeight="1" x14ac:dyDescent="0.3">
      <c r="A599" s="49"/>
      <c r="B599" s="25"/>
      <c r="C599" s="25"/>
      <c r="F599" s="23"/>
      <c r="G599" s="26"/>
      <c r="H599" s="21"/>
      <c r="I599" s="21"/>
      <c r="J599" s="21"/>
      <c r="K599" s="21"/>
      <c r="L599" s="21"/>
      <c r="M599" s="21"/>
      <c r="N599" s="21"/>
      <c r="O599" s="22"/>
    </row>
    <row r="600" spans="1:15" ht="15.75" customHeight="1" x14ac:dyDescent="0.3">
      <c r="A600" s="49"/>
      <c r="B600" s="25"/>
      <c r="C600" s="25"/>
      <c r="F600" s="23"/>
      <c r="G600" s="26"/>
      <c r="H600" s="21"/>
      <c r="I600" s="21"/>
      <c r="J600" s="21"/>
      <c r="K600" s="21"/>
      <c r="L600" s="21"/>
      <c r="M600" s="21"/>
      <c r="N600" s="21"/>
      <c r="O600" s="22"/>
    </row>
    <row r="601" spans="1:15" ht="15.75" customHeight="1" x14ac:dyDescent="0.3">
      <c r="A601" s="49"/>
      <c r="B601" s="25"/>
      <c r="C601" s="25"/>
      <c r="F601" s="23"/>
      <c r="G601" s="26"/>
      <c r="H601" s="21"/>
      <c r="I601" s="21"/>
      <c r="J601" s="21"/>
      <c r="K601" s="21"/>
      <c r="L601" s="21"/>
      <c r="M601" s="21"/>
      <c r="N601" s="21"/>
      <c r="O601" s="22"/>
    </row>
    <row r="602" spans="1:15" ht="15.75" customHeight="1" x14ac:dyDescent="0.3">
      <c r="A602" s="49"/>
      <c r="B602" s="25"/>
      <c r="C602" s="25"/>
      <c r="F602" s="23"/>
      <c r="G602" s="26"/>
      <c r="H602" s="21"/>
      <c r="I602" s="21"/>
      <c r="J602" s="21"/>
      <c r="K602" s="21"/>
      <c r="L602" s="21"/>
      <c r="M602" s="21"/>
      <c r="N602" s="21"/>
      <c r="O602" s="22"/>
    </row>
    <row r="603" spans="1:15" ht="15.75" customHeight="1" x14ac:dyDescent="0.3">
      <c r="A603" s="49"/>
      <c r="B603" s="25"/>
      <c r="C603" s="25"/>
      <c r="F603" s="23"/>
      <c r="G603" s="26"/>
      <c r="H603" s="21"/>
      <c r="I603" s="21"/>
      <c r="J603" s="21"/>
      <c r="K603" s="21"/>
      <c r="L603" s="21"/>
      <c r="M603" s="21"/>
      <c r="N603" s="21"/>
      <c r="O603" s="22"/>
    </row>
    <row r="604" spans="1:15" ht="15.75" customHeight="1" x14ac:dyDescent="0.3">
      <c r="A604" s="49"/>
      <c r="B604" s="25"/>
      <c r="C604" s="25"/>
      <c r="F604" s="23"/>
      <c r="G604" s="26"/>
      <c r="H604" s="21"/>
      <c r="I604" s="21"/>
      <c r="J604" s="21"/>
      <c r="K604" s="21"/>
      <c r="L604" s="21"/>
      <c r="M604" s="21"/>
      <c r="N604" s="21"/>
      <c r="O604" s="22"/>
    </row>
    <row r="605" spans="1:15" ht="15.75" customHeight="1" x14ac:dyDescent="0.3">
      <c r="A605" s="49"/>
      <c r="B605" s="25"/>
      <c r="C605" s="25"/>
      <c r="F605" s="23"/>
      <c r="G605" s="26"/>
      <c r="H605" s="21"/>
      <c r="I605" s="21"/>
      <c r="J605" s="21"/>
      <c r="K605" s="21"/>
      <c r="L605" s="21"/>
      <c r="M605" s="21"/>
      <c r="N605" s="21"/>
      <c r="O605" s="22"/>
    </row>
    <row r="606" spans="1:15" ht="15.75" customHeight="1" x14ac:dyDescent="0.3">
      <c r="A606" s="49"/>
      <c r="B606" s="25"/>
      <c r="C606" s="25"/>
      <c r="F606" s="23"/>
      <c r="G606" s="26"/>
      <c r="H606" s="21"/>
      <c r="I606" s="21"/>
      <c r="J606" s="21"/>
      <c r="K606" s="21"/>
      <c r="L606" s="21"/>
      <c r="M606" s="21"/>
      <c r="N606" s="21"/>
      <c r="O606" s="22"/>
    </row>
    <row r="607" spans="1:15" ht="15.75" customHeight="1" x14ac:dyDescent="0.3">
      <c r="A607" s="49"/>
      <c r="B607" s="25"/>
      <c r="C607" s="25"/>
      <c r="F607" s="23"/>
      <c r="G607" s="26"/>
      <c r="H607" s="21"/>
      <c r="I607" s="21"/>
      <c r="J607" s="21"/>
      <c r="K607" s="21"/>
      <c r="L607" s="21"/>
      <c r="M607" s="21"/>
      <c r="N607" s="21"/>
      <c r="O607" s="22"/>
    </row>
    <row r="608" spans="1:15" ht="15.75" customHeight="1" x14ac:dyDescent="0.3">
      <c r="A608" s="49"/>
      <c r="B608" s="25"/>
      <c r="C608" s="25"/>
      <c r="F608" s="23"/>
      <c r="G608" s="26"/>
      <c r="H608" s="21"/>
      <c r="I608" s="21"/>
      <c r="J608" s="21"/>
      <c r="K608" s="21"/>
      <c r="L608" s="21"/>
      <c r="M608" s="21"/>
      <c r="N608" s="21"/>
      <c r="O608" s="22"/>
    </row>
    <row r="609" spans="1:15" ht="15.75" customHeight="1" x14ac:dyDescent="0.3">
      <c r="A609" s="49"/>
      <c r="B609" s="25"/>
      <c r="C609" s="25"/>
      <c r="F609" s="23"/>
      <c r="G609" s="26"/>
      <c r="H609" s="21"/>
      <c r="I609" s="21"/>
      <c r="J609" s="21"/>
      <c r="K609" s="21"/>
      <c r="L609" s="21"/>
      <c r="M609" s="21"/>
      <c r="N609" s="21"/>
      <c r="O609" s="22"/>
    </row>
    <row r="610" spans="1:15" ht="15.75" customHeight="1" x14ac:dyDescent="0.3">
      <c r="A610" s="49"/>
      <c r="B610" s="25"/>
      <c r="C610" s="25"/>
      <c r="F610" s="23"/>
      <c r="G610" s="26"/>
      <c r="H610" s="21"/>
      <c r="I610" s="21"/>
      <c r="J610" s="21"/>
      <c r="K610" s="21"/>
      <c r="L610" s="21"/>
      <c r="M610" s="21"/>
      <c r="N610" s="21"/>
      <c r="O610" s="22"/>
    </row>
    <row r="611" spans="1:15" ht="15.75" customHeight="1" x14ac:dyDescent="0.3">
      <c r="A611" s="49"/>
      <c r="B611" s="25"/>
      <c r="C611" s="25"/>
      <c r="F611" s="23"/>
      <c r="G611" s="26"/>
      <c r="H611" s="21"/>
      <c r="I611" s="21"/>
      <c r="J611" s="21"/>
      <c r="K611" s="21"/>
      <c r="L611" s="21"/>
      <c r="M611" s="21"/>
      <c r="N611" s="21"/>
      <c r="O611" s="22"/>
    </row>
    <row r="612" spans="1:15" ht="15.75" customHeight="1" x14ac:dyDescent="0.3">
      <c r="A612" s="49"/>
      <c r="B612" s="25"/>
      <c r="C612" s="25"/>
      <c r="F612" s="23"/>
      <c r="G612" s="26"/>
      <c r="H612" s="21"/>
      <c r="I612" s="21"/>
      <c r="J612" s="21"/>
      <c r="K612" s="21"/>
      <c r="L612" s="21"/>
      <c r="M612" s="21"/>
      <c r="N612" s="21"/>
      <c r="O612" s="22"/>
    </row>
    <row r="613" spans="1:15" ht="15.75" customHeight="1" x14ac:dyDescent="0.3">
      <c r="A613" s="49"/>
      <c r="B613" s="25"/>
      <c r="C613" s="25"/>
      <c r="F613" s="23"/>
      <c r="G613" s="26"/>
      <c r="H613" s="21"/>
      <c r="I613" s="21"/>
      <c r="J613" s="21"/>
      <c r="K613" s="21"/>
      <c r="L613" s="21"/>
      <c r="M613" s="21"/>
      <c r="N613" s="21"/>
      <c r="O613" s="22"/>
    </row>
    <row r="614" spans="1:15" ht="15.75" customHeight="1" x14ac:dyDescent="0.3">
      <c r="A614" s="49"/>
      <c r="B614" s="25"/>
      <c r="C614" s="25"/>
      <c r="F614" s="23"/>
      <c r="G614" s="26"/>
      <c r="H614" s="21"/>
      <c r="I614" s="21"/>
      <c r="J614" s="21"/>
      <c r="K614" s="21"/>
      <c r="L614" s="21"/>
      <c r="M614" s="21"/>
      <c r="N614" s="21"/>
      <c r="O614" s="22"/>
    </row>
    <row r="615" spans="1:15" ht="15.75" customHeight="1" x14ac:dyDescent="0.3">
      <c r="A615" s="49"/>
      <c r="B615" s="25"/>
      <c r="C615" s="25"/>
      <c r="F615" s="23"/>
      <c r="G615" s="26"/>
      <c r="H615" s="21"/>
      <c r="I615" s="21"/>
      <c r="J615" s="21"/>
      <c r="K615" s="21"/>
      <c r="L615" s="21"/>
      <c r="M615" s="21"/>
      <c r="N615" s="21"/>
      <c r="O615" s="22"/>
    </row>
    <row r="616" spans="1:15" ht="15.75" customHeight="1" x14ac:dyDescent="0.3">
      <c r="A616" s="49"/>
      <c r="B616" s="25"/>
      <c r="C616" s="25"/>
      <c r="F616" s="23"/>
      <c r="G616" s="26"/>
      <c r="H616" s="21"/>
      <c r="I616" s="21"/>
      <c r="J616" s="21"/>
      <c r="K616" s="21"/>
      <c r="L616" s="21"/>
      <c r="M616" s="21"/>
      <c r="N616" s="21"/>
      <c r="O616" s="22"/>
    </row>
    <row r="617" spans="1:15" ht="15.75" customHeight="1" x14ac:dyDescent="0.3">
      <c r="A617" s="49"/>
      <c r="B617" s="25"/>
      <c r="C617" s="25"/>
      <c r="F617" s="23"/>
      <c r="G617" s="26"/>
      <c r="H617" s="21"/>
      <c r="I617" s="21"/>
      <c r="J617" s="21"/>
      <c r="K617" s="21"/>
      <c r="L617" s="21"/>
      <c r="M617" s="21"/>
      <c r="N617" s="21"/>
      <c r="O617" s="22"/>
    </row>
    <row r="618" spans="1:15" ht="15.75" customHeight="1" x14ac:dyDescent="0.3">
      <c r="A618" s="49"/>
      <c r="B618" s="25"/>
      <c r="C618" s="25"/>
      <c r="F618" s="23"/>
      <c r="G618" s="26"/>
      <c r="H618" s="21"/>
      <c r="I618" s="21"/>
      <c r="J618" s="21"/>
      <c r="K618" s="21"/>
      <c r="L618" s="21"/>
      <c r="M618" s="21"/>
      <c r="N618" s="21"/>
      <c r="O618" s="22"/>
    </row>
    <row r="619" spans="1:15" ht="15.75" customHeight="1" x14ac:dyDescent="0.3">
      <c r="A619" s="49"/>
      <c r="B619" s="25"/>
      <c r="C619" s="25"/>
      <c r="F619" s="23"/>
      <c r="G619" s="26"/>
      <c r="H619" s="21"/>
      <c r="I619" s="21"/>
      <c r="J619" s="21"/>
      <c r="K619" s="21"/>
      <c r="L619" s="21"/>
      <c r="M619" s="21"/>
      <c r="N619" s="21"/>
      <c r="O619" s="22"/>
    </row>
    <row r="620" spans="1:15" ht="15.75" customHeight="1" x14ac:dyDescent="0.3">
      <c r="A620" s="49"/>
      <c r="B620" s="25"/>
      <c r="C620" s="25"/>
      <c r="F620" s="23"/>
      <c r="G620" s="26"/>
      <c r="H620" s="21"/>
      <c r="I620" s="21"/>
      <c r="J620" s="21"/>
      <c r="K620" s="21"/>
      <c r="L620" s="21"/>
      <c r="M620" s="21"/>
      <c r="N620" s="21"/>
      <c r="O620" s="22"/>
    </row>
    <row r="621" spans="1:15" ht="15.75" customHeight="1" x14ac:dyDescent="0.3">
      <c r="A621" s="49"/>
      <c r="B621" s="25"/>
      <c r="C621" s="25"/>
      <c r="F621" s="23"/>
      <c r="G621" s="26"/>
      <c r="H621" s="21"/>
      <c r="I621" s="21"/>
      <c r="J621" s="21"/>
      <c r="K621" s="21"/>
      <c r="L621" s="21"/>
      <c r="M621" s="21"/>
      <c r="N621" s="21"/>
      <c r="O621" s="22"/>
    </row>
    <row r="622" spans="1:15" ht="15.75" customHeight="1" x14ac:dyDescent="0.3">
      <c r="A622" s="49"/>
      <c r="B622" s="25"/>
      <c r="C622" s="25"/>
      <c r="F622" s="23"/>
      <c r="G622" s="26"/>
      <c r="H622" s="21"/>
      <c r="I622" s="21"/>
      <c r="J622" s="21"/>
      <c r="K622" s="21"/>
      <c r="L622" s="21"/>
      <c r="M622" s="21"/>
      <c r="N622" s="21"/>
      <c r="O622" s="22"/>
    </row>
    <row r="623" spans="1:15" ht="15.75" customHeight="1" x14ac:dyDescent="0.3">
      <c r="A623" s="49"/>
      <c r="B623" s="25"/>
      <c r="C623" s="25"/>
      <c r="F623" s="23"/>
      <c r="G623" s="26"/>
      <c r="H623" s="21"/>
      <c r="I623" s="21"/>
      <c r="J623" s="21"/>
      <c r="K623" s="21"/>
      <c r="L623" s="21"/>
      <c r="M623" s="21"/>
      <c r="N623" s="21"/>
      <c r="O623" s="22"/>
    </row>
    <row r="624" spans="1:15" ht="15.75" customHeight="1" x14ac:dyDescent="0.3">
      <c r="A624" s="49"/>
      <c r="B624" s="25"/>
      <c r="C624" s="25"/>
      <c r="F624" s="23"/>
      <c r="G624" s="26"/>
      <c r="H624" s="21"/>
      <c r="I624" s="21"/>
      <c r="J624" s="21"/>
      <c r="K624" s="21"/>
      <c r="L624" s="21"/>
      <c r="M624" s="21"/>
      <c r="N624" s="21"/>
      <c r="O624" s="22"/>
    </row>
    <row r="625" spans="1:15" ht="15.75" customHeight="1" x14ac:dyDescent="0.3">
      <c r="A625" s="49"/>
      <c r="B625" s="25"/>
      <c r="C625" s="25"/>
      <c r="F625" s="23"/>
      <c r="G625" s="26"/>
      <c r="H625" s="21"/>
      <c r="I625" s="21"/>
      <c r="J625" s="21"/>
      <c r="K625" s="21"/>
      <c r="L625" s="21"/>
      <c r="M625" s="21"/>
      <c r="N625" s="21"/>
      <c r="O625" s="22"/>
    </row>
    <row r="626" spans="1:15" ht="15.75" customHeight="1" x14ac:dyDescent="0.3">
      <c r="A626" s="49"/>
      <c r="B626" s="25"/>
      <c r="C626" s="25"/>
      <c r="F626" s="23"/>
      <c r="G626" s="26"/>
      <c r="H626" s="21"/>
      <c r="I626" s="21"/>
      <c r="J626" s="21"/>
      <c r="K626" s="21"/>
      <c r="L626" s="21"/>
      <c r="M626" s="21"/>
      <c r="N626" s="21"/>
      <c r="O626" s="22"/>
    </row>
    <row r="627" spans="1:15" ht="15.75" customHeight="1" x14ac:dyDescent="0.3">
      <c r="A627" s="49"/>
      <c r="B627" s="25"/>
      <c r="C627" s="25"/>
      <c r="F627" s="23"/>
      <c r="G627" s="26"/>
      <c r="H627" s="21"/>
      <c r="I627" s="21"/>
      <c r="J627" s="21"/>
      <c r="K627" s="21"/>
      <c r="L627" s="21"/>
      <c r="M627" s="21"/>
      <c r="N627" s="21"/>
      <c r="O627" s="22"/>
    </row>
    <row r="628" spans="1:15" ht="15.75" customHeight="1" x14ac:dyDescent="0.3">
      <c r="A628" s="49"/>
      <c r="B628" s="25"/>
      <c r="C628" s="25"/>
      <c r="F628" s="23"/>
      <c r="G628" s="26"/>
      <c r="H628" s="21"/>
      <c r="I628" s="21"/>
      <c r="J628" s="21"/>
      <c r="K628" s="21"/>
      <c r="L628" s="21"/>
      <c r="M628" s="21"/>
      <c r="N628" s="21"/>
      <c r="O628" s="22"/>
    </row>
    <row r="629" spans="1:15" ht="15.75" customHeight="1" x14ac:dyDescent="0.3">
      <c r="A629" s="49"/>
      <c r="B629" s="25"/>
      <c r="C629" s="25"/>
      <c r="F629" s="23"/>
      <c r="G629" s="26"/>
      <c r="H629" s="21"/>
      <c r="I629" s="21"/>
      <c r="J629" s="21"/>
      <c r="K629" s="21"/>
      <c r="L629" s="21"/>
      <c r="M629" s="21"/>
      <c r="N629" s="21"/>
      <c r="O629" s="22"/>
    </row>
    <row r="630" spans="1:15" ht="15.75" customHeight="1" x14ac:dyDescent="0.3">
      <c r="A630" s="49"/>
      <c r="B630" s="25"/>
      <c r="C630" s="25"/>
      <c r="F630" s="23"/>
      <c r="G630" s="26"/>
      <c r="H630" s="21"/>
      <c r="I630" s="21"/>
      <c r="J630" s="21"/>
      <c r="K630" s="21"/>
      <c r="L630" s="21"/>
      <c r="M630" s="21"/>
      <c r="N630" s="21"/>
      <c r="O630" s="22"/>
    </row>
    <row r="631" spans="1:15" ht="15.75" customHeight="1" x14ac:dyDescent="0.3">
      <c r="A631" s="49"/>
      <c r="B631" s="25"/>
      <c r="C631" s="25"/>
      <c r="F631" s="23"/>
      <c r="G631" s="26"/>
      <c r="H631" s="21"/>
      <c r="I631" s="21"/>
      <c r="J631" s="21"/>
      <c r="K631" s="21"/>
      <c r="L631" s="21"/>
      <c r="M631" s="21"/>
      <c r="N631" s="21"/>
      <c r="O631" s="22"/>
    </row>
    <row r="632" spans="1:15" ht="15.75" customHeight="1" x14ac:dyDescent="0.3">
      <c r="A632" s="49"/>
      <c r="B632" s="25"/>
      <c r="C632" s="25"/>
      <c r="F632" s="23"/>
      <c r="G632" s="26"/>
      <c r="H632" s="21"/>
      <c r="I632" s="21"/>
      <c r="J632" s="21"/>
      <c r="K632" s="21"/>
      <c r="L632" s="21"/>
      <c r="M632" s="21"/>
      <c r="N632" s="21"/>
      <c r="O632" s="22"/>
    </row>
    <row r="633" spans="1:15" ht="15.75" customHeight="1" x14ac:dyDescent="0.3">
      <c r="A633" s="49"/>
      <c r="B633" s="25"/>
      <c r="C633" s="25"/>
      <c r="F633" s="23"/>
      <c r="G633" s="26"/>
      <c r="H633" s="21"/>
      <c r="I633" s="21"/>
      <c r="J633" s="21"/>
      <c r="K633" s="21"/>
      <c r="L633" s="21"/>
      <c r="M633" s="21"/>
      <c r="N633" s="21"/>
      <c r="O633" s="22"/>
    </row>
    <row r="634" spans="1:15" ht="15.75" customHeight="1" x14ac:dyDescent="0.3">
      <c r="A634" s="49"/>
      <c r="B634" s="25"/>
      <c r="C634" s="25"/>
      <c r="F634" s="23"/>
      <c r="G634" s="26"/>
      <c r="H634" s="21"/>
      <c r="I634" s="21"/>
      <c r="J634" s="21"/>
      <c r="K634" s="21"/>
      <c r="L634" s="21"/>
      <c r="M634" s="21"/>
      <c r="N634" s="21"/>
      <c r="O634" s="22"/>
    </row>
    <row r="635" spans="1:15" ht="15.75" customHeight="1" x14ac:dyDescent="0.3">
      <c r="A635" s="49"/>
      <c r="B635" s="25"/>
      <c r="C635" s="25"/>
      <c r="F635" s="23"/>
      <c r="G635" s="26"/>
      <c r="H635" s="21"/>
      <c r="I635" s="21"/>
      <c r="J635" s="21"/>
      <c r="K635" s="21"/>
      <c r="L635" s="21"/>
      <c r="M635" s="21"/>
      <c r="N635" s="21"/>
      <c r="O635" s="22"/>
    </row>
    <row r="636" spans="1:15" ht="15.75" customHeight="1" x14ac:dyDescent="0.3">
      <c r="A636" s="49"/>
      <c r="B636" s="25"/>
      <c r="C636" s="25"/>
      <c r="F636" s="23"/>
      <c r="G636" s="26"/>
      <c r="H636" s="21"/>
      <c r="I636" s="21"/>
      <c r="J636" s="21"/>
      <c r="K636" s="21"/>
      <c r="L636" s="21"/>
      <c r="M636" s="21"/>
      <c r="N636" s="21"/>
      <c r="O636" s="22"/>
    </row>
    <row r="637" spans="1:15" ht="15.75" customHeight="1" x14ac:dyDescent="0.3">
      <c r="A637" s="49"/>
      <c r="B637" s="25"/>
      <c r="C637" s="25"/>
      <c r="F637" s="23"/>
      <c r="G637" s="26"/>
      <c r="H637" s="21"/>
      <c r="I637" s="21"/>
      <c r="J637" s="21"/>
      <c r="K637" s="21"/>
      <c r="L637" s="21"/>
      <c r="M637" s="21"/>
      <c r="N637" s="21"/>
      <c r="O637" s="22"/>
    </row>
    <row r="638" spans="1:15" ht="15.75" customHeight="1" x14ac:dyDescent="0.3">
      <c r="A638" s="49"/>
      <c r="B638" s="25"/>
      <c r="C638" s="25"/>
      <c r="F638" s="23"/>
      <c r="G638" s="26"/>
      <c r="H638" s="21"/>
      <c r="I638" s="21"/>
      <c r="J638" s="21"/>
      <c r="K638" s="21"/>
      <c r="L638" s="21"/>
      <c r="M638" s="21"/>
      <c r="N638" s="21"/>
      <c r="O638" s="22"/>
    </row>
    <row r="639" spans="1:15" ht="15.75" customHeight="1" x14ac:dyDescent="0.3">
      <c r="A639" s="49"/>
      <c r="B639" s="25"/>
      <c r="C639" s="25"/>
      <c r="F639" s="23"/>
      <c r="G639" s="26"/>
      <c r="H639" s="21"/>
      <c r="I639" s="21"/>
      <c r="J639" s="21"/>
      <c r="K639" s="21"/>
      <c r="L639" s="21"/>
      <c r="M639" s="21"/>
      <c r="N639" s="21"/>
      <c r="O639" s="22"/>
    </row>
    <row r="640" spans="1:15" ht="15.75" customHeight="1" x14ac:dyDescent="0.3">
      <c r="A640" s="49"/>
      <c r="B640" s="25"/>
      <c r="C640" s="25"/>
      <c r="F640" s="23"/>
      <c r="G640" s="26"/>
      <c r="H640" s="21"/>
      <c r="I640" s="21"/>
      <c r="J640" s="21"/>
      <c r="K640" s="21"/>
      <c r="L640" s="21"/>
      <c r="M640" s="21"/>
      <c r="N640" s="21"/>
      <c r="O640" s="22"/>
    </row>
    <row r="641" spans="1:15" ht="15.75" customHeight="1" x14ac:dyDescent="0.3">
      <c r="A641" s="49"/>
      <c r="B641" s="25"/>
      <c r="C641" s="25"/>
      <c r="F641" s="23"/>
      <c r="G641" s="26"/>
      <c r="H641" s="21"/>
      <c r="I641" s="21"/>
      <c r="J641" s="21"/>
      <c r="K641" s="21"/>
      <c r="L641" s="21"/>
      <c r="M641" s="21"/>
      <c r="N641" s="21"/>
      <c r="O641" s="22"/>
    </row>
    <row r="642" spans="1:15" ht="15.75" customHeight="1" x14ac:dyDescent="0.3">
      <c r="A642" s="49"/>
      <c r="B642" s="25"/>
      <c r="C642" s="25"/>
      <c r="F642" s="23"/>
      <c r="G642" s="26"/>
      <c r="H642" s="21"/>
      <c r="I642" s="21"/>
      <c r="J642" s="21"/>
      <c r="K642" s="21"/>
      <c r="L642" s="21"/>
      <c r="M642" s="21"/>
      <c r="N642" s="21"/>
      <c r="O642" s="22"/>
    </row>
    <row r="643" spans="1:15" ht="15.75" customHeight="1" x14ac:dyDescent="0.3">
      <c r="A643" s="49"/>
      <c r="B643" s="25"/>
      <c r="C643" s="25"/>
      <c r="F643" s="23"/>
      <c r="G643" s="26"/>
      <c r="H643" s="21"/>
      <c r="I643" s="21"/>
      <c r="J643" s="21"/>
      <c r="K643" s="21"/>
      <c r="L643" s="21"/>
      <c r="M643" s="21"/>
      <c r="N643" s="21"/>
      <c r="O643" s="22"/>
    </row>
    <row r="644" spans="1:15" ht="15.75" customHeight="1" x14ac:dyDescent="0.3">
      <c r="A644" s="49"/>
      <c r="B644" s="25"/>
      <c r="C644" s="25"/>
      <c r="F644" s="23"/>
      <c r="G644" s="26"/>
      <c r="H644" s="21"/>
      <c r="I644" s="21"/>
      <c r="J644" s="21"/>
      <c r="K644" s="21"/>
      <c r="L644" s="21"/>
      <c r="M644" s="21"/>
      <c r="N644" s="21"/>
      <c r="O644" s="22"/>
    </row>
    <row r="645" spans="1:15" ht="15.75" customHeight="1" x14ac:dyDescent="0.3">
      <c r="A645" s="49"/>
      <c r="B645" s="25"/>
      <c r="C645" s="25"/>
      <c r="F645" s="23"/>
      <c r="G645" s="26"/>
      <c r="H645" s="21"/>
      <c r="I645" s="21"/>
      <c r="J645" s="21"/>
      <c r="K645" s="21"/>
      <c r="L645" s="21"/>
      <c r="M645" s="21"/>
      <c r="N645" s="21"/>
      <c r="O645" s="22"/>
    </row>
    <row r="646" spans="1:15" ht="15.75" customHeight="1" x14ac:dyDescent="0.3">
      <c r="A646" s="49"/>
      <c r="B646" s="25"/>
      <c r="C646" s="25"/>
      <c r="F646" s="23"/>
      <c r="G646" s="26"/>
      <c r="H646" s="21"/>
      <c r="I646" s="21"/>
      <c r="J646" s="21"/>
      <c r="K646" s="21"/>
      <c r="L646" s="21"/>
      <c r="M646" s="21"/>
      <c r="N646" s="21"/>
      <c r="O646" s="22"/>
    </row>
    <row r="647" spans="1:15" ht="15.75" customHeight="1" x14ac:dyDescent="0.3">
      <c r="A647" s="49"/>
      <c r="B647" s="25"/>
      <c r="C647" s="25"/>
      <c r="F647" s="23"/>
      <c r="G647" s="26"/>
      <c r="H647" s="21"/>
      <c r="I647" s="21"/>
      <c r="J647" s="21"/>
      <c r="K647" s="21"/>
      <c r="L647" s="21"/>
      <c r="M647" s="21"/>
      <c r="N647" s="21"/>
      <c r="O647" s="22"/>
    </row>
    <row r="648" spans="1:15" ht="15.75" customHeight="1" x14ac:dyDescent="0.3">
      <c r="A648" s="49"/>
      <c r="B648" s="25"/>
      <c r="C648" s="25"/>
      <c r="F648" s="23"/>
      <c r="G648" s="26"/>
      <c r="H648" s="21"/>
      <c r="I648" s="21"/>
      <c r="J648" s="21"/>
      <c r="K648" s="21"/>
      <c r="L648" s="21"/>
      <c r="M648" s="21"/>
      <c r="N648" s="21"/>
      <c r="O648" s="22"/>
    </row>
    <row r="649" spans="1:15" ht="15.75" customHeight="1" x14ac:dyDescent="0.3">
      <c r="A649" s="49"/>
      <c r="B649" s="25"/>
      <c r="C649" s="25"/>
      <c r="F649" s="23"/>
      <c r="G649" s="26"/>
      <c r="H649" s="21"/>
      <c r="I649" s="21"/>
      <c r="J649" s="21"/>
      <c r="K649" s="21"/>
      <c r="L649" s="21"/>
      <c r="M649" s="21"/>
      <c r="N649" s="21"/>
      <c r="O649" s="22"/>
    </row>
    <row r="650" spans="1:15" ht="15.75" customHeight="1" x14ac:dyDescent="0.3">
      <c r="A650" s="49"/>
      <c r="B650" s="25"/>
      <c r="C650" s="25"/>
      <c r="F650" s="23"/>
      <c r="G650" s="26"/>
      <c r="H650" s="21"/>
      <c r="I650" s="21"/>
      <c r="J650" s="21"/>
      <c r="K650" s="21"/>
      <c r="L650" s="21"/>
      <c r="M650" s="21"/>
      <c r="N650" s="21"/>
      <c r="O650" s="22"/>
    </row>
    <row r="651" spans="1:15" ht="15.75" customHeight="1" x14ac:dyDescent="0.3">
      <c r="A651" s="49"/>
      <c r="B651" s="25"/>
      <c r="C651" s="25"/>
      <c r="F651" s="23"/>
      <c r="G651" s="26"/>
      <c r="H651" s="21"/>
      <c r="I651" s="21"/>
      <c r="J651" s="21"/>
      <c r="K651" s="21"/>
      <c r="L651" s="21"/>
      <c r="M651" s="21"/>
      <c r="N651" s="21"/>
      <c r="O651" s="22"/>
    </row>
    <row r="652" spans="1:15" ht="15.75" customHeight="1" x14ac:dyDescent="0.3">
      <c r="A652" s="49"/>
      <c r="B652" s="25"/>
      <c r="C652" s="25"/>
      <c r="F652" s="23"/>
      <c r="G652" s="26"/>
      <c r="H652" s="21"/>
      <c r="I652" s="21"/>
      <c r="J652" s="21"/>
      <c r="K652" s="21"/>
      <c r="L652" s="21"/>
      <c r="M652" s="21"/>
      <c r="N652" s="21"/>
      <c r="O652" s="22"/>
    </row>
    <row r="653" spans="1:15" ht="15.75" customHeight="1" x14ac:dyDescent="0.3">
      <c r="A653" s="49"/>
      <c r="B653" s="25"/>
      <c r="C653" s="25"/>
      <c r="F653" s="23"/>
      <c r="G653" s="26"/>
      <c r="H653" s="21"/>
      <c r="I653" s="21"/>
      <c r="J653" s="21"/>
      <c r="K653" s="21"/>
      <c r="L653" s="21"/>
      <c r="M653" s="21"/>
      <c r="N653" s="21"/>
      <c r="O653" s="22"/>
    </row>
    <row r="654" spans="1:15" ht="15.75" customHeight="1" x14ac:dyDescent="0.3">
      <c r="A654" s="49"/>
      <c r="B654" s="25"/>
      <c r="C654" s="25"/>
      <c r="F654" s="23"/>
      <c r="G654" s="26"/>
      <c r="H654" s="21"/>
      <c r="I654" s="21"/>
      <c r="J654" s="21"/>
      <c r="K654" s="21"/>
      <c r="L654" s="21"/>
      <c r="M654" s="21"/>
      <c r="N654" s="21"/>
      <c r="O654" s="22"/>
    </row>
    <row r="655" spans="1:15" ht="15.75" customHeight="1" x14ac:dyDescent="0.3">
      <c r="A655" s="49"/>
      <c r="B655" s="25"/>
      <c r="C655" s="25"/>
      <c r="F655" s="23"/>
      <c r="G655" s="26"/>
      <c r="H655" s="21"/>
      <c r="I655" s="21"/>
      <c r="J655" s="21"/>
      <c r="K655" s="21"/>
      <c r="L655" s="21"/>
      <c r="M655" s="21"/>
      <c r="N655" s="21"/>
      <c r="O655" s="22"/>
    </row>
    <row r="656" spans="1:15" ht="15.75" customHeight="1" x14ac:dyDescent="0.3">
      <c r="A656" s="49"/>
      <c r="B656" s="25"/>
      <c r="C656" s="25"/>
      <c r="F656" s="23"/>
      <c r="G656" s="26"/>
      <c r="H656" s="21"/>
      <c r="I656" s="21"/>
      <c r="J656" s="21"/>
      <c r="K656" s="21"/>
      <c r="L656" s="21"/>
      <c r="M656" s="21"/>
      <c r="N656" s="21"/>
      <c r="O656" s="22"/>
    </row>
    <row r="657" spans="1:15" ht="15.75" customHeight="1" x14ac:dyDescent="0.3">
      <c r="A657" s="49"/>
      <c r="B657" s="25"/>
      <c r="C657" s="25"/>
      <c r="F657" s="23"/>
      <c r="G657" s="26"/>
      <c r="H657" s="21"/>
      <c r="I657" s="21"/>
      <c r="J657" s="21"/>
      <c r="K657" s="21"/>
      <c r="L657" s="21"/>
      <c r="M657" s="21"/>
      <c r="N657" s="21"/>
      <c r="O657" s="22"/>
    </row>
    <row r="658" spans="1:15" ht="15.75" customHeight="1" x14ac:dyDescent="0.3">
      <c r="A658" s="49"/>
      <c r="B658" s="25"/>
      <c r="C658" s="25"/>
      <c r="F658" s="23"/>
      <c r="G658" s="26"/>
      <c r="H658" s="21"/>
      <c r="I658" s="21"/>
      <c r="J658" s="21"/>
      <c r="K658" s="21"/>
      <c r="L658" s="21"/>
      <c r="M658" s="21"/>
      <c r="N658" s="21"/>
      <c r="O658" s="22"/>
    </row>
    <row r="659" spans="1:15" ht="15.75" customHeight="1" x14ac:dyDescent="0.3">
      <c r="A659" s="49"/>
      <c r="B659" s="25"/>
      <c r="C659" s="25"/>
      <c r="F659" s="23"/>
      <c r="G659" s="26"/>
      <c r="H659" s="21"/>
      <c r="I659" s="21"/>
      <c r="J659" s="21"/>
      <c r="K659" s="21"/>
      <c r="L659" s="21"/>
      <c r="M659" s="21"/>
      <c r="N659" s="21"/>
      <c r="O659" s="22"/>
    </row>
    <row r="660" spans="1:15" ht="15.75" customHeight="1" x14ac:dyDescent="0.3">
      <c r="A660" s="49"/>
      <c r="B660" s="25"/>
      <c r="C660" s="25"/>
      <c r="F660" s="23"/>
      <c r="G660" s="26"/>
      <c r="H660" s="21"/>
      <c r="I660" s="21"/>
      <c r="J660" s="21"/>
      <c r="K660" s="21"/>
      <c r="L660" s="21"/>
      <c r="M660" s="21"/>
      <c r="N660" s="21"/>
      <c r="O660" s="22"/>
    </row>
    <row r="661" spans="1:15" ht="15.75" customHeight="1" x14ac:dyDescent="0.3">
      <c r="A661" s="49"/>
      <c r="B661" s="25"/>
      <c r="C661" s="25"/>
      <c r="F661" s="23"/>
      <c r="G661" s="26"/>
      <c r="H661" s="21"/>
      <c r="I661" s="21"/>
      <c r="J661" s="21"/>
      <c r="K661" s="21"/>
      <c r="L661" s="21"/>
      <c r="M661" s="21"/>
      <c r="N661" s="21"/>
      <c r="O661" s="22"/>
    </row>
    <row r="662" spans="1:15" ht="15.75" customHeight="1" x14ac:dyDescent="0.3">
      <c r="A662" s="49"/>
      <c r="B662" s="25"/>
      <c r="C662" s="25"/>
      <c r="F662" s="23"/>
      <c r="G662" s="26"/>
      <c r="H662" s="21"/>
      <c r="I662" s="21"/>
      <c r="J662" s="21"/>
      <c r="K662" s="21"/>
      <c r="L662" s="21"/>
      <c r="M662" s="21"/>
      <c r="N662" s="21"/>
      <c r="O662" s="22"/>
    </row>
    <row r="663" spans="1:15" ht="15.75" customHeight="1" x14ac:dyDescent="0.3">
      <c r="A663" s="49"/>
      <c r="B663" s="25"/>
      <c r="C663" s="25"/>
      <c r="F663" s="23"/>
      <c r="G663" s="26"/>
      <c r="H663" s="21"/>
      <c r="I663" s="21"/>
      <c r="J663" s="21"/>
      <c r="K663" s="21"/>
      <c r="L663" s="21"/>
      <c r="M663" s="21"/>
      <c r="N663" s="21"/>
      <c r="O663" s="22"/>
    </row>
    <row r="664" spans="1:15" ht="15.75" customHeight="1" x14ac:dyDescent="0.3">
      <c r="A664" s="49"/>
      <c r="B664" s="25"/>
      <c r="C664" s="25"/>
      <c r="F664" s="23"/>
      <c r="G664" s="26"/>
      <c r="H664" s="21"/>
      <c r="I664" s="21"/>
      <c r="J664" s="21"/>
      <c r="K664" s="21"/>
      <c r="L664" s="21"/>
      <c r="M664" s="21"/>
      <c r="N664" s="21"/>
      <c r="O664" s="22"/>
    </row>
    <row r="665" spans="1:15" ht="15.75" customHeight="1" x14ac:dyDescent="0.3">
      <c r="A665" s="49"/>
      <c r="B665" s="25"/>
      <c r="C665" s="25"/>
      <c r="F665" s="23"/>
      <c r="G665" s="26"/>
      <c r="H665" s="21"/>
      <c r="I665" s="21"/>
      <c r="J665" s="21"/>
      <c r="K665" s="21"/>
      <c r="L665" s="21"/>
      <c r="M665" s="21"/>
      <c r="N665" s="21"/>
      <c r="O665" s="22"/>
    </row>
    <row r="666" spans="1:15" ht="15.75" customHeight="1" x14ac:dyDescent="0.3">
      <c r="A666" s="49"/>
      <c r="B666" s="25"/>
      <c r="C666" s="25"/>
      <c r="F666" s="23"/>
      <c r="G666" s="26"/>
      <c r="H666" s="21"/>
      <c r="I666" s="21"/>
      <c r="J666" s="21"/>
      <c r="K666" s="21"/>
      <c r="L666" s="21"/>
      <c r="M666" s="21"/>
      <c r="N666" s="21"/>
      <c r="O666" s="22"/>
    </row>
    <row r="667" spans="1:15" ht="15.75" customHeight="1" x14ac:dyDescent="0.3">
      <c r="A667" s="49"/>
      <c r="B667" s="25"/>
      <c r="C667" s="25"/>
      <c r="F667" s="23"/>
      <c r="G667" s="26"/>
      <c r="H667" s="21"/>
      <c r="I667" s="21"/>
      <c r="J667" s="21"/>
      <c r="K667" s="21"/>
      <c r="L667" s="21"/>
      <c r="M667" s="21"/>
      <c r="N667" s="21"/>
      <c r="O667" s="22"/>
    </row>
    <row r="668" spans="1:15" ht="15.75" customHeight="1" x14ac:dyDescent="0.3">
      <c r="A668" s="49"/>
      <c r="B668" s="25"/>
      <c r="C668" s="25"/>
      <c r="F668" s="23"/>
      <c r="G668" s="26"/>
      <c r="H668" s="21"/>
      <c r="I668" s="21"/>
      <c r="J668" s="21"/>
      <c r="K668" s="21"/>
      <c r="L668" s="21"/>
      <c r="M668" s="21"/>
      <c r="N668" s="21"/>
      <c r="O668" s="22"/>
    </row>
    <row r="669" spans="1:15" ht="15.75" customHeight="1" x14ac:dyDescent="0.3">
      <c r="A669" s="49"/>
      <c r="B669" s="25"/>
      <c r="C669" s="25"/>
      <c r="F669" s="23"/>
      <c r="G669" s="26"/>
      <c r="H669" s="21"/>
      <c r="I669" s="21"/>
      <c r="J669" s="21"/>
      <c r="K669" s="21"/>
      <c r="L669" s="21"/>
      <c r="M669" s="21"/>
      <c r="N669" s="21"/>
      <c r="O669" s="22"/>
    </row>
    <row r="670" spans="1:15" ht="15.75" customHeight="1" x14ac:dyDescent="0.3">
      <c r="A670" s="49"/>
      <c r="B670" s="25"/>
      <c r="C670" s="25"/>
      <c r="F670" s="23"/>
      <c r="G670" s="26"/>
      <c r="H670" s="21"/>
      <c r="I670" s="21"/>
      <c r="J670" s="21"/>
      <c r="K670" s="21"/>
      <c r="L670" s="21"/>
      <c r="M670" s="21"/>
      <c r="N670" s="21"/>
      <c r="O670" s="22"/>
    </row>
    <row r="671" spans="1:15" ht="15.75" customHeight="1" x14ac:dyDescent="0.3">
      <c r="A671" s="49"/>
      <c r="B671" s="25"/>
      <c r="C671" s="25"/>
      <c r="F671" s="23"/>
      <c r="G671" s="26"/>
      <c r="H671" s="21"/>
      <c r="I671" s="21"/>
      <c r="J671" s="21"/>
      <c r="K671" s="21"/>
      <c r="L671" s="21"/>
      <c r="M671" s="21"/>
      <c r="N671" s="21"/>
      <c r="O671" s="22"/>
    </row>
    <row r="672" spans="1:15" ht="15.75" customHeight="1" x14ac:dyDescent="0.3">
      <c r="A672" s="49"/>
      <c r="B672" s="25"/>
      <c r="C672" s="25"/>
      <c r="F672" s="23"/>
      <c r="G672" s="26"/>
      <c r="H672" s="21"/>
      <c r="I672" s="21"/>
      <c r="J672" s="21"/>
      <c r="K672" s="21"/>
      <c r="L672" s="21"/>
      <c r="M672" s="21"/>
      <c r="N672" s="21"/>
      <c r="O672" s="22"/>
    </row>
    <row r="673" spans="1:15" ht="15.75" customHeight="1" x14ac:dyDescent="0.3">
      <c r="A673" s="49"/>
      <c r="B673" s="25"/>
      <c r="C673" s="25"/>
      <c r="F673" s="23"/>
      <c r="G673" s="26"/>
      <c r="H673" s="21"/>
      <c r="I673" s="21"/>
      <c r="J673" s="21"/>
      <c r="K673" s="21"/>
      <c r="L673" s="21"/>
      <c r="M673" s="21"/>
      <c r="N673" s="21"/>
      <c r="O673" s="22"/>
    </row>
    <row r="674" spans="1:15" ht="15.75" customHeight="1" x14ac:dyDescent="0.3">
      <c r="A674" s="49"/>
      <c r="B674" s="25"/>
      <c r="C674" s="25"/>
      <c r="F674" s="23"/>
      <c r="G674" s="26"/>
      <c r="H674" s="21"/>
      <c r="I674" s="21"/>
      <c r="J674" s="21"/>
      <c r="K674" s="21"/>
      <c r="L674" s="21"/>
      <c r="M674" s="21"/>
      <c r="N674" s="21"/>
      <c r="O674" s="22"/>
    </row>
    <row r="675" spans="1:15" ht="15.75" customHeight="1" x14ac:dyDescent="0.3">
      <c r="A675" s="49"/>
      <c r="B675" s="25"/>
      <c r="C675" s="25"/>
      <c r="F675" s="23"/>
      <c r="G675" s="26"/>
      <c r="H675" s="21"/>
      <c r="I675" s="21"/>
      <c r="J675" s="21"/>
      <c r="K675" s="21"/>
      <c r="L675" s="21"/>
      <c r="M675" s="21"/>
      <c r="N675" s="21"/>
      <c r="O675" s="22"/>
    </row>
    <row r="676" spans="1:15" ht="15.75" customHeight="1" x14ac:dyDescent="0.3">
      <c r="A676" s="49"/>
      <c r="B676" s="25"/>
      <c r="C676" s="25"/>
      <c r="F676" s="23"/>
      <c r="G676" s="26"/>
      <c r="H676" s="21"/>
      <c r="I676" s="21"/>
      <c r="J676" s="21"/>
      <c r="K676" s="21"/>
      <c r="L676" s="21"/>
      <c r="M676" s="21"/>
      <c r="N676" s="21"/>
      <c r="O676" s="22"/>
    </row>
    <row r="677" spans="1:15" ht="15.75" customHeight="1" x14ac:dyDescent="0.3">
      <c r="A677" s="49"/>
      <c r="B677" s="25"/>
      <c r="C677" s="25"/>
      <c r="F677" s="23"/>
      <c r="G677" s="26"/>
      <c r="H677" s="21"/>
      <c r="I677" s="21"/>
      <c r="J677" s="21"/>
      <c r="K677" s="21"/>
      <c r="L677" s="21"/>
      <c r="M677" s="21"/>
      <c r="N677" s="21"/>
      <c r="O677" s="22"/>
    </row>
    <row r="678" spans="1:15" ht="15.75" customHeight="1" x14ac:dyDescent="0.3">
      <c r="A678" s="49"/>
      <c r="B678" s="25"/>
      <c r="C678" s="25"/>
      <c r="F678" s="23"/>
      <c r="G678" s="26"/>
      <c r="H678" s="21"/>
      <c r="I678" s="21"/>
      <c r="J678" s="21"/>
      <c r="K678" s="21"/>
      <c r="L678" s="21"/>
      <c r="M678" s="21"/>
      <c r="N678" s="21"/>
      <c r="O678" s="22"/>
    </row>
    <row r="679" spans="1:15" ht="15.75" customHeight="1" x14ac:dyDescent="0.3">
      <c r="A679" s="49"/>
      <c r="B679" s="25"/>
      <c r="C679" s="25"/>
      <c r="F679" s="23"/>
      <c r="G679" s="26"/>
      <c r="H679" s="21"/>
      <c r="I679" s="21"/>
      <c r="J679" s="21"/>
      <c r="K679" s="21"/>
      <c r="L679" s="21"/>
      <c r="M679" s="21"/>
      <c r="N679" s="21"/>
      <c r="O679" s="22"/>
    </row>
    <row r="680" spans="1:15" ht="15.75" customHeight="1" x14ac:dyDescent="0.3">
      <c r="A680" s="49"/>
      <c r="B680" s="25"/>
      <c r="C680" s="25"/>
      <c r="F680" s="23"/>
      <c r="G680" s="26"/>
      <c r="H680" s="21"/>
      <c r="I680" s="21"/>
      <c r="J680" s="21"/>
      <c r="K680" s="21"/>
      <c r="L680" s="21"/>
      <c r="M680" s="21"/>
      <c r="N680" s="21"/>
      <c r="O680" s="22"/>
    </row>
    <row r="681" spans="1:15" ht="15.75" customHeight="1" x14ac:dyDescent="0.3">
      <c r="A681" s="49"/>
      <c r="B681" s="25"/>
      <c r="C681" s="25"/>
      <c r="F681" s="23"/>
      <c r="G681" s="26"/>
      <c r="H681" s="21"/>
      <c r="I681" s="21"/>
      <c r="J681" s="21"/>
      <c r="K681" s="21"/>
      <c r="L681" s="21"/>
      <c r="M681" s="21"/>
      <c r="N681" s="21"/>
      <c r="O681" s="22"/>
    </row>
    <row r="682" spans="1:15" ht="15.75" customHeight="1" x14ac:dyDescent="0.3">
      <c r="A682" s="49"/>
      <c r="B682" s="25"/>
      <c r="C682" s="25"/>
      <c r="F682" s="23"/>
      <c r="G682" s="26"/>
      <c r="H682" s="21"/>
      <c r="I682" s="21"/>
      <c r="J682" s="21"/>
      <c r="K682" s="21"/>
      <c r="L682" s="21"/>
      <c r="M682" s="21"/>
      <c r="N682" s="21"/>
      <c r="O682" s="22"/>
    </row>
    <row r="683" spans="1:15" ht="15.75" customHeight="1" x14ac:dyDescent="0.3">
      <c r="A683" s="49"/>
      <c r="B683" s="25"/>
      <c r="C683" s="25"/>
      <c r="F683" s="23"/>
      <c r="G683" s="26"/>
      <c r="H683" s="21"/>
      <c r="I683" s="21"/>
      <c r="J683" s="21"/>
      <c r="K683" s="21"/>
      <c r="L683" s="21"/>
      <c r="M683" s="21"/>
      <c r="N683" s="21"/>
      <c r="O683" s="22"/>
    </row>
    <row r="684" spans="1:15" ht="15.75" customHeight="1" x14ac:dyDescent="0.3">
      <c r="A684" s="49"/>
      <c r="B684" s="25"/>
      <c r="C684" s="25"/>
      <c r="F684" s="23"/>
      <c r="G684" s="26"/>
      <c r="H684" s="21"/>
      <c r="I684" s="21"/>
      <c r="J684" s="21"/>
      <c r="K684" s="21"/>
      <c r="L684" s="21"/>
      <c r="M684" s="21"/>
      <c r="N684" s="21"/>
      <c r="O684" s="22"/>
    </row>
    <row r="685" spans="1:15" ht="15.75" customHeight="1" x14ac:dyDescent="0.3">
      <c r="A685" s="49"/>
      <c r="B685" s="25"/>
      <c r="C685" s="25"/>
      <c r="F685" s="23"/>
      <c r="G685" s="26"/>
      <c r="H685" s="21"/>
      <c r="I685" s="21"/>
      <c r="J685" s="21"/>
      <c r="K685" s="21"/>
      <c r="L685" s="21"/>
      <c r="M685" s="21"/>
      <c r="N685" s="21"/>
      <c r="O685" s="22"/>
    </row>
    <row r="686" spans="1:15" ht="15.75" customHeight="1" x14ac:dyDescent="0.3">
      <c r="A686" s="49"/>
      <c r="B686" s="25"/>
      <c r="C686" s="25"/>
      <c r="F686" s="23"/>
      <c r="G686" s="26"/>
      <c r="H686" s="21"/>
      <c r="I686" s="21"/>
      <c r="J686" s="21"/>
      <c r="K686" s="21"/>
      <c r="L686" s="21"/>
      <c r="M686" s="21"/>
      <c r="N686" s="21"/>
      <c r="O686" s="22"/>
    </row>
    <row r="687" spans="1:15" ht="15.75" customHeight="1" x14ac:dyDescent="0.3">
      <c r="A687" s="49"/>
      <c r="B687" s="25"/>
      <c r="C687" s="25"/>
      <c r="F687" s="23"/>
      <c r="G687" s="26"/>
      <c r="H687" s="21"/>
      <c r="I687" s="21"/>
      <c r="J687" s="21"/>
      <c r="K687" s="21"/>
      <c r="L687" s="21"/>
      <c r="M687" s="21"/>
      <c r="N687" s="21"/>
      <c r="O687" s="22"/>
    </row>
    <row r="688" spans="1:15" ht="15.75" customHeight="1" x14ac:dyDescent="0.3">
      <c r="A688" s="49"/>
      <c r="B688" s="25"/>
      <c r="C688" s="25"/>
      <c r="F688" s="23"/>
      <c r="G688" s="26"/>
      <c r="H688" s="21"/>
      <c r="I688" s="21"/>
      <c r="J688" s="21"/>
      <c r="K688" s="21"/>
      <c r="L688" s="21"/>
      <c r="M688" s="21"/>
      <c r="N688" s="21"/>
      <c r="O688" s="22"/>
    </row>
    <row r="689" spans="1:15" ht="15.75" customHeight="1" x14ac:dyDescent="0.3">
      <c r="A689" s="49"/>
      <c r="B689" s="25"/>
      <c r="C689" s="25"/>
      <c r="F689" s="23"/>
      <c r="G689" s="26"/>
      <c r="H689" s="21"/>
      <c r="I689" s="21"/>
      <c r="J689" s="21"/>
      <c r="K689" s="21"/>
      <c r="L689" s="21"/>
      <c r="M689" s="21"/>
      <c r="N689" s="21"/>
      <c r="O689" s="22"/>
    </row>
    <row r="690" spans="1:15" ht="15.75" customHeight="1" x14ac:dyDescent="0.3">
      <c r="A690" s="49"/>
      <c r="B690" s="25"/>
      <c r="C690" s="25"/>
      <c r="F690" s="23"/>
      <c r="G690" s="26"/>
      <c r="H690" s="21"/>
      <c r="I690" s="21"/>
      <c r="J690" s="21"/>
      <c r="K690" s="21"/>
      <c r="L690" s="21"/>
      <c r="M690" s="21"/>
      <c r="N690" s="21"/>
      <c r="O690" s="22"/>
    </row>
    <row r="691" spans="1:15" ht="15.75" customHeight="1" x14ac:dyDescent="0.3">
      <c r="A691" s="49"/>
      <c r="B691" s="25"/>
      <c r="C691" s="25"/>
      <c r="F691" s="23"/>
      <c r="G691" s="26"/>
      <c r="H691" s="21"/>
      <c r="I691" s="21"/>
      <c r="J691" s="21"/>
      <c r="K691" s="21"/>
      <c r="L691" s="21"/>
      <c r="M691" s="21"/>
      <c r="N691" s="21"/>
      <c r="O691" s="22"/>
    </row>
    <row r="692" spans="1:15" ht="15.75" customHeight="1" x14ac:dyDescent="0.3">
      <c r="A692" s="49"/>
      <c r="B692" s="25"/>
      <c r="C692" s="25"/>
      <c r="F692" s="23"/>
      <c r="G692" s="26"/>
      <c r="H692" s="21"/>
      <c r="I692" s="21"/>
      <c r="J692" s="21"/>
      <c r="K692" s="21"/>
      <c r="L692" s="21"/>
      <c r="M692" s="21"/>
      <c r="N692" s="21"/>
      <c r="O692" s="22"/>
    </row>
    <row r="693" spans="1:15" ht="15.75" customHeight="1" x14ac:dyDescent="0.3">
      <c r="A693" s="49"/>
      <c r="B693" s="25"/>
      <c r="C693" s="25"/>
      <c r="F693" s="23"/>
      <c r="G693" s="26"/>
      <c r="H693" s="21"/>
      <c r="I693" s="21"/>
      <c r="J693" s="21"/>
      <c r="K693" s="21"/>
      <c r="L693" s="21"/>
      <c r="M693" s="21"/>
      <c r="N693" s="21"/>
      <c r="O693" s="22"/>
    </row>
    <row r="694" spans="1:15" ht="15.75" customHeight="1" x14ac:dyDescent="0.3">
      <c r="A694" s="49"/>
      <c r="B694" s="25"/>
      <c r="C694" s="25"/>
      <c r="F694" s="23"/>
      <c r="G694" s="26"/>
      <c r="H694" s="21"/>
      <c r="I694" s="21"/>
      <c r="J694" s="21"/>
      <c r="K694" s="21"/>
      <c r="L694" s="21"/>
      <c r="M694" s="21"/>
      <c r="N694" s="21"/>
      <c r="O694" s="22"/>
    </row>
    <row r="695" spans="1:15" ht="15.75" customHeight="1" x14ac:dyDescent="0.3">
      <c r="A695" s="49"/>
      <c r="B695" s="25"/>
      <c r="C695" s="25"/>
      <c r="F695" s="23"/>
      <c r="G695" s="26"/>
      <c r="H695" s="21"/>
      <c r="I695" s="21"/>
      <c r="J695" s="21"/>
      <c r="K695" s="21"/>
      <c r="L695" s="21"/>
      <c r="M695" s="21"/>
      <c r="N695" s="21"/>
      <c r="O695" s="22"/>
    </row>
    <row r="696" spans="1:15" ht="15.75" customHeight="1" x14ac:dyDescent="0.3">
      <c r="A696" s="49"/>
      <c r="B696" s="25"/>
      <c r="C696" s="25"/>
      <c r="F696" s="23"/>
      <c r="G696" s="26"/>
      <c r="H696" s="21"/>
      <c r="I696" s="21"/>
      <c r="J696" s="21"/>
      <c r="K696" s="21"/>
      <c r="L696" s="21"/>
      <c r="M696" s="21"/>
      <c r="N696" s="21"/>
      <c r="O696" s="22"/>
    </row>
    <row r="697" spans="1:15" ht="15.75" customHeight="1" x14ac:dyDescent="0.3">
      <c r="A697" s="49"/>
      <c r="B697" s="25"/>
      <c r="C697" s="25"/>
      <c r="F697" s="23"/>
      <c r="G697" s="26"/>
      <c r="H697" s="21"/>
      <c r="I697" s="21"/>
      <c r="J697" s="21"/>
      <c r="K697" s="21"/>
      <c r="L697" s="21"/>
      <c r="M697" s="21"/>
      <c r="N697" s="21"/>
      <c r="O697" s="22"/>
    </row>
    <row r="698" spans="1:15" ht="15.75" customHeight="1" x14ac:dyDescent="0.3">
      <c r="A698" s="49"/>
      <c r="B698" s="25"/>
      <c r="C698" s="25"/>
      <c r="F698" s="23"/>
      <c r="G698" s="26"/>
      <c r="H698" s="21"/>
      <c r="I698" s="21"/>
      <c r="J698" s="21"/>
      <c r="K698" s="21"/>
      <c r="L698" s="21"/>
      <c r="M698" s="21"/>
      <c r="N698" s="21"/>
      <c r="O698" s="22"/>
    </row>
    <row r="699" spans="1:15" ht="15.75" customHeight="1" x14ac:dyDescent="0.3">
      <c r="A699" s="49"/>
      <c r="B699" s="25"/>
      <c r="C699" s="25"/>
      <c r="F699" s="23"/>
      <c r="G699" s="26"/>
      <c r="H699" s="21"/>
      <c r="I699" s="21"/>
      <c r="J699" s="21"/>
      <c r="K699" s="21"/>
      <c r="L699" s="21"/>
      <c r="M699" s="21"/>
      <c r="N699" s="21"/>
      <c r="O699" s="22"/>
    </row>
    <row r="700" spans="1:15" ht="15.75" customHeight="1" x14ac:dyDescent="0.3">
      <c r="A700" s="49"/>
      <c r="B700" s="25"/>
      <c r="C700" s="25"/>
      <c r="F700" s="23"/>
      <c r="G700" s="26"/>
      <c r="H700" s="21"/>
      <c r="I700" s="21"/>
      <c r="J700" s="21"/>
      <c r="K700" s="21"/>
      <c r="L700" s="21"/>
      <c r="M700" s="21"/>
      <c r="N700" s="21"/>
      <c r="O700" s="22"/>
    </row>
    <row r="701" spans="1:15" ht="15.75" customHeight="1" x14ac:dyDescent="0.3">
      <c r="A701" s="49"/>
      <c r="B701" s="25"/>
      <c r="C701" s="25"/>
      <c r="F701" s="23"/>
      <c r="G701" s="26"/>
      <c r="H701" s="21"/>
      <c r="I701" s="21"/>
      <c r="J701" s="21"/>
      <c r="K701" s="21"/>
      <c r="L701" s="21"/>
      <c r="M701" s="21"/>
      <c r="N701" s="21"/>
      <c r="O701" s="22"/>
    </row>
    <row r="702" spans="1:15" ht="15.75" customHeight="1" x14ac:dyDescent="0.3">
      <c r="A702" s="49"/>
      <c r="B702" s="25"/>
      <c r="C702" s="25"/>
      <c r="F702" s="23"/>
      <c r="G702" s="26"/>
      <c r="H702" s="21"/>
      <c r="I702" s="21"/>
      <c r="J702" s="21"/>
      <c r="K702" s="21"/>
      <c r="L702" s="21"/>
      <c r="M702" s="21"/>
      <c r="N702" s="21"/>
      <c r="O702" s="22"/>
    </row>
    <row r="703" spans="1:15" ht="15.75" customHeight="1" x14ac:dyDescent="0.3">
      <c r="A703" s="49"/>
      <c r="B703" s="25"/>
      <c r="C703" s="25"/>
      <c r="F703" s="23"/>
      <c r="G703" s="26"/>
      <c r="H703" s="21"/>
      <c r="I703" s="21"/>
      <c r="J703" s="21"/>
      <c r="K703" s="21"/>
      <c r="L703" s="21"/>
      <c r="M703" s="21"/>
      <c r="N703" s="21"/>
      <c r="O703" s="22"/>
    </row>
    <row r="704" spans="1:15" ht="15.75" customHeight="1" x14ac:dyDescent="0.3">
      <c r="A704" s="49"/>
      <c r="B704" s="25"/>
      <c r="C704" s="25"/>
      <c r="F704" s="23"/>
      <c r="G704" s="26"/>
      <c r="H704" s="21"/>
      <c r="I704" s="21"/>
      <c r="J704" s="21"/>
      <c r="K704" s="21"/>
      <c r="L704" s="21"/>
      <c r="M704" s="21"/>
      <c r="N704" s="21"/>
      <c r="O704" s="22"/>
    </row>
    <row r="705" spans="1:15" ht="15.75" customHeight="1" x14ac:dyDescent="0.3">
      <c r="A705" s="49"/>
      <c r="B705" s="25"/>
      <c r="C705" s="25"/>
      <c r="F705" s="23"/>
      <c r="G705" s="26"/>
      <c r="H705" s="21"/>
      <c r="I705" s="21"/>
      <c r="J705" s="21"/>
      <c r="K705" s="21"/>
      <c r="L705" s="21"/>
      <c r="M705" s="21"/>
      <c r="N705" s="21"/>
      <c r="O705" s="22"/>
    </row>
    <row r="706" spans="1:15" ht="15.75" customHeight="1" x14ac:dyDescent="0.3">
      <c r="A706" s="49"/>
      <c r="B706" s="25"/>
      <c r="C706" s="25"/>
      <c r="F706" s="23"/>
      <c r="G706" s="26"/>
      <c r="H706" s="21"/>
      <c r="I706" s="21"/>
      <c r="J706" s="21"/>
      <c r="K706" s="21"/>
      <c r="L706" s="21"/>
      <c r="M706" s="21"/>
      <c r="N706" s="21"/>
      <c r="O706" s="22"/>
    </row>
    <row r="707" spans="1:15" ht="15.75" customHeight="1" x14ac:dyDescent="0.3">
      <c r="A707" s="49"/>
      <c r="B707" s="25"/>
      <c r="C707" s="25"/>
      <c r="F707" s="23"/>
      <c r="G707" s="26"/>
      <c r="H707" s="21"/>
      <c r="I707" s="21"/>
      <c r="J707" s="21"/>
      <c r="K707" s="21"/>
      <c r="L707" s="21"/>
      <c r="M707" s="21"/>
      <c r="N707" s="21"/>
      <c r="O707" s="22"/>
    </row>
    <row r="708" spans="1:15" ht="15.75" customHeight="1" x14ac:dyDescent="0.3">
      <c r="A708" s="49"/>
      <c r="B708" s="25"/>
      <c r="C708" s="25"/>
      <c r="F708" s="23"/>
      <c r="G708" s="26"/>
      <c r="H708" s="21"/>
      <c r="I708" s="21"/>
      <c r="J708" s="21"/>
      <c r="K708" s="21"/>
      <c r="L708" s="21"/>
      <c r="M708" s="21"/>
      <c r="N708" s="21"/>
      <c r="O708" s="22"/>
    </row>
    <row r="709" spans="1:15" ht="15.75" customHeight="1" x14ac:dyDescent="0.3">
      <c r="A709" s="49"/>
      <c r="B709" s="25"/>
      <c r="C709" s="25"/>
      <c r="F709" s="23"/>
      <c r="G709" s="26"/>
      <c r="H709" s="21"/>
      <c r="I709" s="21"/>
      <c r="J709" s="21"/>
      <c r="K709" s="21"/>
      <c r="L709" s="21"/>
      <c r="M709" s="21"/>
      <c r="N709" s="21"/>
      <c r="O709" s="22"/>
    </row>
    <row r="710" spans="1:15" ht="15.75" customHeight="1" x14ac:dyDescent="0.3">
      <c r="A710" s="49"/>
      <c r="B710" s="25"/>
      <c r="C710" s="25"/>
      <c r="F710" s="23"/>
      <c r="G710" s="26"/>
      <c r="H710" s="21"/>
      <c r="I710" s="21"/>
      <c r="J710" s="21"/>
      <c r="K710" s="21"/>
      <c r="L710" s="21"/>
      <c r="M710" s="21"/>
      <c r="N710" s="21"/>
      <c r="O710" s="22"/>
    </row>
    <row r="711" spans="1:15" ht="15.75" customHeight="1" x14ac:dyDescent="0.3">
      <c r="A711" s="49"/>
      <c r="B711" s="25"/>
      <c r="C711" s="25"/>
      <c r="F711" s="23"/>
      <c r="G711" s="26"/>
      <c r="H711" s="21"/>
      <c r="I711" s="21"/>
      <c r="J711" s="21"/>
      <c r="K711" s="21"/>
      <c r="L711" s="21"/>
      <c r="M711" s="21"/>
      <c r="N711" s="21"/>
      <c r="O711" s="22"/>
    </row>
    <row r="712" spans="1:15" ht="15.75" customHeight="1" x14ac:dyDescent="0.3">
      <c r="A712" s="49"/>
      <c r="B712" s="25"/>
      <c r="C712" s="25"/>
      <c r="F712" s="23"/>
      <c r="G712" s="26"/>
      <c r="H712" s="21"/>
      <c r="I712" s="21"/>
      <c r="J712" s="21"/>
      <c r="K712" s="21"/>
      <c r="L712" s="21"/>
      <c r="M712" s="21"/>
      <c r="N712" s="21"/>
      <c r="O712" s="22"/>
    </row>
    <row r="713" spans="1:15" ht="15.75" customHeight="1" x14ac:dyDescent="0.3">
      <c r="A713" s="49"/>
      <c r="B713" s="25"/>
      <c r="C713" s="25"/>
      <c r="F713" s="23"/>
      <c r="G713" s="26"/>
      <c r="H713" s="21"/>
      <c r="I713" s="21"/>
      <c r="J713" s="21"/>
      <c r="K713" s="21"/>
      <c r="L713" s="21"/>
      <c r="M713" s="21"/>
      <c r="N713" s="21"/>
      <c r="O713" s="22"/>
    </row>
    <row r="714" spans="1:15" ht="15.75" customHeight="1" x14ac:dyDescent="0.3">
      <c r="A714" s="49"/>
      <c r="B714" s="25"/>
      <c r="C714" s="25"/>
      <c r="F714" s="23"/>
      <c r="G714" s="26"/>
      <c r="H714" s="21"/>
      <c r="I714" s="21"/>
      <c r="J714" s="21"/>
      <c r="K714" s="21"/>
      <c r="L714" s="21"/>
      <c r="M714" s="21"/>
      <c r="N714" s="21"/>
      <c r="O714" s="22"/>
    </row>
    <row r="715" spans="1:15" ht="15.75" customHeight="1" x14ac:dyDescent="0.3">
      <c r="A715" s="49"/>
      <c r="B715" s="25"/>
      <c r="C715" s="25"/>
      <c r="F715" s="23"/>
      <c r="G715" s="26"/>
      <c r="H715" s="21"/>
      <c r="I715" s="21"/>
      <c r="J715" s="21"/>
      <c r="K715" s="21"/>
      <c r="L715" s="21"/>
      <c r="M715" s="21"/>
      <c r="N715" s="21"/>
      <c r="O715" s="22"/>
    </row>
    <row r="716" spans="1:15" ht="15.75" customHeight="1" x14ac:dyDescent="0.3">
      <c r="A716" s="49"/>
      <c r="B716" s="25"/>
      <c r="C716" s="25"/>
      <c r="F716" s="23"/>
      <c r="G716" s="26"/>
      <c r="H716" s="21"/>
      <c r="I716" s="21"/>
      <c r="J716" s="21"/>
      <c r="K716" s="21"/>
      <c r="L716" s="21"/>
      <c r="M716" s="21"/>
      <c r="N716" s="21"/>
      <c r="O716" s="22"/>
    </row>
    <row r="717" spans="1:15" ht="15.75" customHeight="1" x14ac:dyDescent="0.3">
      <c r="A717" s="49"/>
      <c r="B717" s="25"/>
      <c r="C717" s="25"/>
      <c r="F717" s="23"/>
      <c r="G717" s="26"/>
      <c r="H717" s="21"/>
      <c r="I717" s="21"/>
      <c r="J717" s="21"/>
      <c r="K717" s="21"/>
      <c r="L717" s="21"/>
      <c r="M717" s="21"/>
      <c r="N717" s="21"/>
      <c r="O717" s="22"/>
    </row>
    <row r="718" spans="1:15" ht="15.75" customHeight="1" x14ac:dyDescent="0.3">
      <c r="A718" s="49"/>
      <c r="B718" s="25"/>
      <c r="C718" s="25"/>
      <c r="F718" s="23"/>
      <c r="G718" s="26"/>
      <c r="H718" s="21"/>
      <c r="I718" s="21"/>
      <c r="J718" s="21"/>
      <c r="K718" s="21"/>
      <c r="L718" s="21"/>
      <c r="M718" s="21"/>
      <c r="N718" s="21"/>
      <c r="O718" s="22"/>
    </row>
    <row r="719" spans="1:15" ht="15.75" customHeight="1" x14ac:dyDescent="0.3">
      <c r="A719" s="49"/>
      <c r="B719" s="25"/>
      <c r="C719" s="25"/>
      <c r="F719" s="23"/>
      <c r="G719" s="26"/>
      <c r="H719" s="21"/>
      <c r="I719" s="21"/>
      <c r="J719" s="21"/>
      <c r="K719" s="21"/>
      <c r="L719" s="21"/>
      <c r="M719" s="21"/>
      <c r="N719" s="21"/>
      <c r="O719" s="22"/>
    </row>
    <row r="720" spans="1:15" ht="15.75" customHeight="1" x14ac:dyDescent="0.3">
      <c r="A720" s="49"/>
      <c r="B720" s="25"/>
      <c r="C720" s="25"/>
      <c r="F720" s="23"/>
      <c r="G720" s="26"/>
      <c r="H720" s="21"/>
      <c r="I720" s="21"/>
      <c r="J720" s="21"/>
      <c r="K720" s="21"/>
      <c r="L720" s="21"/>
      <c r="M720" s="21"/>
      <c r="N720" s="21"/>
      <c r="O720" s="22"/>
    </row>
    <row r="721" spans="1:15" ht="15.75" customHeight="1" x14ac:dyDescent="0.3">
      <c r="A721" s="49"/>
      <c r="B721" s="25"/>
      <c r="C721" s="25"/>
      <c r="F721" s="23"/>
      <c r="G721" s="26"/>
      <c r="H721" s="21"/>
      <c r="I721" s="21"/>
      <c r="J721" s="21"/>
      <c r="K721" s="21"/>
      <c r="L721" s="21"/>
      <c r="M721" s="21"/>
      <c r="N721" s="21"/>
      <c r="O721" s="22"/>
    </row>
    <row r="722" spans="1:15" ht="15.75" customHeight="1" x14ac:dyDescent="0.3">
      <c r="A722" s="49"/>
      <c r="B722" s="25"/>
      <c r="C722" s="25"/>
      <c r="F722" s="23"/>
      <c r="G722" s="26"/>
      <c r="H722" s="21"/>
      <c r="I722" s="21"/>
      <c r="J722" s="21"/>
      <c r="K722" s="21"/>
      <c r="L722" s="21"/>
      <c r="M722" s="21"/>
      <c r="N722" s="21"/>
      <c r="O722" s="22"/>
    </row>
    <row r="723" spans="1:15" ht="15.75" customHeight="1" x14ac:dyDescent="0.3">
      <c r="A723" s="49"/>
      <c r="B723" s="25"/>
      <c r="C723" s="25"/>
      <c r="F723" s="23"/>
      <c r="G723" s="26"/>
      <c r="H723" s="21"/>
      <c r="I723" s="21"/>
      <c r="J723" s="21"/>
      <c r="K723" s="21"/>
      <c r="L723" s="21"/>
      <c r="M723" s="21"/>
      <c r="N723" s="21"/>
      <c r="O723" s="22"/>
    </row>
    <row r="724" spans="1:15" ht="15.75" customHeight="1" x14ac:dyDescent="0.3">
      <c r="A724" s="49"/>
      <c r="B724" s="25"/>
      <c r="C724" s="25"/>
      <c r="F724" s="23"/>
      <c r="G724" s="26"/>
      <c r="H724" s="21"/>
      <c r="I724" s="21"/>
      <c r="J724" s="21"/>
      <c r="K724" s="21"/>
      <c r="L724" s="21"/>
      <c r="M724" s="21"/>
      <c r="N724" s="21"/>
      <c r="O724" s="22"/>
    </row>
    <row r="725" spans="1:15" ht="15.75" customHeight="1" x14ac:dyDescent="0.3">
      <c r="A725" s="49"/>
      <c r="B725" s="25"/>
      <c r="C725" s="25"/>
      <c r="F725" s="23"/>
      <c r="G725" s="26"/>
      <c r="H725" s="21"/>
      <c r="I725" s="21"/>
      <c r="J725" s="21"/>
      <c r="K725" s="21"/>
      <c r="L725" s="21"/>
      <c r="M725" s="21"/>
      <c r="N725" s="21"/>
      <c r="O725" s="22"/>
    </row>
    <row r="726" spans="1:15" ht="15.75" customHeight="1" x14ac:dyDescent="0.3">
      <c r="A726" s="49"/>
      <c r="B726" s="25"/>
      <c r="C726" s="25"/>
      <c r="F726" s="23"/>
      <c r="G726" s="26"/>
      <c r="H726" s="21"/>
      <c r="I726" s="21"/>
      <c r="J726" s="21"/>
      <c r="K726" s="21"/>
      <c r="L726" s="21"/>
      <c r="M726" s="21"/>
      <c r="N726" s="21"/>
      <c r="O726" s="22"/>
    </row>
    <row r="727" spans="1:15" ht="15.75" customHeight="1" x14ac:dyDescent="0.3">
      <c r="A727" s="49"/>
      <c r="B727" s="25"/>
      <c r="C727" s="25"/>
      <c r="F727" s="23"/>
      <c r="G727" s="26"/>
      <c r="H727" s="21"/>
      <c r="I727" s="21"/>
      <c r="J727" s="21"/>
      <c r="K727" s="21"/>
      <c r="L727" s="21"/>
      <c r="M727" s="21"/>
      <c r="N727" s="21"/>
      <c r="O727" s="22"/>
    </row>
    <row r="728" spans="1:15" ht="15.75" customHeight="1" x14ac:dyDescent="0.3">
      <c r="A728" s="49"/>
      <c r="B728" s="25"/>
      <c r="C728" s="25"/>
      <c r="F728" s="23"/>
      <c r="G728" s="26"/>
      <c r="H728" s="21"/>
      <c r="I728" s="21"/>
      <c r="J728" s="21"/>
      <c r="K728" s="21"/>
      <c r="L728" s="21"/>
      <c r="M728" s="21"/>
      <c r="N728" s="21"/>
      <c r="O728" s="22"/>
    </row>
    <row r="729" spans="1:15" ht="15.75" customHeight="1" x14ac:dyDescent="0.3">
      <c r="A729" s="49"/>
      <c r="B729" s="25"/>
      <c r="C729" s="25"/>
      <c r="F729" s="23"/>
      <c r="G729" s="26"/>
      <c r="H729" s="21"/>
      <c r="I729" s="21"/>
      <c r="J729" s="21"/>
      <c r="K729" s="21"/>
      <c r="L729" s="21"/>
      <c r="M729" s="21"/>
      <c r="N729" s="21"/>
      <c r="O729" s="22"/>
    </row>
    <row r="730" spans="1:15" ht="15.75" customHeight="1" x14ac:dyDescent="0.3">
      <c r="A730" s="49"/>
      <c r="B730" s="25"/>
      <c r="C730" s="25"/>
      <c r="F730" s="23"/>
      <c r="G730" s="26"/>
      <c r="H730" s="21"/>
      <c r="I730" s="21"/>
      <c r="J730" s="21"/>
      <c r="K730" s="21"/>
      <c r="L730" s="21"/>
      <c r="M730" s="21"/>
      <c r="N730" s="21"/>
      <c r="O730" s="22"/>
    </row>
    <row r="731" spans="1:15" ht="15.75" customHeight="1" x14ac:dyDescent="0.3">
      <c r="A731" s="49"/>
      <c r="B731" s="25"/>
      <c r="C731" s="25"/>
      <c r="F731" s="23"/>
      <c r="G731" s="26"/>
      <c r="H731" s="21"/>
      <c r="I731" s="21"/>
      <c r="J731" s="21"/>
      <c r="K731" s="21"/>
      <c r="L731" s="21"/>
      <c r="M731" s="21"/>
      <c r="N731" s="21"/>
      <c r="O731" s="22"/>
    </row>
    <row r="732" spans="1:15" ht="15.75" customHeight="1" x14ac:dyDescent="0.3">
      <c r="A732" s="49"/>
      <c r="B732" s="25"/>
      <c r="C732" s="25"/>
      <c r="F732" s="23"/>
      <c r="G732" s="26"/>
      <c r="H732" s="21"/>
      <c r="I732" s="21"/>
      <c r="J732" s="21"/>
      <c r="K732" s="21"/>
      <c r="L732" s="21"/>
      <c r="M732" s="21"/>
      <c r="N732" s="21"/>
      <c r="O732" s="22"/>
    </row>
    <row r="733" spans="1:15" ht="15.75" customHeight="1" x14ac:dyDescent="0.3">
      <c r="A733" s="49"/>
      <c r="B733" s="25"/>
      <c r="C733" s="25"/>
      <c r="F733" s="23"/>
      <c r="G733" s="26"/>
      <c r="H733" s="21"/>
      <c r="I733" s="21"/>
      <c r="J733" s="21"/>
      <c r="K733" s="21"/>
      <c r="L733" s="21"/>
      <c r="M733" s="21"/>
      <c r="N733" s="21"/>
      <c r="O733" s="22"/>
    </row>
    <row r="734" spans="1:15" ht="15.75" customHeight="1" x14ac:dyDescent="0.3">
      <c r="A734" s="49"/>
      <c r="B734" s="25"/>
      <c r="C734" s="25"/>
      <c r="F734" s="23"/>
      <c r="G734" s="26"/>
      <c r="H734" s="21"/>
      <c r="I734" s="21"/>
      <c r="J734" s="21"/>
      <c r="K734" s="21"/>
      <c r="L734" s="21"/>
      <c r="M734" s="21"/>
      <c r="N734" s="21"/>
      <c r="O734" s="22"/>
    </row>
    <row r="735" spans="1:15" ht="15.75" customHeight="1" x14ac:dyDescent="0.3">
      <c r="A735" s="49"/>
      <c r="B735" s="25"/>
      <c r="C735" s="25"/>
      <c r="F735" s="23"/>
      <c r="G735" s="26"/>
      <c r="H735" s="21"/>
      <c r="I735" s="21"/>
      <c r="J735" s="21"/>
      <c r="K735" s="21"/>
      <c r="L735" s="21"/>
      <c r="M735" s="21"/>
      <c r="N735" s="21"/>
      <c r="O735" s="22"/>
    </row>
    <row r="736" spans="1:15" ht="15.75" customHeight="1" x14ac:dyDescent="0.3">
      <c r="A736" s="49"/>
      <c r="B736" s="25"/>
      <c r="C736" s="25"/>
      <c r="F736" s="23"/>
      <c r="G736" s="26"/>
      <c r="H736" s="21"/>
      <c r="I736" s="21"/>
      <c r="J736" s="21"/>
      <c r="K736" s="21"/>
      <c r="L736" s="21"/>
      <c r="M736" s="21"/>
      <c r="N736" s="21"/>
      <c r="O736" s="22"/>
    </row>
    <row r="737" spans="1:15" ht="15.75" customHeight="1" x14ac:dyDescent="0.3">
      <c r="A737" s="49"/>
      <c r="B737" s="25"/>
      <c r="C737" s="25"/>
      <c r="F737" s="23"/>
      <c r="G737" s="26"/>
      <c r="H737" s="21"/>
      <c r="I737" s="21"/>
      <c r="J737" s="21"/>
      <c r="K737" s="21"/>
      <c r="L737" s="21"/>
      <c r="M737" s="21"/>
      <c r="N737" s="21"/>
      <c r="O737" s="22"/>
    </row>
    <row r="738" spans="1:15" ht="15.75" customHeight="1" x14ac:dyDescent="0.3">
      <c r="A738" s="49"/>
      <c r="B738" s="25"/>
      <c r="C738" s="25"/>
      <c r="F738" s="23"/>
      <c r="G738" s="26"/>
      <c r="H738" s="21"/>
      <c r="I738" s="21"/>
      <c r="J738" s="21"/>
      <c r="K738" s="21"/>
      <c r="L738" s="21"/>
      <c r="M738" s="21"/>
      <c r="N738" s="21"/>
      <c r="O738" s="22"/>
    </row>
    <row r="739" spans="1:15" ht="15.75" customHeight="1" x14ac:dyDescent="0.3">
      <c r="A739" s="49"/>
      <c r="B739" s="25"/>
      <c r="C739" s="25"/>
      <c r="F739" s="23"/>
      <c r="G739" s="26"/>
      <c r="H739" s="21"/>
      <c r="I739" s="21"/>
      <c r="J739" s="21"/>
      <c r="K739" s="21"/>
      <c r="L739" s="21"/>
      <c r="M739" s="21"/>
      <c r="N739" s="21"/>
      <c r="O739" s="22"/>
    </row>
    <row r="740" spans="1:15" ht="15.75" customHeight="1" x14ac:dyDescent="0.3">
      <c r="A740" s="49"/>
      <c r="B740" s="25"/>
      <c r="C740" s="25"/>
      <c r="F740" s="23"/>
      <c r="G740" s="26"/>
      <c r="H740" s="21"/>
      <c r="I740" s="21"/>
      <c r="J740" s="21"/>
      <c r="K740" s="21"/>
      <c r="L740" s="21"/>
      <c r="M740" s="21"/>
      <c r="N740" s="21"/>
      <c r="O740" s="22"/>
    </row>
    <row r="741" spans="1:15" ht="15.75" customHeight="1" x14ac:dyDescent="0.3">
      <c r="A741" s="49"/>
      <c r="B741" s="25"/>
      <c r="C741" s="25"/>
      <c r="F741" s="23"/>
      <c r="G741" s="26"/>
      <c r="H741" s="21"/>
      <c r="I741" s="21"/>
      <c r="J741" s="21"/>
      <c r="K741" s="21"/>
      <c r="L741" s="21"/>
      <c r="M741" s="21"/>
      <c r="N741" s="21"/>
      <c r="O741" s="22"/>
    </row>
    <row r="742" spans="1:15" ht="15.75" customHeight="1" x14ac:dyDescent="0.3">
      <c r="A742" s="49"/>
      <c r="B742" s="25"/>
      <c r="C742" s="25"/>
      <c r="F742" s="23"/>
      <c r="G742" s="26"/>
      <c r="H742" s="21"/>
      <c r="I742" s="21"/>
      <c r="J742" s="21"/>
      <c r="K742" s="21"/>
      <c r="L742" s="21"/>
      <c r="M742" s="21"/>
      <c r="N742" s="21"/>
      <c r="O742" s="22"/>
    </row>
    <row r="743" spans="1:15" ht="15.75" customHeight="1" x14ac:dyDescent="0.3">
      <c r="A743" s="49"/>
      <c r="B743" s="25"/>
      <c r="C743" s="25"/>
      <c r="F743" s="23"/>
      <c r="G743" s="26"/>
      <c r="H743" s="21"/>
      <c r="I743" s="21"/>
      <c r="J743" s="21"/>
      <c r="K743" s="21"/>
      <c r="L743" s="21"/>
      <c r="M743" s="21"/>
      <c r="N743" s="21"/>
      <c r="O743" s="22"/>
    </row>
    <row r="744" spans="1:15" ht="15.75" customHeight="1" x14ac:dyDescent="0.3">
      <c r="A744" s="49"/>
      <c r="B744" s="25"/>
      <c r="C744" s="25"/>
      <c r="F744" s="23"/>
      <c r="G744" s="26"/>
      <c r="H744" s="21"/>
      <c r="I744" s="21"/>
      <c r="J744" s="21"/>
      <c r="K744" s="21"/>
      <c r="L744" s="21"/>
      <c r="M744" s="21"/>
      <c r="N744" s="21"/>
      <c r="O744" s="22"/>
    </row>
    <row r="745" spans="1:15" ht="15.75" customHeight="1" x14ac:dyDescent="0.3">
      <c r="A745" s="49"/>
      <c r="B745" s="25"/>
      <c r="C745" s="25"/>
      <c r="F745" s="23"/>
      <c r="G745" s="26"/>
      <c r="H745" s="21"/>
      <c r="I745" s="21"/>
      <c r="J745" s="21"/>
      <c r="K745" s="21"/>
      <c r="L745" s="21"/>
      <c r="M745" s="21"/>
      <c r="N745" s="21"/>
      <c r="O745" s="22"/>
    </row>
    <row r="746" spans="1:15" ht="15.75" customHeight="1" x14ac:dyDescent="0.3">
      <c r="A746" s="49"/>
      <c r="B746" s="25"/>
      <c r="C746" s="25"/>
      <c r="F746" s="23"/>
      <c r="G746" s="26"/>
      <c r="H746" s="21"/>
      <c r="I746" s="21"/>
      <c r="J746" s="21"/>
      <c r="K746" s="21"/>
      <c r="L746" s="21"/>
      <c r="M746" s="21"/>
      <c r="N746" s="21"/>
      <c r="O746" s="22"/>
    </row>
    <row r="747" spans="1:15" ht="15.75" customHeight="1" x14ac:dyDescent="0.3">
      <c r="A747" s="49"/>
      <c r="B747" s="25"/>
      <c r="C747" s="25"/>
      <c r="F747" s="23"/>
      <c r="G747" s="26"/>
      <c r="H747" s="21"/>
      <c r="I747" s="21"/>
      <c r="J747" s="21"/>
      <c r="K747" s="21"/>
      <c r="L747" s="21"/>
      <c r="M747" s="21"/>
      <c r="N747" s="21"/>
      <c r="O747" s="22"/>
    </row>
    <row r="748" spans="1:15" ht="15.75" customHeight="1" x14ac:dyDescent="0.3">
      <c r="A748" s="49"/>
      <c r="B748" s="25"/>
      <c r="C748" s="25"/>
      <c r="F748" s="23"/>
      <c r="G748" s="26"/>
      <c r="H748" s="21"/>
      <c r="I748" s="21"/>
      <c r="J748" s="21"/>
      <c r="K748" s="21"/>
      <c r="L748" s="21"/>
      <c r="M748" s="21"/>
      <c r="N748" s="21"/>
      <c r="O748" s="22"/>
    </row>
    <row r="749" spans="1:15" ht="15.75" customHeight="1" x14ac:dyDescent="0.3">
      <c r="A749" s="49"/>
      <c r="B749" s="25"/>
      <c r="C749" s="25"/>
      <c r="F749" s="23"/>
      <c r="G749" s="26"/>
      <c r="H749" s="21"/>
      <c r="I749" s="21"/>
      <c r="J749" s="21"/>
      <c r="K749" s="21"/>
      <c r="L749" s="21"/>
      <c r="M749" s="21"/>
      <c r="N749" s="21"/>
      <c r="O749" s="22"/>
    </row>
    <row r="750" spans="1:15" ht="15.75" customHeight="1" x14ac:dyDescent="0.3">
      <c r="A750" s="49"/>
      <c r="B750" s="25"/>
      <c r="C750" s="25"/>
      <c r="F750" s="23"/>
      <c r="G750" s="26"/>
      <c r="H750" s="21"/>
      <c r="I750" s="21"/>
      <c r="J750" s="21"/>
      <c r="K750" s="21"/>
      <c r="L750" s="21"/>
      <c r="M750" s="21"/>
      <c r="N750" s="21"/>
      <c r="O750" s="22"/>
    </row>
    <row r="751" spans="1:15" ht="15.75" customHeight="1" x14ac:dyDescent="0.3">
      <c r="A751" s="49"/>
      <c r="B751" s="25"/>
      <c r="C751" s="25"/>
      <c r="F751" s="23"/>
      <c r="G751" s="26"/>
      <c r="H751" s="21"/>
      <c r="I751" s="21"/>
      <c r="J751" s="21"/>
      <c r="K751" s="21"/>
      <c r="L751" s="21"/>
      <c r="M751" s="21"/>
      <c r="N751" s="21"/>
      <c r="O751" s="22"/>
    </row>
    <row r="752" spans="1:15" ht="15.75" customHeight="1" x14ac:dyDescent="0.3">
      <c r="A752" s="49"/>
      <c r="B752" s="25"/>
      <c r="C752" s="25"/>
      <c r="F752" s="23"/>
      <c r="G752" s="26"/>
      <c r="H752" s="21"/>
      <c r="I752" s="21"/>
      <c r="J752" s="21"/>
      <c r="K752" s="21"/>
      <c r="L752" s="21"/>
      <c r="M752" s="21"/>
      <c r="N752" s="21"/>
      <c r="O752" s="22"/>
    </row>
    <row r="753" spans="1:15" ht="15.75" customHeight="1" x14ac:dyDescent="0.3">
      <c r="A753" s="49"/>
      <c r="B753" s="25"/>
      <c r="C753" s="25"/>
      <c r="F753" s="23"/>
      <c r="G753" s="26"/>
      <c r="H753" s="21"/>
      <c r="I753" s="21"/>
      <c r="J753" s="21"/>
      <c r="K753" s="21"/>
      <c r="L753" s="21"/>
      <c r="M753" s="21"/>
      <c r="N753" s="21"/>
      <c r="O753" s="22"/>
    </row>
    <row r="754" spans="1:15" ht="15.75" customHeight="1" x14ac:dyDescent="0.3">
      <c r="A754" s="49"/>
      <c r="B754" s="25"/>
      <c r="C754" s="25"/>
      <c r="F754" s="23"/>
      <c r="G754" s="26"/>
      <c r="H754" s="21"/>
      <c r="I754" s="21"/>
      <c r="J754" s="21"/>
      <c r="K754" s="21"/>
      <c r="L754" s="21"/>
      <c r="M754" s="21"/>
      <c r="N754" s="21"/>
      <c r="O754" s="22"/>
    </row>
    <row r="755" spans="1:15" ht="15.75" customHeight="1" x14ac:dyDescent="0.3">
      <c r="A755" s="49"/>
      <c r="B755" s="25"/>
      <c r="C755" s="25"/>
      <c r="F755" s="23"/>
      <c r="G755" s="26"/>
      <c r="H755" s="21"/>
      <c r="I755" s="21"/>
      <c r="J755" s="21"/>
      <c r="K755" s="21"/>
      <c r="L755" s="21"/>
      <c r="M755" s="21"/>
      <c r="N755" s="21"/>
      <c r="O755" s="22"/>
    </row>
    <row r="756" spans="1:15" ht="15.75" customHeight="1" x14ac:dyDescent="0.3">
      <c r="A756" s="49"/>
      <c r="B756" s="25"/>
      <c r="C756" s="25"/>
      <c r="F756" s="23"/>
      <c r="G756" s="26"/>
      <c r="H756" s="21"/>
      <c r="I756" s="21"/>
      <c r="J756" s="21"/>
      <c r="K756" s="21"/>
      <c r="L756" s="21"/>
      <c r="M756" s="21"/>
      <c r="N756" s="21"/>
      <c r="O756" s="22"/>
    </row>
    <row r="757" spans="1:15" ht="15.75" customHeight="1" x14ac:dyDescent="0.3">
      <c r="A757" s="49"/>
      <c r="B757" s="25"/>
      <c r="C757" s="25"/>
      <c r="F757" s="23"/>
      <c r="G757" s="26"/>
      <c r="H757" s="21"/>
      <c r="I757" s="21"/>
      <c r="J757" s="21"/>
      <c r="K757" s="21"/>
      <c r="L757" s="21"/>
      <c r="M757" s="21"/>
      <c r="N757" s="21"/>
      <c r="O757" s="22"/>
    </row>
    <row r="758" spans="1:15" ht="15.75" customHeight="1" x14ac:dyDescent="0.3">
      <c r="A758" s="49"/>
      <c r="B758" s="25"/>
      <c r="C758" s="25"/>
      <c r="F758" s="23"/>
      <c r="G758" s="26"/>
      <c r="H758" s="21"/>
      <c r="I758" s="21"/>
      <c r="J758" s="21"/>
      <c r="K758" s="21"/>
      <c r="L758" s="21"/>
      <c r="M758" s="21"/>
      <c r="N758" s="21"/>
      <c r="O758" s="22"/>
    </row>
    <row r="759" spans="1:15" ht="15.75" customHeight="1" x14ac:dyDescent="0.3">
      <c r="A759" s="49"/>
      <c r="B759" s="25"/>
      <c r="C759" s="25"/>
      <c r="F759" s="23"/>
      <c r="G759" s="26"/>
      <c r="H759" s="21"/>
      <c r="I759" s="21"/>
      <c r="J759" s="21"/>
      <c r="K759" s="21"/>
      <c r="L759" s="21"/>
      <c r="M759" s="21"/>
      <c r="N759" s="21"/>
      <c r="O759" s="22"/>
    </row>
    <row r="760" spans="1:15" ht="15.75" customHeight="1" x14ac:dyDescent="0.3">
      <c r="A760" s="49"/>
      <c r="B760" s="25"/>
      <c r="C760" s="25"/>
      <c r="F760" s="23"/>
      <c r="G760" s="26"/>
      <c r="H760" s="21"/>
      <c r="I760" s="21"/>
      <c r="J760" s="21"/>
      <c r="K760" s="21"/>
      <c r="L760" s="21"/>
      <c r="M760" s="21"/>
      <c r="N760" s="21"/>
      <c r="O760" s="22"/>
    </row>
    <row r="761" spans="1:15" ht="15.75" customHeight="1" x14ac:dyDescent="0.3">
      <c r="A761" s="49"/>
      <c r="B761" s="25"/>
      <c r="C761" s="25"/>
      <c r="F761" s="23"/>
      <c r="G761" s="26"/>
      <c r="H761" s="21"/>
      <c r="I761" s="21"/>
      <c r="J761" s="21"/>
      <c r="K761" s="21"/>
      <c r="L761" s="21"/>
      <c r="M761" s="21"/>
      <c r="N761" s="21"/>
      <c r="O761" s="22"/>
    </row>
    <row r="762" spans="1:15" ht="15.75" customHeight="1" x14ac:dyDescent="0.3">
      <c r="A762" s="49"/>
      <c r="B762" s="25"/>
      <c r="C762" s="25"/>
      <c r="F762" s="23"/>
      <c r="G762" s="26"/>
      <c r="H762" s="21"/>
      <c r="I762" s="21"/>
      <c r="J762" s="21"/>
      <c r="K762" s="21"/>
      <c r="L762" s="21"/>
      <c r="M762" s="21"/>
      <c r="N762" s="21"/>
      <c r="O762" s="22"/>
    </row>
    <row r="763" spans="1:15" ht="15.75" customHeight="1" x14ac:dyDescent="0.3">
      <c r="A763" s="49"/>
      <c r="B763" s="25"/>
      <c r="C763" s="25"/>
      <c r="F763" s="23"/>
      <c r="G763" s="26"/>
      <c r="H763" s="21"/>
      <c r="I763" s="21"/>
      <c r="J763" s="21"/>
      <c r="K763" s="21"/>
      <c r="L763" s="21"/>
      <c r="M763" s="21"/>
      <c r="N763" s="21"/>
      <c r="O763" s="22"/>
    </row>
    <row r="764" spans="1:15" ht="15.75" customHeight="1" x14ac:dyDescent="0.3">
      <c r="A764" s="49"/>
      <c r="B764" s="25"/>
      <c r="C764" s="25"/>
      <c r="F764" s="23"/>
      <c r="G764" s="26"/>
      <c r="H764" s="21"/>
      <c r="I764" s="21"/>
      <c r="J764" s="21"/>
      <c r="K764" s="21"/>
      <c r="L764" s="21"/>
      <c r="M764" s="21"/>
      <c r="N764" s="21"/>
      <c r="O764" s="22"/>
    </row>
    <row r="765" spans="1:15" ht="15.75" customHeight="1" x14ac:dyDescent="0.3">
      <c r="A765" s="49"/>
      <c r="B765" s="25"/>
      <c r="C765" s="25"/>
      <c r="F765" s="23"/>
      <c r="G765" s="26"/>
      <c r="H765" s="21"/>
      <c r="I765" s="21"/>
      <c r="J765" s="21"/>
      <c r="K765" s="21"/>
      <c r="L765" s="21"/>
      <c r="M765" s="21"/>
      <c r="N765" s="21"/>
      <c r="O765" s="22"/>
    </row>
    <row r="766" spans="1:15" ht="15.75" customHeight="1" x14ac:dyDescent="0.3">
      <c r="A766" s="49"/>
      <c r="B766" s="25"/>
      <c r="C766" s="25"/>
      <c r="F766" s="23"/>
      <c r="G766" s="26"/>
      <c r="H766" s="21"/>
      <c r="I766" s="21"/>
      <c r="J766" s="21"/>
      <c r="K766" s="21"/>
      <c r="L766" s="21"/>
      <c r="M766" s="21"/>
      <c r="N766" s="21"/>
      <c r="O766" s="22"/>
    </row>
    <row r="767" spans="1:15" ht="15.75" customHeight="1" x14ac:dyDescent="0.3">
      <c r="A767" s="49"/>
      <c r="B767" s="25"/>
      <c r="C767" s="25"/>
      <c r="F767" s="23"/>
      <c r="G767" s="26"/>
      <c r="H767" s="21"/>
      <c r="I767" s="21"/>
      <c r="J767" s="21"/>
      <c r="K767" s="21"/>
      <c r="L767" s="21"/>
      <c r="M767" s="21"/>
      <c r="N767" s="21"/>
      <c r="O767" s="22"/>
    </row>
    <row r="768" spans="1:15" ht="15.75" customHeight="1" x14ac:dyDescent="0.3">
      <c r="A768" s="49"/>
      <c r="B768" s="25"/>
      <c r="C768" s="25"/>
      <c r="F768" s="23"/>
      <c r="G768" s="26"/>
      <c r="H768" s="21"/>
      <c r="I768" s="21"/>
      <c r="J768" s="21"/>
      <c r="K768" s="21"/>
      <c r="L768" s="21"/>
      <c r="M768" s="21"/>
      <c r="N768" s="21"/>
      <c r="O768" s="22"/>
    </row>
    <row r="769" spans="1:15" ht="15.75" customHeight="1" x14ac:dyDescent="0.3">
      <c r="A769" s="49"/>
      <c r="B769" s="25"/>
      <c r="C769" s="25"/>
      <c r="F769" s="23"/>
      <c r="G769" s="26"/>
      <c r="H769" s="21"/>
      <c r="I769" s="21"/>
      <c r="J769" s="21"/>
      <c r="K769" s="21"/>
      <c r="L769" s="21"/>
      <c r="M769" s="21"/>
      <c r="N769" s="21"/>
      <c r="O769" s="22"/>
    </row>
    <row r="770" spans="1:15" ht="15.75" customHeight="1" x14ac:dyDescent="0.3">
      <c r="A770" s="49"/>
      <c r="B770" s="25"/>
      <c r="C770" s="25"/>
      <c r="F770" s="23"/>
      <c r="G770" s="26"/>
      <c r="H770" s="21"/>
      <c r="I770" s="21"/>
      <c r="J770" s="21"/>
      <c r="K770" s="21"/>
      <c r="L770" s="21"/>
      <c r="M770" s="21"/>
      <c r="N770" s="21"/>
      <c r="O770" s="22"/>
    </row>
    <row r="771" spans="1:15" ht="15.75" customHeight="1" x14ac:dyDescent="0.3">
      <c r="A771" s="49"/>
      <c r="B771" s="25"/>
      <c r="C771" s="25"/>
      <c r="F771" s="23"/>
      <c r="G771" s="26"/>
      <c r="H771" s="21"/>
      <c r="I771" s="21"/>
      <c r="J771" s="21"/>
      <c r="K771" s="21"/>
      <c r="L771" s="21"/>
      <c r="M771" s="21"/>
      <c r="N771" s="21"/>
      <c r="O771" s="22"/>
    </row>
    <row r="772" spans="1:15" ht="15.75" customHeight="1" x14ac:dyDescent="0.3">
      <c r="A772" s="49"/>
      <c r="B772" s="25"/>
      <c r="C772" s="25"/>
      <c r="F772" s="23"/>
      <c r="G772" s="26"/>
      <c r="H772" s="21"/>
      <c r="I772" s="21"/>
      <c r="J772" s="21"/>
      <c r="K772" s="21"/>
      <c r="L772" s="21"/>
      <c r="M772" s="21"/>
      <c r="N772" s="21"/>
      <c r="O772" s="22"/>
    </row>
    <row r="773" spans="1:15" ht="15.75" customHeight="1" x14ac:dyDescent="0.3">
      <c r="A773" s="49"/>
      <c r="B773" s="25"/>
      <c r="C773" s="25"/>
      <c r="F773" s="23"/>
      <c r="G773" s="26"/>
      <c r="H773" s="21"/>
      <c r="I773" s="21"/>
      <c r="J773" s="21"/>
      <c r="K773" s="21"/>
      <c r="L773" s="21"/>
      <c r="M773" s="21"/>
      <c r="N773" s="21"/>
      <c r="O773" s="22"/>
    </row>
    <row r="774" spans="1:15" ht="15.75" customHeight="1" x14ac:dyDescent="0.3">
      <c r="A774" s="49"/>
      <c r="B774" s="25"/>
      <c r="C774" s="25"/>
      <c r="F774" s="23"/>
      <c r="G774" s="26"/>
      <c r="H774" s="21"/>
      <c r="I774" s="21"/>
      <c r="J774" s="21"/>
      <c r="K774" s="21"/>
      <c r="L774" s="21"/>
      <c r="M774" s="21"/>
      <c r="N774" s="21"/>
      <c r="O774" s="22"/>
    </row>
    <row r="775" spans="1:15" ht="15.75" customHeight="1" x14ac:dyDescent="0.3">
      <c r="A775" s="49"/>
      <c r="B775" s="25"/>
      <c r="C775" s="25"/>
      <c r="F775" s="23"/>
      <c r="G775" s="26"/>
      <c r="H775" s="21"/>
      <c r="I775" s="21"/>
      <c r="J775" s="21"/>
      <c r="K775" s="21"/>
      <c r="L775" s="21"/>
      <c r="M775" s="21"/>
      <c r="N775" s="21"/>
      <c r="O775" s="22"/>
    </row>
    <row r="776" spans="1:15" ht="15.75" customHeight="1" x14ac:dyDescent="0.3">
      <c r="A776" s="49"/>
      <c r="B776" s="25"/>
      <c r="C776" s="25"/>
      <c r="F776" s="23"/>
      <c r="G776" s="26"/>
      <c r="H776" s="21"/>
      <c r="I776" s="21"/>
      <c r="J776" s="21"/>
      <c r="K776" s="21"/>
      <c r="L776" s="21"/>
      <c r="M776" s="21"/>
      <c r="N776" s="21"/>
      <c r="O776" s="22"/>
    </row>
    <row r="777" spans="1:15" ht="15.75" customHeight="1" x14ac:dyDescent="0.3">
      <c r="A777" s="49"/>
      <c r="B777" s="25"/>
      <c r="C777" s="25"/>
      <c r="F777" s="23"/>
      <c r="G777" s="26"/>
      <c r="H777" s="21"/>
      <c r="I777" s="21"/>
      <c r="J777" s="21"/>
      <c r="K777" s="21"/>
      <c r="L777" s="21"/>
      <c r="M777" s="21"/>
      <c r="N777" s="21"/>
      <c r="O777" s="22"/>
    </row>
    <row r="778" spans="1:15" ht="15.75" customHeight="1" x14ac:dyDescent="0.3">
      <c r="A778" s="49"/>
      <c r="B778" s="25"/>
      <c r="C778" s="25"/>
      <c r="F778" s="23"/>
      <c r="G778" s="26"/>
      <c r="H778" s="21"/>
      <c r="I778" s="21"/>
      <c r="J778" s="21"/>
      <c r="K778" s="21"/>
      <c r="L778" s="21"/>
      <c r="M778" s="21"/>
      <c r="N778" s="21"/>
      <c r="O778" s="22"/>
    </row>
    <row r="779" spans="1:15" ht="15.75" customHeight="1" x14ac:dyDescent="0.3">
      <c r="A779" s="49"/>
      <c r="B779" s="25"/>
      <c r="C779" s="25"/>
      <c r="F779" s="23"/>
      <c r="G779" s="26"/>
      <c r="H779" s="21"/>
      <c r="I779" s="21"/>
      <c r="J779" s="21"/>
      <c r="K779" s="21"/>
      <c r="L779" s="21"/>
      <c r="M779" s="21"/>
      <c r="N779" s="21"/>
      <c r="O779" s="22"/>
    </row>
    <row r="780" spans="1:15" ht="15.75" customHeight="1" x14ac:dyDescent="0.3">
      <c r="A780" s="49"/>
      <c r="B780" s="25"/>
      <c r="C780" s="25"/>
      <c r="F780" s="23"/>
      <c r="G780" s="26"/>
      <c r="H780" s="21"/>
      <c r="I780" s="21"/>
      <c r="J780" s="21"/>
      <c r="K780" s="21"/>
      <c r="L780" s="21"/>
      <c r="M780" s="21"/>
      <c r="N780" s="21"/>
      <c r="O780" s="22"/>
    </row>
    <row r="781" spans="1:15" ht="15.75" customHeight="1" x14ac:dyDescent="0.3">
      <c r="A781" s="49"/>
      <c r="B781" s="25"/>
      <c r="C781" s="25"/>
      <c r="F781" s="23"/>
      <c r="G781" s="26"/>
      <c r="H781" s="21"/>
      <c r="I781" s="21"/>
      <c r="J781" s="21"/>
      <c r="K781" s="21"/>
      <c r="L781" s="21"/>
      <c r="M781" s="21"/>
      <c r="N781" s="21"/>
      <c r="O781" s="22"/>
    </row>
    <row r="782" spans="1:15" ht="15.75" customHeight="1" x14ac:dyDescent="0.3">
      <c r="A782" s="49"/>
      <c r="B782" s="25"/>
      <c r="C782" s="25"/>
      <c r="F782" s="23"/>
      <c r="G782" s="26"/>
      <c r="H782" s="21"/>
      <c r="I782" s="21"/>
      <c r="J782" s="21"/>
      <c r="K782" s="21"/>
      <c r="L782" s="21"/>
      <c r="M782" s="21"/>
      <c r="N782" s="21"/>
      <c r="O782" s="22"/>
    </row>
    <row r="783" spans="1:15" ht="15.75" customHeight="1" x14ac:dyDescent="0.3">
      <c r="A783" s="49"/>
      <c r="B783" s="25"/>
      <c r="C783" s="25"/>
      <c r="F783" s="23"/>
      <c r="G783" s="26"/>
      <c r="H783" s="21"/>
      <c r="I783" s="21"/>
      <c r="J783" s="21"/>
      <c r="K783" s="21"/>
      <c r="L783" s="21"/>
      <c r="M783" s="21"/>
      <c r="N783" s="21"/>
      <c r="O783" s="22"/>
    </row>
    <row r="784" spans="1:15" ht="15.75" customHeight="1" x14ac:dyDescent="0.3">
      <c r="A784" s="49"/>
      <c r="B784" s="25"/>
      <c r="C784" s="25"/>
      <c r="F784" s="23"/>
      <c r="G784" s="26"/>
      <c r="H784" s="21"/>
      <c r="I784" s="21"/>
      <c r="J784" s="21"/>
      <c r="K784" s="21"/>
      <c r="L784" s="21"/>
      <c r="M784" s="21"/>
      <c r="N784" s="21"/>
      <c r="O784" s="22"/>
    </row>
    <row r="785" spans="1:15" ht="15.75" customHeight="1" x14ac:dyDescent="0.3">
      <c r="A785" s="49"/>
      <c r="B785" s="25"/>
      <c r="C785" s="25"/>
      <c r="F785" s="23"/>
      <c r="G785" s="26"/>
      <c r="H785" s="21"/>
      <c r="I785" s="21"/>
      <c r="J785" s="21"/>
      <c r="K785" s="21"/>
      <c r="L785" s="21"/>
      <c r="M785" s="21"/>
      <c r="N785" s="21"/>
      <c r="O785" s="22"/>
    </row>
    <row r="786" spans="1:15" ht="15.75" customHeight="1" x14ac:dyDescent="0.3">
      <c r="A786" s="49"/>
      <c r="B786" s="25"/>
      <c r="C786" s="25"/>
      <c r="F786" s="23"/>
      <c r="G786" s="26"/>
      <c r="H786" s="21"/>
      <c r="I786" s="21"/>
      <c r="J786" s="21"/>
      <c r="K786" s="21"/>
      <c r="L786" s="21"/>
      <c r="M786" s="21"/>
      <c r="N786" s="21"/>
      <c r="O786" s="22"/>
    </row>
    <row r="787" spans="1:15" ht="15.75" customHeight="1" x14ac:dyDescent="0.3">
      <c r="A787" s="49"/>
      <c r="B787" s="25"/>
      <c r="C787" s="25"/>
      <c r="F787" s="23"/>
      <c r="G787" s="26"/>
      <c r="H787" s="21"/>
      <c r="I787" s="21"/>
      <c r="J787" s="21"/>
      <c r="K787" s="21"/>
      <c r="L787" s="21"/>
      <c r="M787" s="21"/>
      <c r="N787" s="21"/>
      <c r="O787" s="22"/>
    </row>
    <row r="788" spans="1:15" ht="15.75" customHeight="1" x14ac:dyDescent="0.3">
      <c r="A788" s="49"/>
      <c r="B788" s="25"/>
      <c r="C788" s="25"/>
      <c r="F788" s="23"/>
      <c r="G788" s="26"/>
      <c r="H788" s="21"/>
      <c r="I788" s="21"/>
      <c r="J788" s="21"/>
      <c r="K788" s="21"/>
      <c r="L788" s="21"/>
      <c r="M788" s="21"/>
      <c r="N788" s="21"/>
      <c r="O788" s="22"/>
    </row>
    <row r="789" spans="1:15" ht="15.75" customHeight="1" x14ac:dyDescent="0.3">
      <c r="A789" s="49"/>
      <c r="B789" s="25"/>
      <c r="C789" s="25"/>
      <c r="F789" s="23"/>
      <c r="G789" s="26"/>
      <c r="H789" s="21"/>
      <c r="I789" s="21"/>
      <c r="J789" s="21"/>
      <c r="K789" s="21"/>
      <c r="L789" s="21"/>
      <c r="M789" s="21"/>
      <c r="N789" s="21"/>
      <c r="O789" s="22"/>
    </row>
  </sheetData>
  <autoFilter ref="A1:AT78" xr:uid="{17FD42B6-52DE-46C2-BD8E-2CEF89FA60C4}">
    <sortState xmlns:xlrd2="http://schemas.microsoft.com/office/spreadsheetml/2017/richdata2" ref="A2:AT78">
      <sortCondition ref="D1:D78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4B39-6008-4E71-9225-41556B6B2629}">
  <dimension ref="A1:F388"/>
  <sheetViews>
    <sheetView workbookViewId="0">
      <pane xSplit="1" ySplit="1" topLeftCell="B371" activePane="bottomRight" state="frozen"/>
      <selection pane="topRight" activeCell="B1" sqref="B1"/>
      <selection pane="bottomLeft" activeCell="A2" sqref="A2"/>
      <selection pane="bottomRight" activeCell="B315" sqref="B315:B388"/>
    </sheetView>
  </sheetViews>
  <sheetFormatPr defaultRowHeight="13.2" x14ac:dyDescent="0.25"/>
  <cols>
    <col min="1" max="1" width="4.44140625" style="52" customWidth="1"/>
    <col min="2" max="2" width="9.33203125" style="52" customWidth="1"/>
    <col min="3" max="3" width="27.5546875" style="43" bestFit="1" customWidth="1"/>
    <col min="4" max="5" width="27.5546875" style="43" customWidth="1"/>
    <col min="6" max="6" width="17.44140625" bestFit="1" customWidth="1"/>
  </cols>
  <sheetData>
    <row r="1" spans="1:6" s="44" customFormat="1" x14ac:dyDescent="0.25">
      <c r="A1" s="51" t="s">
        <v>149</v>
      </c>
      <c r="B1" s="51" t="s">
        <v>157</v>
      </c>
      <c r="C1" s="45" t="s">
        <v>47</v>
      </c>
      <c r="D1" s="45" t="s">
        <v>194</v>
      </c>
      <c r="E1" s="45" t="s">
        <v>185</v>
      </c>
      <c r="F1" s="44" t="s">
        <v>150</v>
      </c>
    </row>
    <row r="2" spans="1:6" x14ac:dyDescent="0.25">
      <c r="A2" s="52">
        <v>33</v>
      </c>
      <c r="B2" s="52">
        <v>3</v>
      </c>
      <c r="C2" s="43" t="s">
        <v>79</v>
      </c>
      <c r="D2" s="43">
        <v>5</v>
      </c>
      <c r="E2" s="43">
        <v>1</v>
      </c>
      <c r="F2" s="53">
        <v>0.45812801245085893</v>
      </c>
    </row>
    <row r="3" spans="1:6" x14ac:dyDescent="0.25">
      <c r="A3" s="52">
        <v>46</v>
      </c>
      <c r="B3" s="52">
        <v>3</v>
      </c>
      <c r="C3" s="43" t="s">
        <v>79</v>
      </c>
      <c r="D3" s="43">
        <v>5</v>
      </c>
      <c r="E3" s="43">
        <v>1</v>
      </c>
      <c r="F3" s="53">
        <v>2.4484644180498556</v>
      </c>
    </row>
    <row r="4" spans="1:6" x14ac:dyDescent="0.25">
      <c r="A4" s="52">
        <v>96</v>
      </c>
      <c r="B4" s="52">
        <v>3</v>
      </c>
      <c r="C4" s="43" t="s">
        <v>79</v>
      </c>
      <c r="D4" s="43">
        <v>5</v>
      </c>
      <c r="E4" s="43">
        <v>1</v>
      </c>
      <c r="F4" s="53">
        <v>6.1721707205006773</v>
      </c>
    </row>
    <row r="5" spans="1:6" x14ac:dyDescent="0.25">
      <c r="A5" s="52">
        <v>98</v>
      </c>
      <c r="B5" s="52">
        <v>3</v>
      </c>
      <c r="C5" s="43" t="s">
        <v>79</v>
      </c>
      <c r="D5" s="43">
        <v>5</v>
      </c>
      <c r="E5" s="43">
        <v>1</v>
      </c>
      <c r="F5" s="53">
        <v>3.4890402790758261</v>
      </c>
    </row>
    <row r="6" spans="1:6" x14ac:dyDescent="0.25">
      <c r="A6" s="52">
        <v>270</v>
      </c>
      <c r="B6" s="52">
        <v>3</v>
      </c>
      <c r="C6" s="43" t="s">
        <v>79</v>
      </c>
      <c r="D6" s="43">
        <v>5</v>
      </c>
      <c r="E6" s="43">
        <v>1</v>
      </c>
      <c r="F6" s="53">
        <v>4.0922492864554751</v>
      </c>
    </row>
    <row r="7" spans="1:6" x14ac:dyDescent="0.25">
      <c r="A7" s="52">
        <v>261</v>
      </c>
      <c r="B7" s="52">
        <v>3</v>
      </c>
      <c r="C7" s="43" t="s">
        <v>81</v>
      </c>
      <c r="D7" s="43">
        <v>5</v>
      </c>
      <c r="E7" s="43">
        <v>1</v>
      </c>
      <c r="F7" s="53">
        <v>15.364160293681326</v>
      </c>
    </row>
    <row r="8" spans="1:6" x14ac:dyDescent="0.25">
      <c r="A8" s="52">
        <v>281</v>
      </c>
      <c r="B8" s="52">
        <v>3</v>
      </c>
      <c r="C8" s="43" t="s">
        <v>81</v>
      </c>
      <c r="D8" s="43">
        <v>5</v>
      </c>
      <c r="E8" s="43">
        <v>1</v>
      </c>
      <c r="F8" s="53">
        <v>3.9764940590811793</v>
      </c>
    </row>
    <row r="9" spans="1:6" x14ac:dyDescent="0.25">
      <c r="A9" s="52">
        <v>285</v>
      </c>
      <c r="B9" s="52">
        <v>3</v>
      </c>
      <c r="C9" s="43" t="s">
        <v>81</v>
      </c>
      <c r="D9" s="43">
        <v>5</v>
      </c>
      <c r="E9" s="43">
        <v>1</v>
      </c>
      <c r="F9" s="53">
        <v>1.7319840790664689</v>
      </c>
    </row>
    <row r="10" spans="1:6" x14ac:dyDescent="0.25">
      <c r="A10" s="52">
        <v>261</v>
      </c>
      <c r="B10" s="52">
        <v>3</v>
      </c>
      <c r="C10" s="43" t="s">
        <v>49</v>
      </c>
      <c r="D10" s="43">
        <v>6</v>
      </c>
      <c r="E10" s="43">
        <v>2</v>
      </c>
      <c r="F10" s="53">
        <v>40.510226916073137</v>
      </c>
    </row>
    <row r="11" spans="1:6" x14ac:dyDescent="0.25">
      <c r="A11" s="52">
        <v>23</v>
      </c>
      <c r="B11" s="52">
        <v>3</v>
      </c>
      <c r="C11" s="43" t="s">
        <v>58</v>
      </c>
      <c r="D11" s="43">
        <v>7</v>
      </c>
      <c r="E11" s="43">
        <v>2</v>
      </c>
      <c r="F11" s="53">
        <v>0.34896295840577735</v>
      </c>
    </row>
    <row r="12" spans="1:6" x14ac:dyDescent="0.25">
      <c r="A12" s="52">
        <v>33</v>
      </c>
      <c r="B12" s="52">
        <v>3</v>
      </c>
      <c r="C12" s="43" t="s">
        <v>58</v>
      </c>
      <c r="D12" s="43">
        <v>7</v>
      </c>
      <c r="E12" s="43">
        <v>2</v>
      </c>
      <c r="F12" s="53">
        <v>9.4269158271934508</v>
      </c>
    </row>
    <row r="13" spans="1:6" x14ac:dyDescent="0.25">
      <c r="A13" s="52">
        <v>46</v>
      </c>
      <c r="B13" s="52">
        <v>3</v>
      </c>
      <c r="C13" s="43" t="s">
        <v>58</v>
      </c>
      <c r="D13" s="43">
        <v>7</v>
      </c>
      <c r="E13" s="43">
        <v>2</v>
      </c>
      <c r="F13" s="53">
        <v>1.7158783752454267</v>
      </c>
    </row>
    <row r="14" spans="1:6" x14ac:dyDescent="0.25">
      <c r="A14" s="52">
        <v>98</v>
      </c>
      <c r="B14" s="52">
        <v>3</v>
      </c>
      <c r="C14" s="43" t="s">
        <v>58</v>
      </c>
      <c r="D14" s="43">
        <v>7</v>
      </c>
      <c r="E14" s="43">
        <v>2</v>
      </c>
      <c r="F14" s="53">
        <v>4.5193928037034237</v>
      </c>
    </row>
    <row r="15" spans="1:6" x14ac:dyDescent="0.25">
      <c r="A15" s="52">
        <v>261</v>
      </c>
      <c r="B15" s="52">
        <v>3</v>
      </c>
      <c r="C15" s="43" t="s">
        <v>58</v>
      </c>
      <c r="D15" s="43">
        <v>7</v>
      </c>
      <c r="E15" s="43">
        <v>2</v>
      </c>
      <c r="F15" s="53">
        <v>1.0592922622688605</v>
      </c>
    </row>
    <row r="16" spans="1:6" x14ac:dyDescent="0.25">
      <c r="A16" s="52">
        <v>265</v>
      </c>
      <c r="B16" s="52">
        <v>3</v>
      </c>
      <c r="C16" s="43" t="s">
        <v>58</v>
      </c>
      <c r="D16" s="43">
        <v>7</v>
      </c>
      <c r="E16" s="43">
        <v>2</v>
      </c>
      <c r="F16" s="53">
        <v>0.40059523286377502</v>
      </c>
    </row>
    <row r="17" spans="1:6" x14ac:dyDescent="0.25">
      <c r="A17" s="52">
        <v>266</v>
      </c>
      <c r="B17" s="52">
        <v>3</v>
      </c>
      <c r="C17" s="43" t="s">
        <v>58</v>
      </c>
      <c r="D17" s="43">
        <v>7</v>
      </c>
      <c r="E17" s="43">
        <v>2</v>
      </c>
      <c r="F17" s="53">
        <v>2.1185845245377211</v>
      </c>
    </row>
    <row r="18" spans="1:6" x14ac:dyDescent="0.25">
      <c r="A18" s="52">
        <v>270</v>
      </c>
      <c r="B18" s="52">
        <v>3</v>
      </c>
      <c r="C18" s="43" t="s">
        <v>58</v>
      </c>
      <c r="D18" s="43">
        <v>7</v>
      </c>
      <c r="E18" s="43">
        <v>2</v>
      </c>
      <c r="F18" s="53">
        <v>1.2017856985913253</v>
      </c>
    </row>
    <row r="19" spans="1:6" x14ac:dyDescent="0.25">
      <c r="A19" s="52">
        <v>281</v>
      </c>
      <c r="B19" s="52">
        <v>3</v>
      </c>
      <c r="C19" s="43" t="s">
        <v>58</v>
      </c>
      <c r="D19" s="43">
        <v>7</v>
      </c>
      <c r="E19" s="43">
        <v>2</v>
      </c>
      <c r="F19" s="53">
        <v>3.1778767868065816</v>
      </c>
    </row>
    <row r="20" spans="1:6" x14ac:dyDescent="0.25">
      <c r="A20" s="52">
        <v>285</v>
      </c>
      <c r="B20" s="52">
        <v>3</v>
      </c>
      <c r="C20" s="43" t="s">
        <v>58</v>
      </c>
      <c r="D20" s="43">
        <v>7</v>
      </c>
      <c r="E20" s="43">
        <v>2</v>
      </c>
      <c r="F20" s="53">
        <v>0.92276125957642963</v>
      </c>
    </row>
    <row r="21" spans="1:6" x14ac:dyDescent="0.25">
      <c r="A21" s="52">
        <v>286</v>
      </c>
      <c r="B21" s="52">
        <v>3</v>
      </c>
      <c r="C21" s="43" t="s">
        <v>58</v>
      </c>
      <c r="D21" s="43">
        <v>7</v>
      </c>
      <c r="E21" s="43">
        <v>2</v>
      </c>
      <c r="F21" s="53">
        <v>2.194485477558636</v>
      </c>
    </row>
    <row r="22" spans="1:6" x14ac:dyDescent="0.25">
      <c r="A22" s="52">
        <v>23</v>
      </c>
      <c r="B22" s="52">
        <v>3</v>
      </c>
      <c r="C22" s="43" t="s">
        <v>63</v>
      </c>
      <c r="D22" s="43">
        <v>8</v>
      </c>
      <c r="E22" s="43">
        <v>2</v>
      </c>
      <c r="F22" s="53">
        <v>11.177676673590163</v>
      </c>
    </row>
    <row r="23" spans="1:6" x14ac:dyDescent="0.25">
      <c r="A23" s="52">
        <v>45</v>
      </c>
      <c r="B23" s="52">
        <v>3</v>
      </c>
      <c r="C23" s="43" t="s">
        <v>63</v>
      </c>
      <c r="D23" s="43">
        <v>8</v>
      </c>
      <c r="E23" s="43">
        <v>2</v>
      </c>
      <c r="F23" s="53">
        <v>10.73380892417747</v>
      </c>
    </row>
    <row r="24" spans="1:6" x14ac:dyDescent="0.25">
      <c r="A24" s="52">
        <v>46</v>
      </c>
      <c r="B24" s="52">
        <v>3</v>
      </c>
      <c r="C24" s="43" t="s">
        <v>63</v>
      </c>
      <c r="D24" s="43">
        <v>8</v>
      </c>
      <c r="E24" s="43">
        <v>2</v>
      </c>
      <c r="F24" s="53">
        <v>8.5619596044645725</v>
      </c>
    </row>
    <row r="25" spans="1:6" x14ac:dyDescent="0.25">
      <c r="A25" s="52">
        <v>47</v>
      </c>
      <c r="B25" s="52">
        <v>3</v>
      </c>
      <c r="C25" s="43" t="s">
        <v>63</v>
      </c>
      <c r="D25" s="43">
        <v>8</v>
      </c>
      <c r="E25" s="43">
        <v>2</v>
      </c>
      <c r="F25" s="53">
        <v>11.850275997692441</v>
      </c>
    </row>
    <row r="26" spans="1:6" x14ac:dyDescent="0.25">
      <c r="A26" s="52">
        <v>96</v>
      </c>
      <c r="B26" s="52">
        <v>3</v>
      </c>
      <c r="C26" s="43" t="s">
        <v>63</v>
      </c>
      <c r="D26" s="43">
        <v>8</v>
      </c>
      <c r="E26" s="43">
        <v>2</v>
      </c>
      <c r="F26" s="53">
        <v>46.055626880874868</v>
      </c>
    </row>
    <row r="27" spans="1:6" x14ac:dyDescent="0.25">
      <c r="A27" s="52">
        <v>98</v>
      </c>
      <c r="B27" s="52">
        <v>3</v>
      </c>
      <c r="C27" s="43" t="s">
        <v>63</v>
      </c>
      <c r="D27" s="43">
        <v>8</v>
      </c>
      <c r="E27" s="43">
        <v>2</v>
      </c>
      <c r="F27" s="53">
        <v>32.583655201666943</v>
      </c>
    </row>
    <row r="28" spans="1:6" x14ac:dyDescent="0.25">
      <c r="A28" s="52">
        <v>261</v>
      </c>
      <c r="B28" s="52">
        <v>3</v>
      </c>
      <c r="C28" s="43" t="s">
        <v>63</v>
      </c>
      <c r="D28" s="43">
        <v>8</v>
      </c>
      <c r="E28" s="43">
        <v>2</v>
      </c>
      <c r="F28" s="53">
        <v>4.4427964079280153</v>
      </c>
    </row>
    <row r="29" spans="1:6" x14ac:dyDescent="0.25">
      <c r="A29" s="52">
        <v>265</v>
      </c>
      <c r="B29" s="52">
        <v>3</v>
      </c>
      <c r="C29" s="43" t="s">
        <v>63</v>
      </c>
      <c r="D29" s="43">
        <v>8</v>
      </c>
      <c r="E29" s="43">
        <v>2</v>
      </c>
      <c r="F29" s="53">
        <v>3.1025162544191653</v>
      </c>
    </row>
    <row r="30" spans="1:6" x14ac:dyDescent="0.25">
      <c r="A30" s="52">
        <v>270</v>
      </c>
      <c r="B30" s="52">
        <v>3</v>
      </c>
      <c r="C30" s="43" t="s">
        <v>63</v>
      </c>
      <c r="D30" s="43">
        <v>8</v>
      </c>
      <c r="E30" s="43">
        <v>2</v>
      </c>
      <c r="F30" s="53">
        <v>0.84290314380776832</v>
      </c>
    </row>
    <row r="31" spans="1:6" x14ac:dyDescent="0.25">
      <c r="A31" s="52">
        <v>281</v>
      </c>
      <c r="B31" s="52">
        <v>3</v>
      </c>
      <c r="C31" s="43" t="s">
        <v>63</v>
      </c>
      <c r="D31" s="43">
        <v>8</v>
      </c>
      <c r="E31" s="43">
        <v>2</v>
      </c>
      <c r="F31" s="53">
        <v>27.922646289772487</v>
      </c>
    </row>
    <row r="32" spans="1:6" x14ac:dyDescent="0.25">
      <c r="A32" s="52">
        <v>286</v>
      </c>
      <c r="B32" s="52">
        <v>3</v>
      </c>
      <c r="C32" s="43" t="s">
        <v>63</v>
      </c>
      <c r="D32" s="43">
        <v>8</v>
      </c>
      <c r="E32" s="43">
        <v>2</v>
      </c>
      <c r="F32" s="53">
        <v>3.6737414790869662</v>
      </c>
    </row>
    <row r="33" spans="1:6" x14ac:dyDescent="0.25">
      <c r="A33" s="52">
        <v>23</v>
      </c>
      <c r="B33" s="52">
        <v>3</v>
      </c>
      <c r="C33" s="43" t="s">
        <v>65</v>
      </c>
      <c r="D33" s="43">
        <v>8</v>
      </c>
      <c r="E33" s="43">
        <v>2</v>
      </c>
      <c r="F33" s="53">
        <v>9.3893476527738198</v>
      </c>
    </row>
    <row r="34" spans="1:6" x14ac:dyDescent="0.25">
      <c r="A34" s="52">
        <v>33</v>
      </c>
      <c r="B34" s="52">
        <v>3</v>
      </c>
      <c r="C34" s="43" t="s">
        <v>65</v>
      </c>
      <c r="D34" s="43">
        <v>8</v>
      </c>
      <c r="E34" s="43">
        <v>2</v>
      </c>
      <c r="F34" s="53">
        <v>0.29958243143632624</v>
      </c>
    </row>
    <row r="35" spans="1:6" x14ac:dyDescent="0.25">
      <c r="A35" s="52">
        <v>46</v>
      </c>
      <c r="B35" s="52">
        <v>3</v>
      </c>
      <c r="C35" s="43" t="s">
        <v>65</v>
      </c>
      <c r="D35" s="43">
        <v>8</v>
      </c>
      <c r="E35" s="43">
        <v>2</v>
      </c>
      <c r="F35" s="53">
        <v>1.5132607054627787</v>
      </c>
    </row>
    <row r="36" spans="1:6" x14ac:dyDescent="0.25">
      <c r="A36" s="52">
        <v>47</v>
      </c>
      <c r="B36" s="52">
        <v>3</v>
      </c>
      <c r="C36" s="43" t="s">
        <v>65</v>
      </c>
      <c r="D36" s="43">
        <v>8</v>
      </c>
      <c r="E36" s="43">
        <v>2</v>
      </c>
      <c r="F36" s="53">
        <v>0.55707476919978016</v>
      </c>
    </row>
    <row r="37" spans="1:6" x14ac:dyDescent="0.25">
      <c r="A37" s="52">
        <v>261</v>
      </c>
      <c r="B37" s="52">
        <v>3</v>
      </c>
      <c r="C37" s="43" t="s">
        <v>65</v>
      </c>
      <c r="D37" s="43">
        <v>8</v>
      </c>
      <c r="E37" s="43">
        <v>2</v>
      </c>
      <c r="F37" s="53">
        <v>6.5394480486070092</v>
      </c>
    </row>
    <row r="38" spans="1:6" x14ac:dyDescent="0.25">
      <c r="A38" s="52">
        <v>262</v>
      </c>
      <c r="B38" s="52">
        <v>3</v>
      </c>
      <c r="C38" s="43" t="s">
        <v>65</v>
      </c>
      <c r="D38" s="43">
        <v>8</v>
      </c>
      <c r="E38" s="43">
        <v>2</v>
      </c>
      <c r="F38" s="53">
        <v>3.7368274563468624</v>
      </c>
    </row>
    <row r="39" spans="1:6" x14ac:dyDescent="0.25">
      <c r="A39" s="52">
        <v>265</v>
      </c>
      <c r="B39" s="52">
        <v>3</v>
      </c>
      <c r="C39" s="43" t="s">
        <v>65</v>
      </c>
      <c r="D39" s="43">
        <v>8</v>
      </c>
      <c r="E39" s="43">
        <v>2</v>
      </c>
      <c r="F39" s="53">
        <v>0.68781680686911639</v>
      </c>
    </row>
    <row r="40" spans="1:6" x14ac:dyDescent="0.25">
      <c r="A40" s="52">
        <v>266</v>
      </c>
      <c r="B40" s="52">
        <v>3</v>
      </c>
      <c r="C40" s="43" t="s">
        <v>65</v>
      </c>
      <c r="D40" s="43">
        <v>8</v>
      </c>
      <c r="E40" s="43">
        <v>2</v>
      </c>
      <c r="F40" s="53">
        <v>5.3892939333523202</v>
      </c>
    </row>
    <row r="41" spans="1:6" x14ac:dyDescent="0.25">
      <c r="A41" s="52">
        <v>281</v>
      </c>
      <c r="B41" s="52">
        <v>3</v>
      </c>
      <c r="C41" s="43" t="s">
        <v>65</v>
      </c>
      <c r="D41" s="43">
        <v>8</v>
      </c>
      <c r="E41" s="43">
        <v>2</v>
      </c>
      <c r="F41" s="53">
        <v>0.9342068640867156</v>
      </c>
    </row>
    <row r="42" spans="1:6" x14ac:dyDescent="0.25">
      <c r="A42" s="52">
        <v>285</v>
      </c>
      <c r="B42" s="52">
        <v>3</v>
      </c>
      <c r="C42" s="43" t="s">
        <v>65</v>
      </c>
      <c r="D42" s="43">
        <v>8</v>
      </c>
      <c r="E42" s="43">
        <v>2</v>
      </c>
      <c r="F42" s="53">
        <v>5.5084718057691164</v>
      </c>
    </row>
    <row r="43" spans="1:6" x14ac:dyDescent="0.25">
      <c r="A43" s="52">
        <v>286</v>
      </c>
      <c r="B43" s="52">
        <v>3</v>
      </c>
      <c r="C43" s="43" t="s">
        <v>65</v>
      </c>
      <c r="D43" s="43">
        <v>8</v>
      </c>
      <c r="E43" s="43">
        <v>2</v>
      </c>
      <c r="F43" s="53">
        <v>11.111000636491392</v>
      </c>
    </row>
    <row r="44" spans="1:6" x14ac:dyDescent="0.25">
      <c r="A44" s="52">
        <v>98</v>
      </c>
      <c r="B44" s="52">
        <v>3</v>
      </c>
      <c r="C44" s="43" t="s">
        <v>73</v>
      </c>
      <c r="D44" s="43">
        <v>11</v>
      </c>
      <c r="E44" s="43">
        <v>3</v>
      </c>
      <c r="F44" s="53">
        <v>4.5283293573550809</v>
      </c>
    </row>
    <row r="45" spans="1:6" x14ac:dyDescent="0.25">
      <c r="A45" s="52">
        <v>261</v>
      </c>
      <c r="B45" s="52">
        <v>3</v>
      </c>
      <c r="C45" s="43" t="s">
        <v>74</v>
      </c>
      <c r="D45" s="43">
        <v>11</v>
      </c>
      <c r="E45" s="43">
        <v>3</v>
      </c>
      <c r="F45" s="53">
        <v>33.364876096434116</v>
      </c>
    </row>
    <row r="46" spans="1:6" x14ac:dyDescent="0.25">
      <c r="A46" s="52">
        <v>266</v>
      </c>
      <c r="B46" s="52">
        <v>3</v>
      </c>
      <c r="C46" s="43" t="s">
        <v>74</v>
      </c>
      <c r="D46" s="43">
        <v>11</v>
      </c>
      <c r="E46" s="43">
        <v>3</v>
      </c>
      <c r="F46" s="53">
        <v>16.682438048217058</v>
      </c>
    </row>
    <row r="47" spans="1:6" x14ac:dyDescent="0.25">
      <c r="A47" s="52">
        <v>261</v>
      </c>
      <c r="B47" s="52">
        <v>3</v>
      </c>
      <c r="C47" s="43" t="s">
        <v>77</v>
      </c>
      <c r="D47" s="43">
        <v>11</v>
      </c>
      <c r="E47" s="43">
        <v>3</v>
      </c>
      <c r="F47" s="53">
        <v>34.932891321586943</v>
      </c>
    </row>
    <row r="48" spans="1:6" x14ac:dyDescent="0.25">
      <c r="A48" s="52">
        <v>262</v>
      </c>
      <c r="B48" s="52">
        <v>3</v>
      </c>
      <c r="C48" s="43" t="s">
        <v>77</v>
      </c>
      <c r="D48" s="43">
        <v>11</v>
      </c>
      <c r="E48" s="43">
        <v>3</v>
      </c>
      <c r="F48" s="53">
        <v>5.8017295582627124</v>
      </c>
    </row>
    <row r="49" spans="1:6" x14ac:dyDescent="0.25">
      <c r="A49" s="52">
        <v>261</v>
      </c>
      <c r="B49" s="52">
        <v>3</v>
      </c>
      <c r="C49" s="43" t="s">
        <v>60</v>
      </c>
      <c r="D49" s="43">
        <v>13</v>
      </c>
      <c r="E49" s="43">
        <v>4</v>
      </c>
      <c r="F49" s="53">
        <v>4.3341172327628127E-3</v>
      </c>
    </row>
    <row r="50" spans="1:6" x14ac:dyDescent="0.25">
      <c r="A50" s="52">
        <v>262</v>
      </c>
      <c r="B50" s="52">
        <v>3</v>
      </c>
      <c r="C50" s="43" t="s">
        <v>60</v>
      </c>
      <c r="D50" s="43">
        <v>13</v>
      </c>
      <c r="E50" s="43">
        <v>4</v>
      </c>
      <c r="F50" s="53">
        <v>7.4373060722834018E-3</v>
      </c>
    </row>
    <row r="51" spans="1:6" x14ac:dyDescent="0.25">
      <c r="A51" s="52">
        <v>286</v>
      </c>
      <c r="B51" s="52">
        <v>3</v>
      </c>
      <c r="C51" s="43" t="s">
        <v>54</v>
      </c>
      <c r="D51" s="43">
        <v>14</v>
      </c>
      <c r="E51" s="43">
        <v>5</v>
      </c>
      <c r="F51" s="53">
        <v>0.83058823013171068</v>
      </c>
    </row>
    <row r="52" spans="1:6" x14ac:dyDescent="0.25">
      <c r="A52" s="52">
        <v>98</v>
      </c>
      <c r="B52" s="52">
        <v>3</v>
      </c>
      <c r="C52" s="43" t="s">
        <v>61</v>
      </c>
      <c r="D52" s="43">
        <v>14</v>
      </c>
      <c r="E52" s="43">
        <v>5</v>
      </c>
      <c r="F52" s="53">
        <v>1.4810532723694463</v>
      </c>
    </row>
    <row r="53" spans="1:6" x14ac:dyDescent="0.25">
      <c r="A53" s="52">
        <v>45</v>
      </c>
      <c r="B53" s="52">
        <v>3</v>
      </c>
      <c r="C53" s="43" t="s">
        <v>62</v>
      </c>
      <c r="D53" s="43">
        <v>14</v>
      </c>
      <c r="E53" s="43">
        <v>5</v>
      </c>
      <c r="F53" s="53">
        <v>4.7239244833198857</v>
      </c>
    </row>
    <row r="54" spans="1:6" x14ac:dyDescent="0.25">
      <c r="A54" s="52">
        <v>46</v>
      </c>
      <c r="B54" s="52">
        <v>3</v>
      </c>
      <c r="C54" s="43" t="s">
        <v>62</v>
      </c>
      <c r="D54" s="43">
        <v>14</v>
      </c>
      <c r="E54" s="43">
        <v>5</v>
      </c>
      <c r="F54" s="53">
        <v>1.574641494439962</v>
      </c>
    </row>
    <row r="55" spans="1:6" x14ac:dyDescent="0.25">
      <c r="A55" s="52">
        <v>23</v>
      </c>
      <c r="B55" s="52">
        <v>3</v>
      </c>
      <c r="C55" s="43" t="s">
        <v>71</v>
      </c>
      <c r="D55" s="43">
        <v>14</v>
      </c>
      <c r="E55" s="43">
        <v>5</v>
      </c>
      <c r="F55" s="53">
        <v>23.070653065066001</v>
      </c>
    </row>
    <row r="56" spans="1:6" x14ac:dyDescent="0.25">
      <c r="A56" s="52">
        <v>45</v>
      </c>
      <c r="B56" s="52">
        <v>3</v>
      </c>
      <c r="C56" s="43" t="s">
        <v>71</v>
      </c>
      <c r="D56" s="43">
        <v>14</v>
      </c>
      <c r="E56" s="43">
        <v>5</v>
      </c>
      <c r="F56" s="53">
        <v>9.53332771283719</v>
      </c>
    </row>
    <row r="57" spans="1:6" x14ac:dyDescent="0.25">
      <c r="A57" s="52">
        <v>46</v>
      </c>
      <c r="B57" s="52">
        <v>3</v>
      </c>
      <c r="C57" s="43" t="s">
        <v>71</v>
      </c>
      <c r="D57" s="43">
        <v>14</v>
      </c>
      <c r="E57" s="43">
        <v>5</v>
      </c>
      <c r="F57" s="53">
        <v>15.11476357180973</v>
      </c>
    </row>
    <row r="58" spans="1:6" x14ac:dyDescent="0.25">
      <c r="A58" s="52">
        <v>47</v>
      </c>
      <c r="B58" s="52">
        <v>3</v>
      </c>
      <c r="C58" s="43" t="s">
        <v>71</v>
      </c>
      <c r="D58" s="43">
        <v>14</v>
      </c>
      <c r="E58" s="43">
        <v>5</v>
      </c>
      <c r="F58" s="53">
        <v>17.657807881656876</v>
      </c>
    </row>
    <row r="59" spans="1:6" x14ac:dyDescent="0.25">
      <c r="A59" s="52">
        <v>96</v>
      </c>
      <c r="B59" s="52">
        <v>3</v>
      </c>
      <c r="C59" s="43" t="s">
        <v>71</v>
      </c>
      <c r="D59" s="43">
        <v>14</v>
      </c>
      <c r="E59" s="43">
        <v>5</v>
      </c>
      <c r="F59" s="53">
        <v>62.480523779721246</v>
      </c>
    </row>
    <row r="60" spans="1:6" x14ac:dyDescent="0.25">
      <c r="A60" s="52">
        <v>98</v>
      </c>
      <c r="B60" s="52">
        <v>3</v>
      </c>
      <c r="C60" s="43" t="s">
        <v>71</v>
      </c>
      <c r="D60" s="43">
        <v>14</v>
      </c>
      <c r="E60" s="43">
        <v>5</v>
      </c>
      <c r="F60" s="53">
        <v>6.8463480770157785</v>
      </c>
    </row>
    <row r="61" spans="1:6" x14ac:dyDescent="0.25">
      <c r="A61" s="52">
        <v>262</v>
      </c>
      <c r="B61" s="52">
        <v>3</v>
      </c>
      <c r="C61" s="43" t="s">
        <v>71</v>
      </c>
      <c r="D61" s="43">
        <v>14</v>
      </c>
      <c r="E61" s="43">
        <v>5</v>
      </c>
      <c r="F61" s="53">
        <v>8.5509490268033819</v>
      </c>
    </row>
    <row r="62" spans="1:6" x14ac:dyDescent="0.25">
      <c r="A62" s="52">
        <v>265</v>
      </c>
      <c r="B62" s="52">
        <v>3</v>
      </c>
      <c r="C62" s="43" t="s">
        <v>71</v>
      </c>
      <c r="D62" s="43">
        <v>14</v>
      </c>
      <c r="E62" s="43">
        <v>5</v>
      </c>
      <c r="F62" s="53">
        <v>6.0359640189200352</v>
      </c>
    </row>
    <row r="63" spans="1:6" x14ac:dyDescent="0.25">
      <c r="A63" s="52">
        <v>266</v>
      </c>
      <c r="B63" s="52">
        <v>3</v>
      </c>
      <c r="C63" s="43" t="s">
        <v>71</v>
      </c>
      <c r="D63" s="43">
        <v>14</v>
      </c>
      <c r="E63" s="43">
        <v>5</v>
      </c>
      <c r="F63" s="53">
        <v>9.8597949888671099E-2</v>
      </c>
    </row>
    <row r="64" spans="1:6" x14ac:dyDescent="0.25">
      <c r="A64" s="52">
        <v>270</v>
      </c>
      <c r="B64" s="52">
        <v>3</v>
      </c>
      <c r="C64" s="43" t="s">
        <v>71</v>
      </c>
      <c r="D64" s="43">
        <v>14</v>
      </c>
      <c r="E64" s="43">
        <v>5</v>
      </c>
      <c r="F64" s="53">
        <v>2.5149850078833476</v>
      </c>
    </row>
    <row r="65" spans="1:6" x14ac:dyDescent="0.25">
      <c r="A65" s="52">
        <v>281</v>
      </c>
      <c r="B65" s="52">
        <v>3</v>
      </c>
      <c r="C65" s="43" t="s">
        <v>71</v>
      </c>
      <c r="D65" s="43">
        <v>14</v>
      </c>
      <c r="E65" s="43">
        <v>5</v>
      </c>
      <c r="F65" s="53">
        <v>17.757673804416296</v>
      </c>
    </row>
    <row r="66" spans="1:6" x14ac:dyDescent="0.25">
      <c r="A66" s="52">
        <v>285</v>
      </c>
      <c r="B66" s="52">
        <v>3</v>
      </c>
      <c r="C66" s="43" t="s">
        <v>71</v>
      </c>
      <c r="D66" s="43">
        <v>14</v>
      </c>
      <c r="E66" s="43">
        <v>5</v>
      </c>
      <c r="F66" s="53">
        <v>5.5649780691658997</v>
      </c>
    </row>
    <row r="67" spans="1:6" x14ac:dyDescent="0.25">
      <c r="A67" s="52">
        <v>286</v>
      </c>
      <c r="B67" s="52">
        <v>3</v>
      </c>
      <c r="C67" s="43" t="s">
        <v>71</v>
      </c>
      <c r="D67" s="43">
        <v>14</v>
      </c>
      <c r="E67" s="43">
        <v>5</v>
      </c>
      <c r="F67" s="53">
        <v>13.255195757521234</v>
      </c>
    </row>
    <row r="68" spans="1:6" x14ac:dyDescent="0.25">
      <c r="A68" s="52">
        <v>33</v>
      </c>
      <c r="B68" s="52">
        <v>3</v>
      </c>
      <c r="C68" s="43" t="s">
        <v>72</v>
      </c>
      <c r="D68" s="43">
        <v>14</v>
      </c>
      <c r="E68" s="43">
        <v>5</v>
      </c>
      <c r="F68" s="53">
        <v>0.31795558632341253</v>
      </c>
    </row>
    <row r="69" spans="1:6" x14ac:dyDescent="0.25">
      <c r="A69" s="52">
        <v>96</v>
      </c>
      <c r="B69" s="52">
        <v>3</v>
      </c>
      <c r="C69" s="43" t="s">
        <v>72</v>
      </c>
      <c r="D69" s="43">
        <v>14</v>
      </c>
      <c r="E69" s="43">
        <v>5</v>
      </c>
      <c r="F69" s="53">
        <v>1.3586553786768159</v>
      </c>
    </row>
    <row r="70" spans="1:6" x14ac:dyDescent="0.25">
      <c r="A70" s="52">
        <v>270</v>
      </c>
      <c r="B70" s="52">
        <v>3</v>
      </c>
      <c r="C70" s="43" t="s">
        <v>91</v>
      </c>
      <c r="D70" s="43">
        <v>14</v>
      </c>
      <c r="E70" s="43">
        <v>5</v>
      </c>
      <c r="F70" s="53">
        <v>0.35837202962444148</v>
      </c>
    </row>
    <row r="71" spans="1:6" x14ac:dyDescent="0.25">
      <c r="A71" s="52">
        <v>281</v>
      </c>
      <c r="B71" s="52">
        <v>3</v>
      </c>
      <c r="C71" s="43" t="s">
        <v>91</v>
      </c>
      <c r="D71" s="43">
        <v>14</v>
      </c>
      <c r="E71" s="43">
        <v>5</v>
      </c>
      <c r="F71" s="53">
        <v>0.97677751241566746</v>
      </c>
    </row>
    <row r="72" spans="1:6" x14ac:dyDescent="0.25">
      <c r="A72" s="52">
        <v>286</v>
      </c>
      <c r="B72" s="52">
        <v>3</v>
      </c>
      <c r="C72" s="43" t="s">
        <v>91</v>
      </c>
      <c r="D72" s="43">
        <v>14</v>
      </c>
      <c r="E72" s="43">
        <v>5</v>
      </c>
      <c r="F72" s="53">
        <v>0.85088174414875917</v>
      </c>
    </row>
    <row r="73" spans="1:6" x14ac:dyDescent="0.25">
      <c r="A73" s="52">
        <v>10</v>
      </c>
      <c r="B73" s="52">
        <v>1</v>
      </c>
      <c r="C73" s="43" t="s">
        <v>70</v>
      </c>
      <c r="D73" s="43">
        <v>14</v>
      </c>
      <c r="E73" s="43">
        <v>5</v>
      </c>
      <c r="F73" s="53">
        <v>0.66602471367233596</v>
      </c>
    </row>
    <row r="74" spans="1:6" x14ac:dyDescent="0.25">
      <c r="A74" s="52">
        <v>10</v>
      </c>
      <c r="B74" s="52">
        <v>1</v>
      </c>
      <c r="C74" s="43" t="s">
        <v>71</v>
      </c>
      <c r="D74" s="43">
        <v>14</v>
      </c>
      <c r="E74" s="43">
        <v>5</v>
      </c>
      <c r="F74" s="53">
        <v>47.861175355120231</v>
      </c>
    </row>
    <row r="75" spans="1:6" x14ac:dyDescent="0.25">
      <c r="A75" s="52">
        <v>10</v>
      </c>
      <c r="B75" s="52">
        <v>1</v>
      </c>
      <c r="C75" s="43" t="s">
        <v>74</v>
      </c>
      <c r="D75" s="43">
        <v>11</v>
      </c>
      <c r="E75" s="43">
        <v>3</v>
      </c>
      <c r="F75" s="53">
        <v>4.913954327348919</v>
      </c>
    </row>
    <row r="76" spans="1:6" x14ac:dyDescent="0.25">
      <c r="A76" s="52">
        <v>10</v>
      </c>
      <c r="B76" s="52">
        <v>1</v>
      </c>
      <c r="C76" s="43" t="s">
        <v>82</v>
      </c>
      <c r="D76" s="43">
        <v>14</v>
      </c>
      <c r="E76" s="43">
        <v>5</v>
      </c>
      <c r="F76" s="53">
        <v>3.9780619955526668</v>
      </c>
    </row>
    <row r="77" spans="1:6" x14ac:dyDescent="0.25">
      <c r="A77" s="52">
        <v>11</v>
      </c>
      <c r="B77" s="52">
        <v>1</v>
      </c>
      <c r="C77" s="43" t="s">
        <v>71</v>
      </c>
      <c r="D77" s="43">
        <v>14</v>
      </c>
      <c r="E77" s="43">
        <v>5</v>
      </c>
      <c r="F77" s="53">
        <v>36.358644705315051</v>
      </c>
    </row>
    <row r="78" spans="1:6" x14ac:dyDescent="0.25">
      <c r="A78" s="52">
        <v>12</v>
      </c>
      <c r="B78" s="52">
        <v>1</v>
      </c>
      <c r="C78" s="43" t="s">
        <v>70</v>
      </c>
      <c r="D78" s="43">
        <v>14</v>
      </c>
      <c r="E78" s="43">
        <v>5</v>
      </c>
      <c r="F78" s="53">
        <v>0.33301235683616798</v>
      </c>
    </row>
    <row r="79" spans="1:6" x14ac:dyDescent="0.25">
      <c r="A79" s="52">
        <v>12</v>
      </c>
      <c r="B79" s="52">
        <v>1</v>
      </c>
      <c r="C79" s="43" t="s">
        <v>71</v>
      </c>
      <c r="D79" s="43">
        <v>14</v>
      </c>
      <c r="E79" s="43">
        <v>5</v>
      </c>
      <c r="F79" s="53">
        <v>46.612268289788823</v>
      </c>
    </row>
    <row r="80" spans="1:6" x14ac:dyDescent="0.25">
      <c r="A80" s="52">
        <v>12</v>
      </c>
      <c r="B80" s="52">
        <v>1</v>
      </c>
      <c r="C80" s="43" t="s">
        <v>82</v>
      </c>
      <c r="D80" s="43">
        <v>14</v>
      </c>
      <c r="E80" s="43">
        <v>5</v>
      </c>
      <c r="F80" s="53">
        <v>0.9945154988881667</v>
      </c>
    </row>
    <row r="81" spans="1:6" x14ac:dyDescent="0.25">
      <c r="A81" s="52">
        <v>17</v>
      </c>
      <c r="B81" s="52">
        <v>1</v>
      </c>
      <c r="C81" s="43" t="s">
        <v>71</v>
      </c>
      <c r="D81" s="43">
        <v>14</v>
      </c>
      <c r="E81" s="43">
        <v>5</v>
      </c>
      <c r="F81" s="53">
        <v>37.607551770646445</v>
      </c>
    </row>
    <row r="82" spans="1:6" x14ac:dyDescent="0.25">
      <c r="A82" s="52">
        <v>17</v>
      </c>
      <c r="B82" s="52">
        <v>1</v>
      </c>
      <c r="C82" s="43" t="s">
        <v>81</v>
      </c>
      <c r="D82" s="43">
        <v>5</v>
      </c>
      <c r="E82" s="43">
        <v>1</v>
      </c>
      <c r="F82" s="53">
        <v>3.3619919357047969</v>
      </c>
    </row>
    <row r="83" spans="1:6" x14ac:dyDescent="0.25">
      <c r="A83" s="52">
        <v>38</v>
      </c>
      <c r="B83" s="52">
        <v>1</v>
      </c>
      <c r="C83" s="43" t="s">
        <v>71</v>
      </c>
      <c r="D83" s="43">
        <v>14</v>
      </c>
      <c r="E83" s="43">
        <v>5</v>
      </c>
      <c r="F83" s="53">
        <v>20.507247168947558</v>
      </c>
    </row>
    <row r="84" spans="1:6" x14ac:dyDescent="0.25">
      <c r="A84" s="52">
        <v>38</v>
      </c>
      <c r="B84" s="52">
        <v>1</v>
      </c>
      <c r="C84" s="43" t="s">
        <v>82</v>
      </c>
      <c r="D84" s="43">
        <v>14</v>
      </c>
      <c r="E84" s="43">
        <v>5</v>
      </c>
      <c r="F84" s="53">
        <v>2.9202193534080716</v>
      </c>
    </row>
    <row r="85" spans="1:6" x14ac:dyDescent="0.25">
      <c r="A85" s="52">
        <v>110</v>
      </c>
      <c r="B85" s="52">
        <v>1</v>
      </c>
      <c r="C85" s="43" t="s">
        <v>70</v>
      </c>
      <c r="D85" s="43">
        <v>14</v>
      </c>
      <c r="E85" s="43">
        <v>5</v>
      </c>
      <c r="F85" s="53">
        <v>12.806949911204883</v>
      </c>
    </row>
    <row r="86" spans="1:6" x14ac:dyDescent="0.25">
      <c r="A86" s="52">
        <v>110</v>
      </c>
      <c r="B86" s="52">
        <v>1</v>
      </c>
      <c r="C86" s="43" t="s">
        <v>71</v>
      </c>
      <c r="D86" s="43">
        <v>14</v>
      </c>
      <c r="E86" s="43">
        <v>5</v>
      </c>
      <c r="F86" s="53">
        <v>149.953257071331</v>
      </c>
    </row>
    <row r="87" spans="1:6" x14ac:dyDescent="0.25">
      <c r="A87" s="52">
        <v>110</v>
      </c>
      <c r="B87" s="52">
        <v>1</v>
      </c>
      <c r="C87" s="43" t="s">
        <v>82</v>
      </c>
      <c r="D87" s="43">
        <v>14</v>
      </c>
      <c r="E87" s="43">
        <v>5</v>
      </c>
      <c r="F87" s="53">
        <v>14.61332884311919</v>
      </c>
    </row>
    <row r="88" spans="1:6" x14ac:dyDescent="0.25">
      <c r="A88" s="52">
        <v>111</v>
      </c>
      <c r="B88" s="52">
        <v>1</v>
      </c>
      <c r="C88" s="43" t="s">
        <v>71</v>
      </c>
      <c r="D88" s="43">
        <v>14</v>
      </c>
      <c r="E88" s="43">
        <v>5</v>
      </c>
      <c r="F88" s="53">
        <v>34.605979597599003</v>
      </c>
    </row>
    <row r="89" spans="1:6" x14ac:dyDescent="0.25">
      <c r="A89" s="52">
        <v>111</v>
      </c>
      <c r="B89" s="52">
        <v>1</v>
      </c>
      <c r="C89" s="43" t="s">
        <v>72</v>
      </c>
      <c r="D89" s="43">
        <v>14</v>
      </c>
      <c r="E89" s="43">
        <v>5</v>
      </c>
      <c r="F89" s="53">
        <v>1.9564637452946148</v>
      </c>
    </row>
    <row r="90" spans="1:6" x14ac:dyDescent="0.25">
      <c r="A90" s="52">
        <v>111</v>
      </c>
      <c r="B90" s="52">
        <v>1</v>
      </c>
      <c r="C90" s="43" t="s">
        <v>82</v>
      </c>
      <c r="D90" s="43">
        <v>14</v>
      </c>
      <c r="E90" s="43">
        <v>5</v>
      </c>
      <c r="F90" s="53">
        <v>6.7129796174951233</v>
      </c>
    </row>
    <row r="91" spans="1:6" x14ac:dyDescent="0.25">
      <c r="A91" s="52">
        <v>112</v>
      </c>
      <c r="B91" s="52">
        <v>1</v>
      </c>
      <c r="C91" s="43" t="s">
        <v>58</v>
      </c>
      <c r="D91" s="43">
        <v>7</v>
      </c>
      <c r="E91" s="43">
        <v>2</v>
      </c>
      <c r="F91" s="53">
        <v>7.185442473349763</v>
      </c>
    </row>
    <row r="92" spans="1:6" x14ac:dyDescent="0.25">
      <c r="A92" s="52">
        <v>112</v>
      </c>
      <c r="B92" s="52">
        <v>1</v>
      </c>
      <c r="C92" s="43" t="s">
        <v>63</v>
      </c>
      <c r="D92" s="43">
        <v>8</v>
      </c>
      <c r="E92" s="43">
        <v>2</v>
      </c>
      <c r="F92" s="53">
        <v>19.784900054516516</v>
      </c>
    </row>
    <row r="93" spans="1:6" x14ac:dyDescent="0.25">
      <c r="A93" s="52">
        <v>112</v>
      </c>
      <c r="B93" s="52">
        <v>1</v>
      </c>
      <c r="C93" s="43" t="s">
        <v>71</v>
      </c>
      <c r="D93" s="43">
        <v>14</v>
      </c>
      <c r="E93" s="43">
        <v>5</v>
      </c>
      <c r="F93" s="53">
        <v>88.861189375603558</v>
      </c>
    </row>
    <row r="94" spans="1:6" x14ac:dyDescent="0.25">
      <c r="A94" s="52">
        <v>112</v>
      </c>
      <c r="B94" s="52">
        <v>1</v>
      </c>
      <c r="C94" s="43" t="s">
        <v>82</v>
      </c>
      <c r="D94" s="43">
        <v>14</v>
      </c>
      <c r="E94" s="43">
        <v>5</v>
      </c>
      <c r="F94" s="53">
        <v>89.228924687468862</v>
      </c>
    </row>
    <row r="95" spans="1:6" x14ac:dyDescent="0.25">
      <c r="A95" s="52">
        <v>114</v>
      </c>
      <c r="B95" s="52">
        <v>1</v>
      </c>
      <c r="C95" s="43" t="s">
        <v>58</v>
      </c>
      <c r="D95" s="43">
        <v>7</v>
      </c>
      <c r="E95" s="43">
        <v>2</v>
      </c>
      <c r="F95" s="53">
        <v>2.9694940833741366</v>
      </c>
    </row>
    <row r="96" spans="1:6" x14ac:dyDescent="0.25">
      <c r="A96" s="52">
        <v>114</v>
      </c>
      <c r="B96" s="52">
        <v>1</v>
      </c>
      <c r="C96" s="43" t="s">
        <v>63</v>
      </c>
      <c r="D96" s="43">
        <v>8</v>
      </c>
      <c r="E96" s="43">
        <v>2</v>
      </c>
      <c r="F96" s="53">
        <v>73.875719593610782</v>
      </c>
    </row>
    <row r="97" spans="1:6" x14ac:dyDescent="0.25">
      <c r="A97" s="52">
        <v>114</v>
      </c>
      <c r="B97" s="52">
        <v>1</v>
      </c>
      <c r="C97" s="43" t="s">
        <v>71</v>
      </c>
      <c r="D97" s="43">
        <v>14</v>
      </c>
      <c r="E97" s="43">
        <v>5</v>
      </c>
      <c r="F97" s="53">
        <v>38.254909419114547</v>
      </c>
    </row>
    <row r="98" spans="1:6" x14ac:dyDescent="0.25">
      <c r="A98" s="52">
        <v>114</v>
      </c>
      <c r="B98" s="52">
        <v>1</v>
      </c>
      <c r="C98" s="43" t="s">
        <v>82</v>
      </c>
      <c r="D98" s="43">
        <v>14</v>
      </c>
      <c r="E98" s="43">
        <v>5</v>
      </c>
      <c r="F98" s="53">
        <v>33.522926250857964</v>
      </c>
    </row>
    <row r="99" spans="1:6" x14ac:dyDescent="0.25">
      <c r="A99" s="52">
        <v>246</v>
      </c>
      <c r="B99" s="52">
        <v>1</v>
      </c>
      <c r="C99" s="43" t="s">
        <v>58</v>
      </c>
      <c r="D99" s="43">
        <v>7</v>
      </c>
      <c r="E99" s="43">
        <v>2</v>
      </c>
      <c r="F99" s="53">
        <v>2.1185845245377211</v>
      </c>
    </row>
    <row r="100" spans="1:6" x14ac:dyDescent="0.25">
      <c r="A100" s="52">
        <v>246</v>
      </c>
      <c r="B100" s="52">
        <v>1</v>
      </c>
      <c r="C100" s="43" t="s">
        <v>63</v>
      </c>
      <c r="D100" s="43">
        <v>8</v>
      </c>
      <c r="E100" s="43">
        <v>2</v>
      </c>
      <c r="F100" s="53">
        <v>24.529238332895478</v>
      </c>
    </row>
    <row r="101" spans="1:6" x14ac:dyDescent="0.25">
      <c r="A101" s="52">
        <v>246</v>
      </c>
      <c r="B101" s="52">
        <v>1</v>
      </c>
      <c r="C101" s="43" t="s">
        <v>71</v>
      </c>
      <c r="D101" s="43">
        <v>14</v>
      </c>
      <c r="E101" s="43">
        <v>5</v>
      </c>
      <c r="F101" s="53">
        <v>2.9426853399318884</v>
      </c>
    </row>
    <row r="102" spans="1:6" x14ac:dyDescent="0.25">
      <c r="A102" s="52">
        <v>246</v>
      </c>
      <c r="B102" s="52">
        <v>1</v>
      </c>
      <c r="C102" s="43" t="s">
        <v>74</v>
      </c>
      <c r="D102" s="43">
        <v>11</v>
      </c>
      <c r="E102" s="43">
        <v>3</v>
      </c>
      <c r="F102" s="53">
        <v>5.6410189982321777</v>
      </c>
    </row>
    <row r="103" spans="1:6" x14ac:dyDescent="0.25">
      <c r="A103" s="52">
        <v>247</v>
      </c>
      <c r="B103" s="52">
        <v>1</v>
      </c>
      <c r="C103" s="43" t="s">
        <v>49</v>
      </c>
      <c r="D103" s="43">
        <v>6</v>
      </c>
      <c r="E103" s="43">
        <v>2</v>
      </c>
      <c r="F103" s="53">
        <v>121.53068074821941</v>
      </c>
    </row>
    <row r="104" spans="1:6" x14ac:dyDescent="0.25">
      <c r="A104" s="52">
        <v>247</v>
      </c>
      <c r="B104" s="52">
        <v>1</v>
      </c>
      <c r="C104" s="43" t="s">
        <v>64</v>
      </c>
      <c r="D104" s="43">
        <v>8</v>
      </c>
      <c r="E104" s="43">
        <v>2</v>
      </c>
      <c r="F104" s="53">
        <v>7.7066394220640015</v>
      </c>
    </row>
    <row r="105" spans="1:6" x14ac:dyDescent="0.25">
      <c r="A105" s="52">
        <v>247</v>
      </c>
      <c r="B105" s="52">
        <v>1</v>
      </c>
      <c r="C105" s="43" t="s">
        <v>81</v>
      </c>
      <c r="D105" s="43">
        <v>5</v>
      </c>
      <c r="E105" s="43">
        <v>1</v>
      </c>
      <c r="F105" s="53">
        <v>15.364160293681326</v>
      </c>
    </row>
    <row r="106" spans="1:6" x14ac:dyDescent="0.25">
      <c r="A106" s="52">
        <v>247</v>
      </c>
      <c r="B106" s="52">
        <v>1</v>
      </c>
      <c r="C106" s="43" t="s">
        <v>82</v>
      </c>
      <c r="D106" s="43">
        <v>14</v>
      </c>
      <c r="E106" s="43">
        <v>5</v>
      </c>
      <c r="F106" s="53">
        <v>20.549937604576915</v>
      </c>
    </row>
    <row r="107" spans="1:6" x14ac:dyDescent="0.25">
      <c r="A107" s="52">
        <v>9</v>
      </c>
      <c r="B107" s="52">
        <v>2</v>
      </c>
      <c r="C107" s="43" t="s">
        <v>49</v>
      </c>
      <c r="D107" s="43">
        <v>6</v>
      </c>
      <c r="E107" s="43">
        <v>2</v>
      </c>
      <c r="F107" s="53">
        <v>70.577817560447414</v>
      </c>
    </row>
    <row r="108" spans="1:6" x14ac:dyDescent="0.25">
      <c r="A108" s="52">
        <v>9</v>
      </c>
      <c r="B108" s="52">
        <v>2</v>
      </c>
      <c r="C108" s="43" t="s">
        <v>58</v>
      </c>
      <c r="D108" s="43">
        <v>7</v>
      </c>
      <c r="E108" s="43">
        <v>2</v>
      </c>
      <c r="F108" s="53">
        <v>0.92276125957642963</v>
      </c>
    </row>
    <row r="109" spans="1:6" x14ac:dyDescent="0.25">
      <c r="A109" s="52">
        <v>9</v>
      </c>
      <c r="B109" s="52">
        <v>2</v>
      </c>
      <c r="C109" s="43" t="s">
        <v>63</v>
      </c>
      <c r="D109" s="43">
        <v>8</v>
      </c>
      <c r="E109" s="43">
        <v>2</v>
      </c>
      <c r="F109" s="53">
        <v>5.4052727632547235</v>
      </c>
    </row>
    <row r="110" spans="1:6" x14ac:dyDescent="0.25">
      <c r="A110" s="52">
        <v>9</v>
      </c>
      <c r="B110" s="52">
        <v>2</v>
      </c>
      <c r="C110" s="43" t="s">
        <v>64</v>
      </c>
      <c r="D110" s="43">
        <v>8</v>
      </c>
      <c r="E110" s="43">
        <v>2</v>
      </c>
      <c r="F110" s="53">
        <v>6.7133392298868628</v>
      </c>
    </row>
    <row r="111" spans="1:6" x14ac:dyDescent="0.25">
      <c r="A111" s="52">
        <v>9</v>
      </c>
      <c r="B111" s="52">
        <v>2</v>
      </c>
      <c r="C111" s="43" t="s">
        <v>182</v>
      </c>
      <c r="D111" s="43">
        <v>3</v>
      </c>
      <c r="E111" s="43">
        <v>1</v>
      </c>
      <c r="F111" s="53">
        <v>18.562775826561115</v>
      </c>
    </row>
    <row r="112" spans="1:6" x14ac:dyDescent="0.25">
      <c r="A112" s="52">
        <v>9</v>
      </c>
      <c r="B112" s="52">
        <v>2</v>
      </c>
      <c r="C112" s="43" t="s">
        <v>71</v>
      </c>
      <c r="D112" s="43">
        <v>14</v>
      </c>
      <c r="E112" s="43">
        <v>5</v>
      </c>
      <c r="F112" s="53">
        <v>1.7198692249882324</v>
      </c>
    </row>
    <row r="113" spans="1:6" x14ac:dyDescent="0.25">
      <c r="A113" s="52">
        <v>9</v>
      </c>
      <c r="B113" s="52">
        <v>2</v>
      </c>
      <c r="C113" s="43" t="s">
        <v>81</v>
      </c>
      <c r="D113" s="43">
        <v>5</v>
      </c>
      <c r="E113" s="43">
        <v>1</v>
      </c>
      <c r="F113" s="53">
        <v>0.60476007687949584</v>
      </c>
    </row>
    <row r="114" spans="1:6" x14ac:dyDescent="0.25">
      <c r="A114" s="52">
        <v>14</v>
      </c>
      <c r="B114" s="52">
        <v>2</v>
      </c>
      <c r="C114" s="43" t="s">
        <v>52</v>
      </c>
      <c r="D114" s="43">
        <v>6</v>
      </c>
      <c r="E114" s="43">
        <v>2</v>
      </c>
      <c r="F114" s="53">
        <v>7.3739780725680042</v>
      </c>
    </row>
    <row r="115" spans="1:6" x14ac:dyDescent="0.25">
      <c r="A115" s="52">
        <v>14</v>
      </c>
      <c r="B115" s="52">
        <v>2</v>
      </c>
      <c r="C115" s="43" t="s">
        <v>58</v>
      </c>
      <c r="D115" s="43">
        <v>7</v>
      </c>
      <c r="E115" s="43">
        <v>2</v>
      </c>
      <c r="F115" s="53">
        <v>1.7448147920288868</v>
      </c>
    </row>
    <row r="116" spans="1:6" x14ac:dyDescent="0.25">
      <c r="A116" s="52">
        <v>14</v>
      </c>
      <c r="B116" s="52">
        <v>2</v>
      </c>
      <c r="C116" s="43" t="s">
        <v>71</v>
      </c>
      <c r="D116" s="43">
        <v>14</v>
      </c>
      <c r="E116" s="43">
        <v>5</v>
      </c>
      <c r="F116" s="53">
        <v>1.3144988307870298</v>
      </c>
    </row>
    <row r="117" spans="1:6" x14ac:dyDescent="0.25">
      <c r="A117" s="52">
        <v>14</v>
      </c>
      <c r="B117" s="52">
        <v>2</v>
      </c>
      <c r="C117" s="43" t="s">
        <v>79</v>
      </c>
      <c r="D117" s="43">
        <v>5</v>
      </c>
      <c r="E117" s="43">
        <v>1</v>
      </c>
      <c r="F117" s="53">
        <v>3.9501892611204337</v>
      </c>
    </row>
    <row r="118" spans="1:6" x14ac:dyDescent="0.25">
      <c r="A118" s="52">
        <v>261</v>
      </c>
      <c r="B118" s="52">
        <v>2</v>
      </c>
      <c r="C118" s="43" t="s">
        <v>66</v>
      </c>
      <c r="D118" s="43">
        <v>3</v>
      </c>
      <c r="E118" s="43">
        <v>1</v>
      </c>
      <c r="F118" s="53">
        <v>164.97488734469985</v>
      </c>
    </row>
    <row r="119" spans="1:6" x14ac:dyDescent="0.25">
      <c r="A119" s="52">
        <v>37</v>
      </c>
      <c r="B119" s="52">
        <v>2</v>
      </c>
      <c r="C119" s="43" t="s">
        <v>56</v>
      </c>
      <c r="D119" s="43">
        <v>1</v>
      </c>
      <c r="E119" s="43">
        <v>1</v>
      </c>
      <c r="F119" s="53">
        <v>21.154421428015276</v>
      </c>
    </row>
    <row r="120" spans="1:6" x14ac:dyDescent="0.25">
      <c r="A120" s="52">
        <v>37</v>
      </c>
      <c r="B120" s="52">
        <v>2</v>
      </c>
      <c r="C120" s="43" t="s">
        <v>58</v>
      </c>
      <c r="D120" s="43">
        <v>7</v>
      </c>
      <c r="E120" s="43">
        <v>2</v>
      </c>
      <c r="F120" s="53">
        <v>1.9252552141520014</v>
      </c>
    </row>
    <row r="121" spans="1:6" x14ac:dyDescent="0.25">
      <c r="A121" s="52">
        <v>37</v>
      </c>
      <c r="B121" s="52">
        <v>2</v>
      </c>
      <c r="C121" s="43" t="s">
        <v>78</v>
      </c>
      <c r="D121" s="43">
        <v>5</v>
      </c>
      <c r="E121" s="43">
        <v>1</v>
      </c>
      <c r="F121" s="53">
        <v>3.1877680174077421</v>
      </c>
    </row>
    <row r="122" spans="1:6" x14ac:dyDescent="0.25">
      <c r="A122" s="52">
        <v>39</v>
      </c>
      <c r="B122" s="52">
        <v>2</v>
      </c>
      <c r="C122" s="43" t="s">
        <v>63</v>
      </c>
      <c r="D122" s="43">
        <v>8</v>
      </c>
      <c r="E122" s="43">
        <v>2</v>
      </c>
      <c r="F122" s="53">
        <v>1.9350846576753131</v>
      </c>
    </row>
    <row r="123" spans="1:6" x14ac:dyDescent="0.25">
      <c r="A123" s="52">
        <v>39</v>
      </c>
      <c r="B123" s="52">
        <v>2</v>
      </c>
      <c r="C123" s="43" t="s">
        <v>78</v>
      </c>
      <c r="D123" s="43">
        <v>5</v>
      </c>
      <c r="E123" s="43">
        <v>1</v>
      </c>
      <c r="F123" s="53">
        <v>8.7178528808376061</v>
      </c>
    </row>
    <row r="124" spans="1:6" x14ac:dyDescent="0.25">
      <c r="A124" s="52">
        <v>105</v>
      </c>
      <c r="B124" s="52">
        <v>2</v>
      </c>
      <c r="C124" s="43" t="s">
        <v>58</v>
      </c>
      <c r="D124" s="43">
        <v>7</v>
      </c>
      <c r="E124" s="43">
        <v>2</v>
      </c>
      <c r="F124" s="53">
        <v>40.741458823893154</v>
      </c>
    </row>
    <row r="125" spans="1:6" x14ac:dyDescent="0.25">
      <c r="A125" s="52">
        <v>106</v>
      </c>
      <c r="B125" s="52">
        <v>2</v>
      </c>
      <c r="C125" s="43" t="s">
        <v>55</v>
      </c>
      <c r="D125" s="43">
        <v>1</v>
      </c>
      <c r="E125" s="43">
        <v>1</v>
      </c>
      <c r="F125" s="53">
        <v>30.189797978936074</v>
      </c>
    </row>
    <row r="126" spans="1:6" x14ac:dyDescent="0.25">
      <c r="A126" s="52">
        <v>106</v>
      </c>
      <c r="B126" s="52">
        <v>2</v>
      </c>
      <c r="C126" s="43" t="s">
        <v>58</v>
      </c>
      <c r="D126" s="43">
        <v>7</v>
      </c>
      <c r="E126" s="43">
        <v>2</v>
      </c>
      <c r="F126" s="53">
        <v>27.48220469847973</v>
      </c>
    </row>
    <row r="127" spans="1:6" x14ac:dyDescent="0.25">
      <c r="A127" s="52">
        <v>106</v>
      </c>
      <c r="B127" s="52">
        <v>2</v>
      </c>
      <c r="C127" s="43" t="s">
        <v>60</v>
      </c>
      <c r="D127" s="43">
        <v>13</v>
      </c>
      <c r="E127" s="43">
        <v>4</v>
      </c>
      <c r="F127" s="53">
        <v>5.2171666528626455E-3</v>
      </c>
    </row>
    <row r="128" spans="1:6" x14ac:dyDescent="0.25">
      <c r="A128" s="52">
        <v>106</v>
      </c>
      <c r="B128" s="52">
        <v>2</v>
      </c>
      <c r="C128" s="43" t="s">
        <v>74</v>
      </c>
      <c r="D128" s="43">
        <v>11</v>
      </c>
      <c r="E128" s="43">
        <v>3</v>
      </c>
      <c r="F128" s="53">
        <v>27.022792210335066</v>
      </c>
    </row>
    <row r="129" spans="1:6" x14ac:dyDescent="0.25">
      <c r="A129" s="52">
        <v>107</v>
      </c>
      <c r="B129" s="52">
        <v>2</v>
      </c>
      <c r="C129" s="43" t="s">
        <v>49</v>
      </c>
      <c r="D129" s="43">
        <v>6</v>
      </c>
      <c r="E129" s="43">
        <v>2</v>
      </c>
      <c r="F129" s="53">
        <v>55.138919969099547</v>
      </c>
    </row>
    <row r="130" spans="1:6" x14ac:dyDescent="0.25">
      <c r="A130" s="52">
        <v>107</v>
      </c>
      <c r="B130" s="52">
        <v>2</v>
      </c>
      <c r="C130" s="43" t="s">
        <v>58</v>
      </c>
      <c r="D130" s="43">
        <v>7</v>
      </c>
      <c r="E130" s="43">
        <v>2</v>
      </c>
      <c r="F130" s="53">
        <v>5.7672578723526842</v>
      </c>
    </row>
    <row r="131" spans="1:6" x14ac:dyDescent="0.25">
      <c r="A131" s="52">
        <v>107</v>
      </c>
      <c r="B131" s="52">
        <v>2</v>
      </c>
      <c r="C131" s="43" t="s">
        <v>63</v>
      </c>
      <c r="D131" s="43">
        <v>8</v>
      </c>
      <c r="E131" s="43">
        <v>2</v>
      </c>
      <c r="F131" s="53">
        <v>11.253148530865571</v>
      </c>
    </row>
    <row r="132" spans="1:6" x14ac:dyDescent="0.25">
      <c r="A132" s="52">
        <v>107</v>
      </c>
      <c r="B132" s="52">
        <v>2</v>
      </c>
      <c r="C132" s="43" t="s">
        <v>71</v>
      </c>
      <c r="D132" s="43">
        <v>14</v>
      </c>
      <c r="E132" s="43">
        <v>5</v>
      </c>
      <c r="F132" s="53">
        <v>16.021286850740278</v>
      </c>
    </row>
    <row r="133" spans="1:6" x14ac:dyDescent="0.25">
      <c r="A133" s="52">
        <v>108</v>
      </c>
      <c r="B133" s="52">
        <v>2</v>
      </c>
      <c r="C133" s="43" t="s">
        <v>58</v>
      </c>
      <c r="D133" s="43">
        <v>7</v>
      </c>
      <c r="E133" s="43">
        <v>2</v>
      </c>
      <c r="F133" s="53">
        <v>6.5259679648432005</v>
      </c>
    </row>
    <row r="134" spans="1:6" x14ac:dyDescent="0.25">
      <c r="A134" s="52">
        <v>108</v>
      </c>
      <c r="B134" s="52">
        <v>2</v>
      </c>
      <c r="C134" s="43" t="s">
        <v>60</v>
      </c>
      <c r="D134" s="43">
        <v>13</v>
      </c>
      <c r="E134" s="43">
        <v>4</v>
      </c>
      <c r="F134" s="53">
        <v>1.7551383835155191E-3</v>
      </c>
    </row>
    <row r="135" spans="1:6" x14ac:dyDescent="0.25">
      <c r="A135" s="52">
        <v>108</v>
      </c>
      <c r="B135" s="52">
        <v>2</v>
      </c>
      <c r="C135" s="43" t="s">
        <v>66</v>
      </c>
      <c r="D135" s="43">
        <v>3</v>
      </c>
      <c r="E135" s="43">
        <v>1</v>
      </c>
      <c r="F135" s="53">
        <v>11.376132333278228</v>
      </c>
    </row>
    <row r="136" spans="1:6" x14ac:dyDescent="0.25">
      <c r="A136" s="52">
        <v>108</v>
      </c>
      <c r="B136" s="52">
        <v>2</v>
      </c>
      <c r="C136" s="43" t="s">
        <v>71</v>
      </c>
      <c r="D136" s="43">
        <v>14</v>
      </c>
      <c r="E136" s="43">
        <v>5</v>
      </c>
      <c r="F136" s="53">
        <v>32.612859071828751</v>
      </c>
    </row>
    <row r="137" spans="1:6" x14ac:dyDescent="0.25">
      <c r="A137" s="52">
        <v>108</v>
      </c>
      <c r="B137" s="52">
        <v>2</v>
      </c>
      <c r="C137" s="43" t="s">
        <v>79</v>
      </c>
      <c r="D137" s="43">
        <v>5</v>
      </c>
      <c r="E137" s="43">
        <v>1</v>
      </c>
      <c r="F137" s="53">
        <v>6.6287674392171327</v>
      </c>
    </row>
    <row r="138" spans="1:6" x14ac:dyDescent="0.25">
      <c r="A138" s="52">
        <v>109</v>
      </c>
      <c r="B138" s="52">
        <v>2</v>
      </c>
      <c r="C138" s="43" t="s">
        <v>49</v>
      </c>
      <c r="D138" s="43">
        <v>6</v>
      </c>
      <c r="E138" s="43">
        <v>2</v>
      </c>
      <c r="F138" s="53">
        <v>11.456305843976434</v>
      </c>
    </row>
    <row r="139" spans="1:6" x14ac:dyDescent="0.25">
      <c r="A139" s="52">
        <v>109</v>
      </c>
      <c r="B139" s="52">
        <v>2</v>
      </c>
      <c r="C139" s="43" t="s">
        <v>58</v>
      </c>
      <c r="D139" s="43">
        <v>7</v>
      </c>
      <c r="E139" s="43">
        <v>2</v>
      </c>
      <c r="F139" s="53">
        <v>17.862025519284181</v>
      </c>
    </row>
    <row r="140" spans="1:6" x14ac:dyDescent="0.25">
      <c r="A140" s="52">
        <v>109</v>
      </c>
      <c r="B140" s="52">
        <v>2</v>
      </c>
      <c r="C140" s="43" t="s">
        <v>60</v>
      </c>
      <c r="D140" s="43">
        <v>13</v>
      </c>
      <c r="E140" s="43">
        <v>4</v>
      </c>
      <c r="F140" s="53">
        <v>1.7551383835155191E-3</v>
      </c>
    </row>
    <row r="141" spans="1:6" x14ac:dyDescent="0.25">
      <c r="A141" s="52">
        <v>109</v>
      </c>
      <c r="B141" s="52">
        <v>2</v>
      </c>
      <c r="C141" s="43" t="s">
        <v>74</v>
      </c>
      <c r="D141" s="43">
        <v>11</v>
      </c>
      <c r="E141" s="43">
        <v>3</v>
      </c>
      <c r="F141" s="53">
        <v>1.1109565570941478</v>
      </c>
    </row>
    <row r="142" spans="1:6" x14ac:dyDescent="0.25">
      <c r="A142" s="52">
        <v>180</v>
      </c>
      <c r="B142" s="52">
        <v>2</v>
      </c>
      <c r="C142" s="43" t="s">
        <v>58</v>
      </c>
      <c r="D142" s="43">
        <v>7</v>
      </c>
      <c r="E142" s="43">
        <v>2</v>
      </c>
      <c r="F142" s="53">
        <v>6.2344934742701321</v>
      </c>
    </row>
    <row r="143" spans="1:6" x14ac:dyDescent="0.25">
      <c r="A143" s="52">
        <v>180</v>
      </c>
      <c r="B143" s="52">
        <v>2</v>
      </c>
      <c r="C143" s="43" t="s">
        <v>71</v>
      </c>
      <c r="D143" s="43">
        <v>14</v>
      </c>
      <c r="E143" s="43">
        <v>5</v>
      </c>
      <c r="F143" s="53">
        <v>3.8451088441776675</v>
      </c>
    </row>
    <row r="144" spans="1:6" x14ac:dyDescent="0.25">
      <c r="A144" s="52">
        <v>181</v>
      </c>
      <c r="B144" s="52">
        <v>2</v>
      </c>
      <c r="C144" s="43" t="s">
        <v>58</v>
      </c>
      <c r="D144" s="43">
        <v>7</v>
      </c>
      <c r="E144" s="43">
        <v>2</v>
      </c>
      <c r="F144" s="53">
        <v>3.8385925424635512</v>
      </c>
    </row>
    <row r="145" spans="1:6" x14ac:dyDescent="0.25">
      <c r="A145" s="52">
        <v>181</v>
      </c>
      <c r="B145" s="52">
        <v>2</v>
      </c>
      <c r="C145" s="43" t="s">
        <v>64</v>
      </c>
      <c r="D145" s="43">
        <v>8</v>
      </c>
      <c r="E145" s="43">
        <v>2</v>
      </c>
      <c r="F145" s="53">
        <v>73.846731528755484</v>
      </c>
    </row>
    <row r="146" spans="1:6" x14ac:dyDescent="0.25">
      <c r="A146" s="52">
        <v>181</v>
      </c>
      <c r="B146" s="52">
        <v>2</v>
      </c>
      <c r="C146" s="43" t="s">
        <v>71</v>
      </c>
      <c r="D146" s="43">
        <v>14</v>
      </c>
      <c r="E146" s="43">
        <v>5</v>
      </c>
      <c r="F146" s="53">
        <v>7.690217688355335</v>
      </c>
    </row>
    <row r="147" spans="1:6" x14ac:dyDescent="0.25">
      <c r="A147" s="52">
        <v>182</v>
      </c>
      <c r="B147" s="52">
        <v>2</v>
      </c>
      <c r="C147" s="43" t="s">
        <v>58</v>
      </c>
      <c r="D147" s="43">
        <v>7</v>
      </c>
      <c r="E147" s="43">
        <v>2</v>
      </c>
      <c r="F147" s="53">
        <v>2.7849457362103061</v>
      </c>
    </row>
    <row r="148" spans="1:6" x14ac:dyDescent="0.25">
      <c r="A148" s="52">
        <v>182</v>
      </c>
      <c r="B148" s="52">
        <v>2</v>
      </c>
      <c r="C148" s="43" t="s">
        <v>64</v>
      </c>
      <c r="D148" s="43">
        <v>8</v>
      </c>
      <c r="E148" s="43">
        <v>2</v>
      </c>
      <c r="F148" s="53">
        <v>6.7133392298868628</v>
      </c>
    </row>
    <row r="149" spans="1:6" x14ac:dyDescent="0.25">
      <c r="A149" s="52">
        <v>182</v>
      </c>
      <c r="B149" s="52">
        <v>2</v>
      </c>
      <c r="C149" s="43" t="s">
        <v>71</v>
      </c>
      <c r="D149" s="43">
        <v>14</v>
      </c>
      <c r="E149" s="43">
        <v>5</v>
      </c>
      <c r="F149" s="53">
        <v>2.1580355019172424</v>
      </c>
    </row>
    <row r="150" spans="1:6" x14ac:dyDescent="0.25">
      <c r="A150" s="52">
        <v>185</v>
      </c>
      <c r="B150" s="52">
        <v>2</v>
      </c>
      <c r="C150" s="43" t="s">
        <v>58</v>
      </c>
      <c r="D150" s="43">
        <v>7</v>
      </c>
      <c r="E150" s="43">
        <v>2</v>
      </c>
      <c r="F150" s="53">
        <v>5.7672578723526842</v>
      </c>
    </row>
    <row r="151" spans="1:6" x14ac:dyDescent="0.25">
      <c r="A151" s="52">
        <v>185</v>
      </c>
      <c r="B151" s="52">
        <v>2</v>
      </c>
      <c r="C151" s="43" t="s">
        <v>60</v>
      </c>
      <c r="D151" s="43">
        <v>13</v>
      </c>
      <c r="E151" s="43">
        <v>4</v>
      </c>
      <c r="F151" s="53">
        <v>4.3838692013637506E-3</v>
      </c>
    </row>
    <row r="152" spans="1:6" x14ac:dyDescent="0.25">
      <c r="A152" s="52">
        <v>185</v>
      </c>
      <c r="B152" s="52">
        <v>2</v>
      </c>
      <c r="C152" s="43" t="s">
        <v>63</v>
      </c>
      <c r="D152" s="43">
        <v>8</v>
      </c>
      <c r="E152" s="43">
        <v>2</v>
      </c>
      <c r="F152" s="53">
        <v>12.66860803887826</v>
      </c>
    </row>
    <row r="153" spans="1:6" x14ac:dyDescent="0.25">
      <c r="A153" s="52">
        <v>185</v>
      </c>
      <c r="B153" s="52">
        <v>2</v>
      </c>
      <c r="C153" s="43" t="s">
        <v>66</v>
      </c>
      <c r="D153" s="43">
        <v>3</v>
      </c>
      <c r="E153" s="43">
        <v>1</v>
      </c>
      <c r="F153" s="53">
        <v>19.118222393425913</v>
      </c>
    </row>
    <row r="154" spans="1:6" x14ac:dyDescent="0.25">
      <c r="A154" s="52">
        <v>13</v>
      </c>
      <c r="B154" s="52">
        <v>4</v>
      </c>
      <c r="C154" s="43" t="s">
        <v>54</v>
      </c>
      <c r="D154" s="43">
        <v>14</v>
      </c>
      <c r="E154" s="43">
        <v>5</v>
      </c>
      <c r="F154" s="53">
        <v>0.30371269529783312</v>
      </c>
    </row>
    <row r="155" spans="1:6" x14ac:dyDescent="0.25">
      <c r="A155" s="52">
        <v>13</v>
      </c>
      <c r="B155" s="52">
        <v>4</v>
      </c>
      <c r="C155" s="43" t="s">
        <v>58</v>
      </c>
      <c r="D155" s="43">
        <v>7</v>
      </c>
      <c r="E155" s="43">
        <v>2</v>
      </c>
      <c r="F155" s="53">
        <v>1.0468888752173322</v>
      </c>
    </row>
    <row r="156" spans="1:6" x14ac:dyDescent="0.25">
      <c r="A156" s="52">
        <v>13</v>
      </c>
      <c r="B156" s="52">
        <v>4</v>
      </c>
      <c r="C156" s="43" t="s">
        <v>60</v>
      </c>
      <c r="D156" s="43">
        <v>13</v>
      </c>
      <c r="E156" s="43">
        <v>4</v>
      </c>
      <c r="F156" s="53">
        <v>2.7700832426666793E-3</v>
      </c>
    </row>
    <row r="157" spans="1:6" x14ac:dyDescent="0.25">
      <c r="A157" s="52">
        <v>13</v>
      </c>
      <c r="B157" s="52">
        <v>4</v>
      </c>
      <c r="C157" s="43" t="s">
        <v>63</v>
      </c>
      <c r="D157" s="43">
        <v>8</v>
      </c>
      <c r="E157" s="43">
        <v>2</v>
      </c>
      <c r="F157" s="53">
        <v>10.810545526509447</v>
      </c>
    </row>
    <row r="158" spans="1:6" x14ac:dyDescent="0.25">
      <c r="A158" s="52">
        <v>32</v>
      </c>
      <c r="B158" s="52">
        <v>4</v>
      </c>
      <c r="C158" s="43" t="s">
        <v>48</v>
      </c>
      <c r="D158" s="43">
        <v>6</v>
      </c>
      <c r="E158" s="43">
        <v>2</v>
      </c>
      <c r="F158" s="53">
        <v>44.652750804804597</v>
      </c>
    </row>
    <row r="159" spans="1:6" x14ac:dyDescent="0.25">
      <c r="A159" s="52">
        <v>32</v>
      </c>
      <c r="B159" s="52">
        <v>4</v>
      </c>
      <c r="C159" s="43" t="s">
        <v>63</v>
      </c>
      <c r="D159" s="43">
        <v>8</v>
      </c>
      <c r="E159" s="43">
        <v>2</v>
      </c>
      <c r="F159" s="53">
        <v>1.9350846576753131</v>
      </c>
    </row>
    <row r="160" spans="1:6" x14ac:dyDescent="0.25">
      <c r="A160" s="52">
        <v>32</v>
      </c>
      <c r="B160" s="52">
        <v>4</v>
      </c>
      <c r="C160" s="43" t="s">
        <v>182</v>
      </c>
      <c r="D160" s="43">
        <v>3</v>
      </c>
      <c r="E160" s="43">
        <v>1</v>
      </c>
      <c r="F160" s="53">
        <v>18.562775826561115</v>
      </c>
    </row>
    <row r="161" spans="1:6" x14ac:dyDescent="0.25">
      <c r="A161" s="52">
        <v>32</v>
      </c>
      <c r="B161" s="52">
        <v>4</v>
      </c>
      <c r="C161" s="43" t="s">
        <v>68</v>
      </c>
      <c r="D161" s="43">
        <v>3</v>
      </c>
      <c r="E161" s="43">
        <v>1</v>
      </c>
      <c r="F161" s="53">
        <v>901.8741321718453</v>
      </c>
    </row>
    <row r="162" spans="1:6" x14ac:dyDescent="0.25">
      <c r="A162" s="52">
        <v>32</v>
      </c>
      <c r="B162" s="52">
        <v>4</v>
      </c>
      <c r="C162" s="43" t="s">
        <v>75</v>
      </c>
      <c r="D162" s="43">
        <v>11</v>
      </c>
      <c r="E162" s="43">
        <v>3</v>
      </c>
      <c r="F162" s="53">
        <v>6.4361676732890309</v>
      </c>
    </row>
    <row r="163" spans="1:6" x14ac:dyDescent="0.25">
      <c r="A163" s="52">
        <v>41</v>
      </c>
      <c r="B163" s="52">
        <v>4</v>
      </c>
      <c r="C163" s="43" t="s">
        <v>54</v>
      </c>
      <c r="D163" s="43">
        <v>14</v>
      </c>
      <c r="E163" s="43">
        <v>5</v>
      </c>
      <c r="F163" s="53">
        <v>0.83058823013171068</v>
      </c>
    </row>
    <row r="164" spans="1:6" x14ac:dyDescent="0.25">
      <c r="A164" s="52">
        <v>41</v>
      </c>
      <c r="B164" s="52">
        <v>4</v>
      </c>
      <c r="C164" s="43" t="s">
        <v>57</v>
      </c>
      <c r="D164" s="43">
        <v>7</v>
      </c>
      <c r="E164" s="43">
        <v>2</v>
      </c>
      <c r="F164" s="53">
        <v>0.34896295840577735</v>
      </c>
    </row>
    <row r="165" spans="1:6" x14ac:dyDescent="0.25">
      <c r="A165" s="52">
        <v>41</v>
      </c>
      <c r="B165" s="52">
        <v>4</v>
      </c>
      <c r="C165" s="43" t="s">
        <v>60</v>
      </c>
      <c r="D165" s="43">
        <v>13</v>
      </c>
      <c r="E165" s="43">
        <v>4</v>
      </c>
      <c r="F165" s="53">
        <v>1.2972635896176532E-2</v>
      </c>
    </row>
    <row r="166" spans="1:6" x14ac:dyDescent="0.25">
      <c r="A166" s="52">
        <v>41</v>
      </c>
      <c r="B166" s="52">
        <v>4</v>
      </c>
      <c r="C166" s="43" t="s">
        <v>63</v>
      </c>
      <c r="D166" s="43">
        <v>8</v>
      </c>
      <c r="E166" s="43">
        <v>2</v>
      </c>
      <c r="F166" s="53">
        <v>17.183360618601828</v>
      </c>
    </row>
    <row r="167" spans="1:6" x14ac:dyDescent="0.25">
      <c r="A167" s="52">
        <v>41</v>
      </c>
      <c r="B167" s="52">
        <v>4</v>
      </c>
      <c r="C167" s="43" t="s">
        <v>64</v>
      </c>
      <c r="D167" s="43">
        <v>8</v>
      </c>
      <c r="E167" s="43">
        <v>2</v>
      </c>
      <c r="F167" s="53">
        <v>9.8522866253215753</v>
      </c>
    </row>
    <row r="168" spans="1:6" x14ac:dyDescent="0.25">
      <c r="A168" s="52">
        <v>41</v>
      </c>
      <c r="B168" s="52">
        <v>4</v>
      </c>
      <c r="C168" s="43" t="s">
        <v>65</v>
      </c>
      <c r="D168" s="43">
        <v>8</v>
      </c>
      <c r="E168" s="43">
        <v>2</v>
      </c>
      <c r="F168" s="53">
        <v>4.7531040747104534</v>
      </c>
    </row>
    <row r="169" spans="1:6" x14ac:dyDescent="0.25">
      <c r="A169" s="52">
        <v>41</v>
      </c>
      <c r="B169" s="52">
        <v>4</v>
      </c>
      <c r="C169" s="43" t="s">
        <v>71</v>
      </c>
      <c r="D169" s="43">
        <v>14</v>
      </c>
      <c r="E169" s="43">
        <v>5</v>
      </c>
      <c r="F169" s="53">
        <v>3.0015721730474545</v>
      </c>
    </row>
    <row r="170" spans="1:6" x14ac:dyDescent="0.25">
      <c r="A170" s="52">
        <v>42</v>
      </c>
      <c r="B170" s="52">
        <v>4</v>
      </c>
      <c r="C170" s="43" t="s">
        <v>48</v>
      </c>
      <c r="D170" s="43">
        <v>6</v>
      </c>
      <c r="E170" s="43">
        <v>2</v>
      </c>
      <c r="F170" s="53">
        <v>0.67965264935003611</v>
      </c>
    </row>
    <row r="171" spans="1:6" x14ac:dyDescent="0.25">
      <c r="A171" s="52">
        <v>42</v>
      </c>
      <c r="B171" s="52">
        <v>4</v>
      </c>
      <c r="C171" s="43" t="s">
        <v>60</v>
      </c>
      <c r="D171" s="43">
        <v>13</v>
      </c>
      <c r="E171" s="43">
        <v>4</v>
      </c>
      <c r="F171" s="53">
        <v>2.7750207601484334E-3</v>
      </c>
    </row>
    <row r="172" spans="1:6" x14ac:dyDescent="0.25">
      <c r="A172" s="52">
        <v>42</v>
      </c>
      <c r="B172" s="52">
        <v>4</v>
      </c>
      <c r="C172" s="43" t="s">
        <v>63</v>
      </c>
      <c r="D172" s="43">
        <v>8</v>
      </c>
      <c r="E172" s="43">
        <v>2</v>
      </c>
      <c r="F172" s="53">
        <v>5.4052727632547235</v>
      </c>
    </row>
    <row r="173" spans="1:6" x14ac:dyDescent="0.25">
      <c r="A173" s="52">
        <v>42</v>
      </c>
      <c r="B173" s="52">
        <v>4</v>
      </c>
      <c r="C173" s="43" t="s">
        <v>64</v>
      </c>
      <c r="D173" s="43">
        <v>8</v>
      </c>
      <c r="E173" s="43">
        <v>2</v>
      </c>
      <c r="F173" s="53">
        <v>31.779500232208239</v>
      </c>
    </row>
    <row r="174" spans="1:6" x14ac:dyDescent="0.25">
      <c r="A174" s="52">
        <v>42</v>
      </c>
      <c r="B174" s="52">
        <v>4</v>
      </c>
      <c r="C174" s="43" t="s">
        <v>65</v>
      </c>
      <c r="D174" s="43">
        <v>8</v>
      </c>
      <c r="E174" s="43">
        <v>2</v>
      </c>
      <c r="F174" s="53">
        <v>2.6469193446297812</v>
      </c>
    </row>
    <row r="175" spans="1:6" x14ac:dyDescent="0.25">
      <c r="A175" s="52">
        <v>42</v>
      </c>
      <c r="B175" s="52">
        <v>4</v>
      </c>
      <c r="C175" s="43" t="s">
        <v>67</v>
      </c>
      <c r="D175" s="43">
        <v>3</v>
      </c>
      <c r="E175" s="43">
        <v>1</v>
      </c>
      <c r="F175" s="53">
        <v>49.961420928048049</v>
      </c>
    </row>
    <row r="176" spans="1:6" x14ac:dyDescent="0.25">
      <c r="A176" s="52">
        <v>48</v>
      </c>
      <c r="B176" s="52">
        <v>4</v>
      </c>
      <c r="C176" s="43" t="s">
        <v>48</v>
      </c>
      <c r="D176" s="43">
        <v>6</v>
      </c>
      <c r="E176" s="43">
        <v>2</v>
      </c>
      <c r="F176" s="53">
        <v>0.67965264935003611</v>
      </c>
    </row>
    <row r="177" spans="1:6" x14ac:dyDescent="0.25">
      <c r="A177" s="52">
        <v>48</v>
      </c>
      <c r="B177" s="52">
        <v>4</v>
      </c>
      <c r="C177" s="43" t="s">
        <v>54</v>
      </c>
      <c r="D177" s="43">
        <v>14</v>
      </c>
      <c r="E177" s="43">
        <v>5</v>
      </c>
      <c r="F177" s="53">
        <v>0.91113808589349932</v>
      </c>
    </row>
    <row r="178" spans="1:6" x14ac:dyDescent="0.25">
      <c r="A178" s="52">
        <v>48</v>
      </c>
      <c r="B178" s="52">
        <v>4</v>
      </c>
      <c r="C178" s="43" t="s">
        <v>58</v>
      </c>
      <c r="D178" s="43">
        <v>7</v>
      </c>
      <c r="E178" s="43">
        <v>2</v>
      </c>
      <c r="F178" s="53">
        <v>2.7682837787292889</v>
      </c>
    </row>
    <row r="179" spans="1:6" x14ac:dyDescent="0.25">
      <c r="A179" s="52">
        <v>48</v>
      </c>
      <c r="B179" s="52">
        <v>4</v>
      </c>
      <c r="C179" s="43" t="s">
        <v>60</v>
      </c>
      <c r="D179" s="43">
        <v>13</v>
      </c>
      <c r="E179" s="43">
        <v>4</v>
      </c>
      <c r="F179" s="53">
        <v>1.0227836282587648E-2</v>
      </c>
    </row>
    <row r="180" spans="1:6" x14ac:dyDescent="0.25">
      <c r="A180" s="52">
        <v>48</v>
      </c>
      <c r="B180" s="52">
        <v>4</v>
      </c>
      <c r="C180" s="43" t="s">
        <v>63</v>
      </c>
      <c r="D180" s="43">
        <v>8</v>
      </c>
      <c r="E180" s="43">
        <v>2</v>
      </c>
      <c r="F180" s="53">
        <v>19.118445276277143</v>
      </c>
    </row>
    <row r="181" spans="1:6" x14ac:dyDescent="0.25">
      <c r="A181" s="52">
        <v>48</v>
      </c>
      <c r="B181" s="52">
        <v>4</v>
      </c>
      <c r="C181" s="43" t="s">
        <v>64</v>
      </c>
      <c r="D181" s="43">
        <v>8</v>
      </c>
      <c r="E181" s="43">
        <v>2</v>
      </c>
      <c r="F181" s="53">
        <v>9.1764108862172566</v>
      </c>
    </row>
    <row r="182" spans="1:6" x14ac:dyDescent="0.25">
      <c r="A182" s="52">
        <v>48</v>
      </c>
      <c r="B182" s="52">
        <v>4</v>
      </c>
      <c r="C182" s="43" t="s">
        <v>65</v>
      </c>
      <c r="D182" s="43">
        <v>8</v>
      </c>
      <c r="E182" s="43">
        <v>2</v>
      </c>
      <c r="F182" s="53">
        <v>4.2745153033941925</v>
      </c>
    </row>
    <row r="183" spans="1:6" x14ac:dyDescent="0.25">
      <c r="A183" s="52">
        <v>48</v>
      </c>
      <c r="B183" s="52">
        <v>4</v>
      </c>
      <c r="C183" s="43" t="s">
        <v>66</v>
      </c>
      <c r="D183" s="43">
        <v>3</v>
      </c>
      <c r="E183" s="43">
        <v>1</v>
      </c>
      <c r="F183" s="53">
        <v>4.42915435369616</v>
      </c>
    </row>
    <row r="184" spans="1:6" x14ac:dyDescent="0.25">
      <c r="A184" s="52">
        <v>48</v>
      </c>
      <c r="B184" s="52">
        <v>4</v>
      </c>
      <c r="C184" s="43" t="s">
        <v>71</v>
      </c>
      <c r="D184" s="43">
        <v>14</v>
      </c>
      <c r="E184" s="43">
        <v>5</v>
      </c>
      <c r="F184" s="53">
        <v>2.5634058961184447</v>
      </c>
    </row>
    <row r="185" spans="1:6" x14ac:dyDescent="0.25">
      <c r="A185" s="52">
        <v>49</v>
      </c>
      <c r="B185" s="52">
        <v>4</v>
      </c>
      <c r="C185" s="43" t="s">
        <v>60</v>
      </c>
      <c r="D185" s="43">
        <v>13</v>
      </c>
      <c r="E185" s="43">
        <v>4</v>
      </c>
      <c r="F185" s="53">
        <v>1.0171784442223086E-2</v>
      </c>
    </row>
    <row r="186" spans="1:6" x14ac:dyDescent="0.25">
      <c r="A186" s="52">
        <v>49</v>
      </c>
      <c r="B186" s="52">
        <v>4</v>
      </c>
      <c r="C186" s="43" t="s">
        <v>63</v>
      </c>
      <c r="D186" s="43">
        <v>8</v>
      </c>
      <c r="E186" s="43">
        <v>2</v>
      </c>
      <c r="F186" s="53">
        <v>7.5403480258156437</v>
      </c>
    </row>
    <row r="187" spans="1:6" x14ac:dyDescent="0.25">
      <c r="A187" s="52">
        <v>49</v>
      </c>
      <c r="B187" s="52">
        <v>4</v>
      </c>
      <c r="C187" s="43" t="s">
        <v>64</v>
      </c>
      <c r="D187" s="43">
        <v>8</v>
      </c>
      <c r="E187" s="43">
        <v>2</v>
      </c>
      <c r="F187" s="53">
        <v>20.140017689660588</v>
      </c>
    </row>
    <row r="188" spans="1:6" x14ac:dyDescent="0.25">
      <c r="A188" s="52">
        <v>49</v>
      </c>
      <c r="B188" s="52">
        <v>4</v>
      </c>
      <c r="C188" s="43" t="s">
        <v>65</v>
      </c>
      <c r="D188" s="43">
        <v>8</v>
      </c>
      <c r="E188" s="43">
        <v>2</v>
      </c>
      <c r="F188" s="53">
        <v>7.7352326274061793</v>
      </c>
    </row>
    <row r="189" spans="1:6" x14ac:dyDescent="0.25">
      <c r="A189" s="52">
        <v>49</v>
      </c>
      <c r="B189" s="52">
        <v>4</v>
      </c>
      <c r="C189" s="43" t="s">
        <v>67</v>
      </c>
      <c r="D189" s="43">
        <v>3</v>
      </c>
      <c r="E189" s="43">
        <v>1</v>
      </c>
      <c r="F189" s="53">
        <v>18.392235344453667</v>
      </c>
    </row>
    <row r="190" spans="1:6" x14ac:dyDescent="0.25">
      <c r="A190" s="52">
        <v>90</v>
      </c>
      <c r="B190" s="52">
        <v>4</v>
      </c>
      <c r="C190" s="43" t="s">
        <v>48</v>
      </c>
      <c r="D190" s="43">
        <v>6</v>
      </c>
      <c r="E190" s="43">
        <v>2</v>
      </c>
      <c r="F190" s="53">
        <v>3.3982632467501808</v>
      </c>
    </row>
    <row r="191" spans="1:6" x14ac:dyDescent="0.25">
      <c r="A191" s="52">
        <v>90</v>
      </c>
      <c r="B191" s="52">
        <v>4</v>
      </c>
      <c r="C191" s="43" t="s">
        <v>52</v>
      </c>
      <c r="D191" s="43">
        <v>6</v>
      </c>
      <c r="E191" s="43">
        <v>2</v>
      </c>
      <c r="F191" s="53">
        <v>100.15487935479909</v>
      </c>
    </row>
    <row r="192" spans="1:6" x14ac:dyDescent="0.25">
      <c r="A192" s="52">
        <v>90</v>
      </c>
      <c r="B192" s="52">
        <v>4</v>
      </c>
      <c r="C192" s="43" t="s">
        <v>63</v>
      </c>
      <c r="D192" s="43">
        <v>8</v>
      </c>
      <c r="E192" s="43">
        <v>2</v>
      </c>
      <c r="F192" s="53">
        <v>256.41230470653403</v>
      </c>
    </row>
    <row r="193" spans="1:6" x14ac:dyDescent="0.25">
      <c r="A193" s="52">
        <v>90</v>
      </c>
      <c r="B193" s="52">
        <v>4</v>
      </c>
      <c r="C193" s="43" t="s">
        <v>64</v>
      </c>
      <c r="D193" s="43">
        <v>8</v>
      </c>
      <c r="E193" s="43">
        <v>2</v>
      </c>
      <c r="F193" s="53">
        <v>19.43329456786925</v>
      </c>
    </row>
    <row r="194" spans="1:6" x14ac:dyDescent="0.25">
      <c r="A194" s="52">
        <v>90</v>
      </c>
      <c r="B194" s="52">
        <v>4</v>
      </c>
      <c r="C194" s="43" t="s">
        <v>65</v>
      </c>
      <c r="D194" s="43">
        <v>8</v>
      </c>
      <c r="E194" s="43">
        <v>2</v>
      </c>
      <c r="F194" s="53">
        <v>25.820706045128006</v>
      </c>
    </row>
    <row r="195" spans="1:6" x14ac:dyDescent="0.25">
      <c r="A195" s="52">
        <v>90</v>
      </c>
      <c r="B195" s="52">
        <v>4</v>
      </c>
      <c r="C195" s="43" t="s">
        <v>78</v>
      </c>
      <c r="D195" s="43">
        <v>5</v>
      </c>
      <c r="E195" s="43">
        <v>1</v>
      </c>
      <c r="F195" s="53">
        <v>8.7178528808376061</v>
      </c>
    </row>
    <row r="196" spans="1:6" x14ac:dyDescent="0.25">
      <c r="A196" s="52">
        <v>90</v>
      </c>
      <c r="B196" s="52">
        <v>4</v>
      </c>
      <c r="C196" s="43" t="s">
        <v>79</v>
      </c>
      <c r="D196" s="43">
        <v>5</v>
      </c>
      <c r="E196" s="43">
        <v>1</v>
      </c>
      <c r="F196" s="53">
        <v>1.316729753706811</v>
      </c>
    </row>
    <row r="197" spans="1:6" x14ac:dyDescent="0.25">
      <c r="A197" s="52">
        <v>90</v>
      </c>
      <c r="B197" s="52">
        <v>4</v>
      </c>
      <c r="C197" s="43" t="s">
        <v>84</v>
      </c>
      <c r="D197" s="43">
        <v>10</v>
      </c>
      <c r="E197" s="43">
        <v>2</v>
      </c>
      <c r="F197" s="53">
        <v>7.0312490654318465</v>
      </c>
    </row>
    <row r="198" spans="1:6" x14ac:dyDescent="0.25">
      <c r="A198" s="52">
        <v>91</v>
      </c>
      <c r="B198" s="52">
        <v>4</v>
      </c>
      <c r="C198" s="43" t="s">
        <v>48</v>
      </c>
      <c r="D198" s="43">
        <v>6</v>
      </c>
      <c r="E198" s="43">
        <v>2</v>
      </c>
      <c r="F198" s="53">
        <v>2.2916959741296377</v>
      </c>
    </row>
    <row r="199" spans="1:6" x14ac:dyDescent="0.25">
      <c r="A199" s="52">
        <v>91</v>
      </c>
      <c r="B199" s="52">
        <v>4</v>
      </c>
      <c r="C199" s="43" t="s">
        <v>52</v>
      </c>
      <c r="D199" s="43">
        <v>6</v>
      </c>
      <c r="E199" s="43">
        <v>2</v>
      </c>
      <c r="F199" s="53">
        <v>7.3739780725680042</v>
      </c>
    </row>
    <row r="200" spans="1:6" x14ac:dyDescent="0.25">
      <c r="A200" s="52">
        <v>91</v>
      </c>
      <c r="B200" s="52">
        <v>4</v>
      </c>
      <c r="C200" s="43" t="s">
        <v>60</v>
      </c>
      <c r="D200" s="43">
        <v>13</v>
      </c>
      <c r="E200" s="43">
        <v>4</v>
      </c>
      <c r="F200" s="53">
        <v>7.4263887869651787E-3</v>
      </c>
    </row>
    <row r="201" spans="1:6" x14ac:dyDescent="0.25">
      <c r="A201" s="52">
        <v>91</v>
      </c>
      <c r="B201" s="52">
        <v>4</v>
      </c>
      <c r="C201" s="43" t="s">
        <v>63</v>
      </c>
      <c r="D201" s="43">
        <v>8</v>
      </c>
      <c r="E201" s="43">
        <v>2</v>
      </c>
      <c r="F201" s="53">
        <v>0.96754232883765656</v>
      </c>
    </row>
    <row r="202" spans="1:6" x14ac:dyDescent="0.25">
      <c r="A202" s="52">
        <v>91</v>
      </c>
      <c r="B202" s="52">
        <v>4</v>
      </c>
      <c r="C202" s="43" t="s">
        <v>65</v>
      </c>
      <c r="D202" s="43">
        <v>8</v>
      </c>
      <c r="E202" s="43">
        <v>2</v>
      </c>
      <c r="F202" s="53">
        <v>8.6696066983447757</v>
      </c>
    </row>
    <row r="203" spans="1:6" x14ac:dyDescent="0.25">
      <c r="A203" s="52">
        <v>91</v>
      </c>
      <c r="B203" s="52">
        <v>4</v>
      </c>
      <c r="C203" s="43" t="s">
        <v>71</v>
      </c>
      <c r="D203" s="43">
        <v>14</v>
      </c>
      <c r="E203" s="43">
        <v>5</v>
      </c>
      <c r="F203" s="53">
        <v>2.6289976615740596</v>
      </c>
    </row>
    <row r="204" spans="1:6" x14ac:dyDescent="0.25">
      <c r="A204" s="52">
        <v>91</v>
      </c>
      <c r="B204" s="52">
        <v>4</v>
      </c>
      <c r="C204" s="43" t="s">
        <v>73</v>
      </c>
      <c r="D204" s="43">
        <v>11</v>
      </c>
      <c r="E204" s="43">
        <v>3</v>
      </c>
      <c r="F204" s="53">
        <v>0.34035747577350089</v>
      </c>
    </row>
    <row r="205" spans="1:6" x14ac:dyDescent="0.25">
      <c r="A205" s="52">
        <v>91</v>
      </c>
      <c r="B205" s="52">
        <v>4</v>
      </c>
      <c r="C205" s="43" t="s">
        <v>84</v>
      </c>
      <c r="D205" s="43">
        <v>10</v>
      </c>
      <c r="E205" s="43">
        <v>2</v>
      </c>
      <c r="F205" s="53">
        <v>2.5797102885201011</v>
      </c>
    </row>
    <row r="206" spans="1:6" x14ac:dyDescent="0.25">
      <c r="A206" s="52">
        <v>92</v>
      </c>
      <c r="B206" s="52">
        <v>4</v>
      </c>
      <c r="C206" s="43" t="s">
        <v>48</v>
      </c>
      <c r="D206" s="43">
        <v>6</v>
      </c>
      <c r="E206" s="43">
        <v>2</v>
      </c>
      <c r="F206" s="53">
        <v>0.79223369059249182</v>
      </c>
    </row>
    <row r="207" spans="1:6" x14ac:dyDescent="0.25">
      <c r="A207" s="52">
        <v>92</v>
      </c>
      <c r="B207" s="52">
        <v>4</v>
      </c>
      <c r="C207" s="43" t="s">
        <v>50</v>
      </c>
      <c r="D207" s="43">
        <v>6</v>
      </c>
      <c r="E207" s="43">
        <v>2</v>
      </c>
      <c r="F207" s="53">
        <v>1.7846010687106941</v>
      </c>
    </row>
    <row r="208" spans="1:6" x14ac:dyDescent="0.25">
      <c r="A208" s="52">
        <v>92</v>
      </c>
      <c r="B208" s="52">
        <v>4</v>
      </c>
      <c r="C208" s="43" t="s">
        <v>58</v>
      </c>
      <c r="D208" s="43">
        <v>7</v>
      </c>
      <c r="E208" s="43">
        <v>2</v>
      </c>
      <c r="F208" s="53">
        <v>2.194485477558636</v>
      </c>
    </row>
    <row r="209" spans="1:6" x14ac:dyDescent="0.25">
      <c r="A209" s="52">
        <v>92</v>
      </c>
      <c r="B209" s="52">
        <v>4</v>
      </c>
      <c r="C209" s="43" t="s">
        <v>60</v>
      </c>
      <c r="D209" s="43">
        <v>13</v>
      </c>
      <c r="E209" s="43">
        <v>4</v>
      </c>
      <c r="F209" s="53">
        <v>1.8565971967412947E-3</v>
      </c>
    </row>
    <row r="210" spans="1:6" x14ac:dyDescent="0.25">
      <c r="A210" s="52">
        <v>92</v>
      </c>
      <c r="B210" s="52">
        <v>4</v>
      </c>
      <c r="C210" s="43" t="s">
        <v>63</v>
      </c>
      <c r="D210" s="43">
        <v>8</v>
      </c>
      <c r="E210" s="43">
        <v>2</v>
      </c>
      <c r="F210" s="53">
        <v>2.7026363816273618</v>
      </c>
    </row>
    <row r="211" spans="1:6" x14ac:dyDescent="0.25">
      <c r="A211" s="52">
        <v>92</v>
      </c>
      <c r="B211" s="52">
        <v>4</v>
      </c>
      <c r="C211" s="43" t="s">
        <v>65</v>
      </c>
      <c r="D211" s="43">
        <v>8</v>
      </c>
      <c r="E211" s="43">
        <v>2</v>
      </c>
      <c r="F211" s="53">
        <v>3.1611348925756606</v>
      </c>
    </row>
    <row r="212" spans="1:6" x14ac:dyDescent="0.25">
      <c r="A212" s="52">
        <v>92</v>
      </c>
      <c r="B212" s="52">
        <v>4</v>
      </c>
      <c r="C212" s="43" t="s">
        <v>71</v>
      </c>
      <c r="D212" s="43">
        <v>14</v>
      </c>
      <c r="E212" s="43">
        <v>5</v>
      </c>
      <c r="F212" s="53">
        <v>0.42944884840398956</v>
      </c>
    </row>
    <row r="213" spans="1:6" x14ac:dyDescent="0.25">
      <c r="A213" s="52">
        <v>93</v>
      </c>
      <c r="B213" s="52">
        <v>4</v>
      </c>
      <c r="C213" s="43" t="s">
        <v>48</v>
      </c>
      <c r="D213" s="43">
        <v>6</v>
      </c>
      <c r="E213" s="43">
        <v>2</v>
      </c>
      <c r="F213" s="53">
        <v>4.0924887646992518</v>
      </c>
    </row>
    <row r="214" spans="1:6" x14ac:dyDescent="0.25">
      <c r="A214" s="52">
        <v>93</v>
      </c>
      <c r="B214" s="52">
        <v>4</v>
      </c>
      <c r="C214" s="43" t="s">
        <v>60</v>
      </c>
      <c r="D214" s="43">
        <v>13</v>
      </c>
      <c r="E214" s="43">
        <v>4</v>
      </c>
      <c r="F214" s="53">
        <v>4.2933524633339427E-3</v>
      </c>
    </row>
    <row r="215" spans="1:6" x14ac:dyDescent="0.25">
      <c r="A215" s="52">
        <v>93</v>
      </c>
      <c r="B215" s="52">
        <v>4</v>
      </c>
      <c r="C215" s="43" t="s">
        <v>63</v>
      </c>
      <c r="D215" s="43">
        <v>8</v>
      </c>
      <c r="E215" s="43">
        <v>2</v>
      </c>
      <c r="F215" s="53">
        <v>33.782954770342016</v>
      </c>
    </row>
    <row r="216" spans="1:6" x14ac:dyDescent="0.25">
      <c r="A216" s="52">
        <v>93</v>
      </c>
      <c r="B216" s="52">
        <v>4</v>
      </c>
      <c r="C216" s="43" t="s">
        <v>65</v>
      </c>
      <c r="D216" s="43">
        <v>8</v>
      </c>
      <c r="E216" s="43">
        <v>2</v>
      </c>
      <c r="F216" s="53">
        <v>0.30801143181570495</v>
      </c>
    </row>
    <row r="217" spans="1:6" x14ac:dyDescent="0.25">
      <c r="A217" s="52">
        <v>93</v>
      </c>
      <c r="B217" s="52">
        <v>4</v>
      </c>
      <c r="C217" s="43" t="s">
        <v>71</v>
      </c>
      <c r="D217" s="43">
        <v>14</v>
      </c>
      <c r="E217" s="43">
        <v>5</v>
      </c>
      <c r="F217" s="53">
        <v>0.40260829537874027</v>
      </c>
    </row>
    <row r="218" spans="1:6" x14ac:dyDescent="0.25">
      <c r="A218" s="52">
        <v>93</v>
      </c>
      <c r="B218" s="52">
        <v>4</v>
      </c>
      <c r="C218" s="43" t="s">
        <v>73</v>
      </c>
      <c r="D218" s="43">
        <v>11</v>
      </c>
      <c r="E218" s="43">
        <v>3</v>
      </c>
      <c r="F218" s="53">
        <v>109.05769730739426</v>
      </c>
    </row>
    <row r="219" spans="1:6" x14ac:dyDescent="0.25">
      <c r="A219" s="52">
        <v>93</v>
      </c>
      <c r="B219" s="52">
        <v>4</v>
      </c>
      <c r="C219" s="43" t="s">
        <v>84</v>
      </c>
      <c r="D219" s="43">
        <v>10</v>
      </c>
      <c r="E219" s="43">
        <v>2</v>
      </c>
      <c r="F219" s="53">
        <v>9.0833609415303247</v>
      </c>
    </row>
    <row r="220" spans="1:6" x14ac:dyDescent="0.25">
      <c r="A220" s="52">
        <v>259</v>
      </c>
      <c r="B220" s="52">
        <v>4</v>
      </c>
      <c r="C220" s="43" t="s">
        <v>48</v>
      </c>
      <c r="D220" s="43">
        <v>6</v>
      </c>
      <c r="E220" s="43">
        <v>2</v>
      </c>
      <c r="F220" s="53">
        <v>3.1208540021175128</v>
      </c>
    </row>
    <row r="221" spans="1:6" x14ac:dyDescent="0.25">
      <c r="A221" s="52">
        <v>259</v>
      </c>
      <c r="B221" s="52">
        <v>4</v>
      </c>
      <c r="C221" s="43" t="s">
        <v>58</v>
      </c>
      <c r="D221" s="43">
        <v>7</v>
      </c>
      <c r="E221" s="43">
        <v>2</v>
      </c>
      <c r="F221" s="53">
        <v>2.0029761643188753</v>
      </c>
    </row>
    <row r="222" spans="1:6" x14ac:dyDescent="0.25">
      <c r="A222" s="52">
        <v>259</v>
      </c>
      <c r="B222" s="52">
        <v>4</v>
      </c>
      <c r="C222" s="43" t="s">
        <v>60</v>
      </c>
      <c r="D222" s="43">
        <v>13</v>
      </c>
      <c r="E222" s="43">
        <v>4</v>
      </c>
      <c r="F222" s="53">
        <v>1.0835293081907032E-3</v>
      </c>
    </row>
    <row r="223" spans="1:6" x14ac:dyDescent="0.25">
      <c r="A223" s="52">
        <v>259</v>
      </c>
      <c r="B223" s="52">
        <v>4</v>
      </c>
      <c r="C223" s="43" t="s">
        <v>65</v>
      </c>
      <c r="D223" s="43">
        <v>8</v>
      </c>
      <c r="E223" s="43">
        <v>2</v>
      </c>
      <c r="F223" s="53">
        <v>1.3756336137382328</v>
      </c>
    </row>
    <row r="224" spans="1:6" x14ac:dyDescent="0.25">
      <c r="A224" s="52">
        <v>259</v>
      </c>
      <c r="B224" s="52">
        <v>4</v>
      </c>
      <c r="C224" s="43" t="s">
        <v>66</v>
      </c>
      <c r="D224" s="43">
        <v>3</v>
      </c>
      <c r="E224" s="43">
        <v>1</v>
      </c>
      <c r="F224" s="53">
        <v>7.0230204710544166</v>
      </c>
    </row>
    <row r="225" spans="1:6" x14ac:dyDescent="0.25">
      <c r="A225" s="52">
        <v>259</v>
      </c>
      <c r="B225" s="52">
        <v>4</v>
      </c>
      <c r="C225" s="43" t="s">
        <v>70</v>
      </c>
      <c r="D225" s="43">
        <v>14</v>
      </c>
      <c r="E225" s="43">
        <v>5</v>
      </c>
      <c r="F225" s="53">
        <v>0.82996357792998166</v>
      </c>
    </row>
    <row r="226" spans="1:6" x14ac:dyDescent="0.25">
      <c r="A226" s="52">
        <v>259</v>
      </c>
      <c r="B226" s="52">
        <v>4</v>
      </c>
      <c r="C226" s="43" t="s">
        <v>71</v>
      </c>
      <c r="D226" s="43">
        <v>14</v>
      </c>
      <c r="E226" s="43">
        <v>5</v>
      </c>
      <c r="F226" s="53">
        <v>12.574925039416739</v>
      </c>
    </row>
    <row r="227" spans="1:6" x14ac:dyDescent="0.25">
      <c r="A227" s="52">
        <v>260</v>
      </c>
      <c r="B227" s="52">
        <v>4</v>
      </c>
      <c r="C227" s="43" t="s">
        <v>48</v>
      </c>
      <c r="D227" s="43">
        <v>6</v>
      </c>
      <c r="E227" s="43">
        <v>2</v>
      </c>
      <c r="F227" s="53">
        <v>0.87039881430450183</v>
      </c>
    </row>
    <row r="228" spans="1:6" x14ac:dyDescent="0.25">
      <c r="A228" s="52">
        <v>260</v>
      </c>
      <c r="B228" s="52">
        <v>4</v>
      </c>
      <c r="C228" s="43" t="s">
        <v>58</v>
      </c>
      <c r="D228" s="43">
        <v>7</v>
      </c>
      <c r="E228" s="43">
        <v>2</v>
      </c>
      <c r="F228" s="53">
        <v>3.605357095773976</v>
      </c>
    </row>
    <row r="229" spans="1:6" x14ac:dyDescent="0.25">
      <c r="A229" s="52">
        <v>260</v>
      </c>
      <c r="B229" s="52">
        <v>4</v>
      </c>
      <c r="C229" s="43" t="s">
        <v>60</v>
      </c>
      <c r="D229" s="43">
        <v>13</v>
      </c>
      <c r="E229" s="43">
        <v>4</v>
      </c>
      <c r="F229" s="53">
        <v>8.6682344655256253E-3</v>
      </c>
    </row>
    <row r="230" spans="1:6" x14ac:dyDescent="0.25">
      <c r="A230" s="52">
        <v>260</v>
      </c>
      <c r="B230" s="52">
        <v>4</v>
      </c>
      <c r="C230" s="43" t="s">
        <v>63</v>
      </c>
      <c r="D230" s="43">
        <v>8</v>
      </c>
      <c r="E230" s="43">
        <v>2</v>
      </c>
      <c r="F230" s="53">
        <v>1.6858062876155366</v>
      </c>
    </row>
    <row r="231" spans="1:6" x14ac:dyDescent="0.25">
      <c r="A231" s="52">
        <v>260</v>
      </c>
      <c r="B231" s="52">
        <v>4</v>
      </c>
      <c r="C231" s="43" t="s">
        <v>65</v>
      </c>
      <c r="D231" s="43">
        <v>8</v>
      </c>
      <c r="E231" s="43">
        <v>2</v>
      </c>
      <c r="F231" s="53">
        <v>2.1701392124010606</v>
      </c>
    </row>
    <row r="232" spans="1:6" x14ac:dyDescent="0.25">
      <c r="A232" s="52">
        <v>260</v>
      </c>
      <c r="B232" s="52">
        <v>4</v>
      </c>
      <c r="C232" s="43" t="s">
        <v>66</v>
      </c>
      <c r="D232" s="43">
        <v>3</v>
      </c>
      <c r="E232" s="43">
        <v>1</v>
      </c>
      <c r="F232" s="53">
        <v>164.97488734469985</v>
      </c>
    </row>
    <row r="233" spans="1:6" x14ac:dyDescent="0.25">
      <c r="A233" s="52">
        <v>260</v>
      </c>
      <c r="B233" s="52">
        <v>4</v>
      </c>
      <c r="C233" s="43" t="s">
        <v>67</v>
      </c>
      <c r="D233" s="43">
        <v>3</v>
      </c>
      <c r="E233" s="43">
        <v>1</v>
      </c>
      <c r="F233" s="53">
        <v>344.1220319023717</v>
      </c>
    </row>
    <row r="234" spans="1:6" x14ac:dyDescent="0.25">
      <c r="A234" s="52">
        <v>260</v>
      </c>
      <c r="B234" s="52">
        <v>4</v>
      </c>
      <c r="C234" s="43" t="s">
        <v>70</v>
      </c>
      <c r="D234" s="43">
        <v>14</v>
      </c>
      <c r="E234" s="43">
        <v>5</v>
      </c>
      <c r="F234" s="53">
        <v>0.3319854311719927</v>
      </c>
    </row>
    <row r="235" spans="1:6" x14ac:dyDescent="0.25">
      <c r="A235" s="52">
        <v>260</v>
      </c>
      <c r="B235" s="52">
        <v>4</v>
      </c>
      <c r="C235" s="43" t="s">
        <v>73</v>
      </c>
      <c r="D235" s="43">
        <v>11</v>
      </c>
      <c r="E235" s="43">
        <v>3</v>
      </c>
      <c r="F235" s="53">
        <v>80.124022511554969</v>
      </c>
    </row>
    <row r="236" spans="1:6" x14ac:dyDescent="0.25">
      <c r="A236" s="52">
        <v>260</v>
      </c>
      <c r="B236" s="52">
        <v>4</v>
      </c>
      <c r="C236" s="43" t="s">
        <v>84</v>
      </c>
      <c r="D236" s="43">
        <v>10</v>
      </c>
      <c r="E236" s="43">
        <v>2</v>
      </c>
      <c r="F236" s="53">
        <v>5.9228042338471711</v>
      </c>
    </row>
    <row r="237" spans="1:6" x14ac:dyDescent="0.25">
      <c r="A237" s="52">
        <v>263</v>
      </c>
      <c r="B237" s="52">
        <v>4</v>
      </c>
      <c r="C237" s="43" t="s">
        <v>48</v>
      </c>
      <c r="D237" s="43">
        <v>6</v>
      </c>
      <c r="E237" s="43">
        <v>2</v>
      </c>
      <c r="F237" s="53">
        <v>0.78021350052937821</v>
      </c>
    </row>
    <row r="238" spans="1:6" x14ac:dyDescent="0.25">
      <c r="A238" s="52">
        <v>263</v>
      </c>
      <c r="B238" s="52">
        <v>4</v>
      </c>
      <c r="C238" s="43" t="s">
        <v>50</v>
      </c>
      <c r="D238" s="43">
        <v>6</v>
      </c>
      <c r="E238" s="43">
        <v>2</v>
      </c>
      <c r="F238" s="53">
        <v>61.459475580597889</v>
      </c>
    </row>
    <row r="239" spans="1:6" x14ac:dyDescent="0.25">
      <c r="A239" s="52">
        <v>263</v>
      </c>
      <c r="B239" s="52">
        <v>4</v>
      </c>
      <c r="C239" s="43" t="s">
        <v>58</v>
      </c>
      <c r="D239" s="43">
        <v>7</v>
      </c>
      <c r="E239" s="43">
        <v>2</v>
      </c>
      <c r="F239" s="53">
        <v>0.40059523286377502</v>
      </c>
    </row>
    <row r="240" spans="1:6" x14ac:dyDescent="0.25">
      <c r="A240" s="52">
        <v>263</v>
      </c>
      <c r="B240" s="52">
        <v>4</v>
      </c>
      <c r="C240" s="43" t="s">
        <v>60</v>
      </c>
      <c r="D240" s="43">
        <v>13</v>
      </c>
      <c r="E240" s="43">
        <v>4</v>
      </c>
      <c r="F240" s="53">
        <v>3.1439873299046101E-3</v>
      </c>
    </row>
    <row r="241" spans="1:6" x14ac:dyDescent="0.25">
      <c r="A241" s="52">
        <v>263</v>
      </c>
      <c r="B241" s="52">
        <v>4</v>
      </c>
      <c r="C241" s="43" t="s">
        <v>65</v>
      </c>
      <c r="D241" s="43">
        <v>8</v>
      </c>
      <c r="E241" s="43">
        <v>2</v>
      </c>
      <c r="F241" s="53">
        <v>0.9342068640867156</v>
      </c>
    </row>
    <row r="242" spans="1:6" x14ac:dyDescent="0.25">
      <c r="A242" s="52">
        <v>263</v>
      </c>
      <c r="B242" s="52">
        <v>4</v>
      </c>
      <c r="C242" s="43" t="s">
        <v>70</v>
      </c>
      <c r="D242" s="43">
        <v>14</v>
      </c>
      <c r="E242" s="43">
        <v>5</v>
      </c>
      <c r="F242" s="53">
        <v>0.49797814675798902</v>
      </c>
    </row>
    <row r="243" spans="1:6" x14ac:dyDescent="0.25">
      <c r="A243" s="52">
        <v>263</v>
      </c>
      <c r="B243" s="52">
        <v>4</v>
      </c>
      <c r="C243" s="43" t="s">
        <v>71</v>
      </c>
      <c r="D243" s="43">
        <v>14</v>
      </c>
      <c r="E243" s="43">
        <v>5</v>
      </c>
      <c r="F243" s="53">
        <v>1.8733610478847507</v>
      </c>
    </row>
    <row r="244" spans="1:6" x14ac:dyDescent="0.25">
      <c r="A244" s="52">
        <v>263</v>
      </c>
      <c r="B244" s="52">
        <v>4</v>
      </c>
      <c r="C244" s="43" t="s">
        <v>84</v>
      </c>
      <c r="D244" s="43">
        <v>10</v>
      </c>
      <c r="E244" s="43">
        <v>2</v>
      </c>
      <c r="F244" s="53">
        <v>2.2520563124436959</v>
      </c>
    </row>
    <row r="245" spans="1:6" x14ac:dyDescent="0.25">
      <c r="A245" s="52">
        <v>283</v>
      </c>
      <c r="B245" s="52">
        <v>4</v>
      </c>
      <c r="C245" s="43" t="s">
        <v>48</v>
      </c>
      <c r="D245" s="43">
        <v>6</v>
      </c>
      <c r="E245" s="43">
        <v>2</v>
      </c>
      <c r="F245" s="53">
        <v>3.0067264393708788</v>
      </c>
    </row>
    <row r="246" spans="1:6" x14ac:dyDescent="0.25">
      <c r="A246" s="52">
        <v>283</v>
      </c>
      <c r="B246" s="52">
        <v>4</v>
      </c>
      <c r="C246" s="43" t="s">
        <v>58</v>
      </c>
      <c r="D246" s="43">
        <v>7</v>
      </c>
      <c r="E246" s="43">
        <v>2</v>
      </c>
      <c r="F246" s="53">
        <v>3.9790672525341315</v>
      </c>
    </row>
    <row r="247" spans="1:6" x14ac:dyDescent="0.25">
      <c r="A247" s="52">
        <v>283</v>
      </c>
      <c r="B247" s="52">
        <v>4</v>
      </c>
      <c r="C247" s="43" t="s">
        <v>60</v>
      </c>
      <c r="D247" s="43">
        <v>13</v>
      </c>
      <c r="E247" s="43">
        <v>4</v>
      </c>
      <c r="F247" s="53">
        <v>4.2743677799373892E-3</v>
      </c>
    </row>
    <row r="248" spans="1:6" x14ac:dyDescent="0.25">
      <c r="A248" s="52">
        <v>283</v>
      </c>
      <c r="B248" s="52">
        <v>4</v>
      </c>
      <c r="C248" s="43" t="s">
        <v>63</v>
      </c>
      <c r="D248" s="43">
        <v>8</v>
      </c>
      <c r="E248" s="43">
        <v>2</v>
      </c>
      <c r="F248" s="53">
        <v>9.5371298147843397</v>
      </c>
    </row>
    <row r="249" spans="1:6" x14ac:dyDescent="0.25">
      <c r="A249" s="52">
        <v>283</v>
      </c>
      <c r="B249" s="52">
        <v>4</v>
      </c>
      <c r="C249" s="43" t="s">
        <v>65</v>
      </c>
      <c r="D249" s="43">
        <v>8</v>
      </c>
      <c r="E249" s="43">
        <v>2</v>
      </c>
      <c r="F249" s="53">
        <v>1.2580193234743968</v>
      </c>
    </row>
    <row r="250" spans="1:6" x14ac:dyDescent="0.25">
      <c r="A250" s="52">
        <v>283</v>
      </c>
      <c r="B250" s="52">
        <v>4</v>
      </c>
      <c r="C250" s="43" t="s">
        <v>84</v>
      </c>
      <c r="D250" s="43">
        <v>10</v>
      </c>
      <c r="E250" s="43">
        <v>2</v>
      </c>
      <c r="F250" s="53">
        <v>5.9228042338471711</v>
      </c>
    </row>
    <row r="251" spans="1:6" x14ac:dyDescent="0.25">
      <c r="A251" s="52">
        <v>284</v>
      </c>
      <c r="B251" s="52">
        <v>4</v>
      </c>
      <c r="C251" s="43" t="s">
        <v>58</v>
      </c>
      <c r="D251" s="43">
        <v>7</v>
      </c>
      <c r="E251" s="43">
        <v>2</v>
      </c>
      <c r="F251" s="53">
        <v>0.92276125957642963</v>
      </c>
    </row>
    <row r="252" spans="1:6" x14ac:dyDescent="0.25">
      <c r="A252" s="52">
        <v>284</v>
      </c>
      <c r="B252" s="52">
        <v>4</v>
      </c>
      <c r="C252" s="43" t="s">
        <v>60</v>
      </c>
      <c r="D252" s="43">
        <v>13</v>
      </c>
      <c r="E252" s="43">
        <v>4</v>
      </c>
      <c r="F252" s="53">
        <v>9.2829859837064734E-4</v>
      </c>
    </row>
    <row r="253" spans="1:6" x14ac:dyDescent="0.25">
      <c r="A253" s="52">
        <v>284</v>
      </c>
      <c r="B253" s="52">
        <v>4</v>
      </c>
      <c r="C253" s="43" t="s">
        <v>63</v>
      </c>
      <c r="D253" s="43">
        <v>8</v>
      </c>
      <c r="E253" s="43">
        <v>2</v>
      </c>
      <c r="F253" s="53">
        <v>4.8063479283854695</v>
      </c>
    </row>
    <row r="254" spans="1:6" x14ac:dyDescent="0.25">
      <c r="A254" s="52">
        <v>284</v>
      </c>
      <c r="B254" s="52">
        <v>4</v>
      </c>
      <c r="C254" s="43" t="s">
        <v>71</v>
      </c>
      <c r="D254" s="43">
        <v>14</v>
      </c>
      <c r="E254" s="43">
        <v>5</v>
      </c>
      <c r="F254" s="53">
        <v>21.502265375214183</v>
      </c>
    </row>
    <row r="255" spans="1:6" x14ac:dyDescent="0.25">
      <c r="A255" s="52">
        <v>35</v>
      </c>
      <c r="B255" s="52">
        <v>6</v>
      </c>
      <c r="C255" s="43" t="s">
        <v>53</v>
      </c>
      <c r="D255" s="43">
        <v>6</v>
      </c>
      <c r="E255" s="43">
        <v>2</v>
      </c>
      <c r="F255" s="53">
        <v>101.64524133455288</v>
      </c>
    </row>
    <row r="256" spans="1:6" x14ac:dyDescent="0.25">
      <c r="A256" s="52">
        <v>35</v>
      </c>
      <c r="B256" s="52">
        <v>6</v>
      </c>
      <c r="C256" s="43" t="s">
        <v>58</v>
      </c>
      <c r="D256" s="43">
        <v>7</v>
      </c>
      <c r="E256" s="43">
        <v>2</v>
      </c>
      <c r="F256" s="53">
        <v>0.69792591681155469</v>
      </c>
    </row>
    <row r="257" spans="1:6" x14ac:dyDescent="0.25">
      <c r="A257" s="52">
        <v>35</v>
      </c>
      <c r="B257" s="52">
        <v>6</v>
      </c>
      <c r="C257" s="43" t="s">
        <v>74</v>
      </c>
      <c r="D257" s="43">
        <v>11</v>
      </c>
      <c r="E257" s="43">
        <v>3</v>
      </c>
      <c r="F257" s="53">
        <v>85.747624527410252</v>
      </c>
    </row>
    <row r="258" spans="1:6" x14ac:dyDescent="0.25">
      <c r="A258" s="52">
        <v>40</v>
      </c>
      <c r="B258" s="52">
        <v>6</v>
      </c>
      <c r="C258" s="43" t="s">
        <v>49</v>
      </c>
      <c r="D258" s="43">
        <v>6</v>
      </c>
      <c r="E258" s="43">
        <v>2</v>
      </c>
      <c r="F258" s="53">
        <v>105.86672634067114</v>
      </c>
    </row>
    <row r="259" spans="1:6" x14ac:dyDescent="0.25">
      <c r="A259" s="52">
        <v>40</v>
      </c>
      <c r="B259" s="52">
        <v>6</v>
      </c>
      <c r="C259" s="43" t="s">
        <v>54</v>
      </c>
      <c r="D259" s="43">
        <v>14</v>
      </c>
      <c r="E259" s="43">
        <v>5</v>
      </c>
      <c r="F259" s="53">
        <v>2.491764690395132</v>
      </c>
    </row>
    <row r="260" spans="1:6" x14ac:dyDescent="0.25">
      <c r="A260" s="52">
        <v>40</v>
      </c>
      <c r="B260" s="52">
        <v>6</v>
      </c>
      <c r="C260" s="43" t="s">
        <v>66</v>
      </c>
      <c r="D260" s="43">
        <v>3</v>
      </c>
      <c r="E260" s="43">
        <v>1</v>
      </c>
      <c r="F260" s="53">
        <v>6.1178311658962921</v>
      </c>
    </row>
    <row r="261" spans="1:6" x14ac:dyDescent="0.25">
      <c r="A261" s="52">
        <v>40</v>
      </c>
      <c r="B261" s="52">
        <v>6</v>
      </c>
      <c r="C261" s="43" t="s">
        <v>82</v>
      </c>
      <c r="D261" s="43">
        <v>14</v>
      </c>
      <c r="E261" s="43">
        <v>5</v>
      </c>
      <c r="F261" s="53">
        <v>36.037147739785027</v>
      </c>
    </row>
    <row r="262" spans="1:6" x14ac:dyDescent="0.25">
      <c r="A262" s="52">
        <v>40</v>
      </c>
      <c r="B262" s="52">
        <v>6</v>
      </c>
      <c r="C262" s="43" t="s">
        <v>84</v>
      </c>
      <c r="D262" s="43">
        <v>10</v>
      </c>
      <c r="E262" s="43">
        <v>2</v>
      </c>
      <c r="F262" s="53">
        <v>1.7823504111648498</v>
      </c>
    </row>
    <row r="263" spans="1:6" x14ac:dyDescent="0.25">
      <c r="A263" s="52">
        <v>99</v>
      </c>
      <c r="B263" s="52">
        <v>6</v>
      </c>
      <c r="C263" s="43" t="s">
        <v>49</v>
      </c>
      <c r="D263" s="43">
        <v>6</v>
      </c>
      <c r="E263" s="43">
        <v>2</v>
      </c>
      <c r="F263" s="53">
        <v>62.031284965236985</v>
      </c>
    </row>
    <row r="264" spans="1:6" x14ac:dyDescent="0.25">
      <c r="A264" s="52">
        <v>99</v>
      </c>
      <c r="B264" s="52">
        <v>6</v>
      </c>
      <c r="C264" s="43" t="s">
        <v>58</v>
      </c>
      <c r="D264" s="43">
        <v>7</v>
      </c>
      <c r="E264" s="43">
        <v>2</v>
      </c>
      <c r="F264" s="53">
        <v>48.094850649287366</v>
      </c>
    </row>
    <row r="265" spans="1:6" x14ac:dyDescent="0.25">
      <c r="A265" s="52">
        <v>99</v>
      </c>
      <c r="B265" s="52">
        <v>6</v>
      </c>
      <c r="C265" s="43" t="s">
        <v>63</v>
      </c>
      <c r="D265" s="43">
        <v>8</v>
      </c>
      <c r="E265" s="43">
        <v>2</v>
      </c>
      <c r="F265" s="53">
        <v>25.040264131497466</v>
      </c>
    </row>
    <row r="266" spans="1:6" x14ac:dyDescent="0.25">
      <c r="A266" s="52">
        <v>100</v>
      </c>
      <c r="B266" s="52">
        <v>6</v>
      </c>
      <c r="C266" s="43" t="s">
        <v>63</v>
      </c>
      <c r="D266" s="43">
        <v>8</v>
      </c>
      <c r="E266" s="43">
        <v>2</v>
      </c>
      <c r="F266" s="53">
        <v>20.005597388205462</v>
      </c>
    </row>
    <row r="267" spans="1:6" x14ac:dyDescent="0.25">
      <c r="A267" s="52">
        <v>100</v>
      </c>
      <c r="B267" s="52">
        <v>6</v>
      </c>
      <c r="C267" s="43" t="s">
        <v>71</v>
      </c>
      <c r="D267" s="43">
        <v>14</v>
      </c>
      <c r="E267" s="43">
        <v>5</v>
      </c>
      <c r="F267" s="53">
        <v>7.1205719336623465</v>
      </c>
    </row>
    <row r="268" spans="1:6" x14ac:dyDescent="0.25">
      <c r="A268" s="52">
        <v>100</v>
      </c>
      <c r="B268" s="52">
        <v>6</v>
      </c>
      <c r="C268" s="43" t="s">
        <v>82</v>
      </c>
      <c r="D268" s="43">
        <v>14</v>
      </c>
      <c r="E268" s="43">
        <v>5</v>
      </c>
      <c r="F268" s="53">
        <v>2.7625430524671297</v>
      </c>
    </row>
    <row r="269" spans="1:6" x14ac:dyDescent="0.25">
      <c r="A269" s="52">
        <v>101</v>
      </c>
      <c r="B269" s="52">
        <v>6</v>
      </c>
      <c r="C269" s="43" t="s">
        <v>55</v>
      </c>
      <c r="D269" s="43">
        <v>1</v>
      </c>
      <c r="E269" s="43">
        <v>1</v>
      </c>
      <c r="F269" s="53">
        <v>30.731381705918974</v>
      </c>
    </row>
    <row r="270" spans="1:6" x14ac:dyDescent="0.25">
      <c r="A270" s="52">
        <v>101</v>
      </c>
      <c r="B270" s="52">
        <v>6</v>
      </c>
      <c r="C270" s="43" t="s">
        <v>74</v>
      </c>
      <c r="D270" s="43">
        <v>11</v>
      </c>
      <c r="E270" s="43">
        <v>3</v>
      </c>
      <c r="F270" s="53">
        <v>9.1375183773017099</v>
      </c>
    </row>
    <row r="271" spans="1:6" x14ac:dyDescent="0.25">
      <c r="A271" s="52">
        <v>103</v>
      </c>
      <c r="B271" s="52">
        <v>6</v>
      </c>
      <c r="C271" s="43" t="s">
        <v>49</v>
      </c>
      <c r="D271" s="43">
        <v>6</v>
      </c>
      <c r="E271" s="43">
        <v>2</v>
      </c>
      <c r="F271" s="53">
        <v>259.05489585002908</v>
      </c>
    </row>
    <row r="272" spans="1:6" x14ac:dyDescent="0.25">
      <c r="A272" s="52">
        <v>103</v>
      </c>
      <c r="B272" s="52">
        <v>6</v>
      </c>
      <c r="C272" s="43" t="s">
        <v>54</v>
      </c>
      <c r="D272" s="43">
        <v>14</v>
      </c>
      <c r="E272" s="43">
        <v>5</v>
      </c>
      <c r="F272" s="53">
        <v>8.9613614191886057</v>
      </c>
    </row>
    <row r="273" spans="1:6" x14ac:dyDescent="0.25">
      <c r="A273" s="52">
        <v>103</v>
      </c>
      <c r="B273" s="52">
        <v>6</v>
      </c>
      <c r="C273" s="43" t="s">
        <v>63</v>
      </c>
      <c r="D273" s="43">
        <v>8</v>
      </c>
      <c r="E273" s="43">
        <v>2</v>
      </c>
      <c r="F273" s="53">
        <v>3.0235697776176771</v>
      </c>
    </row>
    <row r="274" spans="1:6" x14ac:dyDescent="0.25">
      <c r="A274" s="52">
        <v>103</v>
      </c>
      <c r="B274" s="52">
        <v>6</v>
      </c>
      <c r="C274" s="43" t="s">
        <v>66</v>
      </c>
      <c r="D274" s="43">
        <v>3</v>
      </c>
      <c r="E274" s="43">
        <v>1</v>
      </c>
      <c r="F274" s="53">
        <v>224.54915221917477</v>
      </c>
    </row>
    <row r="275" spans="1:6" x14ac:dyDescent="0.25">
      <c r="A275" s="52">
        <v>103</v>
      </c>
      <c r="B275" s="52">
        <v>6</v>
      </c>
      <c r="C275" s="43" t="s">
        <v>71</v>
      </c>
      <c r="D275" s="43">
        <v>14</v>
      </c>
      <c r="E275" s="43">
        <v>5</v>
      </c>
      <c r="F275" s="53">
        <v>37.24824445888823</v>
      </c>
    </row>
    <row r="276" spans="1:6" x14ac:dyDescent="0.25">
      <c r="A276" s="52">
        <v>103</v>
      </c>
      <c r="B276" s="52">
        <v>6</v>
      </c>
      <c r="C276" s="43" t="s">
        <v>74</v>
      </c>
      <c r="D276" s="43">
        <v>11</v>
      </c>
      <c r="E276" s="43">
        <v>3</v>
      </c>
      <c r="F276" s="53">
        <v>63.151304843797909</v>
      </c>
    </row>
    <row r="277" spans="1:6" x14ac:dyDescent="0.25">
      <c r="A277" s="52">
        <v>103</v>
      </c>
      <c r="B277" s="52">
        <v>6</v>
      </c>
      <c r="C277" s="43" t="s">
        <v>76</v>
      </c>
      <c r="D277" s="43">
        <v>11</v>
      </c>
      <c r="E277" s="43">
        <v>3</v>
      </c>
      <c r="F277" s="53">
        <v>789.54541072089353</v>
      </c>
    </row>
    <row r="278" spans="1:6" x14ac:dyDescent="0.25">
      <c r="A278" s="52">
        <v>103</v>
      </c>
      <c r="B278" s="52">
        <v>6</v>
      </c>
      <c r="C278" s="43" t="s">
        <v>77</v>
      </c>
      <c r="D278" s="43">
        <v>11</v>
      </c>
      <c r="E278" s="43">
        <v>3</v>
      </c>
      <c r="F278" s="53">
        <v>67.240935438929569</v>
      </c>
    </row>
    <row r="279" spans="1:6" x14ac:dyDescent="0.25">
      <c r="A279" s="52">
        <v>103</v>
      </c>
      <c r="B279" s="52">
        <v>6</v>
      </c>
      <c r="C279" s="43" t="s">
        <v>82</v>
      </c>
      <c r="D279" s="43">
        <v>14</v>
      </c>
      <c r="E279" s="43">
        <v>5</v>
      </c>
      <c r="F279" s="53">
        <v>82.131169314602019</v>
      </c>
    </row>
    <row r="280" spans="1:6" x14ac:dyDescent="0.25">
      <c r="A280" s="52">
        <v>103</v>
      </c>
      <c r="B280" s="52">
        <v>6</v>
      </c>
      <c r="C280" s="43" t="s">
        <v>83</v>
      </c>
      <c r="D280" s="43">
        <v>10</v>
      </c>
      <c r="E280" s="43">
        <v>2</v>
      </c>
      <c r="F280" s="53">
        <v>29.402689632938259</v>
      </c>
    </row>
    <row r="281" spans="1:6" x14ac:dyDescent="0.25">
      <c r="A281" s="52">
        <v>103</v>
      </c>
      <c r="B281" s="52">
        <v>6</v>
      </c>
      <c r="C281" s="43" t="s">
        <v>84</v>
      </c>
      <c r="D281" s="43">
        <v>10</v>
      </c>
      <c r="E281" s="43">
        <v>2</v>
      </c>
      <c r="F281" s="53">
        <v>10.986326664737261</v>
      </c>
    </row>
    <row r="282" spans="1:6" x14ac:dyDescent="0.25">
      <c r="A282" s="52">
        <v>104</v>
      </c>
      <c r="B282" s="52">
        <v>6</v>
      </c>
      <c r="C282" s="43" t="s">
        <v>51</v>
      </c>
      <c r="D282" s="43">
        <v>6</v>
      </c>
      <c r="E282" s="43">
        <v>2</v>
      </c>
      <c r="F282" s="53">
        <v>25.053179332207748</v>
      </c>
    </row>
    <row r="283" spans="1:6" x14ac:dyDescent="0.25">
      <c r="A283" s="52">
        <v>104</v>
      </c>
      <c r="B283" s="52">
        <v>6</v>
      </c>
      <c r="C283" s="43" t="s">
        <v>54</v>
      </c>
      <c r="D283" s="43">
        <v>14</v>
      </c>
      <c r="E283" s="43">
        <v>5</v>
      </c>
      <c r="F283" s="53">
        <v>5.5290636621193752</v>
      </c>
    </row>
    <row r="284" spans="1:6" x14ac:dyDescent="0.25">
      <c r="A284" s="52">
        <v>104</v>
      </c>
      <c r="B284" s="52">
        <v>6</v>
      </c>
      <c r="C284" s="43" t="s">
        <v>58</v>
      </c>
      <c r="D284" s="43">
        <v>7</v>
      </c>
      <c r="E284" s="43">
        <v>2</v>
      </c>
      <c r="F284" s="53">
        <v>4.3154392270685964</v>
      </c>
    </row>
    <row r="285" spans="1:6" x14ac:dyDescent="0.25">
      <c r="A285" s="52">
        <v>104</v>
      </c>
      <c r="B285" s="52">
        <v>6</v>
      </c>
      <c r="C285" s="43" t="s">
        <v>66</v>
      </c>
      <c r="D285" s="43">
        <v>3</v>
      </c>
      <c r="E285" s="43">
        <v>1</v>
      </c>
      <c r="F285" s="53">
        <v>8.1450414930571924</v>
      </c>
    </row>
    <row r="286" spans="1:6" x14ac:dyDescent="0.25">
      <c r="A286" s="52">
        <v>104</v>
      </c>
      <c r="B286" s="52">
        <v>6</v>
      </c>
      <c r="C286" s="43" t="s">
        <v>71</v>
      </c>
      <c r="D286" s="43">
        <v>14</v>
      </c>
      <c r="E286" s="43">
        <v>5</v>
      </c>
      <c r="F286" s="53">
        <v>8.6193725668292203</v>
      </c>
    </row>
    <row r="287" spans="1:6" x14ac:dyDescent="0.25">
      <c r="A287" s="52">
        <v>104</v>
      </c>
      <c r="B287" s="52">
        <v>6</v>
      </c>
      <c r="C287" s="43" t="s">
        <v>72</v>
      </c>
      <c r="D287" s="43">
        <v>14</v>
      </c>
      <c r="E287" s="43">
        <v>5</v>
      </c>
      <c r="F287" s="53">
        <v>1.1576708552039141</v>
      </c>
    </row>
    <row r="288" spans="1:6" x14ac:dyDescent="0.25">
      <c r="A288" s="52">
        <v>104</v>
      </c>
      <c r="B288" s="52">
        <v>6</v>
      </c>
      <c r="C288" s="43" t="s">
        <v>76</v>
      </c>
      <c r="D288" s="43">
        <v>11</v>
      </c>
      <c r="E288" s="43">
        <v>3</v>
      </c>
      <c r="F288" s="53">
        <v>241.08067133982289</v>
      </c>
    </row>
    <row r="289" spans="1:6" x14ac:dyDescent="0.25">
      <c r="A289" s="52">
        <v>104</v>
      </c>
      <c r="B289" s="52">
        <v>6</v>
      </c>
      <c r="C289" s="43" t="s">
        <v>82</v>
      </c>
      <c r="D289" s="43">
        <v>14</v>
      </c>
      <c r="E289" s="43">
        <v>5</v>
      </c>
      <c r="F289" s="53">
        <v>42.369891076892308</v>
      </c>
    </row>
    <row r="290" spans="1:6" x14ac:dyDescent="0.25">
      <c r="A290" s="52">
        <v>104</v>
      </c>
      <c r="B290" s="52">
        <v>6</v>
      </c>
      <c r="C290" s="43" t="s">
        <v>84</v>
      </c>
      <c r="D290" s="43">
        <v>10</v>
      </c>
      <c r="E290" s="43">
        <v>2</v>
      </c>
      <c r="F290" s="53">
        <v>2.3729517308407759</v>
      </c>
    </row>
    <row r="291" spans="1:6" x14ac:dyDescent="0.25">
      <c r="A291" s="52">
        <v>242</v>
      </c>
      <c r="B291" s="52">
        <v>6</v>
      </c>
      <c r="C291" s="43" t="s">
        <v>48</v>
      </c>
      <c r="D291" s="43">
        <v>6</v>
      </c>
      <c r="E291" s="43">
        <v>2</v>
      </c>
      <c r="F291" s="53">
        <v>11.974893063535927</v>
      </c>
    </row>
    <row r="292" spans="1:6" x14ac:dyDescent="0.25">
      <c r="A292" s="52">
        <v>242</v>
      </c>
      <c r="B292" s="52">
        <v>6</v>
      </c>
      <c r="C292" s="43" t="s">
        <v>49</v>
      </c>
      <c r="D292" s="43">
        <v>6</v>
      </c>
      <c r="E292" s="43">
        <v>2</v>
      </c>
      <c r="F292" s="53">
        <v>210.58115938867024</v>
      </c>
    </row>
    <row r="293" spans="1:6" x14ac:dyDescent="0.25">
      <c r="A293" s="52">
        <v>242</v>
      </c>
      <c r="B293" s="52">
        <v>6</v>
      </c>
      <c r="C293" s="43" t="s">
        <v>54</v>
      </c>
      <c r="D293" s="43">
        <v>14</v>
      </c>
      <c r="E293" s="43">
        <v>5</v>
      </c>
      <c r="F293" s="53">
        <v>9.5348138663079034</v>
      </c>
    </row>
    <row r="294" spans="1:6" x14ac:dyDescent="0.25">
      <c r="A294" s="52">
        <v>242</v>
      </c>
      <c r="B294" s="52">
        <v>6</v>
      </c>
      <c r="C294" s="43" t="s">
        <v>59</v>
      </c>
      <c r="D294" s="43">
        <v>12</v>
      </c>
      <c r="E294" s="43">
        <v>4</v>
      </c>
      <c r="F294" s="53">
        <v>174.5770570775</v>
      </c>
    </row>
    <row r="295" spans="1:6" x14ac:dyDescent="0.25">
      <c r="A295" s="52">
        <v>242</v>
      </c>
      <c r="B295" s="52">
        <v>6</v>
      </c>
      <c r="C295" s="43" t="s">
        <v>89</v>
      </c>
      <c r="D295" s="43">
        <v>9</v>
      </c>
      <c r="E295" s="43">
        <v>3</v>
      </c>
      <c r="F295" s="53">
        <v>557.74178401067388</v>
      </c>
    </row>
    <row r="296" spans="1:6" x14ac:dyDescent="0.25">
      <c r="A296" s="52">
        <v>242</v>
      </c>
      <c r="B296" s="52">
        <v>6</v>
      </c>
      <c r="C296" s="43" t="s">
        <v>90</v>
      </c>
      <c r="D296" s="43">
        <v>2</v>
      </c>
      <c r="E296" s="43">
        <v>1</v>
      </c>
      <c r="F296" s="53">
        <v>231.38463242417444</v>
      </c>
    </row>
    <row r="297" spans="1:6" x14ac:dyDescent="0.25">
      <c r="A297" s="52">
        <v>242</v>
      </c>
      <c r="B297" s="52">
        <v>6</v>
      </c>
      <c r="C297" s="43" t="s">
        <v>66</v>
      </c>
      <c r="D297" s="43">
        <v>3</v>
      </c>
      <c r="E297" s="43">
        <v>1</v>
      </c>
      <c r="F297" s="53">
        <v>775.90326385167907</v>
      </c>
    </row>
    <row r="298" spans="1:6" x14ac:dyDescent="0.25">
      <c r="A298" s="52">
        <v>242</v>
      </c>
      <c r="B298" s="52">
        <v>6</v>
      </c>
      <c r="C298" s="43" t="s">
        <v>71</v>
      </c>
      <c r="D298" s="43">
        <v>14</v>
      </c>
      <c r="E298" s="43">
        <v>5</v>
      </c>
      <c r="F298" s="53">
        <v>12.814383697644956</v>
      </c>
    </row>
    <row r="299" spans="1:6" x14ac:dyDescent="0.25">
      <c r="A299" s="52">
        <v>243</v>
      </c>
      <c r="B299" s="52">
        <v>6</v>
      </c>
      <c r="C299" s="43" t="s">
        <v>59</v>
      </c>
      <c r="D299" s="43">
        <v>12</v>
      </c>
      <c r="E299" s="43">
        <v>4</v>
      </c>
      <c r="F299" s="53">
        <v>87.288528538750001</v>
      </c>
    </row>
    <row r="300" spans="1:6" x14ac:dyDescent="0.25">
      <c r="A300" s="52">
        <v>243</v>
      </c>
      <c r="B300" s="52">
        <v>6</v>
      </c>
      <c r="C300" s="43" t="s">
        <v>60</v>
      </c>
      <c r="D300" s="43">
        <v>13</v>
      </c>
      <c r="E300" s="43">
        <v>4</v>
      </c>
      <c r="F300" s="53">
        <v>1.0835293081907032E-3</v>
      </c>
    </row>
    <row r="301" spans="1:6" x14ac:dyDescent="0.25">
      <c r="A301" s="52">
        <v>243</v>
      </c>
      <c r="B301" s="52">
        <v>6</v>
      </c>
      <c r="C301" s="43" t="s">
        <v>89</v>
      </c>
      <c r="D301" s="43">
        <v>9</v>
      </c>
      <c r="E301" s="43">
        <v>3</v>
      </c>
      <c r="F301" s="53">
        <v>390.41924880747177</v>
      </c>
    </row>
    <row r="302" spans="1:6" x14ac:dyDescent="0.25">
      <c r="A302" s="52">
        <v>243</v>
      </c>
      <c r="B302" s="52">
        <v>6</v>
      </c>
      <c r="C302" s="43" t="s">
        <v>90</v>
      </c>
      <c r="D302" s="43">
        <v>2</v>
      </c>
      <c r="E302" s="43">
        <v>1</v>
      </c>
      <c r="F302" s="53">
        <v>142.3905430302612</v>
      </c>
    </row>
    <row r="303" spans="1:6" x14ac:dyDescent="0.25">
      <c r="A303" s="52">
        <v>243</v>
      </c>
      <c r="B303" s="52">
        <v>6</v>
      </c>
      <c r="C303" s="43" t="s">
        <v>71</v>
      </c>
      <c r="D303" s="43">
        <v>14</v>
      </c>
      <c r="E303" s="43">
        <v>5</v>
      </c>
      <c r="F303" s="53">
        <v>16.184769369625382</v>
      </c>
    </row>
    <row r="304" spans="1:6" x14ac:dyDescent="0.25">
      <c r="A304" s="52">
        <v>243</v>
      </c>
      <c r="B304" s="52">
        <v>6</v>
      </c>
      <c r="C304" s="43" t="s">
        <v>84</v>
      </c>
      <c r="D304" s="43">
        <v>10</v>
      </c>
      <c r="E304" s="43">
        <v>2</v>
      </c>
      <c r="F304" s="53">
        <v>1.0230327615104367</v>
      </c>
    </row>
    <row r="305" spans="1:6" x14ac:dyDescent="0.25">
      <c r="A305" s="52">
        <v>244</v>
      </c>
      <c r="B305" s="52">
        <v>6</v>
      </c>
      <c r="C305" s="43" t="s">
        <v>54</v>
      </c>
      <c r="D305" s="43">
        <v>14</v>
      </c>
      <c r="E305" s="43">
        <v>5</v>
      </c>
      <c r="F305" s="53">
        <v>1.3945991110614786</v>
      </c>
    </row>
    <row r="306" spans="1:6" x14ac:dyDescent="0.25">
      <c r="A306" s="52">
        <v>244</v>
      </c>
      <c r="B306" s="52">
        <v>6</v>
      </c>
      <c r="C306" s="43" t="s">
        <v>58</v>
      </c>
      <c r="D306" s="43">
        <v>7</v>
      </c>
      <c r="E306" s="43">
        <v>2</v>
      </c>
      <c r="F306" s="53">
        <v>4.2371690490754421</v>
      </c>
    </row>
    <row r="307" spans="1:6" x14ac:dyDescent="0.25">
      <c r="A307" s="52">
        <v>244</v>
      </c>
      <c r="B307" s="52">
        <v>6</v>
      </c>
      <c r="C307" s="43" t="s">
        <v>59</v>
      </c>
      <c r="D307" s="43">
        <v>12</v>
      </c>
      <c r="E307" s="43">
        <v>4</v>
      </c>
      <c r="F307" s="53">
        <v>0.68194162920898438</v>
      </c>
    </row>
    <row r="308" spans="1:6" x14ac:dyDescent="0.25">
      <c r="A308" s="52">
        <v>244</v>
      </c>
      <c r="B308" s="52">
        <v>6</v>
      </c>
      <c r="C308" s="43" t="s">
        <v>71</v>
      </c>
      <c r="D308" s="43">
        <v>14</v>
      </c>
      <c r="E308" s="43">
        <v>5</v>
      </c>
      <c r="F308" s="53">
        <v>7.3567133498297208</v>
      </c>
    </row>
    <row r="309" spans="1:6" x14ac:dyDescent="0.25">
      <c r="A309" s="52">
        <v>245</v>
      </c>
      <c r="B309" s="52">
        <v>6</v>
      </c>
      <c r="C309" s="43" t="s">
        <v>54</v>
      </c>
      <c r="D309" s="43">
        <v>14</v>
      </c>
      <c r="E309" s="43">
        <v>5</v>
      </c>
      <c r="F309" s="53">
        <v>7.6278510930463241</v>
      </c>
    </row>
    <row r="310" spans="1:6" x14ac:dyDescent="0.25">
      <c r="A310" s="52">
        <v>245</v>
      </c>
      <c r="B310" s="52">
        <v>6</v>
      </c>
      <c r="C310" s="43" t="s">
        <v>59</v>
      </c>
      <c r="D310" s="43">
        <v>12</v>
      </c>
      <c r="E310" s="43">
        <v>4</v>
      </c>
      <c r="F310" s="53">
        <v>43.644264269375</v>
      </c>
    </row>
    <row r="311" spans="1:6" x14ac:dyDescent="0.25">
      <c r="A311" s="52">
        <v>245</v>
      </c>
      <c r="B311" s="52">
        <v>6</v>
      </c>
      <c r="C311" s="43" t="s">
        <v>90</v>
      </c>
      <c r="D311" s="43">
        <v>2</v>
      </c>
      <c r="E311" s="43">
        <v>1</v>
      </c>
      <c r="F311" s="53">
        <v>355.97635757565303</v>
      </c>
    </row>
    <row r="312" spans="1:6" x14ac:dyDescent="0.25">
      <c r="A312" s="52">
        <v>245</v>
      </c>
      <c r="B312" s="52">
        <v>6</v>
      </c>
      <c r="C312" s="43" t="s">
        <v>66</v>
      </c>
      <c r="D312" s="43">
        <v>3</v>
      </c>
      <c r="E312" s="43">
        <v>1</v>
      </c>
      <c r="F312" s="53">
        <v>412.43721836174967</v>
      </c>
    </row>
    <row r="313" spans="1:6" x14ac:dyDescent="0.25">
      <c r="A313" s="52">
        <v>245</v>
      </c>
      <c r="B313" s="52">
        <v>6</v>
      </c>
      <c r="C313" s="43" t="s">
        <v>71</v>
      </c>
      <c r="D313" s="43">
        <v>14</v>
      </c>
      <c r="E313" s="43">
        <v>5</v>
      </c>
      <c r="F313" s="53">
        <v>7.0419580220733735</v>
      </c>
    </row>
    <row r="314" spans="1:6" x14ac:dyDescent="0.25">
      <c r="A314" s="52">
        <v>245</v>
      </c>
      <c r="B314" s="52">
        <v>6</v>
      </c>
      <c r="C314" s="43" t="s">
        <v>84</v>
      </c>
      <c r="D314" s="43">
        <v>10</v>
      </c>
      <c r="E314" s="43">
        <v>2</v>
      </c>
      <c r="F314" s="53">
        <v>8.8842063507707572</v>
      </c>
    </row>
    <row r="315" spans="1:6" x14ac:dyDescent="0.25">
      <c r="A315" s="52">
        <v>28</v>
      </c>
      <c r="B315" s="52">
        <v>5</v>
      </c>
      <c r="C315" s="43" t="s">
        <v>48</v>
      </c>
      <c r="D315" s="43">
        <v>6</v>
      </c>
      <c r="E315" s="43">
        <v>2</v>
      </c>
      <c r="F315" s="53">
        <v>5.8186204801724539</v>
      </c>
    </row>
    <row r="316" spans="1:6" x14ac:dyDescent="0.25">
      <c r="A316" s="52">
        <v>28</v>
      </c>
      <c r="B316" s="52">
        <v>5</v>
      </c>
      <c r="C316" s="43" t="s">
        <v>58</v>
      </c>
      <c r="D316" s="43">
        <v>7</v>
      </c>
      <c r="E316" s="43">
        <v>2</v>
      </c>
      <c r="F316" s="53">
        <v>0.34896295840577735</v>
      </c>
    </row>
    <row r="317" spans="1:6" x14ac:dyDescent="0.25">
      <c r="A317" s="52">
        <v>28</v>
      </c>
      <c r="B317" s="52">
        <v>5</v>
      </c>
      <c r="C317" s="43" t="s">
        <v>60</v>
      </c>
      <c r="D317" s="43">
        <v>13</v>
      </c>
      <c r="E317" s="43">
        <v>4</v>
      </c>
      <c r="F317" s="53">
        <v>3.7649690662059916E-3</v>
      </c>
    </row>
    <row r="318" spans="1:6" x14ac:dyDescent="0.25">
      <c r="A318" s="52">
        <v>28</v>
      </c>
      <c r="B318" s="52">
        <v>5</v>
      </c>
      <c r="C318" s="43" t="s">
        <v>64</v>
      </c>
      <c r="D318" s="43">
        <v>8</v>
      </c>
      <c r="E318" s="43">
        <v>2</v>
      </c>
      <c r="F318" s="53">
        <v>12.315358281651969</v>
      </c>
    </row>
    <row r="319" spans="1:6" x14ac:dyDescent="0.25">
      <c r="A319" s="52">
        <v>28</v>
      </c>
      <c r="B319" s="52">
        <v>5</v>
      </c>
      <c r="C319" s="43" t="s">
        <v>65</v>
      </c>
      <c r="D319" s="43">
        <v>8</v>
      </c>
      <c r="E319" s="43">
        <v>2</v>
      </c>
      <c r="F319" s="53">
        <v>9.3893476527738198</v>
      </c>
    </row>
    <row r="320" spans="1:6" x14ac:dyDescent="0.25">
      <c r="A320" s="52">
        <v>28</v>
      </c>
      <c r="B320" s="52">
        <v>5</v>
      </c>
      <c r="C320" s="43" t="s">
        <v>70</v>
      </c>
      <c r="D320" s="43">
        <v>14</v>
      </c>
      <c r="E320" s="43">
        <v>5</v>
      </c>
      <c r="F320" s="53">
        <v>3.6428657525204993</v>
      </c>
    </row>
    <row r="321" spans="1:6" x14ac:dyDescent="0.25">
      <c r="A321" s="52">
        <v>28</v>
      </c>
      <c r="B321" s="52">
        <v>5</v>
      </c>
      <c r="C321" s="43" t="s">
        <v>71</v>
      </c>
      <c r="D321" s="43">
        <v>14</v>
      </c>
      <c r="E321" s="43">
        <v>5</v>
      </c>
      <c r="F321" s="53">
        <v>10.253623584473779</v>
      </c>
    </row>
    <row r="322" spans="1:6" x14ac:dyDescent="0.25">
      <c r="A322" s="52">
        <v>28</v>
      </c>
      <c r="B322" s="52">
        <v>5</v>
      </c>
      <c r="C322" s="43" t="s">
        <v>73</v>
      </c>
      <c r="D322" s="43">
        <v>11</v>
      </c>
      <c r="E322" s="43">
        <v>3</v>
      </c>
      <c r="F322" s="53">
        <v>94.474398247532619</v>
      </c>
    </row>
    <row r="323" spans="1:6" x14ac:dyDescent="0.25">
      <c r="A323" s="52">
        <v>28</v>
      </c>
      <c r="B323" s="52">
        <v>5</v>
      </c>
      <c r="C323" s="43" t="s">
        <v>76</v>
      </c>
      <c r="D323" s="43">
        <v>11</v>
      </c>
      <c r="E323" s="43">
        <v>3</v>
      </c>
      <c r="F323" s="53">
        <v>5.5465497858269099</v>
      </c>
    </row>
    <row r="324" spans="1:6" x14ac:dyDescent="0.25">
      <c r="A324" s="52">
        <v>28</v>
      </c>
      <c r="B324" s="52">
        <v>5</v>
      </c>
      <c r="C324" s="43" t="s">
        <v>84</v>
      </c>
      <c r="D324" s="43">
        <v>10</v>
      </c>
      <c r="E324" s="43">
        <v>2</v>
      </c>
      <c r="F324" s="53">
        <v>7.7391308655603037</v>
      </c>
    </row>
    <row r="325" spans="1:6" x14ac:dyDescent="0.25">
      <c r="A325" s="52">
        <v>115</v>
      </c>
      <c r="B325" s="52">
        <v>5</v>
      </c>
      <c r="C325" s="43" t="s">
        <v>49</v>
      </c>
      <c r="D325" s="43">
        <v>6</v>
      </c>
      <c r="E325" s="43">
        <v>2</v>
      </c>
      <c r="F325" s="53">
        <v>35.288908780223707</v>
      </c>
    </row>
    <row r="326" spans="1:6" x14ac:dyDescent="0.25">
      <c r="A326" s="52">
        <v>115</v>
      </c>
      <c r="B326" s="52">
        <v>5</v>
      </c>
      <c r="C326" s="43" t="s">
        <v>85</v>
      </c>
      <c r="D326" s="43">
        <v>6</v>
      </c>
      <c r="E326" s="43">
        <v>2</v>
      </c>
      <c r="F326" s="53">
        <v>56.453164095241462</v>
      </c>
    </row>
    <row r="327" spans="1:6" x14ac:dyDescent="0.25">
      <c r="A327" s="52">
        <v>115</v>
      </c>
      <c r="B327" s="52">
        <v>5</v>
      </c>
      <c r="C327" s="43" t="s">
        <v>60</v>
      </c>
      <c r="D327" s="43">
        <v>13</v>
      </c>
      <c r="E327" s="43">
        <v>4</v>
      </c>
      <c r="F327" s="53">
        <v>3.7956865147057224E-3</v>
      </c>
    </row>
    <row r="328" spans="1:6" x14ac:dyDescent="0.25">
      <c r="A328" s="52">
        <v>115</v>
      </c>
      <c r="B328" s="52">
        <v>5</v>
      </c>
      <c r="C328" s="43" t="s">
        <v>63</v>
      </c>
      <c r="D328" s="43">
        <v>8</v>
      </c>
      <c r="E328" s="43">
        <v>2</v>
      </c>
      <c r="F328" s="53">
        <v>85.470768235511343</v>
      </c>
    </row>
    <row r="329" spans="1:6" x14ac:dyDescent="0.25">
      <c r="A329" s="52">
        <v>115</v>
      </c>
      <c r="B329" s="52">
        <v>5</v>
      </c>
      <c r="C329" s="43" t="s">
        <v>66</v>
      </c>
      <c r="D329" s="43">
        <v>3</v>
      </c>
      <c r="E329" s="43">
        <v>1</v>
      </c>
      <c r="F329" s="53">
        <v>71.608413947386595</v>
      </c>
    </row>
    <row r="330" spans="1:6" x14ac:dyDescent="0.25">
      <c r="A330" s="52">
        <v>115</v>
      </c>
      <c r="B330" s="52">
        <v>5</v>
      </c>
      <c r="C330" s="43" t="s">
        <v>68</v>
      </c>
      <c r="D330" s="43">
        <v>3</v>
      </c>
      <c r="E330" s="43">
        <v>1</v>
      </c>
      <c r="F330" s="53">
        <v>450.93706608592265</v>
      </c>
    </row>
    <row r="331" spans="1:6" x14ac:dyDescent="0.25">
      <c r="A331" s="52">
        <v>115</v>
      </c>
      <c r="B331" s="52">
        <v>5</v>
      </c>
      <c r="C331" s="43" t="s">
        <v>73</v>
      </c>
      <c r="D331" s="43">
        <v>11</v>
      </c>
      <c r="E331" s="43">
        <v>3</v>
      </c>
      <c r="F331" s="53">
        <v>139.59385255346467</v>
      </c>
    </row>
    <row r="332" spans="1:6" x14ac:dyDescent="0.25">
      <c r="A332" s="52">
        <v>115</v>
      </c>
      <c r="B332" s="52">
        <v>5</v>
      </c>
      <c r="C332" s="43" t="s">
        <v>74</v>
      </c>
      <c r="D332" s="43">
        <v>11</v>
      </c>
      <c r="E332" s="43">
        <v>3</v>
      </c>
      <c r="F332" s="53">
        <v>14.532257144224637</v>
      </c>
    </row>
    <row r="333" spans="1:6" x14ac:dyDescent="0.25">
      <c r="A333" s="52">
        <v>115</v>
      </c>
      <c r="B333" s="52">
        <v>5</v>
      </c>
      <c r="C333" s="43" t="s">
        <v>80</v>
      </c>
      <c r="D333" s="43">
        <v>5</v>
      </c>
      <c r="E333" s="43">
        <v>1</v>
      </c>
      <c r="F333" s="53">
        <v>75.021968669546993</v>
      </c>
    </row>
    <row r="334" spans="1:6" x14ac:dyDescent="0.25">
      <c r="A334" s="52">
        <v>116</v>
      </c>
      <c r="B334" s="52">
        <v>5</v>
      </c>
      <c r="C334" s="43" t="s">
        <v>48</v>
      </c>
      <c r="D334" s="43">
        <v>6</v>
      </c>
      <c r="E334" s="43">
        <v>2</v>
      </c>
      <c r="F334" s="53">
        <v>2.7186105974001444</v>
      </c>
    </row>
    <row r="335" spans="1:6" x14ac:dyDescent="0.25">
      <c r="A335" s="52">
        <v>116</v>
      </c>
      <c r="B335" s="52">
        <v>5</v>
      </c>
      <c r="C335" s="43" t="s">
        <v>58</v>
      </c>
      <c r="D335" s="43">
        <v>7</v>
      </c>
      <c r="E335" s="43">
        <v>2</v>
      </c>
      <c r="F335" s="53">
        <v>0.92276125957642963</v>
      </c>
    </row>
    <row r="336" spans="1:6" x14ac:dyDescent="0.25">
      <c r="A336" s="52">
        <v>116</v>
      </c>
      <c r="B336" s="52">
        <v>5</v>
      </c>
      <c r="C336" s="43" t="s">
        <v>60</v>
      </c>
      <c r="D336" s="43">
        <v>13</v>
      </c>
      <c r="E336" s="43">
        <v>4</v>
      </c>
      <c r="F336" s="53">
        <v>4.6414929918532364E-3</v>
      </c>
    </row>
    <row r="337" spans="1:6" x14ac:dyDescent="0.25">
      <c r="A337" s="52">
        <v>116</v>
      </c>
      <c r="B337" s="52">
        <v>5</v>
      </c>
      <c r="C337" s="43" t="s">
        <v>63</v>
      </c>
      <c r="D337" s="43">
        <v>8</v>
      </c>
      <c r="E337" s="43">
        <v>2</v>
      </c>
      <c r="F337" s="53">
        <v>18.918454671391533</v>
      </c>
    </row>
    <row r="338" spans="1:6" x14ac:dyDescent="0.25">
      <c r="A338" s="52">
        <v>116</v>
      </c>
      <c r="B338" s="52">
        <v>5</v>
      </c>
      <c r="C338" s="43" t="s">
        <v>71</v>
      </c>
      <c r="D338" s="43">
        <v>14</v>
      </c>
      <c r="E338" s="43">
        <v>5</v>
      </c>
      <c r="F338" s="53">
        <v>16.694934207497699</v>
      </c>
    </row>
    <row r="339" spans="1:6" x14ac:dyDescent="0.25">
      <c r="A339" s="52">
        <v>116</v>
      </c>
      <c r="B339" s="52">
        <v>5</v>
      </c>
      <c r="C339" s="43" t="s">
        <v>76</v>
      </c>
      <c r="D339" s="43">
        <v>11</v>
      </c>
      <c r="E339" s="43">
        <v>3</v>
      </c>
      <c r="F339" s="53">
        <v>7.9504625841686254</v>
      </c>
    </row>
    <row r="340" spans="1:6" x14ac:dyDescent="0.25">
      <c r="A340" s="52">
        <v>116</v>
      </c>
      <c r="B340" s="52">
        <v>5</v>
      </c>
      <c r="C340" s="43" t="s">
        <v>84</v>
      </c>
      <c r="D340" s="43">
        <v>10</v>
      </c>
      <c r="E340" s="43">
        <v>2</v>
      </c>
      <c r="F340" s="53">
        <v>0.89117520558242491</v>
      </c>
    </row>
    <row r="341" spans="1:6" x14ac:dyDescent="0.25">
      <c r="A341" s="52">
        <v>117</v>
      </c>
      <c r="B341" s="52">
        <v>5</v>
      </c>
      <c r="C341" s="43" t="s">
        <v>48</v>
      </c>
      <c r="D341" s="43">
        <v>6</v>
      </c>
      <c r="E341" s="43">
        <v>2</v>
      </c>
      <c r="F341" s="53">
        <v>2.5822280237451722</v>
      </c>
    </row>
    <row r="342" spans="1:6" x14ac:dyDescent="0.25">
      <c r="A342" s="52">
        <v>117</v>
      </c>
      <c r="B342" s="52">
        <v>5</v>
      </c>
      <c r="C342" s="43" t="s">
        <v>63</v>
      </c>
      <c r="D342" s="43">
        <v>8</v>
      </c>
      <c r="E342" s="43">
        <v>2</v>
      </c>
      <c r="F342" s="53">
        <v>9.9714876479822436</v>
      </c>
    </row>
    <row r="343" spans="1:6" x14ac:dyDescent="0.25">
      <c r="A343" s="52">
        <v>117</v>
      </c>
      <c r="B343" s="52">
        <v>5</v>
      </c>
      <c r="C343" s="43" t="s">
        <v>69</v>
      </c>
      <c r="D343" s="43">
        <v>4</v>
      </c>
      <c r="E343" s="43">
        <v>1</v>
      </c>
      <c r="F343" s="53">
        <v>141.43689147174368</v>
      </c>
    </row>
    <row r="344" spans="1:6" x14ac:dyDescent="0.25">
      <c r="A344" s="52">
        <v>117</v>
      </c>
      <c r="B344" s="52">
        <v>5</v>
      </c>
      <c r="C344" s="43" t="s">
        <v>70</v>
      </c>
      <c r="D344" s="43">
        <v>14</v>
      </c>
      <c r="E344" s="43">
        <v>5</v>
      </c>
      <c r="F344" s="53">
        <v>7.1410103372183631</v>
      </c>
    </row>
    <row r="345" spans="1:6" x14ac:dyDescent="0.25">
      <c r="A345" s="52">
        <v>117</v>
      </c>
      <c r="B345" s="52">
        <v>5</v>
      </c>
      <c r="C345" s="43" t="s">
        <v>73</v>
      </c>
      <c r="D345" s="43">
        <v>11</v>
      </c>
      <c r="E345" s="43">
        <v>3</v>
      </c>
      <c r="F345" s="53">
        <v>100.64181814901207</v>
      </c>
    </row>
    <row r="346" spans="1:6" x14ac:dyDescent="0.25">
      <c r="A346" s="52">
        <v>118</v>
      </c>
      <c r="B346" s="52">
        <v>5</v>
      </c>
      <c r="C346" s="43" t="s">
        <v>60</v>
      </c>
      <c r="D346" s="43">
        <v>13</v>
      </c>
      <c r="E346" s="43">
        <v>4</v>
      </c>
      <c r="F346" s="53">
        <v>2.9251794998747267E-3</v>
      </c>
    </row>
    <row r="347" spans="1:6" x14ac:dyDescent="0.25">
      <c r="A347" s="52">
        <v>118</v>
      </c>
      <c r="B347" s="52">
        <v>5</v>
      </c>
      <c r="C347" s="43" t="s">
        <v>71</v>
      </c>
      <c r="D347" s="43">
        <v>14</v>
      </c>
      <c r="E347" s="43">
        <v>5</v>
      </c>
      <c r="F347" s="53">
        <v>4.1078088462094682</v>
      </c>
    </row>
    <row r="348" spans="1:6" x14ac:dyDescent="0.25">
      <c r="A348" s="52">
        <v>118</v>
      </c>
      <c r="B348" s="52">
        <v>5</v>
      </c>
      <c r="C348" s="43" t="s">
        <v>73</v>
      </c>
      <c r="D348" s="43">
        <v>11</v>
      </c>
      <c r="E348" s="43">
        <v>3</v>
      </c>
      <c r="F348" s="53">
        <v>113.58602666474935</v>
      </c>
    </row>
    <row r="349" spans="1:6" x14ac:dyDescent="0.25">
      <c r="A349" s="52">
        <v>118</v>
      </c>
      <c r="B349" s="52">
        <v>5</v>
      </c>
      <c r="C349" s="43" t="s">
        <v>76</v>
      </c>
      <c r="D349" s="43">
        <v>11</v>
      </c>
      <c r="E349" s="43">
        <v>3</v>
      </c>
      <c r="F349" s="53">
        <v>31.932658399203753</v>
      </c>
    </row>
    <row r="350" spans="1:6" x14ac:dyDescent="0.25">
      <c r="A350" s="52">
        <v>119</v>
      </c>
      <c r="B350" s="52">
        <v>5</v>
      </c>
      <c r="C350" s="43" t="s">
        <v>51</v>
      </c>
      <c r="D350" s="43">
        <v>6</v>
      </c>
      <c r="E350" s="43">
        <v>2</v>
      </c>
      <c r="F350" s="53">
        <v>13.425246433487485</v>
      </c>
    </row>
    <row r="351" spans="1:6" x14ac:dyDescent="0.25">
      <c r="A351" s="52">
        <v>119</v>
      </c>
      <c r="B351" s="52">
        <v>5</v>
      </c>
      <c r="C351" s="43" t="s">
        <v>58</v>
      </c>
      <c r="D351" s="43">
        <v>7</v>
      </c>
      <c r="E351" s="43">
        <v>2</v>
      </c>
      <c r="F351" s="53">
        <v>3.132793608048662</v>
      </c>
    </row>
    <row r="352" spans="1:6" x14ac:dyDescent="0.25">
      <c r="A352" s="52">
        <v>119</v>
      </c>
      <c r="B352" s="52">
        <v>5</v>
      </c>
      <c r="C352" s="43" t="s">
        <v>63</v>
      </c>
      <c r="D352" s="43">
        <v>8</v>
      </c>
      <c r="E352" s="43">
        <v>2</v>
      </c>
      <c r="F352" s="53">
        <v>4.7965117636063725</v>
      </c>
    </row>
    <row r="353" spans="1:6" x14ac:dyDescent="0.25">
      <c r="A353" s="52">
        <v>120</v>
      </c>
      <c r="B353" s="52">
        <v>5</v>
      </c>
      <c r="C353" s="43" t="s">
        <v>49</v>
      </c>
      <c r="D353" s="43">
        <v>6</v>
      </c>
      <c r="E353" s="43">
        <v>2</v>
      </c>
      <c r="F353" s="53">
        <v>17.644454390111854</v>
      </c>
    </row>
    <row r="354" spans="1:6" x14ac:dyDescent="0.25">
      <c r="A354" s="52">
        <v>120</v>
      </c>
      <c r="B354" s="52">
        <v>5</v>
      </c>
      <c r="C354" s="43" t="s">
        <v>85</v>
      </c>
      <c r="D354" s="43">
        <v>6</v>
      </c>
      <c r="E354" s="43">
        <v>2</v>
      </c>
      <c r="F354" s="53">
        <v>204.46891428257462</v>
      </c>
    </row>
    <row r="355" spans="1:6" x14ac:dyDescent="0.25">
      <c r="A355" s="52">
        <v>120</v>
      </c>
      <c r="B355" s="52">
        <v>5</v>
      </c>
      <c r="C355" s="43" t="s">
        <v>60</v>
      </c>
      <c r="D355" s="43">
        <v>13</v>
      </c>
      <c r="E355" s="43">
        <v>4</v>
      </c>
      <c r="F355" s="53">
        <v>2.8159892994992827E-3</v>
      </c>
    </row>
    <row r="356" spans="1:6" x14ac:dyDescent="0.25">
      <c r="A356" s="52">
        <v>120</v>
      </c>
      <c r="B356" s="52">
        <v>5</v>
      </c>
      <c r="C356" s="43" t="s">
        <v>63</v>
      </c>
      <c r="D356" s="43">
        <v>8</v>
      </c>
      <c r="E356" s="43">
        <v>2</v>
      </c>
      <c r="F356" s="53">
        <v>13.112761331265476</v>
      </c>
    </row>
    <row r="357" spans="1:6" x14ac:dyDescent="0.25">
      <c r="A357" s="52">
        <v>120</v>
      </c>
      <c r="B357" s="52">
        <v>5</v>
      </c>
      <c r="C357" s="43" t="s">
        <v>66</v>
      </c>
      <c r="D357" s="43">
        <v>3</v>
      </c>
      <c r="E357" s="43">
        <v>1</v>
      </c>
      <c r="F357" s="53">
        <v>6.1178311658962921</v>
      </c>
    </row>
    <row r="358" spans="1:6" x14ac:dyDescent="0.25">
      <c r="A358" s="52">
        <v>120</v>
      </c>
      <c r="B358" s="52">
        <v>5</v>
      </c>
      <c r="C358" s="43" t="s">
        <v>70</v>
      </c>
      <c r="D358" s="43">
        <v>14</v>
      </c>
      <c r="E358" s="43">
        <v>5</v>
      </c>
      <c r="F358" s="53">
        <v>1.8241401990299524</v>
      </c>
    </row>
    <row r="359" spans="1:6" x14ac:dyDescent="0.25">
      <c r="A359" s="52">
        <v>120</v>
      </c>
      <c r="B359" s="52">
        <v>5</v>
      </c>
      <c r="C359" s="43" t="s">
        <v>71</v>
      </c>
      <c r="D359" s="43">
        <v>14</v>
      </c>
      <c r="E359" s="43">
        <v>5</v>
      </c>
      <c r="F359" s="53">
        <v>2.5634058961184447</v>
      </c>
    </row>
    <row r="360" spans="1:6" x14ac:dyDescent="0.25">
      <c r="A360" s="52">
        <v>120</v>
      </c>
      <c r="B360" s="52">
        <v>5</v>
      </c>
      <c r="C360" s="43" t="s">
        <v>73</v>
      </c>
      <c r="D360" s="43">
        <v>11</v>
      </c>
      <c r="E360" s="43">
        <v>3</v>
      </c>
      <c r="F360" s="53">
        <v>49.35494394160056</v>
      </c>
    </row>
    <row r="361" spans="1:6" x14ac:dyDescent="0.25">
      <c r="A361" s="52">
        <v>267</v>
      </c>
      <c r="B361" s="52">
        <v>5</v>
      </c>
      <c r="C361" s="43" t="s">
        <v>58</v>
      </c>
      <c r="D361" s="43">
        <v>7</v>
      </c>
      <c r="E361" s="43">
        <v>2</v>
      </c>
      <c r="F361" s="53">
        <v>1.2017856985913253</v>
      </c>
    </row>
    <row r="362" spans="1:6" x14ac:dyDescent="0.25">
      <c r="A362" s="52">
        <v>267</v>
      </c>
      <c r="B362" s="52">
        <v>5</v>
      </c>
      <c r="C362" s="43" t="s">
        <v>59</v>
      </c>
      <c r="D362" s="43">
        <v>12</v>
      </c>
      <c r="E362" s="43">
        <v>4</v>
      </c>
      <c r="F362" s="53">
        <v>0.24852100189831794</v>
      </c>
    </row>
    <row r="363" spans="1:6" x14ac:dyDescent="0.25">
      <c r="A363" s="52">
        <v>267</v>
      </c>
      <c r="B363" s="52">
        <v>5</v>
      </c>
      <c r="C363" s="43" t="s">
        <v>63</v>
      </c>
      <c r="D363" s="43">
        <v>8</v>
      </c>
      <c r="E363" s="43">
        <v>2</v>
      </c>
      <c r="F363" s="53">
        <v>9.9962919178380343</v>
      </c>
    </row>
    <row r="364" spans="1:6" x14ac:dyDescent="0.25">
      <c r="A364" s="52">
        <v>267</v>
      </c>
      <c r="B364" s="52">
        <v>5</v>
      </c>
      <c r="C364" s="43" t="s">
        <v>65</v>
      </c>
      <c r="D364" s="43">
        <v>8</v>
      </c>
      <c r="E364" s="43">
        <v>2</v>
      </c>
      <c r="F364" s="53">
        <v>2.4073588240419075</v>
      </c>
    </row>
    <row r="365" spans="1:6" x14ac:dyDescent="0.25">
      <c r="A365" s="52">
        <v>267</v>
      </c>
      <c r="B365" s="52">
        <v>5</v>
      </c>
      <c r="C365" s="43" t="s">
        <v>70</v>
      </c>
      <c r="D365" s="43">
        <v>14</v>
      </c>
      <c r="E365" s="43">
        <v>5</v>
      </c>
      <c r="F365" s="53">
        <v>2.6759921531477793</v>
      </c>
    </row>
    <row r="366" spans="1:6" x14ac:dyDescent="0.25">
      <c r="A366" s="52">
        <v>267</v>
      </c>
      <c r="B366" s="52">
        <v>5</v>
      </c>
      <c r="C366" s="43" t="s">
        <v>71</v>
      </c>
      <c r="D366" s="43">
        <v>14</v>
      </c>
      <c r="E366" s="43">
        <v>5</v>
      </c>
      <c r="F366" s="53">
        <v>1.5089910047300088</v>
      </c>
    </row>
    <row r="367" spans="1:6" x14ac:dyDescent="0.25">
      <c r="A367" s="52">
        <v>267</v>
      </c>
      <c r="B367" s="52">
        <v>5</v>
      </c>
      <c r="C367" s="43" t="s">
        <v>84</v>
      </c>
      <c r="D367" s="43">
        <v>10</v>
      </c>
      <c r="E367" s="43">
        <v>2</v>
      </c>
      <c r="F367" s="53">
        <v>5.1151638075521833</v>
      </c>
    </row>
    <row r="368" spans="1:6" x14ac:dyDescent="0.25">
      <c r="A368" s="52">
        <v>268</v>
      </c>
      <c r="B368" s="52">
        <v>5</v>
      </c>
      <c r="C368" s="43" t="s">
        <v>48</v>
      </c>
      <c r="D368" s="43">
        <v>6</v>
      </c>
      <c r="E368" s="43">
        <v>2</v>
      </c>
      <c r="F368" s="53">
        <v>2.3406405015881342</v>
      </c>
    </row>
    <row r="369" spans="1:6" x14ac:dyDescent="0.25">
      <c r="A369" s="52">
        <v>268</v>
      </c>
      <c r="B369" s="52">
        <v>5</v>
      </c>
      <c r="C369" s="43" t="s">
        <v>51</v>
      </c>
      <c r="D369" s="43">
        <v>6</v>
      </c>
      <c r="E369" s="43">
        <v>2</v>
      </c>
      <c r="F369" s="53">
        <v>469.44393585284996</v>
      </c>
    </row>
    <row r="370" spans="1:6" x14ac:dyDescent="0.25">
      <c r="A370" s="52">
        <v>268</v>
      </c>
      <c r="B370" s="52">
        <v>5</v>
      </c>
      <c r="C370" s="43" t="s">
        <v>60</v>
      </c>
      <c r="D370" s="43">
        <v>13</v>
      </c>
      <c r="E370" s="43">
        <v>4</v>
      </c>
      <c r="F370" s="53">
        <v>2.1786465964509887E-3</v>
      </c>
    </row>
    <row r="371" spans="1:6" x14ac:dyDescent="0.25">
      <c r="A371" s="52">
        <v>268</v>
      </c>
      <c r="B371" s="52">
        <v>5</v>
      </c>
      <c r="C371" s="43" t="s">
        <v>65</v>
      </c>
      <c r="D371" s="43">
        <v>8</v>
      </c>
      <c r="E371" s="43">
        <v>2</v>
      </c>
      <c r="F371" s="53">
        <v>6.5394480486070092</v>
      </c>
    </row>
    <row r="372" spans="1:6" x14ac:dyDescent="0.25">
      <c r="A372" s="52">
        <v>268</v>
      </c>
      <c r="B372" s="52">
        <v>5</v>
      </c>
      <c r="C372" s="43" t="s">
        <v>68</v>
      </c>
      <c r="D372" s="43">
        <v>3</v>
      </c>
      <c r="E372" s="43">
        <v>1</v>
      </c>
      <c r="F372" s="53">
        <v>382.56957234470588</v>
      </c>
    </row>
    <row r="373" spans="1:6" x14ac:dyDescent="0.25">
      <c r="A373" s="52">
        <v>268</v>
      </c>
      <c r="B373" s="52">
        <v>5</v>
      </c>
      <c r="C373" s="43" t="s">
        <v>70</v>
      </c>
      <c r="D373" s="43">
        <v>14</v>
      </c>
      <c r="E373" s="43">
        <v>5</v>
      </c>
      <c r="F373" s="53">
        <v>0.74696722013698347</v>
      </c>
    </row>
    <row r="374" spans="1:6" x14ac:dyDescent="0.25">
      <c r="A374" s="52">
        <v>268</v>
      </c>
      <c r="B374" s="52">
        <v>5</v>
      </c>
      <c r="C374" s="43" t="s">
        <v>71</v>
      </c>
      <c r="D374" s="43">
        <v>14</v>
      </c>
      <c r="E374" s="43">
        <v>5</v>
      </c>
      <c r="F374" s="53">
        <v>9.0539460283800519</v>
      </c>
    </row>
    <row r="375" spans="1:6" x14ac:dyDescent="0.25">
      <c r="A375" s="52">
        <v>268</v>
      </c>
      <c r="B375" s="52">
        <v>5</v>
      </c>
      <c r="C375" s="43" t="s">
        <v>73</v>
      </c>
      <c r="D375" s="43">
        <v>11</v>
      </c>
      <c r="E375" s="43">
        <v>3</v>
      </c>
      <c r="F375" s="53">
        <v>160.24804502310994</v>
      </c>
    </row>
    <row r="376" spans="1:6" x14ac:dyDescent="0.25">
      <c r="A376" s="52">
        <v>268</v>
      </c>
      <c r="B376" s="52">
        <v>5</v>
      </c>
      <c r="C376" s="43" t="s">
        <v>80</v>
      </c>
      <c r="D376" s="43">
        <v>5</v>
      </c>
      <c r="E376" s="43">
        <v>1</v>
      </c>
      <c r="F376" s="53">
        <v>43.061078955734885</v>
      </c>
    </row>
    <row r="377" spans="1:6" x14ac:dyDescent="0.25">
      <c r="A377" s="52">
        <v>287</v>
      </c>
      <c r="B377" s="52">
        <v>5</v>
      </c>
      <c r="C377" s="43" t="s">
        <v>88</v>
      </c>
      <c r="D377" s="43">
        <v>13</v>
      </c>
      <c r="E377" s="43">
        <v>4</v>
      </c>
      <c r="F377" s="53">
        <v>6.1965023340662864</v>
      </c>
    </row>
    <row r="378" spans="1:6" x14ac:dyDescent="0.25">
      <c r="A378" s="52">
        <v>287</v>
      </c>
      <c r="B378" s="52">
        <v>5</v>
      </c>
      <c r="C378" s="43" t="s">
        <v>60</v>
      </c>
      <c r="D378" s="43">
        <v>13</v>
      </c>
      <c r="E378" s="43">
        <v>4</v>
      </c>
      <c r="F378" s="53">
        <v>3.7339748872434473E-3</v>
      </c>
    </row>
    <row r="379" spans="1:6" x14ac:dyDescent="0.25">
      <c r="A379" s="52">
        <v>287</v>
      </c>
      <c r="B379" s="52">
        <v>5</v>
      </c>
      <c r="C379" s="43" t="s">
        <v>63</v>
      </c>
      <c r="D379" s="43">
        <v>8</v>
      </c>
      <c r="E379" s="43">
        <v>2</v>
      </c>
      <c r="F379" s="53">
        <v>6.3728150920923801</v>
      </c>
    </row>
    <row r="380" spans="1:6" x14ac:dyDescent="0.25">
      <c r="A380" s="52">
        <v>287</v>
      </c>
      <c r="B380" s="52">
        <v>5</v>
      </c>
      <c r="C380" s="43" t="s">
        <v>65</v>
      </c>
      <c r="D380" s="43">
        <v>8</v>
      </c>
      <c r="E380" s="43">
        <v>2</v>
      </c>
      <c r="F380" s="53">
        <v>0.81379797938220555</v>
      </c>
    </row>
    <row r="381" spans="1:6" x14ac:dyDescent="0.25">
      <c r="A381" s="52">
        <v>287</v>
      </c>
      <c r="B381" s="52">
        <v>5</v>
      </c>
      <c r="C381" s="43" t="s">
        <v>74</v>
      </c>
      <c r="D381" s="43">
        <v>11</v>
      </c>
      <c r="E381" s="43">
        <v>3</v>
      </c>
      <c r="F381" s="53">
        <v>1.7668589760497058</v>
      </c>
    </row>
    <row r="382" spans="1:6" x14ac:dyDescent="0.25">
      <c r="A382" s="52">
        <v>288</v>
      </c>
      <c r="B382" s="52">
        <v>5</v>
      </c>
      <c r="C382" s="43" t="s">
        <v>58</v>
      </c>
      <c r="D382" s="43">
        <v>7</v>
      </c>
      <c r="E382" s="43">
        <v>2</v>
      </c>
      <c r="F382" s="53">
        <v>3.8151726539466204</v>
      </c>
    </row>
    <row r="383" spans="1:6" x14ac:dyDescent="0.25">
      <c r="A383" s="52">
        <v>288</v>
      </c>
      <c r="B383" s="52">
        <v>5</v>
      </c>
      <c r="C383" s="43" t="s">
        <v>60</v>
      </c>
      <c r="D383" s="43">
        <v>13</v>
      </c>
      <c r="E383" s="43">
        <v>4</v>
      </c>
      <c r="F383" s="53">
        <v>2.8159892994992827E-3</v>
      </c>
    </row>
    <row r="384" spans="1:6" x14ac:dyDescent="0.25">
      <c r="A384" s="52">
        <v>288</v>
      </c>
      <c r="B384" s="52">
        <v>5</v>
      </c>
      <c r="C384" s="43" t="s">
        <v>63</v>
      </c>
      <c r="D384" s="43">
        <v>8</v>
      </c>
      <c r="E384" s="43">
        <v>2</v>
      </c>
      <c r="F384" s="53">
        <v>13.312751936151086</v>
      </c>
    </row>
    <row r="385" spans="1:6" x14ac:dyDescent="0.25">
      <c r="A385" s="52">
        <v>288</v>
      </c>
      <c r="B385" s="52">
        <v>5</v>
      </c>
      <c r="C385" s="43" t="s">
        <v>65</v>
      </c>
      <c r="D385" s="43">
        <v>8</v>
      </c>
      <c r="E385" s="43">
        <v>2</v>
      </c>
      <c r="F385" s="53">
        <v>0.29958243143632624</v>
      </c>
    </row>
    <row r="386" spans="1:6" x14ac:dyDescent="0.25">
      <c r="A386" s="52">
        <v>288</v>
      </c>
      <c r="B386" s="52">
        <v>5</v>
      </c>
      <c r="C386" s="43" t="s">
        <v>66</v>
      </c>
      <c r="D386" s="43">
        <v>3</v>
      </c>
      <c r="E386" s="43">
        <v>1</v>
      </c>
      <c r="F386" s="53">
        <v>6.1178311658962921</v>
      </c>
    </row>
    <row r="387" spans="1:6" x14ac:dyDescent="0.25">
      <c r="A387" s="52">
        <v>288</v>
      </c>
      <c r="B387" s="52">
        <v>5</v>
      </c>
      <c r="C387" s="43" t="s">
        <v>67</v>
      </c>
      <c r="D387" s="43">
        <v>3</v>
      </c>
      <c r="E387" s="43">
        <v>1</v>
      </c>
      <c r="F387" s="53">
        <v>18.392235344453667</v>
      </c>
    </row>
    <row r="388" spans="1:6" x14ac:dyDescent="0.25">
      <c r="A388" s="52">
        <v>288</v>
      </c>
      <c r="B388" s="52">
        <v>5</v>
      </c>
      <c r="C388" s="43" t="s">
        <v>84</v>
      </c>
      <c r="D388" s="43">
        <v>10</v>
      </c>
      <c r="E388" s="43">
        <v>2</v>
      </c>
      <c r="F388" s="53">
        <v>0.89117520558242491</v>
      </c>
    </row>
  </sheetData>
  <autoFilter ref="A1:F388" xr:uid="{943C7D2B-0CD1-4289-9255-AF12EBE1F6A7}">
    <sortState xmlns:xlrd2="http://schemas.microsoft.com/office/spreadsheetml/2017/richdata2" ref="A2:F388">
      <sortCondition ref="B1:B38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906A-3462-4EB3-BC19-A4B6D342D8E8}">
  <dimension ref="A2:Z38"/>
  <sheetViews>
    <sheetView tabSelected="1" topLeftCell="H1" workbookViewId="0">
      <selection activeCell="X5" sqref="X5"/>
    </sheetView>
  </sheetViews>
  <sheetFormatPr defaultRowHeight="13.2" x14ac:dyDescent="0.25"/>
  <cols>
    <col min="1" max="1" width="26.21875" bestFit="1" customWidth="1"/>
    <col min="10" max="10" width="26.21875" bestFit="1" customWidth="1"/>
    <col min="19" max="19" width="26.21875" bestFit="1" customWidth="1"/>
  </cols>
  <sheetData>
    <row r="2" spans="1:26" s="69" customFormat="1" x14ac:dyDescent="0.25">
      <c r="A2" s="68" t="s">
        <v>214</v>
      </c>
      <c r="B2" s="69">
        <v>3</v>
      </c>
      <c r="C2" s="69">
        <v>1</v>
      </c>
      <c r="D2" s="69">
        <v>2</v>
      </c>
      <c r="E2" s="69">
        <v>4</v>
      </c>
      <c r="F2" s="69">
        <v>6</v>
      </c>
      <c r="G2" s="69">
        <v>5</v>
      </c>
      <c r="H2" s="69" t="s">
        <v>213</v>
      </c>
      <c r="J2" s="69" t="s">
        <v>214</v>
      </c>
      <c r="K2" s="70">
        <v>3</v>
      </c>
      <c r="L2" s="70">
        <v>1</v>
      </c>
      <c r="M2" s="70">
        <v>2</v>
      </c>
      <c r="N2" s="70">
        <v>4</v>
      </c>
      <c r="O2" s="70">
        <v>6</v>
      </c>
      <c r="P2" s="70">
        <v>5</v>
      </c>
      <c r="Q2" s="70" t="s">
        <v>213</v>
      </c>
      <c r="S2" s="69" t="s">
        <v>214</v>
      </c>
      <c r="T2" s="69">
        <v>3</v>
      </c>
      <c r="U2" s="69">
        <v>1</v>
      </c>
      <c r="V2" s="69">
        <v>2</v>
      </c>
      <c r="W2" s="69">
        <v>4</v>
      </c>
      <c r="X2" s="69">
        <v>6</v>
      </c>
      <c r="Y2" s="69">
        <v>5</v>
      </c>
      <c r="Z2" s="69" t="s">
        <v>213</v>
      </c>
    </row>
    <row r="3" spans="1:26" x14ac:dyDescent="0.25">
      <c r="A3" t="s">
        <v>48</v>
      </c>
      <c r="B3" s="66"/>
      <c r="C3" s="66"/>
      <c r="D3" s="66"/>
      <c r="E3" s="66">
        <v>64.364930535998511</v>
      </c>
      <c r="F3" s="66">
        <v>11.974893063535927</v>
      </c>
      <c r="G3" s="66">
        <v>13.460099602905906</v>
      </c>
      <c r="H3" s="66">
        <v>89.79992320244034</v>
      </c>
      <c r="J3" t="s">
        <v>48</v>
      </c>
      <c r="K3" s="64">
        <f>B3/K$36</f>
        <v>0</v>
      </c>
      <c r="L3" s="64">
        <f t="shared" ref="L3:L35" si="0">C3/L$36</f>
        <v>0</v>
      </c>
      <c r="M3" s="64">
        <f t="shared" ref="M3:M35" si="1">D3/M$36</f>
        <v>0</v>
      </c>
      <c r="N3" s="64">
        <f t="shared" ref="N3:N35" si="2">E3/N$36</f>
        <v>2.4999382895124898E-2</v>
      </c>
      <c r="O3" s="64">
        <f t="shared" ref="O3:O35" si="3">F3/O$36</f>
        <v>2.0192555546856977E-3</v>
      </c>
      <c r="P3" s="64">
        <f t="shared" ref="P3:P35" si="4">G3/P$36</f>
        <v>4.472483747634556E-3</v>
      </c>
      <c r="Q3" s="64">
        <f t="shared" ref="Q3:Q35" si="5">H3/Q$36</f>
        <v>6.474282517247236E-3</v>
      </c>
      <c r="S3" t="s">
        <v>48</v>
      </c>
      <c r="W3">
        <f t="shared" ref="U3:Z15" si="6">N3*LN(N3)</f>
        <v>-9.2220327024612275E-2</v>
      </c>
      <c r="X3">
        <f t="shared" si="6"/>
        <v>-1.2529533970207032E-2</v>
      </c>
      <c r="Y3">
        <f t="shared" si="6"/>
        <v>-2.4195293458858812E-2</v>
      </c>
      <c r="Z3">
        <f t="shared" si="6"/>
        <v>-3.2629849665928405E-2</v>
      </c>
    </row>
    <row r="4" spans="1:26" x14ac:dyDescent="0.25">
      <c r="A4" t="s">
        <v>49</v>
      </c>
      <c r="B4" s="66">
        <v>40.510226916073137</v>
      </c>
      <c r="C4" s="66">
        <v>121.53068074821941</v>
      </c>
      <c r="D4" s="66">
        <v>137.1730433735234</v>
      </c>
      <c r="E4" s="66"/>
      <c r="F4" s="66">
        <v>637.53406654460741</v>
      </c>
      <c r="G4" s="66">
        <v>52.933363170335561</v>
      </c>
      <c r="H4" s="66">
        <v>989.68138075275897</v>
      </c>
      <c r="J4" t="s">
        <v>49</v>
      </c>
      <c r="K4" s="64">
        <f t="shared" ref="K3:K35" si="7">B4/K$36</f>
        <v>5.2393291080014358E-2</v>
      </c>
      <c r="L4" s="64">
        <f t="shared" si="0"/>
        <v>0.12390594817710551</v>
      </c>
      <c r="M4" s="64">
        <f t="shared" si="1"/>
        <v>0.2279837625228634</v>
      </c>
      <c r="N4" s="64">
        <f t="shared" si="2"/>
        <v>0</v>
      </c>
      <c r="O4" s="64">
        <f t="shared" si="3"/>
        <v>0.10750360761814061</v>
      </c>
      <c r="P4" s="64">
        <f t="shared" si="4"/>
        <v>1.7588547891269148E-2</v>
      </c>
      <c r="Q4" s="64">
        <f t="shared" si="5"/>
        <v>7.1352810030895067E-2</v>
      </c>
      <c r="S4" t="s">
        <v>49</v>
      </c>
      <c r="T4">
        <f t="shared" ref="T4:T33" si="8">K4*LN(K4)</f>
        <v>-0.15450659613372045</v>
      </c>
      <c r="U4">
        <f t="shared" si="6"/>
        <v>-0.25874442589631791</v>
      </c>
      <c r="V4">
        <f t="shared" si="6"/>
        <v>-0.33706963146235452</v>
      </c>
      <c r="X4">
        <f t="shared" si="6"/>
        <v>-0.23975786464079682</v>
      </c>
      <c r="Y4">
        <f t="shared" si="6"/>
        <v>-7.1066655741671245E-2</v>
      </c>
      <c r="Z4">
        <f t="shared" si="6"/>
        <v>-0.18837987750561672</v>
      </c>
    </row>
    <row r="5" spans="1:26" x14ac:dyDescent="0.25">
      <c r="A5" t="s">
        <v>50</v>
      </c>
      <c r="B5" s="66"/>
      <c r="C5" s="66"/>
      <c r="D5" s="66"/>
      <c r="E5" s="66">
        <v>63.244076649308582</v>
      </c>
      <c r="F5" s="66"/>
      <c r="G5" s="66"/>
      <c r="H5" s="66">
        <v>63.244076649308582</v>
      </c>
      <c r="J5" t="s">
        <v>50</v>
      </c>
      <c r="K5" s="64">
        <f t="shared" si="7"/>
        <v>0</v>
      </c>
      <c r="L5" s="64">
        <f t="shared" si="0"/>
        <v>0</v>
      </c>
      <c r="M5" s="64">
        <f t="shared" si="1"/>
        <v>0</v>
      </c>
      <c r="N5" s="64">
        <f t="shared" si="2"/>
        <v>2.4564042481494238E-2</v>
      </c>
      <c r="O5" s="64">
        <f t="shared" si="3"/>
        <v>0</v>
      </c>
      <c r="P5" s="64">
        <f t="shared" si="4"/>
        <v>0</v>
      </c>
      <c r="Q5" s="64">
        <f t="shared" si="5"/>
        <v>4.5596923156270078E-3</v>
      </c>
      <c r="S5" t="s">
        <v>50</v>
      </c>
      <c r="W5">
        <f t="shared" si="6"/>
        <v>-9.1045925669252195E-2</v>
      </c>
      <c r="Z5">
        <f t="shared" si="6"/>
        <v>-2.4579022030979204E-2</v>
      </c>
    </row>
    <row r="6" spans="1:26" x14ac:dyDescent="0.25">
      <c r="A6" t="s">
        <v>85</v>
      </c>
      <c r="B6" s="66"/>
      <c r="C6" s="66"/>
      <c r="D6" s="66"/>
      <c r="E6" s="66"/>
      <c r="F6" s="66"/>
      <c r="G6" s="66">
        <v>260.92207837781609</v>
      </c>
      <c r="H6" s="66">
        <v>260.92207837781609</v>
      </c>
      <c r="J6" t="s">
        <v>85</v>
      </c>
      <c r="K6" s="64">
        <f t="shared" si="7"/>
        <v>0</v>
      </c>
      <c r="L6" s="64">
        <f t="shared" si="0"/>
        <v>0</v>
      </c>
      <c r="M6" s="64">
        <f t="shared" si="1"/>
        <v>0</v>
      </c>
      <c r="N6" s="64">
        <f t="shared" si="2"/>
        <v>0</v>
      </c>
      <c r="O6" s="64">
        <f t="shared" si="3"/>
        <v>0</v>
      </c>
      <c r="P6" s="64">
        <f t="shared" si="4"/>
        <v>8.6698448701811578E-2</v>
      </c>
      <c r="Q6" s="64">
        <f t="shared" si="5"/>
        <v>1.8811633575644315E-2</v>
      </c>
      <c r="S6" t="s">
        <v>85</v>
      </c>
      <c r="Y6">
        <f t="shared" si="6"/>
        <v>-0.21200538885614742</v>
      </c>
      <c r="Z6">
        <f t="shared" si="6"/>
        <v>-7.4743883565322453E-2</v>
      </c>
    </row>
    <row r="7" spans="1:26" x14ac:dyDescent="0.25">
      <c r="A7" t="s">
        <v>52</v>
      </c>
      <c r="B7" s="66"/>
      <c r="C7" s="66"/>
      <c r="D7" s="66">
        <v>7.3739780725680042</v>
      </c>
      <c r="E7" s="66">
        <v>107.5288574273671</v>
      </c>
      <c r="F7" s="66"/>
      <c r="G7" s="66"/>
      <c r="H7" s="66">
        <v>114.90283549993511</v>
      </c>
      <c r="J7" t="s">
        <v>52</v>
      </c>
      <c r="K7" s="64">
        <f t="shared" si="7"/>
        <v>0</v>
      </c>
      <c r="L7" s="64">
        <f t="shared" si="0"/>
        <v>0</v>
      </c>
      <c r="M7" s="64">
        <f t="shared" si="1"/>
        <v>1.2255667909673529E-2</v>
      </c>
      <c r="N7" s="64">
        <f t="shared" si="2"/>
        <v>4.1764281522817664E-2</v>
      </c>
      <c r="O7" s="64">
        <f t="shared" si="3"/>
        <v>0</v>
      </c>
      <c r="P7" s="64">
        <f t="shared" si="4"/>
        <v>0</v>
      </c>
      <c r="Q7" s="64">
        <f t="shared" si="5"/>
        <v>8.2841208826239712E-3</v>
      </c>
      <c r="S7" t="s">
        <v>52</v>
      </c>
      <c r="V7">
        <f t="shared" si="6"/>
        <v>-5.3946591656963229E-2</v>
      </c>
      <c r="W7">
        <f t="shared" si="6"/>
        <v>-0.1326314057544368</v>
      </c>
      <c r="Z7">
        <f t="shared" si="6"/>
        <v>-3.9709227173667795E-2</v>
      </c>
    </row>
    <row r="8" spans="1:26" x14ac:dyDescent="0.25">
      <c r="A8" t="s">
        <v>53</v>
      </c>
      <c r="B8" s="66"/>
      <c r="C8" s="66"/>
      <c r="D8" s="66"/>
      <c r="E8" s="66"/>
      <c r="F8" s="66">
        <v>101.64524133455288</v>
      </c>
      <c r="G8" s="66"/>
      <c r="H8" s="66">
        <v>101.64524133455288</v>
      </c>
      <c r="J8" t="s">
        <v>53</v>
      </c>
      <c r="K8" s="64">
        <f t="shared" si="7"/>
        <v>0</v>
      </c>
      <c r="L8" s="64">
        <f t="shared" si="0"/>
        <v>0</v>
      </c>
      <c r="M8" s="64">
        <f t="shared" si="1"/>
        <v>0</v>
      </c>
      <c r="N8" s="64">
        <f t="shared" si="2"/>
        <v>0</v>
      </c>
      <c r="O8" s="64">
        <f t="shared" si="3"/>
        <v>1.713983724807969E-2</v>
      </c>
      <c r="P8" s="64">
        <f t="shared" si="4"/>
        <v>0</v>
      </c>
      <c r="Q8" s="64">
        <f t="shared" si="5"/>
        <v>7.3282914446388776E-3</v>
      </c>
      <c r="S8" t="s">
        <v>53</v>
      </c>
      <c r="X8">
        <f t="shared" si="6"/>
        <v>-6.9696574816470749E-2</v>
      </c>
      <c r="Z8">
        <f t="shared" si="6"/>
        <v>-3.6025975137755711E-2</v>
      </c>
    </row>
    <row r="9" spans="1:26" x14ac:dyDescent="0.25">
      <c r="A9" t="s">
        <v>55</v>
      </c>
      <c r="B9" s="66"/>
      <c r="C9" s="66"/>
      <c r="D9" s="66">
        <v>30.189797978936074</v>
      </c>
      <c r="E9" s="66"/>
      <c r="F9" s="66">
        <v>30.731381705918974</v>
      </c>
      <c r="G9" s="66"/>
      <c r="H9" s="66">
        <v>60.921179684855048</v>
      </c>
      <c r="J9" t="s">
        <v>55</v>
      </c>
      <c r="K9" s="64">
        <f t="shared" si="7"/>
        <v>0</v>
      </c>
      <c r="L9" s="64">
        <f t="shared" si="0"/>
        <v>0</v>
      </c>
      <c r="M9" s="64">
        <f t="shared" si="1"/>
        <v>5.0175920601988125E-2</v>
      </c>
      <c r="N9" s="64">
        <f t="shared" si="2"/>
        <v>0</v>
      </c>
      <c r="O9" s="64">
        <f t="shared" si="3"/>
        <v>5.1820515543309553E-3</v>
      </c>
      <c r="P9" s="64">
        <f t="shared" si="4"/>
        <v>0</v>
      </c>
      <c r="Q9" s="64">
        <f t="shared" si="5"/>
        <v>4.3922189963856891E-3</v>
      </c>
      <c r="S9" t="s">
        <v>55</v>
      </c>
      <c r="V9">
        <f t="shared" si="6"/>
        <v>-0.15013739498241113</v>
      </c>
      <c r="X9">
        <f t="shared" si="6"/>
        <v>-2.727082742142525E-2</v>
      </c>
      <c r="Z9">
        <f t="shared" si="6"/>
        <v>-2.3840616468503439E-2</v>
      </c>
    </row>
    <row r="10" spans="1:26" x14ac:dyDescent="0.25">
      <c r="A10" t="s">
        <v>56</v>
      </c>
      <c r="B10" s="66"/>
      <c r="C10" s="66"/>
      <c r="D10" s="66">
        <v>21.154421428015276</v>
      </c>
      <c r="E10" s="66"/>
      <c r="F10" s="66"/>
      <c r="G10" s="66"/>
      <c r="H10" s="66">
        <v>21.154421428015276</v>
      </c>
      <c r="J10" t="s">
        <v>56</v>
      </c>
      <c r="K10" s="64">
        <f t="shared" si="7"/>
        <v>0</v>
      </c>
      <c r="L10" s="64">
        <f t="shared" si="0"/>
        <v>0</v>
      </c>
      <c r="M10" s="64">
        <f t="shared" si="1"/>
        <v>3.5158982206296208E-2</v>
      </c>
      <c r="N10" s="64">
        <f t="shared" si="2"/>
        <v>0</v>
      </c>
      <c r="O10" s="64">
        <f t="shared" si="3"/>
        <v>0</v>
      </c>
      <c r="P10" s="64">
        <f t="shared" si="4"/>
        <v>0</v>
      </c>
      <c r="Q10" s="64">
        <f t="shared" si="5"/>
        <v>1.5251650104992258E-3</v>
      </c>
      <c r="S10" t="s">
        <v>56</v>
      </c>
      <c r="V10">
        <f t="shared" si="6"/>
        <v>-0.11770788297094952</v>
      </c>
      <c r="Z10">
        <f t="shared" si="6"/>
        <v>-9.8916905243197836E-3</v>
      </c>
    </row>
    <row r="11" spans="1:26" x14ac:dyDescent="0.25">
      <c r="A11" t="s">
        <v>57</v>
      </c>
      <c r="B11" s="66"/>
      <c r="C11" s="66"/>
      <c r="D11" s="66"/>
      <c r="E11" s="66">
        <v>0.34896295840577735</v>
      </c>
      <c r="F11" s="66"/>
      <c r="G11" s="66"/>
      <c r="H11" s="66">
        <v>0.34896295840577735</v>
      </c>
      <c r="J11" t="s">
        <v>57</v>
      </c>
      <c r="K11" s="64">
        <f t="shared" si="7"/>
        <v>0</v>
      </c>
      <c r="L11" s="64">
        <f t="shared" si="0"/>
        <v>0</v>
      </c>
      <c r="M11" s="64">
        <f t="shared" si="1"/>
        <v>0</v>
      </c>
      <c r="N11" s="64">
        <f t="shared" si="2"/>
        <v>1.355374509185934E-4</v>
      </c>
      <c r="O11" s="64">
        <f t="shared" si="3"/>
        <v>0</v>
      </c>
      <c r="P11" s="64">
        <f t="shared" si="4"/>
        <v>0</v>
      </c>
      <c r="Q11" s="64">
        <f t="shared" si="5"/>
        <v>2.5159094798780426E-5</v>
      </c>
      <c r="S11" t="s">
        <v>57</v>
      </c>
      <c r="W11">
        <f t="shared" si="6"/>
        <v>-1.2071321253111294E-3</v>
      </c>
      <c r="Z11">
        <f t="shared" si="6"/>
        <v>-2.66442137846562E-4</v>
      </c>
    </row>
    <row r="12" spans="1:26" x14ac:dyDescent="0.25">
      <c r="A12" t="s">
        <v>58</v>
      </c>
      <c r="B12" s="66">
        <v>27.086531206751413</v>
      </c>
      <c r="C12" s="66">
        <v>12.27352108126162</v>
      </c>
      <c r="D12" s="66">
        <v>121.59703576990695</v>
      </c>
      <c r="E12" s="66">
        <v>16.920415136572444</v>
      </c>
      <c r="F12" s="66">
        <v>57.345384842242957</v>
      </c>
      <c r="G12" s="66">
        <v>9.421476178568815</v>
      </c>
      <c r="H12" s="66">
        <v>244.64436421530419</v>
      </c>
      <c r="J12" t="s">
        <v>58</v>
      </c>
      <c r="K12" s="64">
        <f t="shared" si="7"/>
        <v>3.5031956666234966E-2</v>
      </c>
      <c r="L12" s="64">
        <f t="shared" si="0"/>
        <v>1.2513402028875704E-2</v>
      </c>
      <c r="M12" s="64">
        <f t="shared" si="1"/>
        <v>0.20209619211380284</v>
      </c>
      <c r="N12" s="64">
        <f t="shared" si="2"/>
        <v>6.5719007730003368E-3</v>
      </c>
      <c r="O12" s="64">
        <f t="shared" si="3"/>
        <v>9.6698138567006438E-3</v>
      </c>
      <c r="P12" s="64">
        <f t="shared" si="4"/>
        <v>3.130541402403745E-3</v>
      </c>
      <c r="Q12" s="64">
        <f t="shared" si="5"/>
        <v>1.7638063304481384E-2</v>
      </c>
      <c r="S12" t="s">
        <v>58</v>
      </c>
      <c r="T12">
        <f t="shared" si="8"/>
        <v>-0.11740941312000276</v>
      </c>
      <c r="U12">
        <f t="shared" si="6"/>
        <v>-5.4820651770031002E-2</v>
      </c>
      <c r="V12">
        <f t="shared" si="6"/>
        <v>-0.32315413455737962</v>
      </c>
      <c r="W12">
        <f t="shared" si="6"/>
        <v>-3.302348709874111E-2</v>
      </c>
      <c r="X12">
        <f t="shared" si="6"/>
        <v>-4.4855812468793589E-2</v>
      </c>
      <c r="Y12">
        <f t="shared" si="6"/>
        <v>-1.8052421387042463E-2</v>
      </c>
      <c r="Z12">
        <f t="shared" si="6"/>
        <v>-7.1217138083082845E-2</v>
      </c>
    </row>
    <row r="13" spans="1:26" x14ac:dyDescent="0.25">
      <c r="A13" t="s">
        <v>59</v>
      </c>
      <c r="B13" s="66"/>
      <c r="C13" s="66"/>
      <c r="D13" s="66"/>
      <c r="E13" s="66"/>
      <c r="F13" s="66">
        <v>306.19179151483399</v>
      </c>
      <c r="G13" s="66">
        <v>0.24852100189831794</v>
      </c>
      <c r="H13" s="66">
        <v>306.44031251673232</v>
      </c>
      <c r="J13" t="s">
        <v>59</v>
      </c>
      <c r="K13" s="64">
        <f t="shared" si="7"/>
        <v>0</v>
      </c>
      <c r="L13" s="64">
        <f t="shared" si="0"/>
        <v>0</v>
      </c>
      <c r="M13" s="64">
        <f t="shared" si="1"/>
        <v>0</v>
      </c>
      <c r="N13" s="64">
        <f t="shared" si="2"/>
        <v>0</v>
      </c>
      <c r="O13" s="64">
        <f t="shared" si="3"/>
        <v>5.1631314996722751E-2</v>
      </c>
      <c r="P13" s="64">
        <f t="shared" si="4"/>
        <v>8.2577854156154991E-5</v>
      </c>
      <c r="Q13" s="64">
        <f t="shared" si="5"/>
        <v>2.2093350274189811E-2</v>
      </c>
      <c r="S13" t="s">
        <v>59</v>
      </c>
      <c r="X13">
        <f t="shared" si="6"/>
        <v>-0.15301595456377495</v>
      </c>
      <c r="Y13">
        <f t="shared" si="6"/>
        <v>-7.7637791118080818E-4</v>
      </c>
      <c r="Z13">
        <f t="shared" si="6"/>
        <v>-8.4230425306166312E-2</v>
      </c>
    </row>
    <row r="14" spans="1:26" x14ac:dyDescent="0.25">
      <c r="A14" t="s">
        <v>88</v>
      </c>
      <c r="B14" s="66"/>
      <c r="C14" s="66"/>
      <c r="D14" s="66"/>
      <c r="E14" s="66"/>
      <c r="F14" s="66"/>
      <c r="G14" s="66">
        <v>6.1965023340662864</v>
      </c>
      <c r="H14" s="66">
        <v>6.1965023340662864</v>
      </c>
      <c r="J14" t="s">
        <v>88</v>
      </c>
      <c r="K14" s="64">
        <f t="shared" si="7"/>
        <v>0</v>
      </c>
      <c r="L14" s="64">
        <f t="shared" si="0"/>
        <v>0</v>
      </c>
      <c r="M14" s="64">
        <f t="shared" si="1"/>
        <v>0</v>
      </c>
      <c r="N14" s="64">
        <f t="shared" si="2"/>
        <v>0</v>
      </c>
      <c r="O14" s="64">
        <f t="shared" si="3"/>
        <v>0</v>
      </c>
      <c r="P14" s="64">
        <f t="shared" si="4"/>
        <v>2.0589562335265278E-3</v>
      </c>
      <c r="Q14" s="64">
        <f t="shared" si="5"/>
        <v>4.4674767303628198E-4</v>
      </c>
      <c r="S14" t="s">
        <v>88</v>
      </c>
      <c r="Y14">
        <f t="shared" si="6"/>
        <v>-1.2735789305039573E-2</v>
      </c>
      <c r="Z14">
        <f t="shared" si="6"/>
        <v>-3.4459955975998584E-3</v>
      </c>
    </row>
    <row r="15" spans="1:26" x14ac:dyDescent="0.25">
      <c r="A15" t="s">
        <v>60</v>
      </c>
      <c r="B15" s="66">
        <v>1.1771423305046214E-2</v>
      </c>
      <c r="C15" s="66"/>
      <c r="D15" s="66">
        <v>1.3111312621257434E-2</v>
      </c>
      <c r="E15" s="66">
        <v>7.0592116552771769E-2</v>
      </c>
      <c r="F15" s="66">
        <v>1.0835293081907032E-3</v>
      </c>
      <c r="G15" s="66">
        <v>2.6671928155332675E-2</v>
      </c>
      <c r="H15" s="66">
        <v>0.1232303099425988</v>
      </c>
      <c r="J15" t="s">
        <v>60</v>
      </c>
      <c r="K15" s="64">
        <f t="shared" si="7"/>
        <v>1.522439281629023E-5</v>
      </c>
      <c r="L15" s="64">
        <f t="shared" si="0"/>
        <v>0</v>
      </c>
      <c r="M15" s="64">
        <f t="shared" si="1"/>
        <v>2.1791208458270114E-5</v>
      </c>
      <c r="N15" s="64">
        <f t="shared" si="2"/>
        <v>2.7418026188857886E-5</v>
      </c>
      <c r="O15" s="64">
        <f t="shared" si="3"/>
        <v>1.8270915344464735E-7</v>
      </c>
      <c r="P15" s="64">
        <f t="shared" si="4"/>
        <v>8.8624726942621123E-6</v>
      </c>
      <c r="Q15" s="64">
        <f t="shared" si="5"/>
        <v>8.8845047167550858E-6</v>
      </c>
      <c r="S15" t="s">
        <v>60</v>
      </c>
      <c r="T15">
        <f t="shared" si="8"/>
        <v>-1.6887827675074707E-4</v>
      </c>
      <c r="V15">
        <f t="shared" si="6"/>
        <v>-2.3390691769336388E-4</v>
      </c>
      <c r="W15">
        <f t="shared" si="6"/>
        <v>-2.8800744313294566E-4</v>
      </c>
      <c r="X15">
        <f t="shared" si="6"/>
        <v>-2.8348001681174878E-6</v>
      </c>
      <c r="Y15">
        <f t="shared" si="6"/>
        <v>-1.0310321340529825E-4</v>
      </c>
      <c r="Z15">
        <f t="shared" si="6"/>
        <v>-1.0333746762379731E-4</v>
      </c>
    </row>
    <row r="16" spans="1:26" x14ac:dyDescent="0.25">
      <c r="A16" t="s">
        <v>63</v>
      </c>
      <c r="B16" s="66">
        <v>160.94760685748088</v>
      </c>
      <c r="C16" s="66">
        <v>118.18985798102277</v>
      </c>
      <c r="D16" s="66">
        <v>31.262113990673868</v>
      </c>
      <c r="E16" s="66">
        <v>371.88777908626059</v>
      </c>
      <c r="F16" s="66">
        <v>48.069431297320605</v>
      </c>
      <c r="G16" s="66">
        <v>161.95184259583843</v>
      </c>
      <c r="H16" s="66">
        <v>892.30863180859728</v>
      </c>
      <c r="J16" t="s">
        <v>63</v>
      </c>
      <c r="K16" s="64">
        <f t="shared" si="7"/>
        <v>0.20815916020875067</v>
      </c>
      <c r="L16" s="64">
        <f t="shared" si="0"/>
        <v>0.12049983039587826</v>
      </c>
      <c r="M16" s="64">
        <f t="shared" si="1"/>
        <v>5.1958126733434792E-2</v>
      </c>
      <c r="N16" s="64">
        <f t="shared" si="2"/>
        <v>0.1444414668978066</v>
      </c>
      <c r="O16" s="64">
        <f t="shared" si="3"/>
        <v>8.1056645468728823E-3</v>
      </c>
      <c r="P16" s="64">
        <f t="shared" si="4"/>
        <v>5.3812899256182462E-2</v>
      </c>
      <c r="Q16" s="64">
        <f t="shared" si="5"/>
        <v>6.4332551397440485E-2</v>
      </c>
      <c r="S16" t="s">
        <v>63</v>
      </c>
      <c r="T16">
        <f t="shared" si="8"/>
        <v>-0.32669587246024356</v>
      </c>
      <c r="U16">
        <f t="shared" ref="U16:U33" si="9">L16*LN(L16)</f>
        <v>-0.25499052659298016</v>
      </c>
      <c r="V16">
        <f t="shared" ref="V16:V33" si="10">M16*LN(M16)</f>
        <v>-0.1536566587468719</v>
      </c>
      <c r="W16">
        <f t="shared" ref="W16:W35" si="11">N16*LN(N16)</f>
        <v>-0.27947703934905649</v>
      </c>
      <c r="X16">
        <f t="shared" ref="X16:X35" si="12">O16*LN(O16)</f>
        <v>-3.9030332174599475E-2</v>
      </c>
      <c r="Y16">
        <f t="shared" ref="Y16:Y35" si="13">P16*LN(P16)</f>
        <v>-0.15725431851475191</v>
      </c>
      <c r="Z16">
        <f t="shared" ref="Z16:Z35" si="14">Q16*LN(Q16)</f>
        <v>-0.17650854791727158</v>
      </c>
    </row>
    <row r="17" spans="1:26" x14ac:dyDescent="0.25">
      <c r="A17" t="s">
        <v>64</v>
      </c>
      <c r="B17" s="66"/>
      <c r="C17" s="66">
        <v>7.7066394220640015</v>
      </c>
      <c r="D17" s="66">
        <v>87.27340998852921</v>
      </c>
      <c r="E17" s="66">
        <v>90.381510001276908</v>
      </c>
      <c r="F17" s="66"/>
      <c r="G17" s="66">
        <v>12.315358281651969</v>
      </c>
      <c r="H17" s="66">
        <v>197.67691769352211</v>
      </c>
      <c r="J17" t="s">
        <v>64</v>
      </c>
      <c r="K17" s="64">
        <f t="shared" si="7"/>
        <v>0</v>
      </c>
      <c r="L17" s="64">
        <f t="shared" si="0"/>
        <v>7.857262536266103E-3</v>
      </c>
      <c r="M17" s="64">
        <f t="shared" si="1"/>
        <v>0.14504978447701164</v>
      </c>
      <c r="N17" s="64">
        <f t="shared" si="2"/>
        <v>3.5104240093878164E-2</v>
      </c>
      <c r="O17" s="64">
        <f t="shared" si="3"/>
        <v>0</v>
      </c>
      <c r="P17" s="64">
        <f t="shared" si="4"/>
        <v>4.0921123458175423E-3</v>
      </c>
      <c r="Q17" s="64">
        <f t="shared" si="5"/>
        <v>1.4251863104619131E-2</v>
      </c>
      <c r="S17" t="s">
        <v>64</v>
      </c>
      <c r="U17">
        <f t="shared" si="9"/>
        <v>-3.8078785089655336E-2</v>
      </c>
      <c r="V17">
        <f t="shared" si="10"/>
        <v>-0.28004446467615729</v>
      </c>
      <c r="W17">
        <f t="shared" si="11"/>
        <v>-0.11757931268678144</v>
      </c>
      <c r="Y17">
        <f t="shared" si="13"/>
        <v>-2.2501273506207998E-2</v>
      </c>
      <c r="Z17">
        <f t="shared" si="14"/>
        <v>-6.0582783633105972E-2</v>
      </c>
    </row>
    <row r="18" spans="1:26" x14ac:dyDescent="0.25">
      <c r="A18" t="s">
        <v>65</v>
      </c>
      <c r="B18" s="66">
        <v>45.666331110395234</v>
      </c>
      <c r="C18" s="66"/>
      <c r="D18" s="66"/>
      <c r="E18" s="66">
        <v>63.107229431705164</v>
      </c>
      <c r="F18" s="66"/>
      <c r="G18" s="66">
        <v>19.449534936241268</v>
      </c>
      <c r="H18" s="66">
        <v>128.22309547834166</v>
      </c>
      <c r="J18" t="s">
        <v>65</v>
      </c>
      <c r="K18" s="64">
        <f t="shared" si="7"/>
        <v>5.9061860684713752E-2</v>
      </c>
      <c r="L18" s="64">
        <f t="shared" si="0"/>
        <v>0</v>
      </c>
      <c r="M18" s="64">
        <f t="shared" si="1"/>
        <v>0</v>
      </c>
      <c r="N18" s="64">
        <f t="shared" si="2"/>
        <v>2.4510890928893914E-2</v>
      </c>
      <c r="O18" s="64">
        <f t="shared" si="3"/>
        <v>0</v>
      </c>
      <c r="P18" s="64">
        <f t="shared" si="4"/>
        <v>6.4626363450245011E-3</v>
      </c>
      <c r="Q18" s="64">
        <f t="shared" si="5"/>
        <v>9.2444683219973043E-3</v>
      </c>
      <c r="S18" t="s">
        <v>65</v>
      </c>
      <c r="T18">
        <f t="shared" si="8"/>
        <v>-0.16709603837925344</v>
      </c>
      <c r="W18">
        <f t="shared" si="11"/>
        <v>-9.0902014955957344E-2</v>
      </c>
      <c r="Y18">
        <f t="shared" si="13"/>
        <v>-3.2582789610061329E-2</v>
      </c>
      <c r="Z18">
        <f t="shared" si="14"/>
        <v>-4.3298592925872112E-2</v>
      </c>
    </row>
    <row r="19" spans="1:26" x14ac:dyDescent="0.25">
      <c r="A19" t="s">
        <v>89</v>
      </c>
      <c r="B19" s="66"/>
      <c r="C19" s="66"/>
      <c r="D19" s="66"/>
      <c r="E19" s="66"/>
      <c r="F19" s="66">
        <v>948.16103281814571</v>
      </c>
      <c r="G19" s="66"/>
      <c r="H19" s="66">
        <v>948.16103281814571</v>
      </c>
      <c r="J19" t="s">
        <v>89</v>
      </c>
      <c r="K19" s="64">
        <f t="shared" si="7"/>
        <v>0</v>
      </c>
      <c r="L19" s="64">
        <f t="shared" si="0"/>
        <v>0</v>
      </c>
      <c r="M19" s="64">
        <f t="shared" si="1"/>
        <v>0</v>
      </c>
      <c r="N19" s="64">
        <f t="shared" si="2"/>
        <v>0</v>
      </c>
      <c r="O19" s="64">
        <f t="shared" si="3"/>
        <v>0.15988279996291133</v>
      </c>
      <c r="P19" s="64">
        <f t="shared" si="4"/>
        <v>0</v>
      </c>
      <c r="Q19" s="64">
        <f t="shared" si="5"/>
        <v>6.8359327930280267E-2</v>
      </c>
      <c r="S19" t="s">
        <v>89</v>
      </c>
      <c r="X19">
        <f t="shared" si="12"/>
        <v>-0.29311541268628721</v>
      </c>
      <c r="Z19">
        <f t="shared" si="14"/>
        <v>-0.18340652180668085</v>
      </c>
    </row>
    <row r="20" spans="1:26" x14ac:dyDescent="0.25">
      <c r="A20" t="s">
        <v>90</v>
      </c>
      <c r="B20" s="66"/>
      <c r="C20" s="66"/>
      <c r="D20" s="66"/>
      <c r="E20" s="66"/>
      <c r="F20" s="66">
        <v>729.75153303008869</v>
      </c>
      <c r="G20" s="66"/>
      <c r="H20" s="66">
        <v>729.75153303008869</v>
      </c>
      <c r="J20" t="s">
        <v>90</v>
      </c>
      <c r="K20" s="64">
        <f t="shared" si="7"/>
        <v>0</v>
      </c>
      <c r="L20" s="64">
        <f t="shared" si="0"/>
        <v>0</v>
      </c>
      <c r="M20" s="64">
        <f t="shared" si="1"/>
        <v>0</v>
      </c>
      <c r="N20" s="64">
        <f t="shared" si="2"/>
        <v>0</v>
      </c>
      <c r="O20" s="64">
        <f t="shared" si="3"/>
        <v>0.12305369482575583</v>
      </c>
      <c r="P20" s="64">
        <f t="shared" si="4"/>
        <v>0</v>
      </c>
      <c r="Q20" s="64">
        <f t="shared" si="5"/>
        <v>5.2612713059677525E-2</v>
      </c>
      <c r="S20" t="s">
        <v>90</v>
      </c>
      <c r="X20">
        <f t="shared" si="12"/>
        <v>-0.25781403837548872</v>
      </c>
      <c r="Z20">
        <f t="shared" si="14"/>
        <v>-0.15493378563864424</v>
      </c>
    </row>
    <row r="21" spans="1:26" x14ac:dyDescent="0.25">
      <c r="A21" t="s">
        <v>66</v>
      </c>
      <c r="B21" s="66">
        <v>164.97488734469985</v>
      </c>
      <c r="C21" s="66"/>
      <c r="D21" s="66">
        <v>30.494354726704142</v>
      </c>
      <c r="E21" s="66">
        <v>176.42706216945044</v>
      </c>
      <c r="F21" s="66">
        <v>1427.152507091557</v>
      </c>
      <c r="G21" s="66">
        <v>83.844076279179177</v>
      </c>
      <c r="H21" s="66">
        <v>1882.8928876115906</v>
      </c>
      <c r="J21" t="s">
        <v>66</v>
      </c>
      <c r="K21" s="64">
        <f t="shared" si="7"/>
        <v>0.21336778269474338</v>
      </c>
      <c r="L21" s="64">
        <f t="shared" si="0"/>
        <v>0</v>
      </c>
      <c r="M21" s="64">
        <f t="shared" si="1"/>
        <v>5.0682098722340981E-2</v>
      </c>
      <c r="N21" s="64">
        <f t="shared" si="2"/>
        <v>6.8524391209733693E-2</v>
      </c>
      <c r="O21" s="64">
        <f t="shared" si="3"/>
        <v>0.24065230578997066</v>
      </c>
      <c r="P21" s="64">
        <f t="shared" si="4"/>
        <v>2.7859472036381054E-2</v>
      </c>
      <c r="Q21" s="64">
        <f t="shared" si="5"/>
        <v>0.13575045578414935</v>
      </c>
      <c r="S21" t="s">
        <v>66</v>
      </c>
      <c r="T21">
        <f t="shared" si="8"/>
        <v>-0.32959730546467358</v>
      </c>
      <c r="V21">
        <f t="shared" si="10"/>
        <v>-0.15114326853863816</v>
      </c>
      <c r="W21">
        <f t="shared" si="11"/>
        <v>-0.18368412042703328</v>
      </c>
      <c r="X21">
        <f t="shared" si="12"/>
        <v>-0.34278565016318213</v>
      </c>
      <c r="Y21">
        <f t="shared" si="13"/>
        <v>-9.975313138561806E-2</v>
      </c>
      <c r="Z21">
        <f t="shared" si="14"/>
        <v>-0.27108510285164916</v>
      </c>
    </row>
    <row r="22" spans="1:26" x14ac:dyDescent="0.25">
      <c r="A22" t="s">
        <v>67</v>
      </c>
      <c r="B22" s="66"/>
      <c r="C22" s="66"/>
      <c r="D22" s="66"/>
      <c r="E22" s="66">
        <v>412.47568817487343</v>
      </c>
      <c r="F22" s="66"/>
      <c r="G22" s="66">
        <v>18.392235344453667</v>
      </c>
      <c r="H22" s="66">
        <v>430.86792351932706</v>
      </c>
      <c r="J22" t="s">
        <v>67</v>
      </c>
      <c r="K22" s="64">
        <f t="shared" si="7"/>
        <v>0</v>
      </c>
      <c r="L22" s="64">
        <f t="shared" si="0"/>
        <v>0</v>
      </c>
      <c r="M22" s="64">
        <f t="shared" si="1"/>
        <v>0</v>
      </c>
      <c r="N22" s="64">
        <f t="shared" si="2"/>
        <v>0.16020583845494296</v>
      </c>
      <c r="O22" s="64">
        <f t="shared" si="3"/>
        <v>0</v>
      </c>
      <c r="P22" s="64">
        <f t="shared" si="4"/>
        <v>6.1113198332484811E-3</v>
      </c>
      <c r="Q22" s="64">
        <f t="shared" si="5"/>
        <v>3.1064176504863549E-2</v>
      </c>
      <c r="S22" t="s">
        <v>67</v>
      </c>
      <c r="W22">
        <f t="shared" si="11"/>
        <v>-0.29338427913399201</v>
      </c>
      <c r="Y22">
        <f t="shared" si="13"/>
        <v>-3.1153140478198539E-2</v>
      </c>
      <c r="Z22">
        <f t="shared" si="14"/>
        <v>-0.10784550171464877</v>
      </c>
    </row>
    <row r="23" spans="1:26" x14ac:dyDescent="0.25">
      <c r="A23" t="s">
        <v>68</v>
      </c>
      <c r="B23" s="66"/>
      <c r="C23" s="66"/>
      <c r="D23" s="66"/>
      <c r="E23" s="66">
        <v>901.8741321718453</v>
      </c>
      <c r="F23" s="66"/>
      <c r="G23" s="66">
        <v>833.50663843062853</v>
      </c>
      <c r="H23" s="66">
        <v>1735.3807706024738</v>
      </c>
      <c r="J23" t="s">
        <v>68</v>
      </c>
      <c r="K23" s="64">
        <f t="shared" si="7"/>
        <v>0</v>
      </c>
      <c r="L23" s="64">
        <f t="shared" si="0"/>
        <v>0</v>
      </c>
      <c r="M23" s="64">
        <f t="shared" si="1"/>
        <v>0</v>
      </c>
      <c r="N23" s="64">
        <f t="shared" si="2"/>
        <v>0.35028852770628838</v>
      </c>
      <c r="O23" s="64">
        <f t="shared" si="3"/>
        <v>0</v>
      </c>
      <c r="P23" s="64">
        <f t="shared" si="4"/>
        <v>0.27695522350530694</v>
      </c>
      <c r="Q23" s="64">
        <f t="shared" si="5"/>
        <v>0.12511531171970208</v>
      </c>
      <c r="S23" t="s">
        <v>68</v>
      </c>
      <c r="W23">
        <f t="shared" si="11"/>
        <v>-0.36745199974445392</v>
      </c>
      <c r="Y23">
        <f t="shared" si="13"/>
        <v>-0.35558265466207112</v>
      </c>
      <c r="Z23">
        <f t="shared" si="14"/>
        <v>-0.26005461179964506</v>
      </c>
    </row>
    <row r="24" spans="1:26" x14ac:dyDescent="0.25">
      <c r="A24" t="s">
        <v>69</v>
      </c>
      <c r="B24" s="66"/>
      <c r="C24" s="66"/>
      <c r="D24" s="66"/>
      <c r="E24" s="66"/>
      <c r="F24" s="66"/>
      <c r="G24" s="66">
        <v>141.43689147174368</v>
      </c>
      <c r="H24" s="66">
        <v>141.43689147174368</v>
      </c>
      <c r="J24" t="s">
        <v>69</v>
      </c>
      <c r="K24" s="64">
        <f t="shared" si="7"/>
        <v>0</v>
      </c>
      <c r="L24" s="64">
        <f t="shared" si="0"/>
        <v>0</v>
      </c>
      <c r="M24" s="64">
        <f t="shared" si="1"/>
        <v>0</v>
      </c>
      <c r="N24" s="64">
        <f t="shared" si="2"/>
        <v>0</v>
      </c>
      <c r="O24" s="64">
        <f t="shared" si="3"/>
        <v>0</v>
      </c>
      <c r="P24" s="64">
        <f t="shared" si="4"/>
        <v>4.6996249439845109E-2</v>
      </c>
      <c r="Q24" s="64">
        <f t="shared" si="5"/>
        <v>1.0197140054173456E-2</v>
      </c>
      <c r="S24" t="s">
        <v>69</v>
      </c>
      <c r="Y24">
        <f t="shared" si="13"/>
        <v>-0.14369984350076917</v>
      </c>
      <c r="Z24">
        <f t="shared" si="14"/>
        <v>-4.6760494740688323E-2</v>
      </c>
    </row>
    <row r="25" spans="1:26" x14ac:dyDescent="0.25">
      <c r="A25" t="s">
        <v>73</v>
      </c>
      <c r="B25" s="66">
        <v>4.5283293573550809</v>
      </c>
      <c r="C25" s="66"/>
      <c r="D25" s="66"/>
      <c r="E25" s="66">
        <v>189.52207729472275</v>
      </c>
      <c r="F25" s="66"/>
      <c r="G25" s="66">
        <v>657.89908457946922</v>
      </c>
      <c r="H25" s="66">
        <v>851.94949123154709</v>
      </c>
      <c r="J25" t="s">
        <v>73</v>
      </c>
      <c r="K25" s="64">
        <f t="shared" si="7"/>
        <v>5.8566464862714563E-3</v>
      </c>
      <c r="L25" s="64">
        <f t="shared" si="0"/>
        <v>0</v>
      </c>
      <c r="M25" s="64">
        <f t="shared" si="1"/>
        <v>0</v>
      </c>
      <c r="N25" s="64">
        <f t="shared" si="2"/>
        <v>7.3610504010726191E-2</v>
      </c>
      <c r="O25" s="64">
        <f t="shared" si="3"/>
        <v>0</v>
      </c>
      <c r="P25" s="64">
        <f t="shared" si="4"/>
        <v>0.21860484321602516</v>
      </c>
      <c r="Q25" s="64">
        <f t="shared" si="5"/>
        <v>6.1422788572142006E-2</v>
      </c>
      <c r="S25" t="s">
        <v>73</v>
      </c>
      <c r="T25">
        <f t="shared" si="8"/>
        <v>-3.0104206073597012E-2</v>
      </c>
      <c r="W25">
        <f t="shared" si="11"/>
        <v>-0.19204741600084385</v>
      </c>
      <c r="Y25">
        <f t="shared" si="13"/>
        <v>-0.33238637922516878</v>
      </c>
      <c r="Z25">
        <f t="shared" si="14"/>
        <v>-0.17136800543894973</v>
      </c>
    </row>
    <row r="26" spans="1:26" x14ac:dyDescent="0.25">
      <c r="A26" t="s">
        <v>74</v>
      </c>
      <c r="B26" s="66">
        <v>50.047314144651175</v>
      </c>
      <c r="C26" s="66">
        <v>10.554973325581097</v>
      </c>
      <c r="D26" s="66">
        <v>28.133748767429214</v>
      </c>
      <c r="E26" s="66"/>
      <c r="F26" s="66">
        <v>158.03644774850986</v>
      </c>
      <c r="G26" s="66">
        <v>16.299116120274341</v>
      </c>
      <c r="H26" s="66">
        <v>263.07160010644566</v>
      </c>
      <c r="J26" t="s">
        <v>74</v>
      </c>
      <c r="K26" s="64">
        <f t="shared" si="7"/>
        <v>6.4727939026015383E-2</v>
      </c>
      <c r="L26" s="64">
        <f t="shared" si="0"/>
        <v>1.0761265960483346E-2</v>
      </c>
      <c r="M26" s="64">
        <f t="shared" si="1"/>
        <v>4.6758734370323775E-2</v>
      </c>
      <c r="N26" s="64">
        <f t="shared" si="2"/>
        <v>0</v>
      </c>
      <c r="O26" s="64">
        <f t="shared" si="3"/>
        <v>2.6648753626927719E-2</v>
      </c>
      <c r="P26" s="64">
        <f t="shared" si="4"/>
        <v>5.4158241097263136E-3</v>
      </c>
      <c r="Q26" s="64">
        <f t="shared" si="5"/>
        <v>1.8966607104037393E-2</v>
      </c>
      <c r="S26" t="s">
        <v>74</v>
      </c>
      <c r="T26">
        <f t="shared" si="8"/>
        <v>-0.17719676864289019</v>
      </c>
      <c r="U26">
        <f t="shared" si="9"/>
        <v>-4.8767927429245149E-2</v>
      </c>
      <c r="V26">
        <f t="shared" si="10"/>
        <v>-0.14321051051179429</v>
      </c>
      <c r="X26">
        <f t="shared" si="12"/>
        <v>-9.6602075604824228E-2</v>
      </c>
      <c r="Y26">
        <f t="shared" si="13"/>
        <v>-2.8262100200113896E-2</v>
      </c>
      <c r="Z26">
        <f t="shared" si="14"/>
        <v>-7.5204026622032683E-2</v>
      </c>
    </row>
    <row r="27" spans="1:26" x14ac:dyDescent="0.25">
      <c r="A27" t="s">
        <v>75</v>
      </c>
      <c r="B27" s="66"/>
      <c r="C27" s="66"/>
      <c r="D27" s="66"/>
      <c r="E27" s="66">
        <v>6.4361676732890309</v>
      </c>
      <c r="F27" s="66"/>
      <c r="G27" s="66"/>
      <c r="H27" s="66">
        <v>6.4361676732890309</v>
      </c>
      <c r="J27" t="s">
        <v>75</v>
      </c>
      <c r="K27" s="64">
        <f t="shared" si="7"/>
        <v>0</v>
      </c>
      <c r="L27" s="64">
        <f t="shared" si="0"/>
        <v>0</v>
      </c>
      <c r="M27" s="64">
        <f t="shared" si="1"/>
        <v>0</v>
      </c>
      <c r="N27" s="64">
        <f t="shared" si="2"/>
        <v>2.4998119115779691E-3</v>
      </c>
      <c r="O27" s="64">
        <f t="shared" si="3"/>
        <v>0</v>
      </c>
      <c r="P27" s="64">
        <f t="shared" si="4"/>
        <v>0</v>
      </c>
      <c r="Q27" s="64">
        <f t="shared" si="5"/>
        <v>4.6402676482594816E-4</v>
      </c>
      <c r="S27" t="s">
        <v>75</v>
      </c>
      <c r="W27">
        <f t="shared" si="11"/>
        <v>-1.4977722524004039E-2</v>
      </c>
      <c r="Z27">
        <f t="shared" si="14"/>
        <v>-3.5616691378586589E-3</v>
      </c>
    </row>
    <row r="28" spans="1:26" x14ac:dyDescent="0.25">
      <c r="A28" t="s">
        <v>76</v>
      </c>
      <c r="B28" s="66"/>
      <c r="C28" s="66"/>
      <c r="D28" s="66"/>
      <c r="E28" s="66"/>
      <c r="F28" s="66">
        <v>1030.6260820607165</v>
      </c>
      <c r="G28" s="66">
        <v>45.429670769199291</v>
      </c>
      <c r="H28" s="66">
        <v>1076.0557528299157</v>
      </c>
      <c r="J28" t="s">
        <v>76</v>
      </c>
      <c r="K28" s="64">
        <f t="shared" si="7"/>
        <v>0</v>
      </c>
      <c r="L28" s="64">
        <f t="shared" si="0"/>
        <v>0</v>
      </c>
      <c r="M28" s="64">
        <f t="shared" si="1"/>
        <v>0</v>
      </c>
      <c r="N28" s="64">
        <f t="shared" si="2"/>
        <v>0</v>
      </c>
      <c r="O28" s="64">
        <f t="shared" si="3"/>
        <v>0.17378839459887058</v>
      </c>
      <c r="P28" s="64">
        <f t="shared" si="4"/>
        <v>1.5095242247075728E-2</v>
      </c>
      <c r="Q28" s="64">
        <f t="shared" si="5"/>
        <v>7.7580121448708697E-2</v>
      </c>
      <c r="S28" t="s">
        <v>76</v>
      </c>
      <c r="X28">
        <f t="shared" si="12"/>
        <v>-0.30411523879873154</v>
      </c>
      <c r="Y28">
        <f t="shared" si="13"/>
        <v>-6.3300021538214263E-2</v>
      </c>
      <c r="Z28">
        <f t="shared" si="14"/>
        <v>-0.19832923999277238</v>
      </c>
    </row>
    <row r="29" spans="1:26" x14ac:dyDescent="0.25">
      <c r="A29" t="s">
        <v>77</v>
      </c>
      <c r="B29" s="66">
        <v>40.734620879849658</v>
      </c>
      <c r="C29" s="66"/>
      <c r="D29" s="66"/>
      <c r="E29" s="66"/>
      <c r="F29" s="66">
        <v>67.240935438929569</v>
      </c>
      <c r="G29" s="66"/>
      <c r="H29" s="66">
        <v>107.97555631877923</v>
      </c>
      <c r="J29" t="s">
        <v>77</v>
      </c>
      <c r="K29" s="64">
        <f t="shared" si="7"/>
        <v>5.2683507629161283E-2</v>
      </c>
      <c r="L29" s="64">
        <f t="shared" si="0"/>
        <v>0</v>
      </c>
      <c r="M29" s="64">
        <f t="shared" si="1"/>
        <v>0</v>
      </c>
      <c r="N29" s="64">
        <f t="shared" si="2"/>
        <v>0</v>
      </c>
      <c r="O29" s="64">
        <f t="shared" si="3"/>
        <v>1.1338442161188622E-2</v>
      </c>
      <c r="P29" s="64">
        <f t="shared" si="4"/>
        <v>0</v>
      </c>
      <c r="Q29" s="64">
        <f t="shared" si="5"/>
        <v>7.7846865747176874E-3</v>
      </c>
      <c r="S29" t="s">
        <v>77</v>
      </c>
      <c r="T29">
        <f t="shared" si="8"/>
        <v>-0.15507141913155723</v>
      </c>
      <c r="X29">
        <f t="shared" si="12"/>
        <v>-5.0791190760001367E-2</v>
      </c>
      <c r="Z29">
        <f t="shared" si="14"/>
        <v>-3.7799298712539127E-2</v>
      </c>
    </row>
    <row r="30" spans="1:26" x14ac:dyDescent="0.25">
      <c r="A30" t="s">
        <v>78</v>
      </c>
      <c r="B30" s="66"/>
      <c r="C30" s="66"/>
      <c r="D30" s="66">
        <v>11.905620898245349</v>
      </c>
      <c r="E30" s="66">
        <v>8.7178528808376061</v>
      </c>
      <c r="F30" s="66"/>
      <c r="G30" s="66"/>
      <c r="H30" s="66">
        <v>20.623473779082957</v>
      </c>
      <c r="J30" t="s">
        <v>78</v>
      </c>
      <c r="K30" s="64">
        <f t="shared" si="7"/>
        <v>0</v>
      </c>
      <c r="L30" s="64">
        <f t="shared" si="0"/>
        <v>0</v>
      </c>
      <c r="M30" s="64">
        <f t="shared" si="1"/>
        <v>1.9787329790167129E-2</v>
      </c>
      <c r="N30" s="64">
        <f t="shared" si="2"/>
        <v>3.3860200015214076E-3</v>
      </c>
      <c r="O30" s="64">
        <f t="shared" si="3"/>
        <v>0</v>
      </c>
      <c r="P30" s="64">
        <f t="shared" si="4"/>
        <v>0</v>
      </c>
      <c r="Q30" s="64">
        <f t="shared" si="5"/>
        <v>1.4868854111580695E-3</v>
      </c>
      <c r="S30" t="s">
        <v>78</v>
      </c>
      <c r="V30">
        <f t="shared" si="10"/>
        <v>-7.762002482023618E-2</v>
      </c>
      <c r="W30">
        <f t="shared" si="11"/>
        <v>-1.9260020669181612E-2</v>
      </c>
      <c r="Z30">
        <f t="shared" si="14"/>
        <v>-9.6812174844009627E-3</v>
      </c>
    </row>
    <row r="31" spans="1:26" x14ac:dyDescent="0.25">
      <c r="A31" t="s">
        <v>79</v>
      </c>
      <c r="B31" s="66">
        <v>16.660052716532693</v>
      </c>
      <c r="C31" s="66"/>
      <c r="D31" s="66">
        <v>10.578956700337567</v>
      </c>
      <c r="E31" s="66">
        <v>1.316729753706811</v>
      </c>
      <c r="F31" s="66"/>
      <c r="G31" s="66"/>
      <c r="H31" s="66">
        <v>28.55573917057707</v>
      </c>
      <c r="J31" t="s">
        <v>79</v>
      </c>
      <c r="K31" s="64">
        <f t="shared" si="7"/>
        <v>2.1547027944179523E-2</v>
      </c>
      <c r="L31" s="64">
        <f t="shared" si="0"/>
        <v>0</v>
      </c>
      <c r="M31" s="64">
        <f t="shared" si="1"/>
        <v>1.7582392959978144E-2</v>
      </c>
      <c r="N31" s="64">
        <f t="shared" si="2"/>
        <v>5.1141873390059451E-4</v>
      </c>
      <c r="O31" s="64">
        <f t="shared" si="3"/>
        <v>0</v>
      </c>
      <c r="P31" s="64">
        <f t="shared" si="4"/>
        <v>0</v>
      </c>
      <c r="Q31" s="64">
        <f t="shared" si="5"/>
        <v>2.0587759575513209E-3</v>
      </c>
      <c r="S31" t="s">
        <v>79</v>
      </c>
      <c r="T31">
        <f t="shared" si="8"/>
        <v>-8.2687094360317473E-2</v>
      </c>
      <c r="V31">
        <f t="shared" si="10"/>
        <v>-7.1047940551240155E-2</v>
      </c>
      <c r="W31">
        <f t="shared" si="11"/>
        <v>-3.8756957723688067E-3</v>
      </c>
      <c r="Z31">
        <f t="shared" si="14"/>
        <v>-1.2734854465962892E-2</v>
      </c>
    </row>
    <row r="32" spans="1:26" x14ac:dyDescent="0.25">
      <c r="A32" t="s">
        <v>80</v>
      </c>
      <c r="B32" s="66"/>
      <c r="C32" s="66"/>
      <c r="D32" s="66"/>
      <c r="E32" s="66"/>
      <c r="F32" s="66"/>
      <c r="G32" s="66">
        <v>118.08304762528188</v>
      </c>
      <c r="H32" s="66">
        <v>118.08304762528188</v>
      </c>
      <c r="J32" t="s">
        <v>80</v>
      </c>
      <c r="K32" s="64">
        <f t="shared" si="7"/>
        <v>0</v>
      </c>
      <c r="L32" s="64">
        <f t="shared" si="0"/>
        <v>0</v>
      </c>
      <c r="M32" s="64">
        <f t="shared" si="1"/>
        <v>0</v>
      </c>
      <c r="N32" s="64">
        <f t="shared" si="2"/>
        <v>0</v>
      </c>
      <c r="O32" s="64">
        <f t="shared" si="3"/>
        <v>0</v>
      </c>
      <c r="P32" s="64">
        <f t="shared" si="4"/>
        <v>3.9236300395668201E-2</v>
      </c>
      <c r="Q32" s="64">
        <f t="shared" si="5"/>
        <v>8.5134038377758826E-3</v>
      </c>
      <c r="S32" t="s">
        <v>80</v>
      </c>
      <c r="Y32">
        <f t="shared" si="13"/>
        <v>-0.12705314109587967</v>
      </c>
      <c r="Z32">
        <f t="shared" si="14"/>
        <v>-4.0575848412470653E-2</v>
      </c>
    </row>
    <row r="33" spans="1:26" x14ac:dyDescent="0.25">
      <c r="A33" t="s">
        <v>81</v>
      </c>
      <c r="B33" s="66">
        <v>21.072638431828974</v>
      </c>
      <c r="C33" s="66">
        <v>18.726152229386123</v>
      </c>
      <c r="D33" s="66">
        <v>0.60476007687949584</v>
      </c>
      <c r="E33" s="66"/>
      <c r="F33" s="66"/>
      <c r="G33" s="66"/>
      <c r="H33" s="66">
        <v>40.403550738094587</v>
      </c>
      <c r="J33" t="s">
        <v>81</v>
      </c>
      <c r="K33" s="64">
        <f t="shared" si="7"/>
        <v>2.7253979136430261E-2</v>
      </c>
      <c r="L33" s="64">
        <f t="shared" si="0"/>
        <v>1.90921472125869E-2</v>
      </c>
      <c r="M33" s="64">
        <f t="shared" si="1"/>
        <v>1.0051207902063341E-3</v>
      </c>
      <c r="N33" s="64">
        <f t="shared" si="2"/>
        <v>0</v>
      </c>
      <c r="O33" s="64">
        <f t="shared" si="3"/>
        <v>0</v>
      </c>
      <c r="P33" s="64">
        <f t="shared" si="4"/>
        <v>0</v>
      </c>
      <c r="Q33" s="64">
        <f t="shared" si="5"/>
        <v>2.912964653529334E-3</v>
      </c>
      <c r="S33" t="s">
        <v>81</v>
      </c>
      <c r="T33">
        <f t="shared" si="8"/>
        <v>-9.8183979116908654E-2</v>
      </c>
      <c r="U33">
        <f t="shared" si="9"/>
        <v>-7.557584794366852E-2</v>
      </c>
      <c r="V33">
        <f t="shared" si="10"/>
        <v>-6.9379945654328527E-3</v>
      </c>
      <c r="Z33">
        <f t="shared" si="14"/>
        <v>-1.7007588629676419E-2</v>
      </c>
    </row>
    <row r="34" spans="1:26" x14ac:dyDescent="0.25">
      <c r="A34" t="s">
        <v>83</v>
      </c>
      <c r="B34" s="66"/>
      <c r="C34" s="66"/>
      <c r="D34" s="66"/>
      <c r="E34" s="66"/>
      <c r="F34" s="66">
        <v>29.402689632938259</v>
      </c>
      <c r="G34" s="66"/>
      <c r="H34" s="66">
        <v>29.402689632938259</v>
      </c>
      <c r="J34" t="s">
        <v>83</v>
      </c>
      <c r="K34" s="64">
        <f t="shared" si="7"/>
        <v>0</v>
      </c>
      <c r="L34" s="64">
        <f t="shared" si="0"/>
        <v>0</v>
      </c>
      <c r="M34" s="64">
        <f t="shared" si="1"/>
        <v>0</v>
      </c>
      <c r="N34" s="64">
        <f t="shared" si="2"/>
        <v>0</v>
      </c>
      <c r="O34" s="64">
        <f t="shared" si="3"/>
        <v>4.9580020505401515E-3</v>
      </c>
      <c r="P34" s="64">
        <f t="shared" si="4"/>
        <v>0</v>
      </c>
      <c r="Q34" s="64">
        <f t="shared" si="5"/>
        <v>2.1198383323940925E-3</v>
      </c>
      <c r="S34" t="s">
        <v>83</v>
      </c>
      <c r="X34">
        <f t="shared" si="12"/>
        <v>-2.6310889438509392E-2</v>
      </c>
      <c r="Z34">
        <f t="shared" si="14"/>
        <v>-1.305060546425567E-2</v>
      </c>
    </row>
    <row r="35" spans="1:26" x14ac:dyDescent="0.25">
      <c r="A35" t="s">
        <v>84</v>
      </c>
      <c r="B35" s="66"/>
      <c r="C35" s="66"/>
      <c r="D35" s="66"/>
      <c r="E35" s="66">
        <v>32.79198507562031</v>
      </c>
      <c r="F35" s="66">
        <v>25.048867919024079</v>
      </c>
      <c r="G35" s="66">
        <v>14.636645084277337</v>
      </c>
      <c r="H35" s="66">
        <v>72.477498078921727</v>
      </c>
      <c r="J35" t="s">
        <v>84</v>
      </c>
      <c r="K35" s="64">
        <f t="shared" si="7"/>
        <v>0</v>
      </c>
      <c r="L35" s="64">
        <f t="shared" si="0"/>
        <v>0</v>
      </c>
      <c r="M35" s="64">
        <f t="shared" si="1"/>
        <v>0</v>
      </c>
      <c r="N35" s="64">
        <f t="shared" si="2"/>
        <v>1.2736429356327215E-2</v>
      </c>
      <c r="O35" s="64">
        <f t="shared" si="3"/>
        <v>4.2238427863791339E-3</v>
      </c>
      <c r="P35" s="64">
        <f t="shared" si="4"/>
        <v>4.8634229456365205E-3</v>
      </c>
      <c r="Q35" s="64">
        <f t="shared" si="5"/>
        <v>5.2253919822219993E-3</v>
      </c>
      <c r="S35" t="s">
        <v>84</v>
      </c>
      <c r="W35">
        <f t="shared" si="11"/>
        <v>-5.5572721325496115E-2</v>
      </c>
      <c r="X35">
        <f t="shared" si="12"/>
        <v>-2.3091790550526906E-2</v>
      </c>
      <c r="Y35">
        <f t="shared" si="13"/>
        <v>-2.5902652759006325E-2</v>
      </c>
      <c r="Z35">
        <f t="shared" si="14"/>
        <v>-2.7455387609363502E-2</v>
      </c>
    </row>
    <row r="36" spans="1:26" s="44" customFormat="1" x14ac:dyDescent="0.25">
      <c r="A36" s="44" t="s">
        <v>93</v>
      </c>
      <c r="B36" s="67">
        <f t="shared" ref="B36:H36" si="15">SUM(B3:B35)</f>
        <v>572.24031038892315</v>
      </c>
      <c r="C36" s="67">
        <f t="shared" si="15"/>
        <v>288.98182478753506</v>
      </c>
      <c r="D36" s="67">
        <f t="shared" si="15"/>
        <v>517.75435308436977</v>
      </c>
      <c r="E36" s="67">
        <f t="shared" si="15"/>
        <v>2507.4160485377938</v>
      </c>
      <c r="F36" s="67">
        <f t="shared" si="15"/>
        <v>5608.9133695722294</v>
      </c>
      <c r="G36" s="67">
        <f t="shared" si="15"/>
        <v>2466.4528541119853</v>
      </c>
      <c r="H36" s="67">
        <f t="shared" si="15"/>
        <v>11961.75876048284</v>
      </c>
      <c r="J36" s="44" t="s">
        <v>93</v>
      </c>
      <c r="K36" s="67">
        <v>773.19492784307897</v>
      </c>
      <c r="L36" s="67">
        <v>980.83007745930809</v>
      </c>
      <c r="M36" s="67">
        <v>601.67900492372553</v>
      </c>
      <c r="N36" s="67">
        <v>2574.6607748685765</v>
      </c>
      <c r="O36" s="67">
        <v>5930.3504381840603</v>
      </c>
      <c r="P36" s="67">
        <v>3009.5357216277857</v>
      </c>
      <c r="Q36" s="67">
        <v>13870.250944906536</v>
      </c>
      <c r="S36" s="44" t="s">
        <v>217</v>
      </c>
      <c r="T36" s="65">
        <f t="shared" ref="T36:Y36" si="16">-1*SUM(T3:T35)</f>
        <v>1.6387175711599151</v>
      </c>
      <c r="U36" s="65">
        <f t="shared" si="16"/>
        <v>0.73097816472189814</v>
      </c>
      <c r="V36" s="65">
        <f t="shared" si="16"/>
        <v>1.8659104049581221</v>
      </c>
      <c r="W36" s="65">
        <f t="shared" si="16"/>
        <v>1.9686286277046554</v>
      </c>
      <c r="X36" s="65">
        <f t="shared" si="16"/>
        <v>1.9807860212337878</v>
      </c>
      <c r="Y36" s="65">
        <f t="shared" si="16"/>
        <v>1.7583664763494067</v>
      </c>
      <c r="Z36" s="53"/>
    </row>
    <row r="37" spans="1:26" s="44" customFormat="1" x14ac:dyDescent="0.25">
      <c r="A37" s="44" t="s">
        <v>216</v>
      </c>
      <c r="B37" s="67">
        <f>SUM(B3:B35)/15</f>
        <v>38.149354025928211</v>
      </c>
      <c r="C37" s="67">
        <f>SUM(C3:C35)/13</f>
        <v>22.229371137502696</v>
      </c>
      <c r="D37" s="67">
        <f>SUM(D3:D35)/11</f>
        <v>47.068577553124527</v>
      </c>
      <c r="E37" s="67">
        <f>SUM(E3:E35)/15</f>
        <v>167.16106990251959</v>
      </c>
      <c r="F37" s="67">
        <f>SUM(F3:F35)/12</f>
        <v>467.40944746435247</v>
      </c>
      <c r="G37" s="67">
        <f>SUM(G3:G35)/11</f>
        <v>224.2229867374532</v>
      </c>
      <c r="H37" s="67">
        <f>SUM(H3:H35)/11</f>
        <v>1087.4326145893492</v>
      </c>
      <c r="J37" s="44" t="s">
        <v>216</v>
      </c>
      <c r="K37" s="67">
        <v>51.546328522871931</v>
      </c>
      <c r="L37" s="67">
        <v>75.448467496869853</v>
      </c>
      <c r="M37" s="67">
        <v>54.698091356702321</v>
      </c>
      <c r="N37" s="67">
        <v>171.64405165790509</v>
      </c>
      <c r="O37" s="67">
        <v>494.19586984867169</v>
      </c>
      <c r="P37" s="67">
        <v>273.59415651161686</v>
      </c>
      <c r="Q37" s="67">
        <v>1260.9319040824123</v>
      </c>
      <c r="S37" s="44" t="s">
        <v>218</v>
      </c>
      <c r="T37" s="65">
        <f t="shared" ref="T37:Y37" si="17">T36/LN(COUNT(T3:T35))</f>
        <v>0.68339830756975195</v>
      </c>
      <c r="U37" s="65">
        <f t="shared" si="17"/>
        <v>0.40796668150821941</v>
      </c>
      <c r="V37" s="65">
        <f t="shared" si="17"/>
        <v>0.72746481310834332</v>
      </c>
      <c r="W37" s="65">
        <f t="shared" si="17"/>
        <v>0.69483952976383911</v>
      </c>
      <c r="X37" s="65">
        <f t="shared" si="17"/>
        <v>0.71441754247404166</v>
      </c>
      <c r="Y37" s="65">
        <f t="shared" si="17"/>
        <v>0.59718217588845868</v>
      </c>
      <c r="Z37" s="53"/>
    </row>
    <row r="38" spans="1:26" s="44" customFormat="1" x14ac:dyDescent="0.25">
      <c r="A38" s="44" t="s">
        <v>215</v>
      </c>
      <c r="B38" s="44">
        <f t="shared" ref="B38:H38" si="18">COUNT(B3:B35)</f>
        <v>11</v>
      </c>
      <c r="C38" s="44">
        <f t="shared" si="18"/>
        <v>6</v>
      </c>
      <c r="D38" s="44">
        <f t="shared" si="18"/>
        <v>13</v>
      </c>
      <c r="E38" s="44">
        <f t="shared" si="18"/>
        <v>17</v>
      </c>
      <c r="F38" s="44">
        <f t="shared" si="18"/>
        <v>16</v>
      </c>
      <c r="G38" s="44">
        <f t="shared" si="18"/>
        <v>19</v>
      </c>
      <c r="H38" s="44">
        <f t="shared" si="18"/>
        <v>33</v>
      </c>
      <c r="J38" s="44" t="s">
        <v>215</v>
      </c>
      <c r="K38" s="67">
        <v>17</v>
      </c>
      <c r="L38" s="67">
        <v>10</v>
      </c>
      <c r="M38" s="67">
        <v>15</v>
      </c>
      <c r="N38" s="67">
        <v>21</v>
      </c>
      <c r="O38" s="67">
        <v>21</v>
      </c>
      <c r="P38" s="67">
        <v>22</v>
      </c>
      <c r="Q38" s="67">
        <v>43</v>
      </c>
      <c r="T38"/>
      <c r="U38"/>
      <c r="V38"/>
      <c r="W38"/>
      <c r="X38"/>
      <c r="Y38"/>
      <c r="Z38"/>
    </row>
  </sheetData>
  <autoFilter ref="A2:Z38" xr:uid="{F1FB925E-BBF7-46FD-A278-3414FC3F923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Data</vt:lpstr>
      <vt:lpstr>SPECIES</vt:lpstr>
      <vt:lpstr>DIVERSITY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Knoester, Ewout</cp:lastModifiedBy>
  <dcterms:created xsi:type="dcterms:W3CDTF">2018-09-10T14:11:13Z</dcterms:created>
  <dcterms:modified xsi:type="dcterms:W3CDTF">2021-08-18T07:40:02Z</dcterms:modified>
</cp:coreProperties>
</file>