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" sheetId="1" r:id="rId3"/>
    <sheet state="visible" name="Overview (monthly)" sheetId="2" r:id="rId4"/>
    <sheet state="visible" name="Overview (weekly)" sheetId="3" r:id="rId5"/>
    <sheet state="hidden" name="Experiments" sheetId="4" r:id="rId6"/>
    <sheet state="hidden" name="Artificial reefs" sheetId="5" r:id="rId7"/>
    <sheet state="hidden" name="Planning" sheetId="6" r:id="rId8"/>
  </sheets>
  <definedNames>
    <definedName hidden="1" localSheetId="1" name="_xlnm._FilterDatabase">'Overview (monthly)'!$A$1:$DY$272</definedName>
    <definedName hidden="1" localSheetId="2" name="_xlnm._FilterDatabase">'Overview (weekly)'!$A$2:$AJ$6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R5">
      <text>
        <t xml:space="preserve">Only a few intertidal pics could be taken due to bad conditions
	-Ewout Knoester</t>
      </text>
    </comment>
  </commentList>
</comments>
</file>

<file path=xl/sharedStrings.xml><?xml version="1.0" encoding="utf-8"?>
<sst xmlns="http://schemas.openxmlformats.org/spreadsheetml/2006/main" count="2336" uniqueCount="584">
  <si>
    <t>Layout</t>
  </si>
  <si>
    <t>Explanation</t>
  </si>
  <si>
    <t>Nursery</t>
  </si>
  <si>
    <t>Continuous monitoring (experiments)</t>
  </si>
  <si>
    <t>Start - end monitoring only</t>
  </si>
  <si>
    <t>No monitoring</t>
  </si>
  <si>
    <t>Nursery lost</t>
  </si>
  <si>
    <t>Ewout</t>
  </si>
  <si>
    <t>Analysed (by whom)</t>
  </si>
  <si>
    <t>Analysed (by whom) &amp; photos in back-up</t>
  </si>
  <si>
    <t>NO</t>
  </si>
  <si>
    <t>Will not be analysed (not useful anymore), but photos in back-up</t>
  </si>
  <si>
    <t>To be analysed (by whom)</t>
  </si>
  <si>
    <t>To be photographed</t>
  </si>
  <si>
    <t xml:space="preserve"> </t>
  </si>
  <si>
    <t>Status growth measurements</t>
  </si>
  <si>
    <t>Continuous</t>
  </si>
  <si>
    <t>Measurements at regular interval</t>
  </si>
  <si>
    <t>Start-end</t>
  </si>
  <si>
    <t>Measurements at beginning and end of nursery period</t>
  </si>
  <si>
    <t>No</t>
  </si>
  <si>
    <t>No measurements</t>
  </si>
  <si>
    <t>Lost</t>
  </si>
  <si>
    <t>Tree disappeared underwater</t>
  </si>
  <si>
    <t>Empty</t>
  </si>
  <si>
    <t>Tree has no coral</t>
  </si>
  <si>
    <t>Out</t>
  </si>
  <si>
    <t>Tree has been taken out of the water for maintenance</t>
  </si>
  <si>
    <t>Abbreviation</t>
  </si>
  <si>
    <t>Af</t>
  </si>
  <si>
    <t>Acropora formosa</t>
  </si>
  <si>
    <t>Av</t>
  </si>
  <si>
    <t>Acropora verweyi</t>
  </si>
  <si>
    <t>Asp</t>
  </si>
  <si>
    <t>Acropora sp.</t>
  </si>
  <si>
    <t>Pc</t>
  </si>
  <si>
    <t>Porites cylindrica</t>
  </si>
  <si>
    <t>Pv</t>
  </si>
  <si>
    <t>Pocillopora verrucosa</t>
  </si>
  <si>
    <t>Mt</t>
  </si>
  <si>
    <t>Millepora tenera</t>
  </si>
  <si>
    <t>Structure</t>
  </si>
  <si>
    <t>Year</t>
  </si>
  <si>
    <t>Batch</t>
  </si>
  <si>
    <t>Status</t>
  </si>
  <si>
    <t>Site</t>
  </si>
  <si>
    <t>Coral</t>
  </si>
  <si>
    <t>Size (1-10) - 2019-11</t>
  </si>
  <si>
    <t>Experiment</t>
  </si>
  <si>
    <t>Comments</t>
  </si>
  <si>
    <t>Maintenance</t>
  </si>
  <si>
    <t>Genera</t>
  </si>
  <si>
    <t>Acropora.formosa</t>
  </si>
  <si>
    <t>Acropora.microphthalma</t>
  </si>
  <si>
    <t>Acropora.forskali</t>
  </si>
  <si>
    <t>Acropora.sp1 (caes fine)</t>
  </si>
  <si>
    <t>Acropora.sp2 (caes whitetip smooth)</t>
  </si>
  <si>
    <t>Acropora.sp3 (cory caes fine)</t>
  </si>
  <si>
    <t>Acropora.sp4 (cory fine FF)</t>
  </si>
  <si>
    <t>Acropora.sp5 (cory bluetip smooth)</t>
  </si>
  <si>
    <t>Acropora.sp6 (cory smooth purpletip)</t>
  </si>
  <si>
    <t>Acropora.sp7 (cory yellow smooth)</t>
  </si>
  <si>
    <t>Acropora.sp8 (cory norm smooth)</t>
  </si>
  <si>
    <t>Acropora.sp9 (cory norm smooth green)</t>
  </si>
  <si>
    <t>Acropora.sp10 (cory thin smooth)</t>
  </si>
  <si>
    <t>Acropora.sp11 (cory thin hairy)</t>
  </si>
  <si>
    <t>Acropora.sp12 (cory thin subseriata)</t>
  </si>
  <si>
    <t>Acropora.gemmifera</t>
  </si>
  <si>
    <t>Acropora.hyacinthus</t>
  </si>
  <si>
    <t>Acropora.verweyi</t>
  </si>
  <si>
    <t>Isopora.palifera</t>
  </si>
  <si>
    <t>Millepora.sp1 (bushy)</t>
  </si>
  <si>
    <t>Millepora.sp2 (tenera)</t>
  </si>
  <si>
    <t>Pavona.sp1</t>
  </si>
  <si>
    <t>Pocillopora.damicornis</t>
  </si>
  <si>
    <t>Pocillopora.indiania</t>
  </si>
  <si>
    <t>Pocillopora.verrucosa</t>
  </si>
  <si>
    <t>Porites.cylindrica</t>
  </si>
  <si>
    <t>Porites.rus</t>
  </si>
  <si>
    <t>Porites.sp1 (corallith)</t>
  </si>
  <si>
    <t>Stylophora.pistillata</t>
  </si>
  <si>
    <t>Stylophora.subseriata</t>
  </si>
  <si>
    <t>Oct</t>
  </si>
  <si>
    <t>Nov</t>
  </si>
  <si>
    <t>Dec</t>
  </si>
  <si>
    <t>Feb</t>
  </si>
  <si>
    <t>Mar</t>
  </si>
  <si>
    <t>Apr</t>
  </si>
  <si>
    <t>May</t>
  </si>
  <si>
    <t>Jun</t>
  </si>
  <si>
    <t>Jul</t>
  </si>
  <si>
    <t>Aug</t>
  </si>
  <si>
    <t>Sep</t>
  </si>
  <si>
    <t>Attachment_Mini disk</t>
  </si>
  <si>
    <t>FF</t>
  </si>
  <si>
    <t>SPECS</t>
  </si>
  <si>
    <t>Attachment (iron vs PPR)</t>
  </si>
  <si>
    <t>Not yet started (Mar-2020)</t>
  </si>
  <si>
    <t>Bird cage 1</t>
  </si>
  <si>
    <t>Start - End</t>
  </si>
  <si>
    <t>PP</t>
  </si>
  <si>
    <t>Pc, Pr, Pv, Af, Asp, Mt</t>
  </si>
  <si>
    <t>Cement_2020</t>
  </si>
  <si>
    <t>Recycled (cont)</t>
  </si>
  <si>
    <t>Cement curing</t>
  </si>
  <si>
    <t>Take single top picture for each disk</t>
  </si>
  <si>
    <t>Tim</t>
  </si>
  <si>
    <t>Cement_2021</t>
  </si>
  <si>
    <t>XXX</t>
  </si>
  <si>
    <t>mid</t>
  </si>
  <si>
    <t>Depth gradient_Bottle reef (2018)</t>
  </si>
  <si>
    <t>No (cont)</t>
  </si>
  <si>
    <t>Depth gradient</t>
  </si>
  <si>
    <t>Judy</t>
  </si>
  <si>
    <t>Depth gradient_Bottle reef (2020)</t>
  </si>
  <si>
    <t>Depth gradient_Mini disk</t>
  </si>
  <si>
    <t>Depth gradient_Mini tree (2017 - 2018)</t>
  </si>
  <si>
    <t>Ellen</t>
  </si>
  <si>
    <t>Peter</t>
  </si>
  <si>
    <t>Depth gradient_Mini tree (2019 - 2020)</t>
  </si>
  <si>
    <t>Peter M</t>
  </si>
  <si>
    <t>Depth gradient_Mini tree (2021 - 2022)</t>
  </si>
  <si>
    <t>end</t>
  </si>
  <si>
    <t>Floater 001</t>
  </si>
  <si>
    <t>Snorkel nurseries</t>
  </si>
  <si>
    <t>End: 2020-10 dead frags replaced</t>
  </si>
  <si>
    <t>Asma</t>
  </si>
  <si>
    <t>Floater 002</t>
  </si>
  <si>
    <t>Floater 003</t>
  </si>
  <si>
    <t>Intertidal 2020</t>
  </si>
  <si>
    <t>Inter and sub</t>
  </si>
  <si>
    <t>Luis</t>
  </si>
  <si>
    <t>Intertidal 2021</t>
  </si>
  <si>
    <t>Mineral accretion 2020</t>
  </si>
  <si>
    <t>Mineral accretion technique</t>
  </si>
  <si>
    <t>Daisy</t>
  </si>
  <si>
    <t>Table 001</t>
  </si>
  <si>
    <t>Af, Pc, Pv, Mt</t>
  </si>
  <si>
    <t>Michelle</t>
  </si>
  <si>
    <t>Rianne</t>
  </si>
  <si>
    <t>Violetta</t>
  </si>
  <si>
    <t>Table 002</t>
  </si>
  <si>
    <t>Table 003</t>
  </si>
  <si>
    <t>KIS</t>
  </si>
  <si>
    <t>Carlotta</t>
  </si>
  <si>
    <t>Table 004</t>
  </si>
  <si>
    <t>Movement nurseries</t>
  </si>
  <si>
    <t>Paula</t>
  </si>
  <si>
    <t>Table 005</t>
  </si>
  <si>
    <t>Table 006</t>
  </si>
  <si>
    <t>Tree 001</t>
  </si>
  <si>
    <t>Lost (cont)</t>
  </si>
  <si>
    <t>Recycled (n)</t>
  </si>
  <si>
    <t>End: 2020-10</t>
  </si>
  <si>
    <t>Tree 002</t>
  </si>
  <si>
    <t>Lost (n)</t>
  </si>
  <si>
    <t>Not in database</t>
  </si>
  <si>
    <t>Tree 003</t>
  </si>
  <si>
    <t>Anne</t>
  </si>
  <si>
    <t>Tree 004</t>
  </si>
  <si>
    <t>Moha</t>
  </si>
  <si>
    <t>Fanny</t>
  </si>
  <si>
    <t>Tree 005</t>
  </si>
  <si>
    <t>Transplantation (control)</t>
  </si>
  <si>
    <t>Tree 006</t>
  </si>
  <si>
    <t>Av, Pc, Mt</t>
  </si>
  <si>
    <t>Kim</t>
  </si>
  <si>
    <t>Tree 007</t>
  </si>
  <si>
    <t>Tree 008</t>
  </si>
  <si>
    <t>Av, Pc, Mt, Pv</t>
  </si>
  <si>
    <t>2021-06: Missing label</t>
  </si>
  <si>
    <t>Tree 009</t>
  </si>
  <si>
    <t>Av, Pc, Mt, Asp</t>
  </si>
  <si>
    <t>Oliver</t>
  </si>
  <si>
    <t>Tree 010</t>
  </si>
  <si>
    <t>(New label 10 lost)</t>
  </si>
  <si>
    <t>Tree 011</t>
  </si>
  <si>
    <t>Tree 012</t>
  </si>
  <si>
    <t>Recycled (strt-end)</t>
  </si>
  <si>
    <t>Taken out and repaired</t>
  </si>
  <si>
    <t>Tree 013</t>
  </si>
  <si>
    <t>Tree 014</t>
  </si>
  <si>
    <t>Check date start measurements</t>
  </si>
  <si>
    <t>Tree 0144</t>
  </si>
  <si>
    <t>Tree 015</t>
  </si>
  <si>
    <t>Lost (strt-end)</t>
  </si>
  <si>
    <t>Car-tire tree</t>
  </si>
  <si>
    <t>Tree 016</t>
  </si>
  <si>
    <t>Car-tire tree; Check for pics end measurement</t>
  </si>
  <si>
    <t>Tree 017</t>
  </si>
  <si>
    <t>Needs to be EMPTIED and OUT</t>
  </si>
  <si>
    <t>Tree 018</t>
  </si>
  <si>
    <t>Never monitored</t>
  </si>
  <si>
    <t>Tree 019</t>
  </si>
  <si>
    <t>Nike</t>
  </si>
  <si>
    <t>Tree 020</t>
  </si>
  <si>
    <t>No (strt-end)</t>
  </si>
  <si>
    <t>Tree 021</t>
  </si>
  <si>
    <t>Tree 022</t>
  </si>
  <si>
    <t>Af, Pv</t>
  </si>
  <si>
    <t>1 (only 2 frags)</t>
  </si>
  <si>
    <t>Tree 023</t>
  </si>
  <si>
    <t>af, asp, sp</t>
  </si>
  <si>
    <t>Mary-Beth</t>
  </si>
  <si>
    <t>Tree 023x</t>
  </si>
  <si>
    <t>KH</t>
  </si>
  <si>
    <t>2021-06: GONE?</t>
  </si>
  <si>
    <t>Tree 024</t>
  </si>
  <si>
    <t>Recycled (n))</t>
  </si>
  <si>
    <t>Thinned before pics Mar-19</t>
  </si>
  <si>
    <t>No?</t>
  </si>
  <si>
    <t>Tree 025</t>
  </si>
  <si>
    <t>Tree 026</t>
  </si>
  <si>
    <t>Sam</t>
  </si>
  <si>
    <t>Tree 027</t>
  </si>
  <si>
    <t>asp</t>
  </si>
  <si>
    <t>Tree 028</t>
  </si>
  <si>
    <t>Tree 029</t>
  </si>
  <si>
    <t>Pr, Pc, Asp</t>
  </si>
  <si>
    <t>Tree 030</t>
  </si>
  <si>
    <t>Tree 031</t>
  </si>
  <si>
    <t>Clare</t>
  </si>
  <si>
    <t>Tree 032</t>
  </si>
  <si>
    <t>Asp, Af</t>
  </si>
  <si>
    <t>Tree 033</t>
  </si>
  <si>
    <t>Af, Pv, Asp</t>
  </si>
  <si>
    <t>Tree 034</t>
  </si>
  <si>
    <t>Transplantation</t>
  </si>
  <si>
    <t>Tree 164</t>
  </si>
  <si>
    <t>Tree 035</t>
  </si>
  <si>
    <t>Tree 036</t>
  </si>
  <si>
    <t>Tree 037</t>
  </si>
  <si>
    <t>Ada</t>
  </si>
  <si>
    <t>Tree 038</t>
  </si>
  <si>
    <t>Tree 039</t>
  </si>
  <si>
    <t>Tree 040</t>
  </si>
  <si>
    <t>Tree 041</t>
  </si>
  <si>
    <t>Tree 042</t>
  </si>
  <si>
    <t>Jochem</t>
  </si>
  <si>
    <t>Tree 043</t>
  </si>
  <si>
    <t>Tree 044</t>
  </si>
  <si>
    <t>Intertidal</t>
  </si>
  <si>
    <t>Leah</t>
  </si>
  <si>
    <t>Husna</t>
  </si>
  <si>
    <t>Tree 045</t>
  </si>
  <si>
    <t>Tree 046</t>
  </si>
  <si>
    <t>Tree 047</t>
  </si>
  <si>
    <t>Intertidal (control)</t>
  </si>
  <si>
    <t>Tree 048</t>
  </si>
  <si>
    <t>Tree 049</t>
  </si>
  <si>
    <t>Tree 050</t>
  </si>
  <si>
    <t>Tree 051</t>
  </si>
  <si>
    <t>tall tree</t>
  </si>
  <si>
    <t>Tree 052</t>
  </si>
  <si>
    <t>Tree 053</t>
  </si>
  <si>
    <t>Tree 054</t>
  </si>
  <si>
    <t>Tree 055</t>
  </si>
  <si>
    <t>Tree 056</t>
  </si>
  <si>
    <t>Tree 057</t>
  </si>
  <si>
    <t>Mangrove</t>
  </si>
  <si>
    <t>Marlieke</t>
  </si>
  <si>
    <t>Florine</t>
  </si>
  <si>
    <t>Chris</t>
  </si>
  <si>
    <t>Tree 058</t>
  </si>
  <si>
    <t>Mangrove/ intertidal control</t>
  </si>
  <si>
    <t>Husna?</t>
  </si>
  <si>
    <t>Tree 059</t>
  </si>
  <si>
    <t>Tree 061</t>
  </si>
  <si>
    <t>Tree 062</t>
  </si>
  <si>
    <t>Tree 063</t>
  </si>
  <si>
    <t>Av, Af</t>
  </si>
  <si>
    <t>Taken out, repaired and replacedStart pics taken but not used: bad start fragments</t>
  </si>
  <si>
    <t>Tree 064</t>
  </si>
  <si>
    <t>Tree 065</t>
  </si>
  <si>
    <t>Tree 066</t>
  </si>
  <si>
    <t>Tree 067</t>
  </si>
  <si>
    <t>Harm</t>
  </si>
  <si>
    <t>Tree 068</t>
  </si>
  <si>
    <t>Tree 069</t>
  </si>
  <si>
    <t>Tree 070</t>
  </si>
  <si>
    <t>Tree 071</t>
  </si>
  <si>
    <t>Tree 072</t>
  </si>
  <si>
    <t>Tree 073</t>
  </si>
  <si>
    <t>Tree 074</t>
  </si>
  <si>
    <t>Tree 075</t>
  </si>
  <si>
    <t>Quite large start frags; monitor?</t>
  </si>
  <si>
    <t>Tree 076</t>
  </si>
  <si>
    <t>Tree 077</t>
  </si>
  <si>
    <t>Tree 078</t>
  </si>
  <si>
    <t>Tree 079</t>
  </si>
  <si>
    <t>Af, Av, Pc, Pv</t>
  </si>
  <si>
    <t>Cleaning</t>
  </si>
  <si>
    <t>Weekly</t>
  </si>
  <si>
    <t>Myriam</t>
  </si>
  <si>
    <t>Sjors</t>
  </si>
  <si>
    <t>Mgeni</t>
  </si>
  <si>
    <t>Evelien</t>
  </si>
  <si>
    <t>Tree 080</t>
  </si>
  <si>
    <t>Tree 081</t>
  </si>
  <si>
    <t>Tree 082</t>
  </si>
  <si>
    <t>Tree 084</t>
  </si>
  <si>
    <t>Never</t>
  </si>
  <si>
    <t>Bart</t>
  </si>
  <si>
    <t>Tree 085</t>
  </si>
  <si>
    <t>Tree 086</t>
  </si>
  <si>
    <t>Tree 087</t>
  </si>
  <si>
    <t>2 branches per side</t>
  </si>
  <si>
    <t>Tree 088</t>
  </si>
  <si>
    <t>Monthly</t>
  </si>
  <si>
    <t>Tree 089</t>
  </si>
  <si>
    <t>Tree 090</t>
  </si>
  <si>
    <t>Laura</t>
  </si>
  <si>
    <t>Tree 091</t>
  </si>
  <si>
    <t>Tree 092</t>
  </si>
  <si>
    <t>Florenske</t>
  </si>
  <si>
    <t>Tree 093</t>
  </si>
  <si>
    <t>Tree 094</t>
  </si>
  <si>
    <t>Quarterly</t>
  </si>
  <si>
    <t>Tree 095</t>
  </si>
  <si>
    <t>Quirijn</t>
  </si>
  <si>
    <t>Tree 096</t>
  </si>
  <si>
    <t>Tree 097</t>
  </si>
  <si>
    <t>Tree 098</t>
  </si>
  <si>
    <t>Tree 099</t>
  </si>
  <si>
    <t>Fragments 10</t>
  </si>
  <si>
    <t>Tree 100</t>
  </si>
  <si>
    <t>Moved from PP to FF at 11-2019; Removed from FF 2020-10</t>
  </si>
  <si>
    <t>Tree 101</t>
  </si>
  <si>
    <t>Tree 102</t>
  </si>
  <si>
    <t>Tree 103</t>
  </si>
  <si>
    <t>Tree 104</t>
  </si>
  <si>
    <t>2021-06: Needs new anchor rope</t>
  </si>
  <si>
    <t>Tree 105</t>
  </si>
  <si>
    <t>2021-06: No label</t>
  </si>
  <si>
    <t>Tree 106</t>
  </si>
  <si>
    <t>Tree 107</t>
  </si>
  <si>
    <t>Tree 108</t>
  </si>
  <si>
    <t>Tree 109</t>
  </si>
  <si>
    <t>Tree 110</t>
  </si>
  <si>
    <t>Tree 112</t>
  </si>
  <si>
    <t>Tree 113</t>
  </si>
  <si>
    <t>Tree 114</t>
  </si>
  <si>
    <t>Tree 115</t>
  </si>
  <si>
    <t>Tree 116</t>
  </si>
  <si>
    <t>Tree 117</t>
  </si>
  <si>
    <t>Tree 118</t>
  </si>
  <si>
    <t>Tree 119</t>
  </si>
  <si>
    <t>Tree 120</t>
  </si>
  <si>
    <t>Tree 121</t>
  </si>
  <si>
    <t>Tree 122</t>
  </si>
  <si>
    <t>2021-06: GONE? Needs new label, any number</t>
  </si>
  <si>
    <t>Tree 124</t>
  </si>
  <si>
    <t>Tree 125</t>
  </si>
  <si>
    <t>Tree 126</t>
  </si>
  <si>
    <t>Tree 127</t>
  </si>
  <si>
    <t>Tree 127x</t>
  </si>
  <si>
    <t>2021-06: Needs new label, any number</t>
  </si>
  <si>
    <t>Tree 128</t>
  </si>
  <si>
    <t>Tree 129</t>
  </si>
  <si>
    <t>Tree 130</t>
  </si>
  <si>
    <t>Tree 131</t>
  </si>
  <si>
    <t>Tree 132</t>
  </si>
  <si>
    <t>SPECS and: Acr Cory thin</t>
  </si>
  <si>
    <t>Tree 133</t>
  </si>
  <si>
    <t>Tree 134</t>
  </si>
  <si>
    <t>Tree 135</t>
  </si>
  <si>
    <t>Tree 136</t>
  </si>
  <si>
    <t>Tree 137</t>
  </si>
  <si>
    <t>Tree 138</t>
  </si>
  <si>
    <t>Tree 139</t>
  </si>
  <si>
    <t>Tree 140</t>
  </si>
  <si>
    <t>Tree 141</t>
  </si>
  <si>
    <t>Tree 142</t>
  </si>
  <si>
    <t>Tree 143</t>
  </si>
  <si>
    <t>Tree 144</t>
  </si>
  <si>
    <t>Tree 145</t>
  </si>
  <si>
    <t>Tree 146</t>
  </si>
  <si>
    <t>Tree 147</t>
  </si>
  <si>
    <t>Tree 148</t>
  </si>
  <si>
    <t>Collected from a single colony at the Firefly House Reef (-4.650810, 39.385806)</t>
  </si>
  <si>
    <t>Tree 149</t>
  </si>
  <si>
    <t>Tree 150</t>
  </si>
  <si>
    <t>Tree 151</t>
  </si>
  <si>
    <t>Tree 152</t>
  </si>
  <si>
    <t>Tree 153</t>
  </si>
  <si>
    <t>Tree 154</t>
  </si>
  <si>
    <t>Collected from several colonies (-4.650810, 39.385806)</t>
  </si>
  <si>
    <t>Tree 155</t>
  </si>
  <si>
    <t>Tree 156</t>
  </si>
  <si>
    <t>Tree 157</t>
  </si>
  <si>
    <t>Tree 158</t>
  </si>
  <si>
    <t>Tree 159</t>
  </si>
  <si>
    <t>Tree 160</t>
  </si>
  <si>
    <t>Tree 161</t>
  </si>
  <si>
    <t>Tree 162</t>
  </si>
  <si>
    <t>Tree 163</t>
  </si>
  <si>
    <t>Tree 165</t>
  </si>
  <si>
    <t>Tree 166</t>
  </si>
  <si>
    <t>Tree 167</t>
  </si>
  <si>
    <t>Tree 168</t>
  </si>
  <si>
    <t>Tree 169</t>
  </si>
  <si>
    <t>Tree 170</t>
  </si>
  <si>
    <t>Tree 171</t>
  </si>
  <si>
    <t>Tree 172</t>
  </si>
  <si>
    <t>Tree 173</t>
  </si>
  <si>
    <t>Tree 174</t>
  </si>
  <si>
    <t>Measurements</t>
  </si>
  <si>
    <t>Week 1</t>
  </si>
  <si>
    <t>Week 2</t>
  </si>
  <si>
    <t>Week 3</t>
  </si>
  <si>
    <t>Week 4</t>
  </si>
  <si>
    <t>MAT Daisy</t>
  </si>
  <si>
    <t>Growth measurements</t>
  </si>
  <si>
    <t>Bleaching measurements T1 &amp; T2 (Tuesdays)</t>
  </si>
  <si>
    <t>Tuesdays</t>
  </si>
  <si>
    <t>Richard</t>
  </si>
  <si>
    <t>SUB-INTER Laura/Luis (NO heat shock)</t>
  </si>
  <si>
    <t>Bleaching measurements (Thursdays)</t>
  </si>
  <si>
    <t>Thursdays</t>
  </si>
  <si>
    <t>Kyra</t>
  </si>
  <si>
    <t>Depth Gradient (mini trees)</t>
  </si>
  <si>
    <t>Bleaching measurements (Wednesdays)</t>
  </si>
  <si>
    <t>Wednesdays</t>
  </si>
  <si>
    <t>Kristina</t>
  </si>
  <si>
    <t>Paper</t>
  </si>
  <si>
    <t>Locations</t>
  </si>
  <si>
    <t>Timeline</t>
  </si>
  <si>
    <t>Students</t>
  </si>
  <si>
    <t>Replicas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</si>
  <si>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</si>
  <si>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</si>
  <si>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</si>
  <si>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</si>
  <si>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</si>
  <si>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</si>
  <si>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</si>
  <si>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</si>
  <si>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</si>
  <si>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</si>
  <si>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</si>
  <si>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</si>
  <si>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</si>
  <si>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</si>
  <si>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</si>
  <si>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Paper 1 (algae assay)</t>
  </si>
  <si>
    <t>Macrophyte assay (+ RUV)</t>
  </si>
  <si>
    <t>Firefly</t>
  </si>
  <si>
    <t>Dec 17 - Feb 19</t>
  </si>
  <si>
    <t>Veerle</t>
  </si>
  <si>
    <t>Pilli Pipa</t>
  </si>
  <si>
    <t>Wasini</t>
  </si>
  <si>
    <t>Lower Mpunguti</t>
  </si>
  <si>
    <t>Dolphin Point</t>
  </si>
  <si>
    <t>Kisite</t>
  </si>
  <si>
    <t>Turf assay (+ RUV)</t>
  </si>
  <si>
    <t>Oct 18 - Feb 19</t>
  </si>
  <si>
    <t>Substrate assay (+ RUV)</t>
  </si>
  <si>
    <t>Algal assay day (+ RUV)</t>
  </si>
  <si>
    <t>Angie</t>
  </si>
  <si>
    <t>Algal assay night (+ RUV)</t>
  </si>
  <si>
    <t>Functional redundancy (survey + RUV)</t>
  </si>
  <si>
    <t>Jan 18 - Mar 18</t>
  </si>
  <si>
    <t>Emilia</t>
  </si>
  <si>
    <t>Paper 2 (coral assay)</t>
  </si>
  <si>
    <t>Corallivores (survey)</t>
  </si>
  <si>
    <t>Dec 17 - Dec 18</t>
  </si>
  <si>
    <t>Nienke</t>
  </si>
  <si>
    <t>Predation CoTS (survey + RUV)</t>
  </si>
  <si>
    <t>Sofia</t>
  </si>
  <si>
    <t>Predation Coralliophila (survey + RUV)</t>
  </si>
  <si>
    <t>Predation Drupella (survey + RUV)</t>
  </si>
  <si>
    <t>Predation Echinometra (survey + RUV)</t>
  </si>
  <si>
    <t>Transect</t>
  </si>
  <si>
    <t>Plugs (planned)</t>
  </si>
  <si>
    <t>Rocks (planned)</t>
  </si>
  <si>
    <t>Disks (planned)</t>
  </si>
  <si>
    <t>Bottle reefs (planned)</t>
  </si>
  <si>
    <t>Cakes (planned)</t>
  </si>
  <si>
    <t>Cage (planned)</t>
  </si>
  <si>
    <t>Plugs (to place)</t>
  </si>
  <si>
    <t>Rocks (to place)</t>
  </si>
  <si>
    <t>Disks (to place)</t>
  </si>
  <si>
    <t>Bottle reefs (to place)</t>
  </si>
  <si>
    <t>Cakes (to place)</t>
  </si>
  <si>
    <t>Cage (to place)</t>
  </si>
  <si>
    <t>SUM</t>
  </si>
  <si>
    <t>Plugs (placed)</t>
  </si>
  <si>
    <t>Rocks (placed)</t>
  </si>
  <si>
    <t>Disks (placed)</t>
  </si>
  <si>
    <t>Bottle reefs (placed)</t>
  </si>
  <si>
    <t>Cakes (placed)</t>
  </si>
  <si>
    <t>Cage (placed)</t>
  </si>
  <si>
    <t>CMA-R-1</t>
  </si>
  <si>
    <t>CMA-R-2</t>
  </si>
  <si>
    <t>CMA-R-3</t>
  </si>
  <si>
    <t>CMA-R-4</t>
  </si>
  <si>
    <t>CMA-R-5</t>
  </si>
  <si>
    <t>CMA-C-4</t>
  </si>
  <si>
    <t>CMA-C-1</t>
  </si>
  <si>
    <t>CMA-C-5</t>
  </si>
  <si>
    <t>CMA-C-3</t>
  </si>
  <si>
    <t>CMA-C-2</t>
  </si>
  <si>
    <t>CMA-S-1</t>
  </si>
  <si>
    <t>CMA-S-3</t>
  </si>
  <si>
    <t>CMA-S-4</t>
  </si>
  <si>
    <t>CMA-S-5</t>
  </si>
  <si>
    <t>CMA-S-2</t>
  </si>
  <si>
    <t>CMA-B-1</t>
  </si>
  <si>
    <t>CMA-B-2</t>
  </si>
  <si>
    <t>CMA-B-3</t>
  </si>
  <si>
    <t>CMA-B-4</t>
  </si>
  <si>
    <t>CMA-B-5</t>
  </si>
  <si>
    <t>NT-R-1</t>
  </si>
  <si>
    <t>NT-R-2</t>
  </si>
  <si>
    <t>NT-R-3</t>
  </si>
  <si>
    <t>NT-R-4</t>
  </si>
  <si>
    <t>NT-R-5</t>
  </si>
  <si>
    <t>NT-S-2</t>
  </si>
  <si>
    <t>NT-S-5</t>
  </si>
  <si>
    <t>NT-S-1</t>
  </si>
  <si>
    <t>NT-S-3</t>
  </si>
  <si>
    <t>NT-S-4</t>
  </si>
  <si>
    <t>NT-C-2</t>
  </si>
  <si>
    <t>NT-C-5</t>
  </si>
  <si>
    <t>NT-C-4</t>
  </si>
  <si>
    <t>NT-C-1</t>
  </si>
  <si>
    <t>NT-C-3</t>
  </si>
  <si>
    <t>F-C-1</t>
  </si>
  <si>
    <t>F-C-3</t>
  </si>
  <si>
    <t>F-C-2</t>
  </si>
  <si>
    <t>F-C-4</t>
  </si>
  <si>
    <t>F-C-5</t>
  </si>
  <si>
    <t>F-S-1</t>
  </si>
  <si>
    <t>F-S-4</t>
  </si>
  <si>
    <t>F-S-3</t>
  </si>
  <si>
    <t>F-S-2</t>
  </si>
  <si>
    <t>F-S-5</t>
  </si>
  <si>
    <t>F-R-1</t>
  </si>
  <si>
    <t>F-R-2</t>
  </si>
  <si>
    <t>F-R-3</t>
  </si>
  <si>
    <t>F-R-4</t>
  </si>
  <si>
    <t>F-R-5</t>
  </si>
  <si>
    <t>Plugs to place:</t>
  </si>
  <si>
    <t>Rocks to place:</t>
  </si>
  <si>
    <t>Disks to place:</t>
  </si>
  <si>
    <t>Bottle reefs to place:</t>
  </si>
  <si>
    <t>Cakes to place:</t>
  </si>
  <si>
    <t>Cage to place:</t>
  </si>
  <si>
    <t>Plugs placed:</t>
  </si>
  <si>
    <t>Rocks placed:</t>
  </si>
  <si>
    <t>Disks placed:</t>
  </si>
  <si>
    <t>Bottle reefs placed:</t>
  </si>
  <si>
    <t>Cakes placed:</t>
  </si>
  <si>
    <t>Cage placed:</t>
  </si>
  <si>
    <t>Numbers</t>
  </si>
  <si>
    <t>Of planned</t>
  </si>
  <si>
    <t>Area restored</t>
  </si>
  <si>
    <t>Today:</t>
  </si>
  <si>
    <t>Deadline:</t>
  </si>
  <si>
    <t>Weeks left:</t>
  </si>
  <si>
    <t>Divers:</t>
  </si>
  <si>
    <t>Artificial reefs</t>
  </si>
  <si>
    <t>Yet to place</t>
  </si>
  <si>
    <t>Units placeable per day</t>
  </si>
  <si>
    <t>Days needed:</t>
  </si>
  <si>
    <t>Plugs</t>
  </si>
  <si>
    <t>Bottle reefs</t>
  </si>
  <si>
    <t>Cakes</t>
  </si>
  <si>
    <t>Cages</t>
  </si>
  <si>
    <t>Total dive days needed</t>
  </si>
  <si>
    <t>Days needed per week to place artificial reefs</t>
  </si>
  <si>
    <t>Coral fragments needed</t>
  </si>
  <si>
    <t>Coral trees to be placed:</t>
  </si>
  <si>
    <t>Days needed per week to place coral trees</t>
  </si>
  <si>
    <t>Coral trees</t>
  </si>
  <si>
    <t>Trees needing cleaning per day</t>
  </si>
  <si>
    <t>Trees cleanable per day</t>
  </si>
  <si>
    <t>Day needed:</t>
  </si>
  <si>
    <t>NA</t>
  </si>
  <si>
    <t>Days needed per week to clean coral trees</t>
  </si>
  <si>
    <t>Stress level:</t>
  </si>
  <si>
    <t>Bottle reefs, placed &amp; labelled till 62</t>
  </si>
  <si>
    <t>20 overlap with size-complexity experiment</t>
  </si>
  <si>
    <t>42 additional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</si>
</sst>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 yyyy"/>
    <numFmt numFmtId="165" formatCode="mmmm yyyy"/>
    <numFmt numFmtId="166" formatCode="dd-mmm-yy"/>
    <numFmt numFmtId="167" formatCode="d-mmm-yy"/>
    <numFmt numFmtId="168" formatCode="d-m-yyyy"/>
    <numFmt numFmtId="169" formatCode="d&quot;-&quot;mmm&quot;-&quot;yyyy"/>
  </numFmts>
  <fonts count="15">
    <font>
      <sz val="11.0"/>
      <color rgb="FF000000"/>
      <name val="Calibri"/>
    </font>
    <font/>
    <font>
      <b/>
      <sz val="11.0"/>
      <color rgb="FF000000"/>
      <name val="Calibri"/>
    </font>
    <font>
      <b/>
      <i/>
      <sz val="11.0"/>
      <color rgb="FF000000"/>
      <name val="Calibri"/>
    </font>
    <font>
      <b/>
    </font>
    <font>
      <b/>
      <sz val="11.0"/>
      <name val="Calibri"/>
    </font>
    <font>
      <sz val="11.0"/>
      <name val="Calibri"/>
    </font>
    <font>
      <color rgb="FFF7CAAC"/>
    </font>
    <font>
      <i/>
      <sz val="11.0"/>
      <color rgb="FF000000"/>
      <name val="Calibri"/>
    </font>
    <font>
      <sz val="10.0"/>
    </font>
    <font>
      <sz val="12.0"/>
    </font>
    <font>
      <b/>
      <sz val="12.0"/>
    </font>
    <font>
      <b/>
      <sz val="14.0"/>
    </font>
    <font>
      <sz val="14.0"/>
    </font>
    <font>
      <b/>
      <sz val="18.0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73FC70"/>
        <bgColor rgb="FF73FC70"/>
      </patternFill>
    </fill>
    <fill>
      <patternFill patternType="solid">
        <fgColor rgb="FFF4CCCC"/>
        <bgColor rgb="FFF4CCCC"/>
      </patternFill>
    </fill>
  </fills>
  <borders count="23">
    <border/>
    <border>
      <left/>
      <top/>
      <bottom style="double">
        <color rgb="FF000000"/>
      </bottom>
    </border>
    <border>
      <left/>
      <right/>
      <top/>
      <bottom/>
    </border>
    <border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bottom style="double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2" fontId="0" numFmtId="0" xfId="0" applyAlignment="1" applyFill="1" applyFont="1">
      <alignment readingOrder="0" shrinkToFit="0" wrapText="0"/>
    </xf>
    <xf borderId="0" fillId="2" fontId="0" numFmtId="0" xfId="0" applyAlignment="1" applyFont="1">
      <alignment shrinkToFit="0" wrapText="0"/>
    </xf>
    <xf borderId="0" fillId="2" fontId="1" numFmtId="0" xfId="0" applyFont="1"/>
    <xf borderId="1" fillId="3" fontId="0" numFmtId="0" xfId="0" applyAlignment="1" applyBorder="1" applyFill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2" fillId="4" fontId="0" numFmtId="0" xfId="0" applyAlignment="1" applyBorder="1" applyFill="1" applyFont="1">
      <alignment shrinkToFit="0" wrapText="0"/>
    </xf>
    <xf borderId="2" fillId="5" fontId="0" numFmtId="0" xfId="0" applyAlignment="1" applyBorder="1" applyFill="1" applyFont="1">
      <alignment shrinkToFit="0" wrapText="0"/>
    </xf>
    <xf borderId="0" fillId="0" fontId="2" numFmtId="0" xfId="0" applyAlignment="1" applyFont="1">
      <alignment shrinkToFit="0" wrapText="0"/>
    </xf>
    <xf borderId="2" fillId="6" fontId="0" numFmtId="0" xfId="0" applyAlignment="1" applyBorder="1" applyFill="1" applyFont="1">
      <alignment readingOrder="0" shrinkToFit="0" wrapText="0"/>
    </xf>
    <xf borderId="2" fillId="6" fontId="2" numFmtId="0" xfId="0" applyAlignment="1" applyBorder="1" applyFont="1">
      <alignment readingOrder="0" shrinkToFit="0" wrapText="0"/>
    </xf>
    <xf borderId="2" fillId="7" fontId="0" numFmtId="0" xfId="0" applyAlignment="1" applyBorder="1" applyFill="1" applyFont="1">
      <alignment shrinkToFit="0" wrapText="0"/>
    </xf>
    <xf borderId="0" fillId="8" fontId="1" numFmtId="0" xfId="0" applyFill="1" applyFont="1"/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2" fontId="2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 shrinkToFit="0" wrapText="1"/>
    </xf>
    <xf borderId="0" fillId="2" fontId="0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2" numFmtId="164" xfId="0" applyAlignment="1" applyFont="1" applyNumberFormat="1">
      <alignment horizontal="left" readingOrder="0" shrinkToFit="0" wrapText="1"/>
    </xf>
    <xf borderId="0" fillId="0" fontId="2" numFmtId="0" xfId="0" applyAlignment="1" applyFont="1">
      <alignment horizontal="left" shrinkToFit="0" wrapText="1"/>
    </xf>
    <xf borderId="0" fillId="2" fontId="2" numFmtId="0" xfId="0" applyAlignment="1" applyFont="1">
      <alignment readingOrder="0" shrinkToFit="0" wrapText="0"/>
    </xf>
    <xf borderId="0" fillId="0" fontId="4" numFmtId="0" xfId="0" applyFont="1"/>
    <xf borderId="0" fillId="6" fontId="4" numFmtId="0" xfId="0" applyAlignment="1" applyFont="1">
      <alignment readingOrder="0"/>
    </xf>
    <xf borderId="0" fillId="7" fontId="4" numFmtId="0" xfId="0" applyAlignment="1" applyFont="1">
      <alignment readingOrder="0"/>
    </xf>
    <xf borderId="0" fillId="8" fontId="1" numFmtId="0" xfId="0" applyAlignment="1" applyFont="1">
      <alignment readingOrder="0"/>
    </xf>
    <xf borderId="0" fillId="6" fontId="2" numFmtId="0" xfId="0" applyAlignment="1" applyFont="1">
      <alignment readingOrder="0" shrinkToFit="0" wrapText="0"/>
    </xf>
    <xf borderId="0" fillId="2" fontId="2" numFmtId="0" xfId="0" applyAlignment="1" applyFont="1">
      <alignment shrinkToFit="0" wrapText="0"/>
    </xf>
    <xf borderId="0" fillId="6" fontId="0" numFmtId="0" xfId="0" applyAlignment="1" applyFont="1">
      <alignment readingOrder="0" shrinkToFit="0" wrapText="0"/>
    </xf>
    <xf borderId="0" fillId="6" fontId="2" numFmtId="0" xfId="0" applyAlignment="1" applyFont="1">
      <alignment shrinkToFit="0" wrapText="0"/>
    </xf>
    <xf borderId="0" fillId="7" fontId="2" numFmtId="0" xfId="0" applyAlignment="1" applyFont="1">
      <alignment readingOrder="0" shrinkToFit="0" wrapText="0"/>
    </xf>
    <xf borderId="0" fillId="9" fontId="2" numFmtId="0" xfId="0" applyAlignment="1" applyFill="1" applyFont="1">
      <alignment readingOrder="0" shrinkToFit="0" wrapText="0"/>
    </xf>
    <xf borderId="0" fillId="2" fontId="2" numFmtId="0" xfId="0" applyAlignment="1" applyFont="1">
      <alignment readingOrder="0" shrinkToFit="0" wrapText="0"/>
    </xf>
    <xf borderId="0" fillId="2" fontId="0" numFmtId="0" xfId="0" applyAlignment="1" applyFont="1">
      <alignment readingOrder="0" shrinkToFit="0" wrapText="0"/>
    </xf>
    <xf borderId="0" fillId="10" fontId="0" numFmtId="0" xfId="0" applyAlignment="1" applyFill="1" applyFont="1">
      <alignment readingOrder="0" shrinkToFit="0" wrapText="0"/>
    </xf>
    <xf borderId="0" fillId="11" fontId="2" numFmtId="0" xfId="0" applyAlignment="1" applyFill="1" applyFont="1">
      <alignment readingOrder="0" shrinkToFit="0" wrapText="0"/>
    </xf>
    <xf borderId="0" fillId="1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9" fontId="4" numFmtId="0" xfId="0" applyAlignment="1" applyFont="1">
      <alignment readingOrder="0"/>
    </xf>
    <xf borderId="0" fillId="6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3" fillId="0" fontId="5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11" fontId="7" numFmtId="0" xfId="0" applyFont="1"/>
    <xf borderId="0" fillId="0" fontId="6" numFmtId="0" xfId="0" applyFont="1"/>
    <xf borderId="0" fillId="0" fontId="2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13" fontId="2" numFmtId="166" xfId="0" applyAlignment="1" applyFill="1" applyFont="1" applyNumberFormat="1">
      <alignment horizontal="right" readingOrder="0" shrinkToFit="0" vertical="bottom" wrapText="0"/>
    </xf>
    <xf borderId="0" fillId="13" fontId="0" numFmtId="166" xfId="0" applyAlignment="1" applyFont="1" applyNumberFormat="1">
      <alignment horizontal="right" readingOrder="0" shrinkToFit="0" vertical="bottom" wrapText="0"/>
    </xf>
    <xf borderId="0" fillId="1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13" fontId="0" numFmtId="167" xfId="0" applyAlignment="1" applyFont="1" applyNumberFormat="1">
      <alignment horizontal="right" readingOrder="0" shrinkToFit="0" vertical="bottom" wrapText="0"/>
    </xf>
    <xf borderId="0" fillId="13" fontId="2" numFmtId="167" xfId="0" applyAlignment="1" applyFont="1" applyNumberFormat="1">
      <alignment horizontal="right" readingOrder="0" shrinkToFit="0" vertical="bottom" wrapText="0"/>
    </xf>
    <xf borderId="0" fillId="13" fontId="0" numFmtId="168" xfId="0" applyAlignment="1" applyFont="1" applyNumberFormat="1">
      <alignment readingOrder="0" shrinkToFit="0" vertical="bottom" wrapText="0"/>
    </xf>
    <xf borderId="0" fillId="13" fontId="8" numFmtId="168" xfId="0" applyAlignment="1" applyFont="1" applyNumberFormat="1">
      <alignment readingOrder="0" shrinkToFit="0" vertical="bottom" wrapText="0"/>
    </xf>
    <xf borderId="0" fillId="14" fontId="0" numFmtId="0" xfId="0" applyAlignment="1" applyFill="1" applyFont="1">
      <alignment readingOrder="0" shrinkToFit="0" vertical="bottom" wrapText="0"/>
    </xf>
    <xf borderId="0" fillId="14" fontId="0" numFmtId="0" xfId="0" applyAlignment="1" applyFont="1">
      <alignment horizontal="right" readingOrder="0" shrinkToFit="0" vertical="bottom" wrapText="0"/>
    </xf>
    <xf borderId="0" fillId="14" fontId="2" numFmtId="166" xfId="0" applyAlignment="1" applyFont="1" applyNumberFormat="1">
      <alignment horizontal="right" readingOrder="0" shrinkToFit="0" vertical="bottom" wrapText="0"/>
    </xf>
    <xf borderId="0" fillId="14" fontId="2" numFmtId="167" xfId="0" applyAlignment="1" applyFont="1" applyNumberFormat="1">
      <alignment horizontal="right" readingOrder="0" shrinkToFit="0" vertical="bottom" wrapText="0"/>
    </xf>
    <xf borderId="0" fillId="14" fontId="0" numFmtId="167" xfId="0" applyAlignment="1" applyFont="1" applyNumberFormat="1">
      <alignment horizontal="right" readingOrder="0" shrinkToFit="0" vertical="bottom" wrapText="0"/>
    </xf>
    <xf borderId="0" fillId="14" fontId="0" numFmtId="0" xfId="0" applyAlignment="1" applyFont="1">
      <alignment shrinkToFit="0" vertical="bottom" wrapText="0"/>
    </xf>
    <xf borderId="0" fillId="13" fontId="0" numFmtId="169" xfId="0" applyAlignment="1" applyFont="1" applyNumberFormat="1">
      <alignment horizontal="right" readingOrder="0" shrinkToFit="0" vertical="bottom" wrapText="0"/>
    </xf>
    <xf borderId="0" fillId="13" fontId="8" numFmtId="169" xfId="0" applyAlignment="1" applyFont="1" applyNumberFormat="1">
      <alignment horizontal="right" readingOrder="0" shrinkToFit="0" vertical="bottom" wrapText="0"/>
    </xf>
    <xf borderId="0" fillId="13" fontId="0" numFmtId="169" xfId="0" applyAlignment="1" applyFont="1" applyNumberFormat="1">
      <alignment shrinkToFit="0" vertical="bottom" wrapText="0"/>
    </xf>
    <xf borderId="0" fillId="13" fontId="2" numFmtId="169" xfId="0" applyAlignment="1" applyFont="1" applyNumberFormat="1">
      <alignment shrinkToFit="0" vertical="bottom" wrapText="0"/>
    </xf>
    <xf borderId="0" fillId="13" fontId="8" numFmtId="169" xfId="0" applyAlignment="1" applyFont="1" applyNumberFormat="1">
      <alignment readingOrder="0" shrinkToFit="0" vertical="bottom" wrapText="0"/>
    </xf>
    <xf borderId="0" fillId="13" fontId="0" numFmtId="169" xfId="0" applyAlignment="1" applyFont="1" applyNumberFormat="1">
      <alignment readingOrder="0" shrinkToFit="0" vertical="bottom" wrapText="0"/>
    </xf>
    <xf borderId="0" fillId="13" fontId="2" numFmtId="169" xfId="0" applyAlignment="1" applyFont="1" applyNumberFormat="1">
      <alignment horizontal="right" readingOrder="0" shrinkToFit="0" vertical="bottom" wrapText="0"/>
    </xf>
    <xf borderId="0" fillId="13" fontId="2" numFmtId="169" xfId="0" applyAlignment="1" applyFont="1" applyNumberFormat="1">
      <alignment readingOrder="0" shrinkToFit="0" vertical="bottom" wrapText="0"/>
    </xf>
    <xf borderId="0" fillId="15" fontId="4" numFmtId="0" xfId="0" applyAlignment="1" applyFill="1" applyFont="1">
      <alignment readingOrder="0"/>
    </xf>
    <xf borderId="4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0" fillId="15" fontId="1" numFmtId="0" xfId="0" applyAlignment="1" applyFont="1">
      <alignment readingOrder="0"/>
    </xf>
    <xf borderId="7" fillId="0" fontId="1" numFmtId="0" xfId="0" applyBorder="1" applyFont="1"/>
    <xf borderId="8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3" fillId="15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4" numFmtId="0" xfId="0" applyAlignment="1" applyBorder="1" applyFont="1">
      <alignment readingOrder="0"/>
    </xf>
    <xf borderId="13" fillId="0" fontId="4" numFmtId="0" xfId="0" applyAlignment="1" applyBorder="1" applyFont="1">
      <alignment readingOrder="0"/>
    </xf>
    <xf borderId="0" fillId="0" fontId="9" numFmtId="0" xfId="0" applyFont="1"/>
    <xf borderId="0" fillId="0" fontId="10" numFmtId="0" xfId="0" applyFont="1"/>
    <xf borderId="0" fillId="0" fontId="11" numFmtId="9" xfId="0" applyFont="1" applyNumberFormat="1"/>
    <xf borderId="14" fillId="7" fontId="1" numFmtId="0" xfId="0" applyAlignment="1" applyBorder="1" applyFont="1">
      <alignment readingOrder="0"/>
    </xf>
    <xf borderId="15" fillId="7" fontId="1" numFmtId="0" xfId="0" applyAlignment="1" applyBorder="1" applyFont="1">
      <alignment readingOrder="0"/>
    </xf>
    <xf borderId="16" fillId="7" fontId="1" numFmtId="0" xfId="0" applyAlignment="1" applyBorder="1" applyFont="1">
      <alignment readingOrder="0"/>
    </xf>
    <xf borderId="17" fillId="7" fontId="1" numFmtId="169" xfId="0" applyBorder="1" applyFont="1" applyNumberFormat="1"/>
    <xf borderId="18" fillId="7" fontId="1" numFmtId="169" xfId="0" applyAlignment="1" applyBorder="1" applyFont="1" applyNumberFormat="1">
      <alignment readingOrder="0"/>
    </xf>
    <xf borderId="18" fillId="7" fontId="1" numFmtId="1" xfId="0" applyBorder="1" applyFont="1" applyNumberFormat="1"/>
    <xf borderId="19" fillId="7" fontId="1" numFmtId="0" xfId="0" applyAlignment="1" applyBorder="1" applyFont="1">
      <alignment readingOrder="0"/>
    </xf>
    <xf borderId="0" fillId="0" fontId="1" numFmtId="1" xfId="0" applyFont="1" applyNumberFormat="1"/>
    <xf borderId="3" fillId="0" fontId="4" numFmtId="1" xfId="0" applyBorder="1" applyFont="1" applyNumberFormat="1"/>
    <xf borderId="20" fillId="0" fontId="12" numFmtId="1" xfId="0" applyBorder="1" applyFont="1" applyNumberFormat="1"/>
    <xf borderId="20" fillId="0" fontId="12" numFmtId="0" xfId="0" applyAlignment="1" applyBorder="1" applyFont="1">
      <alignment readingOrder="0"/>
    </xf>
    <xf borderId="0" fillId="0" fontId="13" numFmtId="0" xfId="0" applyFont="1"/>
    <xf borderId="21" fillId="2" fontId="14" numFmtId="0" xfId="0" applyAlignment="1" applyBorder="1" applyFont="1">
      <alignment readingOrder="0"/>
    </xf>
    <xf borderId="22" fillId="2" fontId="14" numFmtId="9" xfId="0" applyBorder="1" applyFont="1" applyNumberFormat="1"/>
  </cellXfs>
  <cellStyles count="1">
    <cellStyle xfId="0" name="Normal" builtinId="0"/>
  </cellStyles>
  <dxfs count="7"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>
        <b/>
      </font>
      <fill>
        <patternFill patternType="none"/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7.29" defaultRowHeight="15.0"/>
  <cols>
    <col customWidth="1" min="1" max="1" width="11.86"/>
    <col customWidth="1" min="2" max="2" width="8.71"/>
    <col customWidth="1" min="3" max="3" width="9.57"/>
    <col customWidth="1" min="4" max="4" width="9.14"/>
    <col customWidth="1" min="5" max="26" width="8.71"/>
  </cols>
  <sheetData>
    <row r="1" ht="15.75" customHeight="1">
      <c r="A1" s="1" t="s">
        <v>0</v>
      </c>
      <c r="B1" s="1" t="s">
        <v>1</v>
      </c>
      <c r="C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2</v>
      </c>
      <c r="B2" s="5" t="s">
        <v>3</v>
      </c>
      <c r="C2" s="6"/>
    </row>
    <row r="3" ht="15.75" customHeight="1">
      <c r="A3" s="7" t="s">
        <v>2</v>
      </c>
      <c r="B3" s="5" t="s">
        <v>4</v>
      </c>
    </row>
    <row r="4">
      <c r="A4" s="8" t="s">
        <v>2</v>
      </c>
      <c r="B4" s="5" t="s">
        <v>5</v>
      </c>
    </row>
    <row r="5">
      <c r="A5" s="9" t="s">
        <v>2</v>
      </c>
      <c r="B5" s="5" t="s">
        <v>6</v>
      </c>
    </row>
    <row r="6">
      <c r="D6" s="10"/>
    </row>
    <row r="7">
      <c r="A7" s="11" t="s">
        <v>7</v>
      </c>
      <c r="B7" s="5" t="s">
        <v>8</v>
      </c>
    </row>
    <row r="8">
      <c r="A8" s="12" t="s">
        <v>7</v>
      </c>
      <c r="B8" s="5" t="s">
        <v>9</v>
      </c>
    </row>
    <row r="9">
      <c r="A9" s="12" t="s">
        <v>10</v>
      </c>
      <c r="B9" s="5" t="s">
        <v>11</v>
      </c>
    </row>
    <row r="10">
      <c r="A10" s="13" t="s">
        <v>7</v>
      </c>
      <c r="B10" s="10" t="s">
        <v>12</v>
      </c>
    </row>
    <row r="11">
      <c r="A11" s="14"/>
      <c r="B11" s="10" t="s">
        <v>13</v>
      </c>
    </row>
    <row r="12">
      <c r="A12" s="7"/>
      <c r="D12" s="10"/>
      <c r="F12" s="15" t="s">
        <v>14</v>
      </c>
    </row>
    <row r="13">
      <c r="A13" s="16" t="s">
        <v>15</v>
      </c>
      <c r="D13" s="10"/>
      <c r="F13" s="15"/>
    </row>
    <row r="14">
      <c r="A14" s="16" t="s">
        <v>16</v>
      </c>
      <c r="B14" s="15" t="s">
        <v>17</v>
      </c>
      <c r="D14" s="10"/>
      <c r="F14" s="15"/>
    </row>
    <row r="15">
      <c r="A15" s="16" t="s">
        <v>18</v>
      </c>
      <c r="B15" s="15" t="s">
        <v>19</v>
      </c>
      <c r="D15" s="10"/>
      <c r="F15" s="15"/>
    </row>
    <row r="16">
      <c r="A16" s="16" t="s">
        <v>20</v>
      </c>
      <c r="B16" s="15" t="s">
        <v>21</v>
      </c>
      <c r="D16" s="10"/>
      <c r="F16" s="15"/>
    </row>
    <row r="17">
      <c r="A17" s="16" t="s">
        <v>22</v>
      </c>
      <c r="B17" s="15" t="s">
        <v>23</v>
      </c>
      <c r="D17" s="10"/>
      <c r="F17" s="15"/>
    </row>
    <row r="18">
      <c r="A18" s="16" t="s">
        <v>24</v>
      </c>
      <c r="B18" s="15" t="s">
        <v>25</v>
      </c>
      <c r="D18" s="10"/>
      <c r="F18" s="15"/>
    </row>
    <row r="19">
      <c r="A19" s="16" t="s">
        <v>26</v>
      </c>
      <c r="B19" s="15" t="s">
        <v>27</v>
      </c>
      <c r="D19" s="10"/>
      <c r="F19" s="15"/>
    </row>
    <row r="20">
      <c r="A20" s="7"/>
      <c r="D20" s="10"/>
      <c r="F20" s="15"/>
    </row>
    <row r="21">
      <c r="A21" s="7"/>
      <c r="D21" s="10"/>
      <c r="F21" s="15"/>
    </row>
    <row r="22">
      <c r="A22" s="7"/>
      <c r="D22" s="10"/>
      <c r="F22" s="15"/>
    </row>
    <row r="23">
      <c r="A23" s="16" t="s">
        <v>28</v>
      </c>
      <c r="B23" s="17" t="s">
        <v>1</v>
      </c>
    </row>
    <row r="24">
      <c r="A24" s="7" t="s">
        <v>29</v>
      </c>
      <c r="B24" s="18" t="s">
        <v>30</v>
      </c>
    </row>
    <row r="25">
      <c r="A25" s="7" t="s">
        <v>31</v>
      </c>
      <c r="B25" s="18" t="s">
        <v>32</v>
      </c>
    </row>
    <row r="26">
      <c r="A26" s="7" t="s">
        <v>33</v>
      </c>
      <c r="B26" s="18" t="s">
        <v>34</v>
      </c>
    </row>
    <row r="27">
      <c r="A27" s="7" t="s">
        <v>35</v>
      </c>
      <c r="B27" s="18" t="s">
        <v>36</v>
      </c>
    </row>
    <row r="28">
      <c r="A28" s="7" t="s">
        <v>37</v>
      </c>
      <c r="B28" s="18" t="s">
        <v>38</v>
      </c>
    </row>
    <row r="29">
      <c r="A29" s="7" t="s">
        <v>39</v>
      </c>
      <c r="B29" s="18" t="s">
        <v>40</v>
      </c>
    </row>
    <row r="30">
      <c r="D30" s="10"/>
    </row>
    <row r="31">
      <c r="D31" s="10"/>
    </row>
    <row r="32">
      <c r="D32" s="10"/>
    </row>
    <row r="33">
      <c r="D33" s="10"/>
    </row>
    <row r="34">
      <c r="D34" s="10"/>
    </row>
    <row r="35">
      <c r="D35" s="10"/>
    </row>
    <row r="36">
      <c r="D36" s="10"/>
    </row>
    <row r="37">
      <c r="D37" s="10"/>
    </row>
    <row r="38">
      <c r="D38" s="10"/>
    </row>
    <row r="39">
      <c r="D39" s="10"/>
    </row>
    <row r="40">
      <c r="D40" s="10"/>
    </row>
    <row r="41">
      <c r="D41" s="10"/>
    </row>
    <row r="42">
      <c r="D42" s="10"/>
    </row>
    <row r="43">
      <c r="D43" s="10"/>
    </row>
    <row r="44">
      <c r="D44" s="10"/>
    </row>
    <row r="45">
      <c r="D45" s="10"/>
    </row>
    <row r="46">
      <c r="D46" s="10"/>
    </row>
    <row r="47">
      <c r="D47" s="10"/>
    </row>
    <row r="48">
      <c r="D48" s="10"/>
    </row>
    <row r="49">
      <c r="D49" s="10"/>
    </row>
    <row r="50">
      <c r="D50" s="10"/>
    </row>
    <row r="51">
      <c r="D51" s="10"/>
    </row>
    <row r="52">
      <c r="D52" s="10"/>
    </row>
    <row r="53">
      <c r="D53" s="10"/>
    </row>
    <row r="54">
      <c r="D54" s="10"/>
    </row>
    <row r="55">
      <c r="D55" s="10"/>
    </row>
    <row r="56">
      <c r="D56" s="10"/>
    </row>
    <row r="57">
      <c r="D57" s="10"/>
    </row>
    <row r="58">
      <c r="D58" s="10"/>
    </row>
    <row r="59">
      <c r="D59" s="10"/>
    </row>
    <row r="60">
      <c r="D60" s="10"/>
    </row>
    <row r="61">
      <c r="D61" s="10"/>
    </row>
    <row r="62">
      <c r="D62" s="10"/>
    </row>
    <row r="63">
      <c r="D63" s="10"/>
    </row>
    <row r="64">
      <c r="D64" s="10"/>
    </row>
    <row r="65">
      <c r="D65" s="10"/>
    </row>
    <row r="66">
      <c r="D66" s="10"/>
    </row>
    <row r="67">
      <c r="D67" s="10"/>
    </row>
    <row r="68">
      <c r="D68" s="10"/>
    </row>
    <row r="69">
      <c r="D69" s="10"/>
    </row>
    <row r="70">
      <c r="D70" s="10"/>
    </row>
    <row r="71">
      <c r="D71" s="10"/>
    </row>
    <row r="72">
      <c r="D72" s="10"/>
    </row>
    <row r="73">
      <c r="D73" s="10"/>
    </row>
    <row r="74">
      <c r="D74" s="10"/>
    </row>
    <row r="75">
      <c r="D75" s="10"/>
    </row>
    <row r="76">
      <c r="D76" s="10"/>
    </row>
    <row r="77">
      <c r="D77" s="10"/>
    </row>
    <row r="78">
      <c r="D78" s="10"/>
    </row>
    <row r="79">
      <c r="D79" s="10"/>
    </row>
    <row r="80">
      <c r="D80" s="10"/>
    </row>
    <row r="81">
      <c r="D81" s="10"/>
    </row>
    <row r="82">
      <c r="D82" s="10"/>
    </row>
    <row r="83">
      <c r="D83" s="10"/>
    </row>
    <row r="84">
      <c r="D84" s="10"/>
    </row>
    <row r="85">
      <c r="D85" s="10"/>
    </row>
    <row r="86">
      <c r="D86" s="10"/>
    </row>
    <row r="87">
      <c r="D87" s="10"/>
    </row>
    <row r="88">
      <c r="D88" s="10"/>
    </row>
    <row r="89">
      <c r="D89" s="10"/>
    </row>
    <row r="90">
      <c r="D90" s="10"/>
    </row>
    <row r="91">
      <c r="D91" s="10"/>
    </row>
    <row r="92">
      <c r="D92" s="10"/>
    </row>
    <row r="93">
      <c r="D93" s="10"/>
    </row>
    <row r="94">
      <c r="D94" s="10"/>
    </row>
    <row r="95">
      <c r="D95" s="10"/>
    </row>
    <row r="96">
      <c r="D96" s="10"/>
    </row>
    <row r="97">
      <c r="D97" s="10"/>
    </row>
    <row r="98">
      <c r="D98" s="10"/>
    </row>
    <row r="99">
      <c r="D99" s="10"/>
    </row>
    <row r="100">
      <c r="D100" s="10"/>
    </row>
    <row r="101">
      <c r="D101" s="10"/>
    </row>
    <row r="102">
      <c r="D102" s="10"/>
    </row>
    <row r="103">
      <c r="D103" s="10"/>
    </row>
    <row r="104">
      <c r="D104" s="10"/>
    </row>
    <row r="105">
      <c r="D105" s="10"/>
    </row>
    <row r="106">
      <c r="D106" s="10"/>
    </row>
    <row r="107">
      <c r="D107" s="10"/>
    </row>
    <row r="108">
      <c r="D108" s="10"/>
    </row>
    <row r="109">
      <c r="D109" s="10"/>
    </row>
    <row r="110">
      <c r="D110" s="10"/>
    </row>
    <row r="111">
      <c r="D111" s="10"/>
    </row>
    <row r="112">
      <c r="D112" s="10"/>
    </row>
    <row r="113">
      <c r="D113" s="10"/>
    </row>
    <row r="114">
      <c r="D114" s="10"/>
    </row>
    <row r="115">
      <c r="D115" s="10"/>
    </row>
    <row r="116">
      <c r="D116" s="10"/>
    </row>
    <row r="117">
      <c r="D117" s="10"/>
    </row>
    <row r="118">
      <c r="D118" s="10"/>
    </row>
    <row r="119">
      <c r="D119" s="10"/>
    </row>
    <row r="120">
      <c r="D120" s="10"/>
    </row>
    <row r="121">
      <c r="D121" s="10"/>
    </row>
    <row r="122">
      <c r="D122" s="10"/>
    </row>
    <row r="123">
      <c r="D123" s="10"/>
    </row>
    <row r="124">
      <c r="D124" s="10"/>
    </row>
    <row r="125">
      <c r="D125" s="10"/>
    </row>
    <row r="126">
      <c r="D126" s="10"/>
    </row>
    <row r="127">
      <c r="D127" s="10"/>
    </row>
    <row r="128">
      <c r="D128" s="10"/>
    </row>
    <row r="129">
      <c r="D129" s="10"/>
    </row>
    <row r="130">
      <c r="D130" s="10"/>
    </row>
    <row r="131">
      <c r="D131" s="10"/>
    </row>
    <row r="132">
      <c r="D132" s="10"/>
    </row>
    <row r="133">
      <c r="D133" s="10"/>
    </row>
    <row r="134">
      <c r="D134" s="10"/>
    </row>
    <row r="135">
      <c r="D135" s="10"/>
    </row>
    <row r="136">
      <c r="D136" s="10"/>
    </row>
    <row r="137">
      <c r="D137" s="10"/>
    </row>
    <row r="138">
      <c r="D138" s="10"/>
    </row>
    <row r="139">
      <c r="D139" s="10"/>
    </row>
    <row r="140">
      <c r="D140" s="10"/>
    </row>
    <row r="141">
      <c r="D141" s="10"/>
    </row>
    <row r="142">
      <c r="D142" s="10"/>
    </row>
    <row r="143">
      <c r="D143" s="10"/>
    </row>
    <row r="144">
      <c r="D144" s="10"/>
    </row>
    <row r="145">
      <c r="D145" s="10"/>
    </row>
    <row r="146">
      <c r="D146" s="10"/>
    </row>
    <row r="147">
      <c r="D147" s="10"/>
    </row>
    <row r="148">
      <c r="D148" s="10"/>
    </row>
    <row r="149">
      <c r="D149" s="10"/>
    </row>
    <row r="150">
      <c r="D150" s="10"/>
    </row>
    <row r="151">
      <c r="D151" s="10"/>
    </row>
    <row r="152">
      <c r="D152" s="10"/>
    </row>
    <row r="153">
      <c r="D153" s="10"/>
    </row>
    <row r="154">
      <c r="D154" s="10"/>
    </row>
    <row r="155">
      <c r="D155" s="10"/>
    </row>
    <row r="156">
      <c r="D156" s="10"/>
    </row>
    <row r="157">
      <c r="D157" s="10"/>
    </row>
    <row r="158">
      <c r="D158" s="10"/>
    </row>
    <row r="159">
      <c r="D159" s="10"/>
    </row>
    <row r="160">
      <c r="D160" s="10"/>
    </row>
    <row r="161">
      <c r="D161" s="10"/>
    </row>
    <row r="162">
      <c r="D162" s="10"/>
    </row>
    <row r="163">
      <c r="D163" s="10"/>
    </row>
    <row r="164">
      <c r="D164" s="10"/>
    </row>
    <row r="165">
      <c r="D165" s="10"/>
    </row>
    <row r="166">
      <c r="D166" s="10"/>
    </row>
    <row r="167">
      <c r="D167" s="10"/>
    </row>
    <row r="168">
      <c r="D168" s="10"/>
    </row>
    <row r="169">
      <c r="D169" s="10"/>
    </row>
    <row r="170">
      <c r="D170" s="10"/>
    </row>
    <row r="171">
      <c r="D171" s="10"/>
    </row>
    <row r="172">
      <c r="D172" s="10"/>
    </row>
    <row r="173">
      <c r="D173" s="10"/>
    </row>
    <row r="174">
      <c r="D174" s="10"/>
    </row>
    <row r="175">
      <c r="D175" s="10"/>
    </row>
    <row r="176">
      <c r="D176" s="10"/>
    </row>
    <row r="177">
      <c r="D177" s="10"/>
    </row>
    <row r="178">
      <c r="D178" s="10"/>
    </row>
    <row r="179">
      <c r="D179" s="10"/>
    </row>
    <row r="180">
      <c r="D180" s="10"/>
    </row>
    <row r="181">
      <c r="D181" s="10"/>
    </row>
    <row r="182">
      <c r="D182" s="10"/>
    </row>
    <row r="183">
      <c r="D183" s="10"/>
    </row>
    <row r="184">
      <c r="D184" s="10"/>
    </row>
    <row r="185">
      <c r="D185" s="10"/>
    </row>
    <row r="186">
      <c r="D186" s="10"/>
    </row>
    <row r="187">
      <c r="D187" s="10"/>
    </row>
    <row r="188">
      <c r="D188" s="10"/>
    </row>
    <row r="189">
      <c r="D189" s="10"/>
    </row>
    <row r="190">
      <c r="D190" s="10"/>
    </row>
    <row r="191">
      <c r="D191" s="10"/>
    </row>
    <row r="192">
      <c r="D192" s="10"/>
    </row>
    <row r="193">
      <c r="D193" s="10"/>
    </row>
    <row r="194">
      <c r="D194" s="10"/>
    </row>
    <row r="195">
      <c r="D195" s="10"/>
    </row>
    <row r="196">
      <c r="D196" s="10"/>
    </row>
    <row r="197">
      <c r="D197" s="10"/>
    </row>
    <row r="198">
      <c r="D198" s="10"/>
    </row>
    <row r="199">
      <c r="D199" s="10"/>
    </row>
    <row r="200">
      <c r="D200" s="10"/>
    </row>
    <row r="201">
      <c r="D201" s="10"/>
    </row>
    <row r="202">
      <c r="D202" s="10"/>
    </row>
    <row r="203">
      <c r="D203" s="10"/>
    </row>
    <row r="204">
      <c r="D204" s="10"/>
    </row>
    <row r="205">
      <c r="D205" s="10"/>
    </row>
    <row r="206">
      <c r="D206" s="10"/>
    </row>
    <row r="207">
      <c r="D207" s="10"/>
    </row>
    <row r="208">
      <c r="D208" s="10"/>
    </row>
    <row r="209">
      <c r="D209" s="10"/>
    </row>
    <row r="210">
      <c r="D210" s="10"/>
    </row>
    <row r="211">
      <c r="D211" s="10"/>
    </row>
    <row r="212">
      <c r="D212" s="10"/>
    </row>
    <row r="213">
      <c r="D213" s="10"/>
    </row>
    <row r="214">
      <c r="D214" s="10"/>
    </row>
    <row r="215">
      <c r="D215" s="10"/>
    </row>
    <row r="216">
      <c r="D216" s="10"/>
    </row>
    <row r="217">
      <c r="D217" s="10"/>
    </row>
    <row r="218">
      <c r="D218" s="10"/>
    </row>
    <row r="219">
      <c r="D219" s="10"/>
    </row>
    <row r="220">
      <c r="D220" s="10"/>
    </row>
    <row r="221">
      <c r="D221" s="10"/>
    </row>
    <row r="222">
      <c r="D222" s="10"/>
    </row>
    <row r="223">
      <c r="D223" s="10"/>
    </row>
    <row r="224">
      <c r="D224" s="10"/>
    </row>
    <row r="225">
      <c r="D225" s="10"/>
    </row>
    <row r="226">
      <c r="D226" s="10"/>
    </row>
    <row r="227">
      <c r="D227" s="10"/>
    </row>
    <row r="228">
      <c r="D228" s="10"/>
    </row>
    <row r="229">
      <c r="D229" s="10"/>
    </row>
    <row r="230">
      <c r="D230" s="10"/>
    </row>
    <row r="231">
      <c r="D231" s="10"/>
    </row>
    <row r="232">
      <c r="D232" s="10"/>
    </row>
    <row r="233">
      <c r="D233" s="10"/>
    </row>
    <row r="234">
      <c r="D234" s="10"/>
    </row>
    <row r="235">
      <c r="D235" s="10"/>
    </row>
    <row r="236">
      <c r="D236" s="10"/>
    </row>
    <row r="237">
      <c r="D237" s="10"/>
    </row>
    <row r="238">
      <c r="D238" s="10"/>
    </row>
    <row r="239">
      <c r="D239" s="10"/>
    </row>
    <row r="240">
      <c r="D240" s="10"/>
    </row>
    <row r="241">
      <c r="D241" s="10"/>
    </row>
    <row r="242">
      <c r="D242" s="10"/>
    </row>
    <row r="243">
      <c r="D243" s="10"/>
    </row>
    <row r="244">
      <c r="D244" s="10"/>
    </row>
    <row r="245">
      <c r="D245" s="10"/>
    </row>
    <row r="246">
      <c r="D246" s="10"/>
    </row>
    <row r="247">
      <c r="D247" s="10"/>
    </row>
    <row r="248">
      <c r="D248" s="10"/>
    </row>
    <row r="249">
      <c r="D249" s="10"/>
    </row>
    <row r="250">
      <c r="D250" s="10"/>
    </row>
    <row r="251">
      <c r="D251" s="10"/>
    </row>
    <row r="252">
      <c r="D252" s="10"/>
    </row>
    <row r="253">
      <c r="D253" s="10"/>
    </row>
    <row r="254">
      <c r="D254" s="10"/>
    </row>
    <row r="255">
      <c r="D255" s="10"/>
    </row>
    <row r="256">
      <c r="D256" s="10"/>
    </row>
    <row r="257">
      <c r="D257" s="10"/>
    </row>
    <row r="258">
      <c r="D258" s="10"/>
    </row>
    <row r="259">
      <c r="D259" s="10"/>
    </row>
    <row r="260">
      <c r="D260" s="10"/>
    </row>
    <row r="261">
      <c r="D261" s="10"/>
    </row>
    <row r="262">
      <c r="D262" s="10"/>
    </row>
    <row r="263">
      <c r="D263" s="10"/>
    </row>
    <row r="264">
      <c r="D264" s="10"/>
    </row>
    <row r="265">
      <c r="D265" s="10"/>
    </row>
    <row r="266">
      <c r="D266" s="10"/>
    </row>
    <row r="267">
      <c r="D267" s="10"/>
    </row>
    <row r="268">
      <c r="D268" s="10"/>
    </row>
    <row r="269">
      <c r="D269" s="10"/>
    </row>
    <row r="270">
      <c r="D270" s="10"/>
    </row>
    <row r="271">
      <c r="D271" s="10"/>
    </row>
    <row r="272">
      <c r="D272" s="10"/>
    </row>
    <row r="273">
      <c r="D273" s="10"/>
    </row>
    <row r="274">
      <c r="D274" s="10"/>
    </row>
    <row r="275">
      <c r="D275" s="10"/>
    </row>
    <row r="276">
      <c r="D276" s="10"/>
    </row>
    <row r="277">
      <c r="D277" s="10"/>
    </row>
    <row r="278">
      <c r="D278" s="10"/>
    </row>
    <row r="279">
      <c r="D279" s="10"/>
    </row>
    <row r="280">
      <c r="D280" s="10"/>
    </row>
    <row r="281">
      <c r="D281" s="10"/>
    </row>
    <row r="282">
      <c r="D282" s="10"/>
    </row>
    <row r="283">
      <c r="D283" s="10"/>
    </row>
    <row r="284">
      <c r="D284" s="10"/>
    </row>
    <row r="285">
      <c r="D285" s="10"/>
    </row>
    <row r="286">
      <c r="D286" s="10"/>
    </row>
    <row r="287">
      <c r="D287" s="10"/>
    </row>
    <row r="288">
      <c r="D288" s="10"/>
    </row>
    <row r="289">
      <c r="D289" s="10"/>
    </row>
    <row r="290">
      <c r="D290" s="10"/>
    </row>
    <row r="291">
      <c r="D291" s="10"/>
    </row>
    <row r="292">
      <c r="D292" s="10"/>
    </row>
    <row r="293">
      <c r="D293" s="10"/>
    </row>
    <row r="294">
      <c r="D294" s="10"/>
    </row>
    <row r="295">
      <c r="D295" s="10"/>
    </row>
    <row r="296">
      <c r="D296" s="10"/>
    </row>
    <row r="297">
      <c r="D297" s="10"/>
    </row>
    <row r="298">
      <c r="D298" s="10"/>
    </row>
    <row r="299">
      <c r="D299" s="10"/>
    </row>
    <row r="300">
      <c r="D300" s="10"/>
    </row>
    <row r="301">
      <c r="D301" s="10"/>
    </row>
    <row r="302">
      <c r="D302" s="10"/>
    </row>
    <row r="303">
      <c r="D303" s="10"/>
    </row>
    <row r="304">
      <c r="D304" s="10"/>
    </row>
    <row r="305">
      <c r="D305" s="10"/>
    </row>
    <row r="306">
      <c r="D306" s="10"/>
    </row>
    <row r="307">
      <c r="D307" s="10"/>
    </row>
    <row r="308">
      <c r="D308" s="10"/>
    </row>
    <row r="309">
      <c r="D309" s="10"/>
    </row>
    <row r="310">
      <c r="D310" s="10"/>
    </row>
    <row r="311">
      <c r="D311" s="10"/>
    </row>
    <row r="312">
      <c r="D312" s="10"/>
    </row>
    <row r="313">
      <c r="D313" s="10"/>
    </row>
    <row r="314">
      <c r="D314" s="10"/>
    </row>
    <row r="315">
      <c r="D315" s="10"/>
    </row>
    <row r="316">
      <c r="D316" s="10"/>
    </row>
    <row r="317">
      <c r="D317" s="10"/>
    </row>
    <row r="318">
      <c r="D318" s="10"/>
    </row>
    <row r="319">
      <c r="D319" s="10"/>
    </row>
    <row r="320">
      <c r="D320" s="10"/>
    </row>
    <row r="321">
      <c r="D321" s="10"/>
    </row>
    <row r="322">
      <c r="D322" s="10"/>
    </row>
    <row r="323">
      <c r="D323" s="10"/>
    </row>
    <row r="324">
      <c r="D324" s="10"/>
    </row>
    <row r="325">
      <c r="D325" s="10"/>
    </row>
    <row r="326">
      <c r="D326" s="10"/>
    </row>
    <row r="327">
      <c r="D327" s="10"/>
    </row>
    <row r="328">
      <c r="D328" s="10"/>
    </row>
    <row r="329">
      <c r="D329" s="10"/>
    </row>
    <row r="330">
      <c r="D330" s="10"/>
    </row>
    <row r="331">
      <c r="D331" s="10"/>
    </row>
    <row r="332">
      <c r="D332" s="10"/>
    </row>
    <row r="333">
      <c r="D333" s="10"/>
    </row>
    <row r="334">
      <c r="D334" s="10"/>
    </row>
    <row r="335">
      <c r="D335" s="10"/>
    </row>
    <row r="336">
      <c r="D336" s="10"/>
    </row>
    <row r="337">
      <c r="D337" s="10"/>
    </row>
    <row r="338">
      <c r="D338" s="10"/>
    </row>
    <row r="339">
      <c r="D339" s="10"/>
    </row>
    <row r="340">
      <c r="D340" s="10"/>
    </row>
    <row r="341">
      <c r="D341" s="10"/>
    </row>
    <row r="342">
      <c r="D342" s="10"/>
    </row>
    <row r="343">
      <c r="D343" s="10"/>
    </row>
    <row r="344">
      <c r="D344" s="10"/>
    </row>
    <row r="345">
      <c r="D345" s="10"/>
    </row>
    <row r="346">
      <c r="D346" s="10"/>
    </row>
    <row r="347">
      <c r="D347" s="10"/>
    </row>
    <row r="348">
      <c r="D348" s="10"/>
    </row>
    <row r="349">
      <c r="D349" s="10"/>
    </row>
    <row r="350">
      <c r="D350" s="10"/>
    </row>
    <row r="351">
      <c r="D351" s="10"/>
    </row>
    <row r="352">
      <c r="D352" s="10"/>
    </row>
    <row r="353">
      <c r="D353" s="10"/>
    </row>
    <row r="354">
      <c r="D354" s="10"/>
    </row>
    <row r="355">
      <c r="D355" s="10"/>
    </row>
    <row r="356">
      <c r="D356" s="10"/>
    </row>
    <row r="357">
      <c r="D357" s="10"/>
    </row>
    <row r="358">
      <c r="D358" s="10"/>
    </row>
    <row r="359">
      <c r="D359" s="10"/>
    </row>
    <row r="360">
      <c r="D360" s="10"/>
    </row>
    <row r="361">
      <c r="D361" s="10"/>
    </row>
    <row r="362">
      <c r="D362" s="10"/>
    </row>
    <row r="363">
      <c r="D363" s="10"/>
    </row>
    <row r="364">
      <c r="D364" s="10"/>
    </row>
    <row r="365">
      <c r="D365" s="10"/>
    </row>
    <row r="366">
      <c r="D366" s="10"/>
    </row>
    <row r="367">
      <c r="D367" s="10"/>
    </row>
    <row r="368">
      <c r="D368" s="10"/>
    </row>
    <row r="369">
      <c r="D369" s="10"/>
    </row>
    <row r="370">
      <c r="D370" s="10"/>
    </row>
    <row r="371">
      <c r="D371" s="10"/>
    </row>
    <row r="372">
      <c r="D372" s="10"/>
    </row>
    <row r="373">
      <c r="D373" s="10"/>
    </row>
    <row r="374">
      <c r="D374" s="10"/>
    </row>
    <row r="375">
      <c r="D375" s="10"/>
    </row>
    <row r="376">
      <c r="D376" s="10"/>
    </row>
    <row r="377">
      <c r="D377" s="10"/>
    </row>
    <row r="378">
      <c r="D378" s="10"/>
    </row>
    <row r="379">
      <c r="D379" s="10"/>
    </row>
    <row r="380">
      <c r="D380" s="10"/>
    </row>
    <row r="381">
      <c r="D381" s="10"/>
    </row>
    <row r="382">
      <c r="D382" s="10"/>
    </row>
    <row r="383">
      <c r="D383" s="10"/>
    </row>
    <row r="384">
      <c r="D384" s="10"/>
    </row>
    <row r="385">
      <c r="D385" s="10"/>
    </row>
    <row r="386">
      <c r="D386" s="10"/>
    </row>
    <row r="387">
      <c r="D387" s="10"/>
    </row>
    <row r="388">
      <c r="D388" s="10"/>
    </row>
    <row r="389">
      <c r="D389" s="10"/>
    </row>
    <row r="390">
      <c r="D390" s="10"/>
    </row>
    <row r="391">
      <c r="D391" s="10"/>
    </row>
    <row r="392">
      <c r="D392" s="10"/>
    </row>
    <row r="393">
      <c r="D393" s="10"/>
    </row>
    <row r="394">
      <c r="D394" s="10"/>
    </row>
    <row r="395">
      <c r="D395" s="10"/>
    </row>
    <row r="396">
      <c r="D396" s="10"/>
    </row>
    <row r="397">
      <c r="D397" s="10"/>
    </row>
    <row r="398">
      <c r="D398" s="10"/>
    </row>
    <row r="399">
      <c r="D399" s="10"/>
    </row>
    <row r="400">
      <c r="D400" s="10"/>
    </row>
    <row r="401">
      <c r="D401" s="10"/>
    </row>
    <row r="402">
      <c r="D402" s="10"/>
    </row>
    <row r="403">
      <c r="D403" s="10"/>
    </row>
    <row r="404">
      <c r="D404" s="10"/>
    </row>
    <row r="405">
      <c r="D405" s="10"/>
    </row>
    <row r="406">
      <c r="D406" s="10"/>
    </row>
    <row r="407">
      <c r="D407" s="10"/>
    </row>
    <row r="408">
      <c r="D408" s="10"/>
    </row>
    <row r="409">
      <c r="D409" s="10"/>
    </row>
    <row r="410">
      <c r="D410" s="10"/>
    </row>
    <row r="411">
      <c r="D411" s="10"/>
    </row>
    <row r="412">
      <c r="D412" s="10"/>
    </row>
    <row r="413">
      <c r="D413" s="10"/>
    </row>
    <row r="414">
      <c r="D414" s="10"/>
    </row>
    <row r="415">
      <c r="D415" s="10"/>
    </row>
    <row r="416">
      <c r="D416" s="10"/>
    </row>
    <row r="417">
      <c r="D417" s="10"/>
    </row>
    <row r="418">
      <c r="D418" s="10"/>
    </row>
    <row r="419">
      <c r="D419" s="10"/>
    </row>
    <row r="420">
      <c r="D420" s="10"/>
    </row>
    <row r="421">
      <c r="D421" s="10"/>
    </row>
    <row r="422">
      <c r="D422" s="10"/>
    </row>
    <row r="423">
      <c r="D423" s="10"/>
    </row>
    <row r="424">
      <c r="D424" s="10"/>
    </row>
    <row r="425">
      <c r="D425" s="10"/>
    </row>
    <row r="426">
      <c r="D426" s="10"/>
    </row>
    <row r="427">
      <c r="D427" s="10"/>
    </row>
    <row r="428">
      <c r="D428" s="10"/>
    </row>
    <row r="429">
      <c r="D429" s="10"/>
    </row>
    <row r="430">
      <c r="D430" s="10"/>
    </row>
    <row r="431">
      <c r="D431" s="10"/>
    </row>
    <row r="432">
      <c r="D432" s="10"/>
    </row>
    <row r="433">
      <c r="D433" s="10"/>
    </row>
    <row r="434">
      <c r="D434" s="10"/>
    </row>
    <row r="435">
      <c r="D435" s="10"/>
    </row>
    <row r="436">
      <c r="D436" s="10"/>
    </row>
    <row r="437">
      <c r="D437" s="10"/>
    </row>
    <row r="438">
      <c r="D438" s="10"/>
    </row>
    <row r="439">
      <c r="D439" s="10"/>
    </row>
    <row r="440">
      <c r="D440" s="10"/>
    </row>
    <row r="441">
      <c r="D441" s="10"/>
    </row>
    <row r="442">
      <c r="D442" s="10"/>
    </row>
    <row r="443">
      <c r="D443" s="10"/>
    </row>
    <row r="444">
      <c r="D444" s="10"/>
    </row>
    <row r="445">
      <c r="D445" s="10"/>
    </row>
    <row r="446">
      <c r="D446" s="10"/>
    </row>
    <row r="447">
      <c r="D447" s="10"/>
    </row>
    <row r="448">
      <c r="D448" s="10"/>
    </row>
    <row r="449">
      <c r="D449" s="10"/>
    </row>
    <row r="450">
      <c r="D450" s="10"/>
    </row>
    <row r="451">
      <c r="D451" s="10"/>
    </row>
    <row r="452">
      <c r="D452" s="10"/>
    </row>
    <row r="453">
      <c r="D453" s="10"/>
    </row>
    <row r="454">
      <c r="D454" s="10"/>
    </row>
    <row r="455">
      <c r="D455" s="10"/>
    </row>
    <row r="456">
      <c r="D456" s="10"/>
    </row>
    <row r="457">
      <c r="D457" s="10"/>
    </row>
    <row r="458">
      <c r="D458" s="10"/>
    </row>
    <row r="459">
      <c r="D459" s="10"/>
    </row>
    <row r="460">
      <c r="D460" s="10"/>
    </row>
    <row r="461">
      <c r="D461" s="10"/>
    </row>
    <row r="462">
      <c r="D462" s="10"/>
    </row>
    <row r="463">
      <c r="D463" s="10"/>
    </row>
    <row r="464">
      <c r="D464" s="10"/>
    </row>
    <row r="465">
      <c r="D465" s="10"/>
    </row>
    <row r="466">
      <c r="D466" s="10"/>
    </row>
    <row r="467">
      <c r="D467" s="10"/>
    </row>
    <row r="468">
      <c r="D468" s="10"/>
    </row>
    <row r="469">
      <c r="D469" s="10"/>
    </row>
    <row r="470">
      <c r="D470" s="10"/>
    </row>
    <row r="471">
      <c r="D471" s="10"/>
    </row>
    <row r="472">
      <c r="D472" s="10"/>
    </row>
    <row r="473">
      <c r="D473" s="10"/>
    </row>
    <row r="474">
      <c r="D474" s="10"/>
    </row>
    <row r="475">
      <c r="D475" s="10"/>
    </row>
    <row r="476">
      <c r="D476" s="10"/>
    </row>
    <row r="477">
      <c r="D477" s="10"/>
    </row>
    <row r="478">
      <c r="D478" s="10"/>
    </row>
    <row r="479">
      <c r="D479" s="10"/>
    </row>
    <row r="480">
      <c r="D480" s="10"/>
    </row>
    <row r="481">
      <c r="D481" s="10"/>
    </row>
    <row r="482">
      <c r="D482" s="10"/>
    </row>
    <row r="483">
      <c r="D483" s="10"/>
    </row>
    <row r="484">
      <c r="D484" s="10"/>
    </row>
    <row r="485">
      <c r="D485" s="10"/>
    </row>
    <row r="486">
      <c r="D486" s="10"/>
    </row>
    <row r="487">
      <c r="D487" s="10"/>
    </row>
    <row r="488">
      <c r="D488" s="10"/>
    </row>
    <row r="489">
      <c r="D489" s="10"/>
    </row>
    <row r="490">
      <c r="D490" s="10"/>
    </row>
    <row r="491">
      <c r="D491" s="10"/>
    </row>
    <row r="492">
      <c r="D492" s="10"/>
    </row>
    <row r="493">
      <c r="D493" s="10"/>
    </row>
    <row r="494">
      <c r="D494" s="10"/>
    </row>
    <row r="495">
      <c r="D495" s="10"/>
    </row>
    <row r="496">
      <c r="D496" s="10"/>
    </row>
    <row r="497">
      <c r="D497" s="10"/>
    </row>
    <row r="498">
      <c r="D498" s="10"/>
    </row>
    <row r="499">
      <c r="D499" s="10"/>
    </row>
    <row r="500">
      <c r="D500" s="10"/>
    </row>
    <row r="501">
      <c r="D501" s="10"/>
    </row>
    <row r="502">
      <c r="D502" s="10"/>
    </row>
    <row r="503">
      <c r="D503" s="10"/>
    </row>
    <row r="504">
      <c r="D504" s="10"/>
    </row>
    <row r="505">
      <c r="D505" s="10"/>
    </row>
    <row r="506">
      <c r="D506" s="10"/>
    </row>
    <row r="507">
      <c r="D507" s="10"/>
    </row>
    <row r="508">
      <c r="D508" s="10"/>
    </row>
    <row r="509">
      <c r="D509" s="10"/>
    </row>
    <row r="510">
      <c r="D510" s="10"/>
    </row>
    <row r="511">
      <c r="D511" s="10"/>
    </row>
    <row r="512">
      <c r="D512" s="10"/>
    </row>
    <row r="513">
      <c r="D513" s="10"/>
    </row>
    <row r="514">
      <c r="D514" s="10"/>
    </row>
    <row r="515">
      <c r="D515" s="10"/>
    </row>
    <row r="516">
      <c r="D516" s="10"/>
    </row>
    <row r="517">
      <c r="D517" s="10"/>
    </row>
    <row r="518">
      <c r="D518" s="10"/>
    </row>
    <row r="519">
      <c r="D519" s="10"/>
    </row>
    <row r="520">
      <c r="D520" s="10"/>
    </row>
    <row r="521">
      <c r="D521" s="10"/>
    </row>
    <row r="522">
      <c r="D522" s="10"/>
    </row>
    <row r="523">
      <c r="D523" s="10"/>
    </row>
    <row r="524">
      <c r="D524" s="10"/>
    </row>
    <row r="525">
      <c r="D525" s="10"/>
    </row>
    <row r="526">
      <c r="D526" s="10"/>
    </row>
    <row r="527">
      <c r="D527" s="10"/>
    </row>
    <row r="528">
      <c r="D528" s="10"/>
    </row>
    <row r="529">
      <c r="D529" s="10"/>
    </row>
    <row r="530">
      <c r="D530" s="10"/>
    </row>
    <row r="531">
      <c r="D531" s="10"/>
    </row>
    <row r="532">
      <c r="D532" s="10"/>
    </row>
    <row r="533">
      <c r="D533" s="10"/>
    </row>
    <row r="534">
      <c r="D534" s="10"/>
    </row>
    <row r="535">
      <c r="D535" s="10"/>
    </row>
    <row r="536">
      <c r="D536" s="10"/>
    </row>
    <row r="537">
      <c r="D537" s="10"/>
    </row>
    <row r="538">
      <c r="D538" s="10"/>
    </row>
    <row r="539">
      <c r="D539" s="10"/>
    </row>
    <row r="540">
      <c r="D540" s="10"/>
    </row>
    <row r="541">
      <c r="D541" s="10"/>
    </row>
    <row r="542">
      <c r="D542" s="10"/>
    </row>
    <row r="543">
      <c r="D543" s="10"/>
    </row>
    <row r="544">
      <c r="D544" s="10"/>
    </row>
    <row r="545">
      <c r="D545" s="10"/>
    </row>
    <row r="546">
      <c r="D546" s="10"/>
    </row>
    <row r="547">
      <c r="D547" s="10"/>
    </row>
    <row r="548">
      <c r="D548" s="10"/>
    </row>
    <row r="549">
      <c r="D549" s="10"/>
    </row>
    <row r="550">
      <c r="D550" s="10"/>
    </row>
    <row r="551">
      <c r="D551" s="10"/>
    </row>
    <row r="552">
      <c r="D552" s="10"/>
    </row>
    <row r="553">
      <c r="D553" s="10"/>
    </row>
    <row r="554">
      <c r="D554" s="10"/>
    </row>
    <row r="555">
      <c r="D555" s="10"/>
    </row>
    <row r="556">
      <c r="D556" s="10"/>
    </row>
    <row r="557">
      <c r="D557" s="10"/>
    </row>
    <row r="558">
      <c r="D558" s="10"/>
    </row>
    <row r="559">
      <c r="D559" s="10"/>
    </row>
    <row r="560">
      <c r="D560" s="10"/>
    </row>
    <row r="561">
      <c r="D561" s="10"/>
    </row>
    <row r="562">
      <c r="D562" s="10"/>
    </row>
    <row r="563">
      <c r="D563" s="10"/>
    </row>
    <row r="564">
      <c r="D564" s="10"/>
    </row>
    <row r="565">
      <c r="D565" s="10"/>
    </row>
    <row r="566">
      <c r="D566" s="10"/>
    </row>
    <row r="567">
      <c r="D567" s="10"/>
    </row>
    <row r="568">
      <c r="D568" s="10"/>
    </row>
    <row r="569">
      <c r="D569" s="10"/>
    </row>
    <row r="570">
      <c r="D570" s="10"/>
    </row>
    <row r="571">
      <c r="D571" s="10"/>
    </row>
    <row r="572">
      <c r="D572" s="10"/>
    </row>
    <row r="573">
      <c r="D573" s="10"/>
    </row>
    <row r="574">
      <c r="D574" s="10"/>
    </row>
    <row r="575">
      <c r="D575" s="10"/>
    </row>
    <row r="576">
      <c r="D576" s="10"/>
    </row>
    <row r="577">
      <c r="D577" s="10"/>
    </row>
    <row r="578">
      <c r="D578" s="10"/>
    </row>
    <row r="579">
      <c r="D579" s="10"/>
    </row>
    <row r="580">
      <c r="D580" s="10"/>
    </row>
    <row r="581">
      <c r="D581" s="10"/>
    </row>
    <row r="582">
      <c r="D582" s="10"/>
    </row>
    <row r="583">
      <c r="D583" s="10"/>
    </row>
    <row r="584">
      <c r="D584" s="10"/>
    </row>
    <row r="585">
      <c r="D585" s="10"/>
    </row>
    <row r="586">
      <c r="D586" s="10"/>
    </row>
    <row r="587">
      <c r="D587" s="10"/>
    </row>
    <row r="588">
      <c r="D588" s="10"/>
    </row>
    <row r="589">
      <c r="D589" s="10"/>
    </row>
    <row r="590">
      <c r="D590" s="10"/>
    </row>
    <row r="591">
      <c r="D591" s="10"/>
    </row>
    <row r="592">
      <c r="D592" s="10"/>
    </row>
    <row r="593">
      <c r="D593" s="10"/>
    </row>
    <row r="594">
      <c r="D594" s="10"/>
    </row>
    <row r="595">
      <c r="D595" s="10"/>
    </row>
    <row r="596">
      <c r="D596" s="10"/>
    </row>
    <row r="597">
      <c r="D597" s="10"/>
    </row>
    <row r="598">
      <c r="D598" s="10"/>
    </row>
    <row r="599">
      <c r="D599" s="10"/>
    </row>
    <row r="600">
      <c r="D600" s="10"/>
    </row>
    <row r="601">
      <c r="D601" s="10"/>
    </row>
    <row r="602">
      <c r="D602" s="10"/>
    </row>
    <row r="603">
      <c r="D603" s="10"/>
    </row>
    <row r="604">
      <c r="D604" s="10"/>
    </row>
    <row r="605">
      <c r="D605" s="10"/>
    </row>
    <row r="606">
      <c r="D606" s="10"/>
    </row>
    <row r="607">
      <c r="D607" s="10"/>
    </row>
    <row r="608">
      <c r="D608" s="10"/>
    </row>
    <row r="609">
      <c r="D609" s="10"/>
    </row>
    <row r="610">
      <c r="D610" s="10"/>
    </row>
    <row r="611">
      <c r="D611" s="10"/>
    </row>
    <row r="612">
      <c r="D612" s="10"/>
    </row>
    <row r="613">
      <c r="D613" s="10"/>
    </row>
    <row r="614">
      <c r="D614" s="10"/>
    </row>
    <row r="615">
      <c r="D615" s="10"/>
    </row>
    <row r="616">
      <c r="D616" s="10"/>
    </row>
    <row r="617">
      <c r="D617" s="10"/>
    </row>
    <row r="618">
      <c r="D618" s="10"/>
    </row>
    <row r="619">
      <c r="D619" s="10"/>
    </row>
    <row r="620">
      <c r="D620" s="10"/>
    </row>
    <row r="621">
      <c r="D621" s="10"/>
    </row>
    <row r="622">
      <c r="D622" s="10"/>
    </row>
    <row r="623">
      <c r="D623" s="10"/>
    </row>
    <row r="624">
      <c r="D624" s="10"/>
    </row>
    <row r="625">
      <c r="D625" s="10"/>
    </row>
    <row r="626">
      <c r="D626" s="10"/>
    </row>
    <row r="627">
      <c r="D627" s="10"/>
    </row>
    <row r="628">
      <c r="D628" s="10"/>
    </row>
    <row r="629">
      <c r="D629" s="10"/>
    </row>
    <row r="630">
      <c r="D630" s="10"/>
    </row>
    <row r="631">
      <c r="D631" s="10"/>
    </row>
    <row r="632">
      <c r="D632" s="10"/>
    </row>
    <row r="633">
      <c r="D633" s="10"/>
    </row>
    <row r="634">
      <c r="D634" s="10"/>
    </row>
    <row r="635">
      <c r="D635" s="10"/>
    </row>
    <row r="636">
      <c r="D636" s="10"/>
    </row>
    <row r="637">
      <c r="D637" s="10"/>
    </row>
    <row r="638">
      <c r="D638" s="10"/>
    </row>
    <row r="639">
      <c r="D639" s="10"/>
    </row>
    <row r="640">
      <c r="D640" s="10"/>
    </row>
    <row r="641">
      <c r="D641" s="10"/>
    </row>
    <row r="642">
      <c r="D642" s="10"/>
    </row>
    <row r="643">
      <c r="D643" s="10"/>
    </row>
    <row r="644">
      <c r="D644" s="10"/>
    </row>
    <row r="645">
      <c r="D645" s="10"/>
    </row>
    <row r="646">
      <c r="D646" s="10"/>
    </row>
    <row r="647">
      <c r="D647" s="10"/>
    </row>
    <row r="648">
      <c r="D648" s="10"/>
    </row>
    <row r="649">
      <c r="D649" s="10"/>
    </row>
    <row r="650">
      <c r="D650" s="10"/>
    </row>
    <row r="651">
      <c r="D651" s="10"/>
    </row>
    <row r="652">
      <c r="D652" s="10"/>
    </row>
    <row r="653">
      <c r="D653" s="10"/>
    </row>
    <row r="654">
      <c r="D654" s="10"/>
    </row>
    <row r="655">
      <c r="D655" s="10"/>
    </row>
    <row r="656">
      <c r="D656" s="10"/>
    </row>
    <row r="657">
      <c r="D657" s="10"/>
    </row>
    <row r="658">
      <c r="D658" s="10"/>
    </row>
    <row r="659">
      <c r="D659" s="10"/>
    </row>
    <row r="660">
      <c r="D660" s="10"/>
    </row>
    <row r="661">
      <c r="D661" s="10"/>
    </row>
    <row r="662">
      <c r="D662" s="10"/>
    </row>
    <row r="663">
      <c r="D663" s="10"/>
    </row>
    <row r="664">
      <c r="D664" s="10"/>
    </row>
    <row r="665">
      <c r="D665" s="10"/>
    </row>
    <row r="666">
      <c r="D666" s="10"/>
    </row>
    <row r="667">
      <c r="D667" s="10"/>
    </row>
    <row r="668">
      <c r="D668" s="10"/>
    </row>
    <row r="669">
      <c r="D669" s="10"/>
    </row>
    <row r="670">
      <c r="D670" s="10"/>
    </row>
    <row r="671">
      <c r="D671" s="10"/>
    </row>
    <row r="672">
      <c r="D672" s="10"/>
    </row>
    <row r="673">
      <c r="D673" s="10"/>
    </row>
    <row r="674">
      <c r="D674" s="10"/>
    </row>
    <row r="675">
      <c r="D675" s="10"/>
    </row>
    <row r="676">
      <c r="D676" s="10"/>
    </row>
    <row r="677">
      <c r="D677" s="10"/>
    </row>
    <row r="678">
      <c r="D678" s="10"/>
    </row>
    <row r="679">
      <c r="D679" s="10"/>
    </row>
    <row r="680">
      <c r="D680" s="10"/>
    </row>
    <row r="681">
      <c r="D681" s="10"/>
    </row>
    <row r="682">
      <c r="D682" s="10"/>
    </row>
    <row r="683">
      <c r="D683" s="10"/>
    </row>
    <row r="684">
      <c r="D684" s="10"/>
    </row>
    <row r="685">
      <c r="D685" s="10"/>
    </row>
    <row r="686">
      <c r="D686" s="10"/>
    </row>
    <row r="687">
      <c r="D687" s="10"/>
    </row>
    <row r="688">
      <c r="D688" s="10"/>
    </row>
    <row r="689">
      <c r="D689" s="10"/>
    </row>
    <row r="690">
      <c r="D690" s="10"/>
    </row>
    <row r="691">
      <c r="D691" s="10"/>
    </row>
    <row r="692">
      <c r="D692" s="10"/>
    </row>
    <row r="693">
      <c r="D693" s="10"/>
    </row>
    <row r="694">
      <c r="D694" s="10"/>
    </row>
    <row r="695">
      <c r="D695" s="10"/>
    </row>
    <row r="696">
      <c r="D696" s="10"/>
    </row>
    <row r="697">
      <c r="D697" s="10"/>
    </row>
    <row r="698">
      <c r="D698" s="10"/>
    </row>
    <row r="699">
      <c r="D699" s="10"/>
    </row>
    <row r="700">
      <c r="D700" s="10"/>
    </row>
    <row r="701">
      <c r="D701" s="10"/>
    </row>
    <row r="702">
      <c r="D702" s="10"/>
    </row>
    <row r="703">
      <c r="D703" s="10"/>
    </row>
    <row r="704">
      <c r="D704" s="10"/>
    </row>
    <row r="705">
      <c r="D705" s="10"/>
    </row>
    <row r="706">
      <c r="D706" s="10"/>
    </row>
    <row r="707">
      <c r="D707" s="10"/>
    </row>
    <row r="708">
      <c r="D708" s="10"/>
    </row>
    <row r="709">
      <c r="D709" s="10"/>
    </row>
    <row r="710">
      <c r="D710" s="10"/>
    </row>
    <row r="711">
      <c r="D711" s="10"/>
    </row>
    <row r="712">
      <c r="D712" s="10"/>
    </row>
    <row r="713">
      <c r="D713" s="10"/>
    </row>
    <row r="714">
      <c r="D714" s="10"/>
    </row>
    <row r="715">
      <c r="D715" s="10"/>
    </row>
    <row r="716">
      <c r="D716" s="10"/>
    </row>
    <row r="717">
      <c r="D717" s="10"/>
    </row>
    <row r="718">
      <c r="D718" s="10"/>
    </row>
    <row r="719">
      <c r="D719" s="10"/>
    </row>
    <row r="720">
      <c r="D720" s="10"/>
    </row>
    <row r="721">
      <c r="D721" s="10"/>
    </row>
    <row r="722">
      <c r="D722" s="10"/>
    </row>
    <row r="723">
      <c r="D723" s="10"/>
    </row>
    <row r="724">
      <c r="D724" s="10"/>
    </row>
    <row r="725">
      <c r="D725" s="10"/>
    </row>
    <row r="726">
      <c r="D726" s="10"/>
    </row>
    <row r="727">
      <c r="D727" s="10"/>
    </row>
    <row r="728">
      <c r="D728" s="10"/>
    </row>
    <row r="729">
      <c r="D729" s="10"/>
    </row>
    <row r="730">
      <c r="D730" s="10"/>
    </row>
    <row r="731">
      <c r="D731" s="10"/>
    </row>
    <row r="732">
      <c r="D732" s="10"/>
    </row>
    <row r="733">
      <c r="D733" s="10"/>
    </row>
    <row r="734">
      <c r="D734" s="10"/>
    </row>
    <row r="735">
      <c r="D735" s="10"/>
    </row>
    <row r="736">
      <c r="D736" s="10"/>
    </row>
    <row r="737">
      <c r="D737" s="10"/>
    </row>
    <row r="738">
      <c r="D738" s="10"/>
    </row>
    <row r="739">
      <c r="D739" s="10"/>
    </row>
    <row r="740">
      <c r="D740" s="10"/>
    </row>
    <row r="741">
      <c r="D741" s="10"/>
    </row>
    <row r="742">
      <c r="D742" s="10"/>
    </row>
    <row r="743">
      <c r="D743" s="10"/>
    </row>
    <row r="744">
      <c r="D744" s="10"/>
    </row>
    <row r="745">
      <c r="D745" s="10"/>
    </row>
    <row r="746">
      <c r="D746" s="10"/>
    </row>
    <row r="747">
      <c r="D747" s="10"/>
    </row>
    <row r="748">
      <c r="D748" s="10"/>
    </row>
    <row r="749">
      <c r="D749" s="10"/>
    </row>
    <row r="750">
      <c r="D750" s="10"/>
    </row>
    <row r="751">
      <c r="D751" s="10"/>
    </row>
    <row r="752">
      <c r="D752" s="10"/>
    </row>
    <row r="753">
      <c r="D753" s="10"/>
    </row>
    <row r="754">
      <c r="D754" s="10"/>
    </row>
    <row r="755">
      <c r="D755" s="10"/>
    </row>
    <row r="756">
      <c r="D756" s="10"/>
    </row>
    <row r="757">
      <c r="D757" s="10"/>
    </row>
    <row r="758">
      <c r="D758" s="10"/>
    </row>
    <row r="759">
      <c r="D759" s="10"/>
    </row>
    <row r="760">
      <c r="D760" s="10"/>
    </row>
    <row r="761">
      <c r="D761" s="10"/>
    </row>
    <row r="762">
      <c r="D762" s="10"/>
    </row>
    <row r="763">
      <c r="D763" s="10"/>
    </row>
    <row r="764">
      <c r="D764" s="10"/>
    </row>
    <row r="765">
      <c r="D765" s="10"/>
    </row>
    <row r="766">
      <c r="D766" s="10"/>
    </row>
    <row r="767">
      <c r="D767" s="10"/>
    </row>
    <row r="768">
      <c r="D768" s="10"/>
    </row>
    <row r="769">
      <c r="D769" s="10"/>
    </row>
    <row r="770">
      <c r="D770" s="10"/>
    </row>
    <row r="771">
      <c r="D771" s="10"/>
    </row>
    <row r="772">
      <c r="D772" s="10"/>
    </row>
    <row r="773">
      <c r="D773" s="10"/>
    </row>
    <row r="774">
      <c r="D774" s="10"/>
    </row>
    <row r="775">
      <c r="D775" s="10"/>
    </row>
    <row r="776">
      <c r="D776" s="10"/>
    </row>
    <row r="777">
      <c r="D777" s="10"/>
    </row>
    <row r="778">
      <c r="D778" s="10"/>
    </row>
    <row r="779">
      <c r="D779" s="10"/>
    </row>
    <row r="780">
      <c r="D780" s="10"/>
    </row>
    <row r="781">
      <c r="D781" s="10"/>
    </row>
    <row r="782">
      <c r="D782" s="10"/>
    </row>
    <row r="783">
      <c r="D783" s="10"/>
    </row>
    <row r="784">
      <c r="D784" s="10"/>
    </row>
    <row r="785">
      <c r="D785" s="10"/>
    </row>
    <row r="786">
      <c r="D786" s="10"/>
    </row>
    <row r="787">
      <c r="D787" s="10"/>
    </row>
    <row r="788">
      <c r="D788" s="10"/>
    </row>
    <row r="789">
      <c r="D789" s="10"/>
    </row>
    <row r="790">
      <c r="D790" s="10"/>
    </row>
    <row r="791">
      <c r="D791" s="10"/>
    </row>
    <row r="792">
      <c r="D792" s="10"/>
    </row>
    <row r="793">
      <c r="D793" s="10"/>
    </row>
    <row r="794">
      <c r="D794" s="10"/>
    </row>
    <row r="795">
      <c r="D795" s="10"/>
    </row>
    <row r="796">
      <c r="D796" s="10"/>
    </row>
    <row r="797">
      <c r="D797" s="10"/>
    </row>
    <row r="798">
      <c r="D798" s="10"/>
    </row>
    <row r="799">
      <c r="D799" s="10"/>
    </row>
    <row r="800">
      <c r="D800" s="10"/>
    </row>
    <row r="801">
      <c r="D801" s="10"/>
    </row>
    <row r="802">
      <c r="D802" s="10"/>
    </row>
    <row r="803">
      <c r="D803" s="10"/>
    </row>
    <row r="804">
      <c r="D804" s="10"/>
    </row>
    <row r="805">
      <c r="D805" s="10"/>
    </row>
    <row r="806">
      <c r="D806" s="10"/>
    </row>
    <row r="807">
      <c r="D807" s="10"/>
    </row>
    <row r="808">
      <c r="D808" s="10"/>
    </row>
    <row r="809">
      <c r="D809" s="10"/>
    </row>
    <row r="810">
      <c r="D810" s="10"/>
    </row>
    <row r="811">
      <c r="D811" s="10"/>
    </row>
    <row r="812">
      <c r="D812" s="10"/>
    </row>
    <row r="813">
      <c r="D813" s="10"/>
    </row>
    <row r="814">
      <c r="D814" s="10"/>
    </row>
    <row r="815">
      <c r="D815" s="10"/>
    </row>
    <row r="816">
      <c r="D816" s="10"/>
    </row>
    <row r="817">
      <c r="D817" s="10"/>
    </row>
    <row r="818">
      <c r="D818" s="10"/>
    </row>
    <row r="819">
      <c r="D819" s="10"/>
    </row>
    <row r="820">
      <c r="D820" s="10"/>
    </row>
    <row r="821">
      <c r="D821" s="10"/>
    </row>
    <row r="822">
      <c r="D822" s="10"/>
    </row>
    <row r="823">
      <c r="D823" s="10"/>
    </row>
    <row r="824">
      <c r="D824" s="10"/>
    </row>
    <row r="825">
      <c r="D825" s="10"/>
    </row>
    <row r="826">
      <c r="D826" s="10"/>
    </row>
    <row r="827">
      <c r="D827" s="10"/>
    </row>
    <row r="828">
      <c r="D828" s="10"/>
    </row>
    <row r="829">
      <c r="D829" s="10"/>
    </row>
    <row r="830">
      <c r="D830" s="10"/>
    </row>
    <row r="831">
      <c r="D831" s="10"/>
    </row>
    <row r="832">
      <c r="D832" s="10"/>
    </row>
    <row r="833">
      <c r="D833" s="10"/>
    </row>
    <row r="834">
      <c r="D834" s="10"/>
    </row>
    <row r="835">
      <c r="D835" s="10"/>
    </row>
    <row r="836">
      <c r="D836" s="10"/>
    </row>
    <row r="837">
      <c r="D837" s="10"/>
    </row>
    <row r="838">
      <c r="D838" s="10"/>
    </row>
    <row r="839">
      <c r="D839" s="10"/>
    </row>
    <row r="840">
      <c r="D840" s="10"/>
    </row>
    <row r="841">
      <c r="D841" s="10"/>
    </row>
    <row r="842">
      <c r="D842" s="10"/>
    </row>
    <row r="843">
      <c r="D843" s="10"/>
    </row>
    <row r="844">
      <c r="D844" s="10"/>
    </row>
    <row r="845">
      <c r="D845" s="10"/>
    </row>
    <row r="846">
      <c r="D846" s="10"/>
    </row>
    <row r="847">
      <c r="D847" s="10"/>
    </row>
    <row r="848">
      <c r="D848" s="10"/>
    </row>
    <row r="849">
      <c r="D849" s="10"/>
    </row>
    <row r="850">
      <c r="D850" s="10"/>
    </row>
    <row r="851">
      <c r="D851" s="10"/>
    </row>
    <row r="852">
      <c r="D852" s="10"/>
    </row>
    <row r="853">
      <c r="D853" s="10"/>
    </row>
    <row r="854">
      <c r="D854" s="10"/>
    </row>
    <row r="855">
      <c r="D855" s="10"/>
    </row>
    <row r="856">
      <c r="D856" s="10"/>
    </row>
    <row r="857">
      <c r="D857" s="10"/>
    </row>
    <row r="858">
      <c r="D858" s="10"/>
    </row>
    <row r="859">
      <c r="D859" s="10"/>
    </row>
    <row r="860">
      <c r="D860" s="10"/>
    </row>
    <row r="861">
      <c r="D861" s="10"/>
    </row>
    <row r="862">
      <c r="D862" s="10"/>
    </row>
    <row r="863">
      <c r="D863" s="10"/>
    </row>
    <row r="864">
      <c r="D864" s="10"/>
    </row>
    <row r="865">
      <c r="D865" s="10"/>
    </row>
    <row r="866">
      <c r="D866" s="10"/>
    </row>
    <row r="867">
      <c r="D867" s="10"/>
    </row>
    <row r="868">
      <c r="D868" s="10"/>
    </row>
    <row r="869">
      <c r="D869" s="10"/>
    </row>
    <row r="870">
      <c r="D870" s="10"/>
    </row>
    <row r="871">
      <c r="D871" s="10"/>
    </row>
    <row r="872">
      <c r="D872" s="10"/>
    </row>
    <row r="873">
      <c r="D873" s="10"/>
    </row>
    <row r="874">
      <c r="D874" s="10"/>
    </row>
    <row r="875">
      <c r="D875" s="10"/>
    </row>
    <row r="876">
      <c r="D876" s="10"/>
    </row>
    <row r="877">
      <c r="D877" s="10"/>
    </row>
    <row r="878">
      <c r="D878" s="10"/>
    </row>
    <row r="879">
      <c r="D879" s="10"/>
    </row>
    <row r="880">
      <c r="D880" s="10"/>
    </row>
    <row r="881">
      <c r="D881" s="10"/>
    </row>
    <row r="882">
      <c r="D882" s="10"/>
    </row>
    <row r="883">
      <c r="D883" s="10"/>
    </row>
    <row r="884">
      <c r="D884" s="10"/>
    </row>
    <row r="885">
      <c r="D885" s="10"/>
    </row>
    <row r="886">
      <c r="D886" s="10"/>
    </row>
    <row r="887">
      <c r="D887" s="10"/>
    </row>
    <row r="888">
      <c r="D888" s="10"/>
    </row>
    <row r="889">
      <c r="D889" s="10"/>
    </row>
    <row r="890">
      <c r="D890" s="10"/>
    </row>
    <row r="891">
      <c r="D891" s="10"/>
    </row>
    <row r="892">
      <c r="D892" s="10"/>
    </row>
    <row r="893">
      <c r="D893" s="10"/>
    </row>
    <row r="894">
      <c r="D894" s="10"/>
    </row>
    <row r="895">
      <c r="D895" s="10"/>
    </row>
    <row r="896">
      <c r="D896" s="10"/>
    </row>
    <row r="897">
      <c r="D897" s="10"/>
    </row>
    <row r="898">
      <c r="D898" s="10"/>
    </row>
    <row r="899">
      <c r="D899" s="10"/>
    </row>
    <row r="900">
      <c r="D900" s="10"/>
    </row>
    <row r="901">
      <c r="D901" s="10"/>
    </row>
    <row r="902">
      <c r="D902" s="10"/>
    </row>
    <row r="903">
      <c r="D903" s="10"/>
    </row>
    <row r="904">
      <c r="D904" s="10"/>
    </row>
    <row r="905">
      <c r="D905" s="10"/>
    </row>
    <row r="906">
      <c r="D906" s="10"/>
    </row>
    <row r="907">
      <c r="D907" s="10"/>
    </row>
    <row r="908">
      <c r="D908" s="10"/>
    </row>
    <row r="909">
      <c r="D909" s="10"/>
    </row>
    <row r="910">
      <c r="D910" s="10"/>
    </row>
    <row r="911">
      <c r="D911" s="10"/>
    </row>
    <row r="912">
      <c r="D912" s="10"/>
    </row>
    <row r="913">
      <c r="D913" s="10"/>
    </row>
    <row r="914">
      <c r="D914" s="10"/>
    </row>
    <row r="915">
      <c r="D915" s="10"/>
    </row>
    <row r="916">
      <c r="D916" s="10"/>
    </row>
    <row r="917">
      <c r="D917" s="10"/>
    </row>
    <row r="918">
      <c r="D918" s="10"/>
    </row>
    <row r="919">
      <c r="D919" s="10"/>
    </row>
    <row r="920">
      <c r="D920" s="10"/>
    </row>
    <row r="921">
      <c r="D921" s="10"/>
    </row>
    <row r="922">
      <c r="D922" s="10"/>
    </row>
    <row r="923">
      <c r="D923" s="10"/>
    </row>
    <row r="924">
      <c r="D924" s="10"/>
    </row>
    <row r="925">
      <c r="D925" s="10"/>
    </row>
    <row r="926">
      <c r="D926" s="10"/>
    </row>
    <row r="927">
      <c r="D927" s="10"/>
    </row>
    <row r="928">
      <c r="D928" s="10"/>
    </row>
    <row r="929">
      <c r="D929" s="10"/>
    </row>
    <row r="930">
      <c r="D930" s="10"/>
    </row>
    <row r="931">
      <c r="D931" s="10"/>
    </row>
    <row r="932">
      <c r="D932" s="10"/>
    </row>
    <row r="933">
      <c r="D933" s="10"/>
    </row>
    <row r="934">
      <c r="D934" s="10"/>
    </row>
    <row r="935">
      <c r="D935" s="10"/>
    </row>
    <row r="936">
      <c r="D936" s="10"/>
    </row>
    <row r="937">
      <c r="D937" s="10"/>
    </row>
    <row r="938">
      <c r="D938" s="10"/>
    </row>
    <row r="939">
      <c r="D939" s="10"/>
    </row>
    <row r="940">
      <c r="D940" s="10"/>
    </row>
    <row r="941">
      <c r="D941" s="10"/>
    </row>
    <row r="942">
      <c r="D942" s="10"/>
    </row>
    <row r="943">
      <c r="D943" s="10"/>
    </row>
    <row r="944">
      <c r="D944" s="10"/>
    </row>
    <row r="945">
      <c r="D945" s="10"/>
    </row>
    <row r="946">
      <c r="D946" s="10"/>
    </row>
    <row r="947">
      <c r="D947" s="10"/>
    </row>
    <row r="948">
      <c r="D948" s="10"/>
    </row>
    <row r="949">
      <c r="D949" s="10"/>
    </row>
    <row r="950">
      <c r="D950" s="10"/>
    </row>
    <row r="951">
      <c r="D951" s="10"/>
    </row>
    <row r="952">
      <c r="D952" s="10"/>
    </row>
    <row r="953">
      <c r="D953" s="10"/>
    </row>
    <row r="954">
      <c r="D954" s="10"/>
    </row>
    <row r="955">
      <c r="D955" s="10"/>
    </row>
    <row r="956">
      <c r="D956" s="10"/>
    </row>
    <row r="957">
      <c r="D957" s="10"/>
    </row>
    <row r="958">
      <c r="D958" s="10"/>
    </row>
    <row r="959">
      <c r="D959" s="10"/>
    </row>
    <row r="960">
      <c r="D960" s="10"/>
    </row>
    <row r="961">
      <c r="D961" s="10"/>
    </row>
    <row r="962">
      <c r="D962" s="10"/>
    </row>
    <row r="963">
      <c r="D963" s="10"/>
    </row>
    <row r="964">
      <c r="D964" s="10"/>
    </row>
    <row r="965">
      <c r="D965" s="10"/>
    </row>
    <row r="966">
      <c r="D966" s="10"/>
    </row>
    <row r="967">
      <c r="D967" s="10"/>
    </row>
    <row r="968">
      <c r="D968" s="10"/>
    </row>
    <row r="969">
      <c r="D969" s="10"/>
    </row>
    <row r="970">
      <c r="D970" s="10"/>
    </row>
    <row r="971">
      <c r="D971" s="10"/>
    </row>
    <row r="972">
      <c r="D972" s="10"/>
    </row>
    <row r="973">
      <c r="D973" s="10"/>
    </row>
    <row r="974">
      <c r="D974" s="10"/>
    </row>
    <row r="975">
      <c r="D975" s="10"/>
    </row>
    <row r="976">
      <c r="D976" s="10"/>
    </row>
    <row r="977">
      <c r="D977" s="10"/>
    </row>
    <row r="978">
      <c r="D978" s="10"/>
    </row>
    <row r="979">
      <c r="D979" s="10"/>
    </row>
    <row r="980">
      <c r="D980" s="10"/>
    </row>
    <row r="981">
      <c r="D981" s="10"/>
    </row>
    <row r="982">
      <c r="D982" s="10"/>
    </row>
    <row r="983">
      <c r="D983" s="10"/>
    </row>
    <row r="984">
      <c r="D984" s="10"/>
    </row>
    <row r="985">
      <c r="D985" s="10"/>
    </row>
    <row r="986">
      <c r="D986" s="10"/>
    </row>
    <row r="987">
      <c r="D987" s="10"/>
    </row>
    <row r="988">
      <c r="D988" s="10"/>
    </row>
    <row r="989">
      <c r="D989" s="10"/>
    </row>
    <row r="990">
      <c r="D990" s="10"/>
    </row>
    <row r="991">
      <c r="D991" s="10"/>
    </row>
    <row r="992">
      <c r="D992" s="10"/>
    </row>
    <row r="993">
      <c r="D993" s="10"/>
    </row>
    <row r="994">
      <c r="D994" s="10"/>
    </row>
    <row r="995">
      <c r="D995" s="10"/>
    </row>
    <row r="996">
      <c r="D996" s="10"/>
    </row>
    <row r="997">
      <c r="D997" s="10"/>
    </row>
    <row r="998">
      <c r="D998" s="10"/>
    </row>
    <row r="999">
      <c r="D999" s="10"/>
    </row>
    <row r="1000">
      <c r="D1000" s="10"/>
    </row>
    <row r="1001">
      <c r="D1001" s="10"/>
    </row>
    <row r="1002">
      <c r="D1002" s="10"/>
    </row>
    <row r="1003">
      <c r="D1003" s="10"/>
    </row>
    <row r="1004">
      <c r="D1004" s="10"/>
    </row>
    <row r="1005">
      <c r="D1005" s="10"/>
    </row>
    <row r="1006">
      <c r="D1006" s="10"/>
    </row>
    <row r="1007">
      <c r="D1007" s="10"/>
    </row>
    <row r="1008">
      <c r="D1008" s="10"/>
    </row>
    <row r="1009">
      <c r="D1009" s="10"/>
    </row>
    <row r="1010">
      <c r="D1010" s="10"/>
    </row>
    <row r="1011">
      <c r="D1011" s="10"/>
    </row>
    <row r="1012">
      <c r="D101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10.0" ySplit="1.0" topLeftCell="K2" activePane="bottomRight" state="frozen"/>
      <selection activeCell="K1" sqref="K1" pane="topRight"/>
      <selection activeCell="A2" sqref="A2" pane="bottomLeft"/>
      <selection activeCell="K2" sqref="K2" pane="bottomRight"/>
    </sheetView>
  </sheetViews>
  <sheetFormatPr customHeight="1" defaultColWidth="17.29" defaultRowHeight="15.0"/>
  <cols>
    <col customWidth="1" min="1" max="1" width="42.71"/>
    <col customWidth="1" min="2" max="2" width="6.14"/>
    <col customWidth="1" min="3" max="3" width="5.57"/>
    <col customWidth="1" min="4" max="4" width="8.43"/>
    <col customWidth="1" min="5" max="5" width="3.71"/>
    <col customWidth="1" min="6" max="6" width="3.57"/>
    <col customWidth="1" min="7" max="7" width="3.14"/>
    <col customWidth="1" min="8" max="8" width="4.57"/>
    <col customWidth="1" min="9" max="9" width="3.71"/>
    <col customWidth="1" min="10" max="10" width="20.0"/>
    <col customWidth="1" min="11" max="11" width="18.57"/>
    <col customWidth="1" min="12" max="12" width="9.86"/>
    <col customWidth="1" min="13" max="13" width="8.86"/>
    <col customWidth="1" min="14" max="14" width="9.0"/>
    <col customWidth="1" min="15" max="16" width="17.29"/>
    <col customWidth="1" min="17" max="17" width="19.71"/>
    <col customWidth="1" min="18" max="18" width="19.29"/>
    <col customWidth="1" min="19" max="19" width="23.14"/>
    <col customWidth="1" min="20" max="22" width="20.86"/>
    <col customWidth="1" min="23" max="26" width="20.14"/>
    <col customWidth="1" min="27" max="27" width="11.0"/>
    <col customWidth="1" min="28" max="28" width="9.57"/>
    <col customWidth="1" min="29" max="29" width="10.29"/>
    <col customWidth="1" min="30" max="31" width="14.0"/>
    <col customWidth="1" min="32" max="32" width="12.29"/>
    <col customWidth="1" min="33" max="36" width="14.14"/>
    <col customWidth="1" min="37" max="37" width="14.0"/>
    <col customWidth="1" min="38" max="38" width="8.57"/>
    <col customWidth="1" min="39" max="41" width="13.29"/>
    <col customWidth="1" min="42" max="42" width="11.71"/>
    <col customWidth="1" min="43" max="45" width="8.71"/>
    <col customWidth="1" min="46" max="46" width="11.43"/>
    <col customWidth="1" min="47" max="57" width="8.71"/>
    <col customWidth="1" min="58" max="58" width="11.43"/>
    <col customWidth="1" min="59" max="69" width="8.71"/>
    <col customWidth="1" min="70" max="70" width="11.43"/>
    <col customWidth="1" min="71" max="79" width="8.71"/>
    <col customWidth="1" min="80" max="80" width="5.43"/>
    <col customWidth="1" min="81" max="81" width="8.71"/>
    <col customWidth="1" min="82" max="82" width="11.43"/>
    <col customWidth="1" min="83" max="93" width="8.71"/>
    <col customWidth="1" min="94" max="94" width="11.43"/>
    <col customWidth="1" min="95" max="105" width="8.71"/>
    <col customWidth="1" min="106" max="106" width="11.43"/>
    <col customWidth="1" min="107" max="107" width="9.14"/>
    <col customWidth="1" min="108" max="117" width="8.71"/>
    <col customWidth="1" min="118" max="118" width="10.86"/>
    <col customWidth="1" min="119" max="129" width="8.71"/>
  </cols>
  <sheetData>
    <row r="1" ht="46.5" customHeight="1">
      <c r="A1" s="19" t="s">
        <v>41</v>
      </c>
      <c r="B1" s="19" t="s">
        <v>42</v>
      </c>
      <c r="C1" s="19" t="s">
        <v>43</v>
      </c>
      <c r="D1" s="19" t="s">
        <v>44</v>
      </c>
      <c r="E1" s="19" t="s">
        <v>45</v>
      </c>
      <c r="F1" s="20" t="s">
        <v>46</v>
      </c>
      <c r="G1" s="21" t="s">
        <v>47</v>
      </c>
      <c r="H1" s="19" t="s">
        <v>48</v>
      </c>
      <c r="I1" s="22" t="s">
        <v>49</v>
      </c>
      <c r="J1" s="22" t="s">
        <v>50</v>
      </c>
      <c r="K1" s="22" t="s">
        <v>51</v>
      </c>
      <c r="L1" s="22" t="s">
        <v>52</v>
      </c>
      <c r="M1" s="22" t="s">
        <v>53</v>
      </c>
      <c r="N1" s="22" t="s">
        <v>54</v>
      </c>
      <c r="O1" s="22" t="s">
        <v>55</v>
      </c>
      <c r="P1" s="22" t="s">
        <v>56</v>
      </c>
      <c r="Q1" s="22" t="s">
        <v>57</v>
      </c>
      <c r="R1" s="22" t="s">
        <v>58</v>
      </c>
      <c r="S1" s="22" t="s">
        <v>59</v>
      </c>
      <c r="T1" s="22" t="s">
        <v>60</v>
      </c>
      <c r="U1" s="22" t="s">
        <v>61</v>
      </c>
      <c r="V1" s="22" t="s">
        <v>62</v>
      </c>
      <c r="W1" s="22" t="s">
        <v>63</v>
      </c>
      <c r="X1" s="22" t="s">
        <v>64</v>
      </c>
      <c r="Y1" s="22" t="s">
        <v>65</v>
      </c>
      <c r="Z1" s="22" t="s">
        <v>66</v>
      </c>
      <c r="AA1" s="22" t="s">
        <v>67</v>
      </c>
      <c r="AB1" s="22" t="s">
        <v>68</v>
      </c>
      <c r="AC1" s="22" t="s">
        <v>69</v>
      </c>
      <c r="AD1" s="22" t="s">
        <v>70</v>
      </c>
      <c r="AE1" s="22" t="s">
        <v>71</v>
      </c>
      <c r="AF1" s="22" t="s">
        <v>72</v>
      </c>
      <c r="AG1" s="22" t="s">
        <v>73</v>
      </c>
      <c r="AH1" s="22" t="s">
        <v>74</v>
      </c>
      <c r="AI1" s="22" t="s">
        <v>75</v>
      </c>
      <c r="AJ1" s="22" t="s">
        <v>76</v>
      </c>
      <c r="AK1" s="22" t="s">
        <v>77</v>
      </c>
      <c r="AL1" s="22" t="s">
        <v>78</v>
      </c>
      <c r="AM1" s="22" t="s">
        <v>79</v>
      </c>
      <c r="AN1" s="22" t="s">
        <v>80</v>
      </c>
      <c r="AO1" s="22" t="s">
        <v>81</v>
      </c>
      <c r="AP1" s="23">
        <v>42248.0</v>
      </c>
      <c r="AQ1" s="24" t="s">
        <v>82</v>
      </c>
      <c r="AR1" s="24" t="s">
        <v>83</v>
      </c>
      <c r="AS1" s="24" t="s">
        <v>84</v>
      </c>
      <c r="AT1" s="23">
        <v>42370.0</v>
      </c>
      <c r="AU1" s="24" t="s">
        <v>85</v>
      </c>
      <c r="AV1" s="24" t="s">
        <v>86</v>
      </c>
      <c r="AW1" s="24" t="s">
        <v>87</v>
      </c>
      <c r="AX1" s="24" t="s">
        <v>88</v>
      </c>
      <c r="AY1" s="24" t="s">
        <v>89</v>
      </c>
      <c r="AZ1" s="24" t="s">
        <v>90</v>
      </c>
      <c r="BA1" s="24" t="s">
        <v>91</v>
      </c>
      <c r="BB1" s="24" t="s">
        <v>92</v>
      </c>
      <c r="BC1" s="24" t="s">
        <v>82</v>
      </c>
      <c r="BD1" s="24" t="s">
        <v>83</v>
      </c>
      <c r="BE1" s="24" t="s">
        <v>84</v>
      </c>
      <c r="BF1" s="23">
        <v>42736.0</v>
      </c>
      <c r="BG1" s="24" t="s">
        <v>85</v>
      </c>
      <c r="BH1" s="24" t="s">
        <v>86</v>
      </c>
      <c r="BI1" s="24" t="s">
        <v>87</v>
      </c>
      <c r="BJ1" s="24" t="s">
        <v>88</v>
      </c>
      <c r="BK1" s="24" t="s">
        <v>89</v>
      </c>
      <c r="BL1" s="24" t="s">
        <v>90</v>
      </c>
      <c r="BM1" s="24" t="s">
        <v>91</v>
      </c>
      <c r="BN1" s="24" t="s">
        <v>92</v>
      </c>
      <c r="BO1" s="24" t="s">
        <v>82</v>
      </c>
      <c r="BP1" s="24" t="s">
        <v>83</v>
      </c>
      <c r="BQ1" s="24" t="s">
        <v>84</v>
      </c>
      <c r="BR1" s="23">
        <v>43101.0</v>
      </c>
      <c r="BS1" s="24" t="s">
        <v>85</v>
      </c>
      <c r="BT1" s="24" t="s">
        <v>86</v>
      </c>
      <c r="BU1" s="24" t="s">
        <v>87</v>
      </c>
      <c r="BV1" s="24" t="s">
        <v>88</v>
      </c>
      <c r="BW1" s="24" t="s">
        <v>89</v>
      </c>
      <c r="BX1" s="24" t="s">
        <v>90</v>
      </c>
      <c r="BY1" s="24" t="s">
        <v>91</v>
      </c>
      <c r="BZ1" s="24" t="s">
        <v>92</v>
      </c>
      <c r="CA1" s="24" t="s">
        <v>82</v>
      </c>
      <c r="CB1" s="24" t="s">
        <v>83</v>
      </c>
      <c r="CC1" s="24" t="s">
        <v>84</v>
      </c>
      <c r="CD1" s="23">
        <v>43466.0</v>
      </c>
      <c r="CE1" s="24" t="s">
        <v>85</v>
      </c>
      <c r="CF1" s="24" t="s">
        <v>86</v>
      </c>
      <c r="CG1" s="24" t="s">
        <v>87</v>
      </c>
      <c r="CH1" s="24" t="s">
        <v>88</v>
      </c>
      <c r="CI1" s="24" t="s">
        <v>89</v>
      </c>
      <c r="CJ1" s="24" t="s">
        <v>90</v>
      </c>
      <c r="CK1" s="24" t="s">
        <v>91</v>
      </c>
      <c r="CL1" s="24" t="s">
        <v>92</v>
      </c>
      <c r="CM1" s="24" t="s">
        <v>82</v>
      </c>
      <c r="CN1" s="24" t="s">
        <v>83</v>
      </c>
      <c r="CO1" s="24" t="s">
        <v>84</v>
      </c>
      <c r="CP1" s="23">
        <v>43831.0</v>
      </c>
      <c r="CQ1" s="24" t="s">
        <v>85</v>
      </c>
      <c r="CR1" s="24" t="s">
        <v>86</v>
      </c>
      <c r="CS1" s="24" t="s">
        <v>87</v>
      </c>
      <c r="CT1" s="24" t="s">
        <v>88</v>
      </c>
      <c r="CU1" s="24" t="s">
        <v>89</v>
      </c>
      <c r="CV1" s="24" t="s">
        <v>90</v>
      </c>
      <c r="CW1" s="24" t="s">
        <v>91</v>
      </c>
      <c r="CX1" s="24" t="s">
        <v>92</v>
      </c>
      <c r="CY1" s="24" t="s">
        <v>82</v>
      </c>
      <c r="CZ1" s="24" t="s">
        <v>83</v>
      </c>
      <c r="DA1" s="24" t="s">
        <v>84</v>
      </c>
      <c r="DB1" s="23">
        <v>44197.0</v>
      </c>
      <c r="DC1" s="24" t="s">
        <v>85</v>
      </c>
      <c r="DD1" s="24" t="s">
        <v>86</v>
      </c>
      <c r="DE1" s="24" t="s">
        <v>87</v>
      </c>
      <c r="DF1" s="24" t="s">
        <v>88</v>
      </c>
      <c r="DG1" s="24" t="s">
        <v>89</v>
      </c>
      <c r="DH1" s="24" t="s">
        <v>90</v>
      </c>
      <c r="DI1" s="24" t="s">
        <v>91</v>
      </c>
      <c r="DJ1" s="24" t="s">
        <v>92</v>
      </c>
      <c r="DK1" s="24" t="s">
        <v>82</v>
      </c>
      <c r="DL1" s="24" t="s">
        <v>83</v>
      </c>
      <c r="DM1" s="24" t="s">
        <v>84</v>
      </c>
      <c r="DN1" s="23">
        <v>44562.0</v>
      </c>
      <c r="DO1" s="24" t="s">
        <v>85</v>
      </c>
      <c r="DP1" s="24" t="s">
        <v>86</v>
      </c>
      <c r="DQ1" s="24" t="s">
        <v>87</v>
      </c>
      <c r="DR1" s="24" t="s">
        <v>88</v>
      </c>
      <c r="DS1" s="24" t="s">
        <v>89</v>
      </c>
      <c r="DT1" s="24" t="s">
        <v>90</v>
      </c>
      <c r="DU1" s="24" t="s">
        <v>91</v>
      </c>
      <c r="DV1" s="24" t="s">
        <v>92</v>
      </c>
      <c r="DW1" s="24" t="s">
        <v>82</v>
      </c>
      <c r="DX1" s="24" t="s">
        <v>83</v>
      </c>
      <c r="DY1" s="24" t="s">
        <v>84</v>
      </c>
    </row>
    <row r="2" ht="26.25" hidden="1" customHeight="1">
      <c r="A2" s="25" t="s">
        <v>93</v>
      </c>
      <c r="B2" s="25">
        <v>2020.0</v>
      </c>
      <c r="C2" s="25">
        <v>1.0</v>
      </c>
      <c r="D2" s="25" t="s">
        <v>16</v>
      </c>
      <c r="E2" s="25" t="s">
        <v>94</v>
      </c>
      <c r="F2" s="1" t="s">
        <v>95</v>
      </c>
      <c r="G2" s="1"/>
      <c r="H2" s="25" t="s">
        <v>96</v>
      </c>
      <c r="I2" s="15" t="s">
        <v>97</v>
      </c>
      <c r="K2" s="26">
        <f t="shared" ref="K2:K272" si="1">SUM(L2:AO2)</f>
        <v>4</v>
      </c>
      <c r="AB2" s="15"/>
      <c r="AC2" s="15">
        <v>1.0</v>
      </c>
      <c r="AF2" s="15">
        <v>1.0</v>
      </c>
      <c r="AI2" s="15"/>
      <c r="AJ2" s="15">
        <v>1.0</v>
      </c>
      <c r="AK2" s="15">
        <v>1.0</v>
      </c>
      <c r="CR2" s="14"/>
      <c r="CT2" s="14"/>
      <c r="CV2" s="14"/>
      <c r="CX2" s="14"/>
      <c r="CZ2" s="14"/>
      <c r="DB2" s="14"/>
      <c r="DD2" s="14"/>
    </row>
    <row r="3" ht="15.75" customHeight="1">
      <c r="A3" s="25" t="s">
        <v>98</v>
      </c>
      <c r="B3" s="25">
        <v>2017.0</v>
      </c>
      <c r="C3" s="25">
        <v>1.0</v>
      </c>
      <c r="D3" s="25" t="s">
        <v>99</v>
      </c>
      <c r="E3" s="25" t="s">
        <v>100</v>
      </c>
      <c r="F3" s="1" t="s">
        <v>101</v>
      </c>
      <c r="G3" s="1"/>
      <c r="H3" s="25"/>
      <c r="K3" s="26">
        <f t="shared" si="1"/>
        <v>0</v>
      </c>
      <c r="BK3" s="27" t="s">
        <v>7</v>
      </c>
    </row>
    <row r="4" ht="16.5" customHeight="1">
      <c r="A4" s="25" t="s">
        <v>102</v>
      </c>
      <c r="B4" s="25">
        <v>2020.0</v>
      </c>
      <c r="C4" s="25">
        <v>1.0</v>
      </c>
      <c r="D4" s="25" t="s">
        <v>103</v>
      </c>
      <c r="E4" s="25" t="s">
        <v>94</v>
      </c>
      <c r="F4" s="1" t="s">
        <v>95</v>
      </c>
      <c r="G4" s="1"/>
      <c r="H4" s="25" t="s">
        <v>104</v>
      </c>
      <c r="I4" s="15" t="s">
        <v>105</v>
      </c>
      <c r="K4" s="26">
        <f t="shared" si="1"/>
        <v>4</v>
      </c>
      <c r="AB4" s="15"/>
      <c r="AC4" s="15">
        <v>1.0</v>
      </c>
      <c r="AF4" s="15">
        <v>1.0</v>
      </c>
      <c r="AI4" s="15"/>
      <c r="AJ4" s="15">
        <v>1.0</v>
      </c>
      <c r="AK4" s="15">
        <v>1.0</v>
      </c>
      <c r="CR4" s="28" t="s">
        <v>106</v>
      </c>
      <c r="CS4" s="28" t="s">
        <v>106</v>
      </c>
      <c r="CT4" s="28" t="s">
        <v>106</v>
      </c>
    </row>
    <row r="5" ht="16.5" customHeight="1">
      <c r="A5" s="25" t="s">
        <v>107</v>
      </c>
      <c r="B5" s="25">
        <v>2021.0</v>
      </c>
      <c r="C5" s="25">
        <v>1.0</v>
      </c>
      <c r="D5" s="25" t="s">
        <v>16</v>
      </c>
      <c r="E5" s="25" t="s">
        <v>94</v>
      </c>
      <c r="F5" s="1" t="s">
        <v>95</v>
      </c>
      <c r="G5" s="1"/>
      <c r="H5" s="25" t="s">
        <v>104</v>
      </c>
      <c r="I5" s="15"/>
      <c r="K5" s="26">
        <f t="shared" si="1"/>
        <v>5</v>
      </c>
      <c r="L5" s="15">
        <v>1.0</v>
      </c>
      <c r="AB5" s="15"/>
      <c r="AC5" s="15">
        <v>1.0</v>
      </c>
      <c r="AF5" s="15">
        <v>1.0</v>
      </c>
      <c r="AJ5" s="15">
        <v>1.0</v>
      </c>
      <c r="AK5" s="15">
        <v>1.0</v>
      </c>
      <c r="DG5" s="28" t="s">
        <v>108</v>
      </c>
      <c r="DH5" s="29" t="s">
        <v>109</v>
      </c>
      <c r="DJ5" s="29" t="s">
        <v>109</v>
      </c>
      <c r="DM5" s="29" t="s">
        <v>109</v>
      </c>
      <c r="DS5" s="29" t="s">
        <v>109</v>
      </c>
    </row>
    <row r="6" ht="16.5" customHeight="1">
      <c r="A6" s="25" t="s">
        <v>110</v>
      </c>
      <c r="B6" s="25">
        <v>2017.0</v>
      </c>
      <c r="C6" s="25">
        <v>1.0</v>
      </c>
      <c r="D6" s="25" t="s">
        <v>111</v>
      </c>
      <c r="E6" s="25" t="s">
        <v>100</v>
      </c>
      <c r="F6" s="1" t="s">
        <v>95</v>
      </c>
      <c r="G6" s="1"/>
      <c r="H6" s="25" t="s">
        <v>112</v>
      </c>
      <c r="I6" s="15" t="s">
        <v>105</v>
      </c>
      <c r="K6" s="26">
        <f t="shared" si="1"/>
        <v>1</v>
      </c>
      <c r="AB6" s="15"/>
      <c r="AC6" s="15">
        <v>1.0</v>
      </c>
      <c r="BV6" s="28" t="s">
        <v>108</v>
      </c>
      <c r="BX6" s="28" t="s">
        <v>20</v>
      </c>
      <c r="CA6" s="28" t="s">
        <v>108</v>
      </c>
      <c r="CF6" s="28" t="s">
        <v>108</v>
      </c>
      <c r="CQ6" s="28" t="s">
        <v>108</v>
      </c>
      <c r="DH6" s="28" t="s">
        <v>113</v>
      </c>
    </row>
    <row r="7" ht="16.5" customHeight="1">
      <c r="A7" s="25" t="s">
        <v>114</v>
      </c>
      <c r="B7" s="25">
        <v>2019.0</v>
      </c>
      <c r="C7" s="25">
        <v>1.0</v>
      </c>
      <c r="D7" s="25" t="s">
        <v>16</v>
      </c>
      <c r="E7" s="25" t="s">
        <v>100</v>
      </c>
      <c r="F7" s="1" t="s">
        <v>95</v>
      </c>
      <c r="G7" s="1"/>
      <c r="H7" s="25" t="s">
        <v>112</v>
      </c>
      <c r="I7" s="15" t="s">
        <v>105</v>
      </c>
      <c r="K7" s="26">
        <f t="shared" si="1"/>
        <v>4</v>
      </c>
      <c r="L7" s="15">
        <v>1.0</v>
      </c>
      <c r="AB7" s="15"/>
      <c r="AC7" s="15">
        <v>1.0</v>
      </c>
      <c r="AI7" s="15"/>
      <c r="AJ7" s="15">
        <v>1.0</v>
      </c>
      <c r="AK7" s="15">
        <v>1.0</v>
      </c>
      <c r="CQ7" s="28" t="s">
        <v>108</v>
      </c>
      <c r="CT7" s="28" t="s">
        <v>108</v>
      </c>
      <c r="DG7" s="28" t="s">
        <v>113</v>
      </c>
    </row>
    <row r="8" ht="16.5" customHeight="1">
      <c r="A8" s="25" t="s">
        <v>115</v>
      </c>
      <c r="B8" s="25">
        <v>2018.0</v>
      </c>
      <c r="C8" s="25">
        <v>1.0</v>
      </c>
      <c r="D8" s="25" t="s">
        <v>16</v>
      </c>
      <c r="E8" s="25" t="s">
        <v>100</v>
      </c>
      <c r="F8" s="1" t="s">
        <v>95</v>
      </c>
      <c r="G8" s="1"/>
      <c r="H8" s="25" t="s">
        <v>112</v>
      </c>
      <c r="I8" s="15" t="s">
        <v>105</v>
      </c>
      <c r="K8" s="26">
        <f t="shared" si="1"/>
        <v>1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>
        <v>1.0</v>
      </c>
      <c r="BV8" s="28" t="s">
        <v>108</v>
      </c>
      <c r="BX8" s="28" t="s">
        <v>20</v>
      </c>
      <c r="CB8" s="28" t="s">
        <v>20</v>
      </c>
      <c r="CC8" s="28" t="s">
        <v>20</v>
      </c>
      <c r="CF8" s="28" t="s">
        <v>108</v>
      </c>
      <c r="CQ8" s="28" t="s">
        <v>108</v>
      </c>
      <c r="DH8" s="28" t="s">
        <v>113</v>
      </c>
    </row>
    <row r="9" ht="16.5" customHeight="1">
      <c r="A9" s="25" t="s">
        <v>116</v>
      </c>
      <c r="B9" s="25">
        <v>2018.0</v>
      </c>
      <c r="C9" s="25">
        <v>1.0</v>
      </c>
      <c r="D9" s="25" t="s">
        <v>103</v>
      </c>
      <c r="E9" s="25" t="s">
        <v>100</v>
      </c>
      <c r="F9" s="1" t="s">
        <v>95</v>
      </c>
      <c r="G9" s="1"/>
      <c r="H9" s="25" t="s">
        <v>112</v>
      </c>
      <c r="K9" s="26">
        <f t="shared" si="1"/>
        <v>1</v>
      </c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>
        <v>1.0</v>
      </c>
      <c r="BN9" s="27" t="s">
        <v>117</v>
      </c>
      <c r="BT9" s="27" t="s">
        <v>117</v>
      </c>
      <c r="CA9" s="27" t="s">
        <v>118</v>
      </c>
    </row>
    <row r="10" ht="16.5" customHeight="1">
      <c r="A10" s="25" t="s">
        <v>119</v>
      </c>
      <c r="B10" s="25">
        <v>2019.0</v>
      </c>
      <c r="C10" s="25">
        <v>1.0</v>
      </c>
      <c r="D10" s="25" t="s">
        <v>103</v>
      </c>
      <c r="E10" s="25" t="s">
        <v>100</v>
      </c>
      <c r="F10" s="1" t="s">
        <v>95</v>
      </c>
      <c r="G10" s="1"/>
      <c r="H10" s="25" t="s">
        <v>112</v>
      </c>
      <c r="K10" s="26">
        <f t="shared" si="1"/>
        <v>4</v>
      </c>
      <c r="L10" s="15">
        <v>1.0</v>
      </c>
      <c r="AB10" s="15"/>
      <c r="AC10" s="15">
        <v>1.0</v>
      </c>
      <c r="AI10" s="15"/>
      <c r="AJ10" s="15">
        <v>1.0</v>
      </c>
      <c r="AK10" s="15">
        <v>1.0</v>
      </c>
      <c r="CM10" s="27" t="s">
        <v>7</v>
      </c>
      <c r="CQ10" s="27" t="s">
        <v>120</v>
      </c>
      <c r="CT10" s="27" t="s">
        <v>120</v>
      </c>
      <c r="CY10" s="27" t="s">
        <v>120</v>
      </c>
    </row>
    <row r="11" ht="16.5" customHeight="1">
      <c r="A11" s="25" t="s">
        <v>121</v>
      </c>
      <c r="B11" s="25">
        <v>2021.0</v>
      </c>
      <c r="C11" s="25">
        <v>1.0</v>
      </c>
      <c r="D11" s="25" t="s">
        <v>16</v>
      </c>
      <c r="E11" s="25" t="s">
        <v>100</v>
      </c>
      <c r="F11" s="1" t="s">
        <v>95</v>
      </c>
      <c r="G11" s="1"/>
      <c r="H11" s="25" t="s">
        <v>112</v>
      </c>
      <c r="I11" s="15"/>
      <c r="J11" s="15"/>
      <c r="K11" s="26">
        <f t="shared" si="1"/>
        <v>8</v>
      </c>
      <c r="L11" s="15">
        <v>1.0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>
        <v>1.0</v>
      </c>
      <c r="AD11" s="15"/>
      <c r="AE11" s="15"/>
      <c r="AF11" s="15">
        <v>1.0</v>
      </c>
      <c r="AG11" s="15"/>
      <c r="AH11" s="15">
        <v>1.0</v>
      </c>
      <c r="AI11" s="15">
        <v>1.0</v>
      </c>
      <c r="AJ11" s="15">
        <v>1.0</v>
      </c>
      <c r="AK11" s="15">
        <v>1.0</v>
      </c>
      <c r="AO11" s="15">
        <v>1.0</v>
      </c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28" t="s">
        <v>108</v>
      </c>
      <c r="DG11" s="6"/>
      <c r="DH11" s="6"/>
      <c r="DI11" s="29" t="s">
        <v>122</v>
      </c>
      <c r="DJ11" s="6"/>
      <c r="DK11" s="6"/>
      <c r="DL11" s="29" t="s">
        <v>122</v>
      </c>
      <c r="DM11" s="6"/>
      <c r="DN11" s="6"/>
      <c r="DO11" s="29" t="s">
        <v>122</v>
      </c>
      <c r="DP11" s="6"/>
      <c r="DQ11" s="6"/>
      <c r="DR11" s="29" t="s">
        <v>122</v>
      </c>
      <c r="DS11" s="6"/>
      <c r="DT11" s="6"/>
      <c r="DU11" s="6"/>
      <c r="DV11" s="6"/>
      <c r="DW11" s="6"/>
      <c r="DX11" s="6"/>
      <c r="DY11" s="6"/>
    </row>
    <row r="12" ht="16.5" customHeight="1">
      <c r="A12" s="25" t="s">
        <v>123</v>
      </c>
      <c r="B12" s="25">
        <v>2019.0</v>
      </c>
      <c r="C12" s="25">
        <v>1.0</v>
      </c>
      <c r="D12" s="25" t="s">
        <v>103</v>
      </c>
      <c r="E12" s="25" t="s">
        <v>94</v>
      </c>
      <c r="F12" s="1" t="s">
        <v>95</v>
      </c>
      <c r="G12" s="1">
        <v>2.0</v>
      </c>
      <c r="H12" s="25" t="s">
        <v>124</v>
      </c>
      <c r="I12" s="15"/>
      <c r="J12" s="15" t="s">
        <v>125</v>
      </c>
      <c r="K12" s="26">
        <f t="shared" si="1"/>
        <v>4</v>
      </c>
      <c r="L12" s="15">
        <v>1.0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>
        <v>1.0</v>
      </c>
      <c r="AD12" s="15"/>
      <c r="AE12" s="15"/>
      <c r="AF12" s="15"/>
      <c r="AG12" s="15"/>
      <c r="AH12" s="15"/>
      <c r="AI12" s="15"/>
      <c r="AJ12" s="15">
        <v>1.0</v>
      </c>
      <c r="AK12" s="15">
        <v>1.0</v>
      </c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27" t="s">
        <v>126</v>
      </c>
      <c r="CL12" s="6"/>
      <c r="CM12" s="6"/>
      <c r="CN12" s="6"/>
      <c r="CO12" s="6"/>
      <c r="CP12" s="6"/>
      <c r="CQ12" s="30" t="s">
        <v>126</v>
      </c>
      <c r="CR12" s="6"/>
      <c r="CS12" s="6"/>
      <c r="CT12" s="6"/>
      <c r="CU12" s="6"/>
      <c r="CV12" s="6"/>
      <c r="CW12" s="27" t="s">
        <v>126</v>
      </c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</row>
    <row r="13" ht="16.5" customHeight="1">
      <c r="A13" s="25" t="s">
        <v>127</v>
      </c>
      <c r="B13" s="25">
        <v>2019.0</v>
      </c>
      <c r="C13" s="25">
        <v>1.0</v>
      </c>
      <c r="D13" s="25" t="s">
        <v>103</v>
      </c>
      <c r="E13" s="25" t="s">
        <v>94</v>
      </c>
      <c r="F13" s="1" t="s">
        <v>95</v>
      </c>
      <c r="G13" s="1">
        <v>2.0</v>
      </c>
      <c r="H13" s="25" t="s">
        <v>124</v>
      </c>
      <c r="I13" s="15"/>
      <c r="J13" s="15" t="s">
        <v>125</v>
      </c>
      <c r="K13" s="26">
        <f t="shared" si="1"/>
        <v>4</v>
      </c>
      <c r="L13" s="15">
        <v>1.0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>
        <v>1.0</v>
      </c>
      <c r="AD13" s="15"/>
      <c r="AE13" s="15"/>
      <c r="AF13" s="15"/>
      <c r="AG13" s="15"/>
      <c r="AH13" s="15"/>
      <c r="AI13" s="15"/>
      <c r="AJ13" s="15">
        <v>1.0</v>
      </c>
      <c r="AK13" s="15">
        <v>1.0</v>
      </c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27" t="s">
        <v>126</v>
      </c>
      <c r="CL13" s="6"/>
      <c r="CM13" s="6"/>
      <c r="CN13" s="6"/>
      <c r="CO13" s="6"/>
      <c r="CP13" s="6"/>
      <c r="CQ13" s="30" t="s">
        <v>126</v>
      </c>
      <c r="CR13" s="6"/>
      <c r="CS13" s="6"/>
      <c r="CT13" s="6"/>
      <c r="CU13" s="6"/>
      <c r="CV13" s="6"/>
      <c r="CW13" s="27" t="s">
        <v>126</v>
      </c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</row>
    <row r="14" ht="16.5" customHeight="1">
      <c r="A14" s="25" t="s">
        <v>127</v>
      </c>
      <c r="B14" s="25">
        <v>2020.0</v>
      </c>
      <c r="C14" s="25">
        <v>2.0</v>
      </c>
      <c r="D14" s="25" t="s">
        <v>20</v>
      </c>
      <c r="E14" s="25" t="s">
        <v>94</v>
      </c>
      <c r="F14" s="1"/>
      <c r="G14" s="1"/>
      <c r="H14" s="25"/>
      <c r="I14" s="15"/>
      <c r="J14" s="15"/>
      <c r="K14" s="26">
        <f t="shared" si="1"/>
        <v>4</v>
      </c>
      <c r="L14" s="15">
        <v>1.0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>
        <v>1.0</v>
      </c>
      <c r="AD14" s="15"/>
      <c r="AE14" s="15"/>
      <c r="AF14" s="15"/>
      <c r="AG14" s="15"/>
      <c r="AH14" s="15"/>
      <c r="AI14" s="15"/>
      <c r="AJ14" s="15">
        <v>1.0</v>
      </c>
      <c r="AK14" s="15">
        <v>1.0</v>
      </c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</row>
    <row r="15" ht="16.5" customHeight="1">
      <c r="A15" s="25" t="s">
        <v>128</v>
      </c>
      <c r="B15" s="25">
        <v>2019.0</v>
      </c>
      <c r="C15" s="25">
        <v>1.0</v>
      </c>
      <c r="D15" s="25" t="s">
        <v>103</v>
      </c>
      <c r="E15" s="25" t="s">
        <v>94</v>
      </c>
      <c r="F15" s="1" t="s">
        <v>95</v>
      </c>
      <c r="G15" s="1">
        <v>2.0</v>
      </c>
      <c r="H15" s="25" t="s">
        <v>124</v>
      </c>
      <c r="I15" s="15"/>
      <c r="J15" s="15" t="s">
        <v>125</v>
      </c>
      <c r="K15" s="26">
        <f t="shared" si="1"/>
        <v>4</v>
      </c>
      <c r="L15" s="15">
        <v>1.0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>
        <v>1.0</v>
      </c>
      <c r="AD15" s="15"/>
      <c r="AE15" s="15"/>
      <c r="AF15" s="15"/>
      <c r="AG15" s="15"/>
      <c r="AH15" s="15"/>
      <c r="AI15" s="15"/>
      <c r="AJ15" s="15">
        <v>1.0</v>
      </c>
      <c r="AK15" s="15">
        <v>1.0</v>
      </c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27" t="s">
        <v>126</v>
      </c>
      <c r="CL15" s="6"/>
      <c r="CM15" s="6"/>
      <c r="CN15" s="6"/>
      <c r="CO15" s="6"/>
      <c r="CP15" s="6"/>
      <c r="CQ15" s="30" t="s">
        <v>126</v>
      </c>
      <c r="CR15" s="6"/>
      <c r="CS15" s="6"/>
      <c r="CT15" s="6"/>
      <c r="CU15" s="6"/>
      <c r="CV15" s="6"/>
      <c r="CW15" s="27" t="s">
        <v>126</v>
      </c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</row>
    <row r="16" ht="16.5" customHeight="1">
      <c r="A16" s="25" t="s">
        <v>128</v>
      </c>
      <c r="B16" s="25">
        <v>2020.0</v>
      </c>
      <c r="C16" s="25">
        <v>2.0</v>
      </c>
      <c r="D16" s="25" t="s">
        <v>20</v>
      </c>
      <c r="E16" s="25" t="s">
        <v>94</v>
      </c>
      <c r="F16" s="1"/>
      <c r="G16" s="2"/>
      <c r="H16" s="25"/>
      <c r="I16" s="15"/>
      <c r="K16" s="26">
        <f t="shared" si="1"/>
        <v>4</v>
      </c>
      <c r="L16" s="15">
        <v>1.0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>
        <v>1.0</v>
      </c>
      <c r="AD16" s="15"/>
      <c r="AE16" s="15"/>
      <c r="AF16" s="15"/>
      <c r="AG16" s="15"/>
      <c r="AH16" s="15"/>
      <c r="AI16" s="15"/>
      <c r="AJ16" s="15">
        <v>1.0</v>
      </c>
      <c r="AK16" s="15">
        <v>1.0</v>
      </c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</row>
    <row r="17" ht="16.5" customHeight="1">
      <c r="A17" s="25" t="s">
        <v>129</v>
      </c>
      <c r="B17" s="25">
        <v>2019.0</v>
      </c>
      <c r="C17" s="25">
        <v>1.0</v>
      </c>
      <c r="D17" s="25" t="s">
        <v>103</v>
      </c>
      <c r="E17" s="25" t="s">
        <v>94</v>
      </c>
      <c r="F17" s="1" t="s">
        <v>95</v>
      </c>
      <c r="G17" s="2"/>
      <c r="H17" s="25" t="s">
        <v>130</v>
      </c>
      <c r="I17" s="15"/>
      <c r="J17" s="15"/>
      <c r="K17" s="26">
        <f t="shared" si="1"/>
        <v>1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>
        <v>1.0</v>
      </c>
      <c r="AI17" s="15"/>
      <c r="AJ17" s="15"/>
      <c r="AK17" s="15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27" t="s">
        <v>131</v>
      </c>
      <c r="CN17" s="6"/>
      <c r="CO17" s="27" t="s">
        <v>131</v>
      </c>
      <c r="CP17" s="6"/>
      <c r="CQ17" s="6"/>
      <c r="CR17" s="27" t="s">
        <v>131</v>
      </c>
      <c r="CS17" s="6"/>
      <c r="CT17" s="6"/>
      <c r="CU17" s="6"/>
      <c r="CV17" s="28" t="s">
        <v>108</v>
      </c>
      <c r="CW17" s="6"/>
      <c r="CX17" s="6"/>
      <c r="CY17" s="28" t="s">
        <v>108</v>
      </c>
      <c r="CZ17" s="6"/>
      <c r="DA17" s="28" t="s">
        <v>108</v>
      </c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</row>
    <row r="18" ht="16.5" customHeight="1">
      <c r="A18" s="25" t="s">
        <v>132</v>
      </c>
      <c r="B18" s="25">
        <v>2021.0</v>
      </c>
      <c r="C18" s="25">
        <v>1.0</v>
      </c>
      <c r="D18" s="25" t="s">
        <v>16</v>
      </c>
      <c r="E18" s="25" t="s">
        <v>94</v>
      </c>
      <c r="F18" s="1" t="s">
        <v>95</v>
      </c>
      <c r="G18" s="2"/>
      <c r="H18" s="25" t="s">
        <v>130</v>
      </c>
      <c r="J18" s="15"/>
      <c r="K18" s="26">
        <f t="shared" si="1"/>
        <v>1</v>
      </c>
      <c r="L18" s="1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17"/>
      <c r="AC18" s="17"/>
      <c r="AD18" s="6"/>
      <c r="AE18" s="6"/>
      <c r="AF18" s="17"/>
      <c r="AG18" s="6"/>
      <c r="AH18" s="17">
        <v>1.0</v>
      </c>
      <c r="AI18" s="17"/>
      <c r="AJ18" s="17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28" t="s">
        <v>108</v>
      </c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14"/>
      <c r="DS18" s="6"/>
      <c r="DT18" s="6"/>
      <c r="DU18" s="6"/>
      <c r="DV18" s="6"/>
      <c r="DW18" s="6"/>
      <c r="DX18" s="6"/>
      <c r="DY18" s="6"/>
    </row>
    <row r="19" ht="16.5" customHeight="1">
      <c r="A19" s="25" t="s">
        <v>133</v>
      </c>
      <c r="B19" s="25">
        <v>2019.0</v>
      </c>
      <c r="C19" s="25">
        <v>1.0</v>
      </c>
      <c r="D19" s="25" t="s">
        <v>103</v>
      </c>
      <c r="E19" s="25" t="s">
        <v>94</v>
      </c>
      <c r="F19" s="1" t="s">
        <v>95</v>
      </c>
      <c r="G19" s="2"/>
      <c r="H19" s="25" t="s">
        <v>134</v>
      </c>
      <c r="J19" s="15"/>
      <c r="K19" s="26">
        <f t="shared" si="1"/>
        <v>4</v>
      </c>
      <c r="L19" s="15">
        <v>1.0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17"/>
      <c r="AC19" s="17">
        <v>1.0</v>
      </c>
      <c r="AD19" s="6"/>
      <c r="AE19" s="6"/>
      <c r="AF19" s="17">
        <v>1.0</v>
      </c>
      <c r="AG19" s="6"/>
      <c r="AH19" s="6"/>
      <c r="AI19" s="17"/>
      <c r="AJ19" s="17">
        <v>1.0</v>
      </c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27" t="s">
        <v>135</v>
      </c>
      <c r="CP19" s="27" t="s">
        <v>135</v>
      </c>
      <c r="CQ19" s="27" t="s">
        <v>135</v>
      </c>
      <c r="CR19" s="27" t="s">
        <v>135</v>
      </c>
      <c r="CS19" s="27" t="s">
        <v>135</v>
      </c>
      <c r="CT19" s="27" t="s">
        <v>135</v>
      </c>
      <c r="CU19" s="6"/>
      <c r="CV19" s="28" t="s">
        <v>108</v>
      </c>
      <c r="CW19" s="6"/>
      <c r="CX19" s="6"/>
      <c r="CY19" s="28" t="s">
        <v>108</v>
      </c>
      <c r="CZ19" s="6"/>
      <c r="DA19" s="28" t="s">
        <v>108</v>
      </c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</row>
    <row r="20" ht="16.5" customHeight="1">
      <c r="A20" s="25" t="s">
        <v>136</v>
      </c>
      <c r="B20" s="25">
        <v>2015.0</v>
      </c>
      <c r="C20" s="25">
        <v>1.0</v>
      </c>
      <c r="D20" s="25" t="s">
        <v>103</v>
      </c>
      <c r="E20" s="25" t="s">
        <v>94</v>
      </c>
      <c r="F20" s="1" t="s">
        <v>137</v>
      </c>
      <c r="G20" s="2"/>
      <c r="H20" s="31"/>
      <c r="I20" s="15"/>
      <c r="J20" s="15"/>
      <c r="K20" s="26">
        <f t="shared" si="1"/>
        <v>4</v>
      </c>
      <c r="L20" s="15">
        <v>1.0</v>
      </c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>
        <v>1.0</v>
      </c>
      <c r="AG20" s="15"/>
      <c r="AH20" s="15"/>
      <c r="AI20" s="15"/>
      <c r="AJ20" s="15">
        <v>1.0</v>
      </c>
      <c r="AK20" s="15">
        <v>1.0</v>
      </c>
      <c r="AP20" s="30" t="s">
        <v>7</v>
      </c>
      <c r="AQ20" s="30" t="s">
        <v>7</v>
      </c>
      <c r="AR20" s="32" t="s">
        <v>138</v>
      </c>
      <c r="AS20" s="6"/>
      <c r="AT20" s="6"/>
      <c r="AU20" s="6"/>
      <c r="AV20" s="30" t="s">
        <v>139</v>
      </c>
      <c r="AW20" s="6"/>
      <c r="AX20" s="6"/>
      <c r="AY20" s="32" t="s">
        <v>139</v>
      </c>
      <c r="AZ20" s="6"/>
      <c r="BA20" s="30" t="s">
        <v>140</v>
      </c>
      <c r="BB20" s="6"/>
      <c r="BC20" s="30" t="s">
        <v>140</v>
      </c>
      <c r="BD20" s="6"/>
      <c r="BE20" s="6"/>
      <c r="BF20" s="6"/>
      <c r="BG20" s="30" t="s">
        <v>7</v>
      </c>
      <c r="BH20" s="6"/>
      <c r="BI20" s="30" t="s">
        <v>7</v>
      </c>
      <c r="BJ20" s="6"/>
      <c r="BK20" s="30" t="s">
        <v>7</v>
      </c>
      <c r="BL20" s="6"/>
      <c r="BM20" s="30" t="s">
        <v>7</v>
      </c>
      <c r="BN20" s="6"/>
      <c r="BO20" s="30" t="s">
        <v>7</v>
      </c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</row>
    <row r="21" ht="15.75" customHeight="1">
      <c r="A21" s="25" t="s">
        <v>141</v>
      </c>
      <c r="B21" s="25">
        <v>2015.0</v>
      </c>
      <c r="C21" s="25">
        <v>1.0</v>
      </c>
      <c r="D21" s="25" t="s">
        <v>103</v>
      </c>
      <c r="E21" s="25" t="s">
        <v>100</v>
      </c>
      <c r="F21" s="1" t="s">
        <v>137</v>
      </c>
      <c r="G21" s="1" t="s">
        <v>24</v>
      </c>
      <c r="H21" s="31"/>
      <c r="I21" s="15"/>
      <c r="J21" s="15"/>
      <c r="K21" s="26">
        <f t="shared" si="1"/>
        <v>4</v>
      </c>
      <c r="L21" s="15">
        <v>1.0</v>
      </c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>
        <v>1.0</v>
      </c>
      <c r="AG21" s="15"/>
      <c r="AH21" s="15"/>
      <c r="AI21" s="15"/>
      <c r="AJ21" s="15">
        <v>1.0</v>
      </c>
      <c r="AK21" s="15">
        <v>1.0</v>
      </c>
      <c r="AP21" s="6"/>
      <c r="AQ21" s="30" t="s">
        <v>7</v>
      </c>
      <c r="AR21" s="30" t="s">
        <v>138</v>
      </c>
      <c r="AS21" s="32" t="s">
        <v>138</v>
      </c>
      <c r="AT21" s="6"/>
      <c r="AU21" s="6"/>
      <c r="AV21" s="6"/>
      <c r="AW21" s="30" t="s">
        <v>139</v>
      </c>
      <c r="AX21" s="6"/>
      <c r="AY21" s="32" t="s">
        <v>139</v>
      </c>
      <c r="AZ21" s="6"/>
      <c r="BA21" s="30" t="s">
        <v>140</v>
      </c>
      <c r="BB21" s="6"/>
      <c r="BC21" s="30" t="s">
        <v>140</v>
      </c>
      <c r="BD21" s="6"/>
      <c r="BE21" s="6"/>
      <c r="BF21" s="6"/>
      <c r="BG21" s="30" t="s">
        <v>7</v>
      </c>
      <c r="BH21" s="6"/>
      <c r="BI21" s="30" t="s">
        <v>7</v>
      </c>
      <c r="BJ21" s="6"/>
      <c r="BK21" s="30" t="s">
        <v>7</v>
      </c>
      <c r="BL21" s="6"/>
      <c r="BM21" s="30" t="s">
        <v>7</v>
      </c>
      <c r="BN21" s="6"/>
      <c r="BO21" s="30" t="s">
        <v>7</v>
      </c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</row>
    <row r="22">
      <c r="A22" s="25" t="s">
        <v>142</v>
      </c>
      <c r="B22" s="25">
        <v>2015.0</v>
      </c>
      <c r="C22" s="25">
        <v>1.0</v>
      </c>
      <c r="D22" s="25" t="s">
        <v>103</v>
      </c>
      <c r="E22" s="25" t="s">
        <v>143</v>
      </c>
      <c r="F22" s="1" t="s">
        <v>137</v>
      </c>
      <c r="G22" s="1" t="s">
        <v>24</v>
      </c>
      <c r="H22" s="31"/>
      <c r="I22" s="15"/>
      <c r="J22" s="15"/>
      <c r="K22" s="26">
        <f t="shared" si="1"/>
        <v>4</v>
      </c>
      <c r="L22" s="15">
        <v>1.0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>
        <v>1.0</v>
      </c>
      <c r="AG22" s="15"/>
      <c r="AH22" s="15"/>
      <c r="AI22" s="15"/>
      <c r="AJ22" s="15">
        <v>1.0</v>
      </c>
      <c r="AK22" s="15">
        <v>1.0</v>
      </c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30" t="s">
        <v>7</v>
      </c>
      <c r="BB22" s="32" t="s">
        <v>144</v>
      </c>
      <c r="BC22" s="6"/>
      <c r="BD22" s="6"/>
      <c r="BE22" s="6"/>
      <c r="BF22" s="6"/>
      <c r="BG22" s="6"/>
      <c r="BH22" s="6"/>
      <c r="BI22" s="30" t="s">
        <v>7</v>
      </c>
      <c r="BJ22" s="6"/>
      <c r="BK22" s="30" t="s">
        <v>7</v>
      </c>
      <c r="BL22" s="6"/>
      <c r="BM22" s="30" t="s">
        <v>7</v>
      </c>
      <c r="BN22" s="6"/>
      <c r="BO22" s="30" t="s">
        <v>7</v>
      </c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</row>
    <row r="23">
      <c r="A23" s="25" t="s">
        <v>145</v>
      </c>
      <c r="B23" s="25">
        <v>2016.0</v>
      </c>
      <c r="C23" s="25">
        <v>1.0</v>
      </c>
      <c r="D23" s="25" t="s">
        <v>111</v>
      </c>
      <c r="E23" s="25" t="s">
        <v>100</v>
      </c>
      <c r="F23" s="1" t="s">
        <v>95</v>
      </c>
      <c r="G23" s="2"/>
      <c r="H23" s="25" t="s">
        <v>146</v>
      </c>
      <c r="I23" s="6"/>
      <c r="J23" s="6"/>
      <c r="K23" s="26">
        <f t="shared" si="1"/>
        <v>3</v>
      </c>
      <c r="L23" s="6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>
        <v>1.0</v>
      </c>
      <c r="AD23" s="17"/>
      <c r="AE23" s="17"/>
      <c r="AF23" s="17">
        <v>1.0</v>
      </c>
      <c r="AG23" s="6"/>
      <c r="AH23" s="6"/>
      <c r="AI23" s="6"/>
      <c r="AJ23" s="6"/>
      <c r="AK23" s="17">
        <v>1.0</v>
      </c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32" t="s">
        <v>144</v>
      </c>
      <c r="BA23" s="32" t="s">
        <v>144</v>
      </c>
      <c r="BB23" s="32" t="s">
        <v>144</v>
      </c>
      <c r="BC23" s="32" t="s">
        <v>144</v>
      </c>
      <c r="BD23" s="6"/>
      <c r="BE23" s="6"/>
      <c r="BF23" s="6"/>
      <c r="BG23" s="32" t="s">
        <v>147</v>
      </c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</row>
    <row r="24" ht="15.75" customHeight="1">
      <c r="A24" s="25" t="s">
        <v>148</v>
      </c>
      <c r="B24" s="25">
        <v>2016.0</v>
      </c>
      <c r="C24" s="25">
        <v>1.0</v>
      </c>
      <c r="D24" s="25" t="s">
        <v>111</v>
      </c>
      <c r="E24" s="25" t="s">
        <v>100</v>
      </c>
      <c r="F24" s="1" t="s">
        <v>95</v>
      </c>
      <c r="G24" s="2"/>
      <c r="H24" s="25" t="s">
        <v>146</v>
      </c>
      <c r="I24" s="6"/>
      <c r="J24" s="6"/>
      <c r="K24" s="26">
        <f t="shared" si="1"/>
        <v>3</v>
      </c>
      <c r="L24" s="6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>
        <v>1.0</v>
      </c>
      <c r="AD24" s="17"/>
      <c r="AE24" s="17"/>
      <c r="AF24" s="17">
        <v>1.0</v>
      </c>
      <c r="AG24" s="6"/>
      <c r="AH24" s="6"/>
      <c r="AI24" s="6"/>
      <c r="AJ24" s="6"/>
      <c r="AK24" s="17">
        <v>1.0</v>
      </c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32" t="s">
        <v>144</v>
      </c>
      <c r="BA24" s="32" t="s">
        <v>144</v>
      </c>
      <c r="BB24" s="32" t="s">
        <v>144</v>
      </c>
      <c r="BC24" s="32" t="s">
        <v>144</v>
      </c>
      <c r="BD24" s="6"/>
      <c r="BE24" s="6"/>
      <c r="BF24" s="6"/>
      <c r="BG24" s="32" t="s">
        <v>147</v>
      </c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</row>
    <row r="25" ht="15.75" customHeight="1">
      <c r="A25" s="25" t="s">
        <v>149</v>
      </c>
      <c r="B25" s="25">
        <v>2016.0</v>
      </c>
      <c r="C25" s="25">
        <v>1.0</v>
      </c>
      <c r="D25" s="25" t="s">
        <v>111</v>
      </c>
      <c r="E25" s="25" t="s">
        <v>100</v>
      </c>
      <c r="F25" s="1" t="s">
        <v>95</v>
      </c>
      <c r="G25" s="2"/>
      <c r="H25" s="25" t="s">
        <v>146</v>
      </c>
      <c r="I25" s="6"/>
      <c r="J25" s="6"/>
      <c r="K25" s="26">
        <f t="shared" si="1"/>
        <v>3</v>
      </c>
      <c r="L25" s="6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>
        <v>1.0</v>
      </c>
      <c r="AD25" s="17"/>
      <c r="AE25" s="17"/>
      <c r="AF25" s="17">
        <v>1.0</v>
      </c>
      <c r="AG25" s="6"/>
      <c r="AH25" s="6"/>
      <c r="AI25" s="6"/>
      <c r="AJ25" s="6"/>
      <c r="AK25" s="17">
        <v>1.0</v>
      </c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32" t="s">
        <v>144</v>
      </c>
      <c r="BA25" s="32" t="s">
        <v>144</v>
      </c>
      <c r="BB25" s="32" t="s">
        <v>144</v>
      </c>
      <c r="BC25" s="32" t="s">
        <v>144</v>
      </c>
      <c r="BD25" s="6"/>
      <c r="BE25" s="6"/>
      <c r="BF25" s="6"/>
      <c r="BG25" s="32" t="s">
        <v>147</v>
      </c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</row>
    <row r="26" ht="15.75" customHeight="1">
      <c r="A26" s="25" t="s">
        <v>150</v>
      </c>
      <c r="B26" s="25">
        <v>2015.0</v>
      </c>
      <c r="C26" s="25">
        <v>1.0</v>
      </c>
      <c r="D26" s="25" t="s">
        <v>151</v>
      </c>
      <c r="E26" s="25" t="s">
        <v>94</v>
      </c>
      <c r="F26" s="1" t="s">
        <v>137</v>
      </c>
      <c r="G26" s="2"/>
      <c r="H26" s="31"/>
      <c r="I26" s="6"/>
      <c r="J26" s="6"/>
      <c r="K26" s="26">
        <f t="shared" si="1"/>
        <v>0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30" t="s">
        <v>7</v>
      </c>
      <c r="AQ26" s="30" t="s">
        <v>7</v>
      </c>
      <c r="AR26" s="32" t="s">
        <v>138</v>
      </c>
      <c r="AS26" s="6"/>
      <c r="AT26" s="6"/>
      <c r="AU26" s="6"/>
      <c r="AV26" s="30" t="s">
        <v>139</v>
      </c>
      <c r="AW26" s="6"/>
      <c r="AX26" s="6"/>
      <c r="AY26" s="32" t="s">
        <v>139</v>
      </c>
      <c r="AZ26" s="6"/>
      <c r="BA26" s="30" t="s">
        <v>140</v>
      </c>
      <c r="BB26" s="6"/>
      <c r="BC26" s="30" t="s">
        <v>140</v>
      </c>
      <c r="BD26" s="6"/>
      <c r="BE26" s="6"/>
      <c r="BF26" s="6"/>
      <c r="BG26" s="30" t="s">
        <v>7</v>
      </c>
      <c r="BH26" s="6"/>
      <c r="BI26" s="33" t="s">
        <v>7</v>
      </c>
      <c r="BJ26" s="6"/>
      <c r="BK26" s="30" t="s">
        <v>7</v>
      </c>
      <c r="BL26" s="6"/>
      <c r="BM26" s="30" t="s">
        <v>7</v>
      </c>
      <c r="BN26" s="6"/>
      <c r="BO26" s="30" t="s">
        <v>140</v>
      </c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</row>
    <row r="27" ht="16.5" customHeight="1">
      <c r="A27" s="25" t="s">
        <v>150</v>
      </c>
      <c r="B27" s="25">
        <v>2019.0</v>
      </c>
      <c r="C27" s="25">
        <v>2.0</v>
      </c>
      <c r="D27" s="25" t="s">
        <v>152</v>
      </c>
      <c r="E27" s="25" t="s">
        <v>100</v>
      </c>
      <c r="F27" s="1" t="s">
        <v>95</v>
      </c>
      <c r="G27" s="1">
        <v>2.0</v>
      </c>
      <c r="H27" s="31"/>
      <c r="I27" s="17"/>
      <c r="J27" s="17" t="s">
        <v>153</v>
      </c>
      <c r="K27" s="26">
        <f t="shared" si="1"/>
        <v>1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17"/>
      <c r="AJ27" s="17">
        <v>1.0</v>
      </c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</row>
    <row r="28" ht="16.5" customHeight="1">
      <c r="A28" s="25" t="s">
        <v>150</v>
      </c>
      <c r="B28" s="25">
        <v>2020.0</v>
      </c>
      <c r="C28" s="25">
        <v>3.0</v>
      </c>
      <c r="D28" s="25" t="s">
        <v>20</v>
      </c>
      <c r="E28" s="25" t="s">
        <v>100</v>
      </c>
      <c r="F28" s="1" t="s">
        <v>95</v>
      </c>
      <c r="G28" s="2"/>
      <c r="H28" s="31"/>
      <c r="I28" s="17"/>
      <c r="J28" s="6"/>
      <c r="K28" s="26">
        <f t="shared" si="1"/>
        <v>1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17">
        <v>1.0</v>
      </c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</row>
    <row r="29" ht="16.5" customHeight="1">
      <c r="A29" s="25" t="s">
        <v>154</v>
      </c>
      <c r="B29" s="25">
        <v>2015.0</v>
      </c>
      <c r="C29" s="25">
        <v>1.0</v>
      </c>
      <c r="D29" s="25" t="s">
        <v>155</v>
      </c>
      <c r="E29" s="25" t="s">
        <v>100</v>
      </c>
      <c r="F29" s="1" t="s">
        <v>137</v>
      </c>
      <c r="G29" s="2"/>
      <c r="H29" s="31"/>
      <c r="I29" s="17" t="s">
        <v>156</v>
      </c>
      <c r="J29" s="6"/>
      <c r="K29" s="26">
        <f t="shared" si="1"/>
        <v>0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30" t="s">
        <v>138</v>
      </c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</row>
    <row r="30" ht="16.5" customHeight="1">
      <c r="A30" s="25" t="s">
        <v>154</v>
      </c>
      <c r="B30" s="25">
        <v>2019.0</v>
      </c>
      <c r="C30" s="25">
        <v>2.0</v>
      </c>
      <c r="D30" s="25" t="s">
        <v>20</v>
      </c>
      <c r="E30" s="25" t="s">
        <v>100</v>
      </c>
      <c r="F30" s="1" t="s">
        <v>95</v>
      </c>
      <c r="G30" s="1"/>
      <c r="H30" s="31"/>
      <c r="I30" s="15"/>
      <c r="J30" s="15"/>
      <c r="K30" s="26">
        <f t="shared" si="1"/>
        <v>1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7"/>
      <c r="AJ30" s="17">
        <v>1.0</v>
      </c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</row>
    <row r="31" ht="16.5" customHeight="1">
      <c r="A31" s="25" t="s">
        <v>157</v>
      </c>
      <c r="B31" s="25">
        <v>2015.0</v>
      </c>
      <c r="C31" s="25">
        <v>1.0</v>
      </c>
      <c r="D31" s="25" t="s">
        <v>103</v>
      </c>
      <c r="E31" s="25" t="s">
        <v>143</v>
      </c>
      <c r="F31" s="1" t="s">
        <v>137</v>
      </c>
      <c r="G31" s="1" t="s">
        <v>24</v>
      </c>
      <c r="H31" s="31"/>
      <c r="I31" s="15"/>
      <c r="J31" s="15"/>
      <c r="K31" s="26">
        <f t="shared" si="1"/>
        <v>4</v>
      </c>
      <c r="L31" s="15">
        <v>1.0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>
        <v>1.0</v>
      </c>
      <c r="AG31" s="15"/>
      <c r="AH31" s="15"/>
      <c r="AI31" s="15"/>
      <c r="AJ31" s="15">
        <v>1.0</v>
      </c>
      <c r="AK31" s="15">
        <v>1.0</v>
      </c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32" t="s">
        <v>144</v>
      </c>
      <c r="BC31" s="6"/>
      <c r="BD31" s="6"/>
      <c r="BE31" s="6"/>
      <c r="BF31" s="6"/>
      <c r="BG31" s="6"/>
      <c r="BH31" s="6"/>
      <c r="BI31" s="30" t="s">
        <v>158</v>
      </c>
      <c r="BJ31" s="6"/>
      <c r="BK31" s="30" t="s">
        <v>7</v>
      </c>
      <c r="BL31" s="6"/>
      <c r="BM31" s="30" t="s">
        <v>139</v>
      </c>
      <c r="BN31" s="6"/>
      <c r="BO31" s="30" t="s">
        <v>140</v>
      </c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</row>
    <row r="32" ht="16.5" customHeight="1">
      <c r="A32" s="25" t="s">
        <v>157</v>
      </c>
      <c r="B32" s="25">
        <v>2020.0</v>
      </c>
      <c r="C32" s="25">
        <v>2.0</v>
      </c>
      <c r="D32" s="25" t="s">
        <v>20</v>
      </c>
      <c r="E32" s="25" t="s">
        <v>94</v>
      </c>
      <c r="F32" s="1" t="s">
        <v>95</v>
      </c>
      <c r="G32" s="1"/>
      <c r="H32" s="25"/>
      <c r="J32" s="15"/>
      <c r="K32" s="26">
        <f t="shared" si="1"/>
        <v>2</v>
      </c>
      <c r="L32" s="15">
        <v>1.0</v>
      </c>
      <c r="AB32" s="15"/>
      <c r="AC32" s="15">
        <v>1.0</v>
      </c>
      <c r="AI32" s="15"/>
      <c r="AJ32" s="15"/>
      <c r="AK32" s="15"/>
    </row>
    <row r="33" ht="15.75" customHeight="1">
      <c r="A33" s="25" t="s">
        <v>159</v>
      </c>
      <c r="B33" s="25">
        <v>2016.0</v>
      </c>
      <c r="C33" s="25">
        <v>1.0</v>
      </c>
      <c r="D33" s="25" t="s">
        <v>103</v>
      </c>
      <c r="E33" s="25" t="s">
        <v>94</v>
      </c>
      <c r="F33" s="1" t="s">
        <v>137</v>
      </c>
      <c r="G33" s="2"/>
      <c r="H33" s="31"/>
      <c r="I33" s="15"/>
      <c r="J33" s="15"/>
      <c r="K33" s="26">
        <f t="shared" si="1"/>
        <v>4</v>
      </c>
      <c r="L33" s="15">
        <v>1.0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>
        <v>1.0</v>
      </c>
      <c r="AG33" s="15"/>
      <c r="AH33" s="15"/>
      <c r="AI33" s="15"/>
      <c r="AJ33" s="15">
        <v>1.0</v>
      </c>
      <c r="AK33" s="15">
        <v>1.0</v>
      </c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32" t="s">
        <v>139</v>
      </c>
      <c r="AZ33" s="32" t="s">
        <v>144</v>
      </c>
      <c r="BA33" s="32" t="s">
        <v>144</v>
      </c>
      <c r="BB33" s="34" t="s">
        <v>160</v>
      </c>
      <c r="BC33" s="34" t="s">
        <v>160</v>
      </c>
      <c r="BD33" s="6"/>
      <c r="BE33" s="6"/>
      <c r="BF33" s="6"/>
      <c r="BG33" s="30" t="s">
        <v>7</v>
      </c>
      <c r="BH33" s="6"/>
      <c r="BI33" s="30" t="s">
        <v>7</v>
      </c>
      <c r="BJ33" s="6"/>
      <c r="BK33" s="34" t="s">
        <v>161</v>
      </c>
      <c r="BL33" s="6"/>
      <c r="BM33" s="34" t="s">
        <v>161</v>
      </c>
      <c r="BN33" s="6"/>
      <c r="BO33" s="34" t="s">
        <v>161</v>
      </c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</row>
    <row r="34">
      <c r="A34" s="25" t="s">
        <v>159</v>
      </c>
      <c r="B34" s="25">
        <v>2019.0</v>
      </c>
      <c r="C34" s="25">
        <v>2.0</v>
      </c>
      <c r="D34" s="25" t="s">
        <v>20</v>
      </c>
      <c r="E34" s="25" t="s">
        <v>100</v>
      </c>
      <c r="F34" s="1" t="s">
        <v>95</v>
      </c>
      <c r="G34" s="1"/>
      <c r="H34" s="31"/>
      <c r="J34" s="15"/>
      <c r="K34" s="26">
        <f t="shared" si="1"/>
        <v>2</v>
      </c>
      <c r="L34" s="15"/>
      <c r="M34" s="15"/>
      <c r="N34" s="15">
        <v>1.0</v>
      </c>
      <c r="O34" s="15"/>
      <c r="P34" s="15">
        <v>1.0</v>
      </c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F34" s="15"/>
      <c r="AG34" s="15"/>
      <c r="AH34" s="15"/>
      <c r="AI34" s="15"/>
      <c r="AJ34" s="15"/>
      <c r="AK34" s="15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</row>
    <row r="35">
      <c r="A35" s="25" t="s">
        <v>162</v>
      </c>
      <c r="B35" s="25">
        <v>2016.0</v>
      </c>
      <c r="C35" s="25">
        <v>1.0</v>
      </c>
      <c r="D35" s="25" t="s">
        <v>103</v>
      </c>
      <c r="E35" s="25" t="s">
        <v>100</v>
      </c>
      <c r="F35" s="1" t="s">
        <v>137</v>
      </c>
      <c r="G35" s="2"/>
      <c r="H35" s="25" t="s">
        <v>163</v>
      </c>
      <c r="I35" s="15"/>
      <c r="J35" s="15"/>
      <c r="K35" s="26">
        <f t="shared" si="1"/>
        <v>4</v>
      </c>
      <c r="L35" s="15">
        <v>1.0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>
        <v>1.0</v>
      </c>
      <c r="AG35" s="15"/>
      <c r="AH35" s="15"/>
      <c r="AI35" s="15"/>
      <c r="AJ35" s="15">
        <v>1.0</v>
      </c>
      <c r="AK35" s="15">
        <v>1.0</v>
      </c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32" t="s">
        <v>139</v>
      </c>
      <c r="AZ35" s="32" t="s">
        <v>139</v>
      </c>
      <c r="BA35" s="32" t="s">
        <v>139</v>
      </c>
      <c r="BB35" s="32" t="s">
        <v>144</v>
      </c>
      <c r="BC35" s="6"/>
      <c r="BD35" s="6"/>
      <c r="BE35" s="6"/>
      <c r="BF35" s="6"/>
      <c r="BG35" s="30" t="s">
        <v>7</v>
      </c>
      <c r="BH35" s="6"/>
      <c r="BI35" s="30" t="s">
        <v>147</v>
      </c>
      <c r="BJ35" s="6"/>
      <c r="BK35" s="30" t="s">
        <v>140</v>
      </c>
      <c r="BL35" s="6"/>
      <c r="BM35" s="30" t="s">
        <v>140</v>
      </c>
      <c r="BN35" s="6"/>
      <c r="BO35" s="30" t="s">
        <v>140</v>
      </c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</row>
    <row r="36">
      <c r="A36" s="25" t="s">
        <v>162</v>
      </c>
      <c r="B36" s="25">
        <v>2019.0</v>
      </c>
      <c r="C36" s="25">
        <v>2.0</v>
      </c>
      <c r="D36" s="25" t="s">
        <v>20</v>
      </c>
      <c r="E36" s="25" t="s">
        <v>100</v>
      </c>
      <c r="F36" s="1" t="s">
        <v>95</v>
      </c>
      <c r="G36" s="1"/>
      <c r="H36" s="31"/>
      <c r="I36" s="6"/>
      <c r="J36" s="6"/>
      <c r="K36" s="26">
        <f t="shared" si="1"/>
        <v>1</v>
      </c>
      <c r="L36" s="6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>
        <v>1.0</v>
      </c>
      <c r="AD36" s="17"/>
      <c r="AE36" s="17"/>
      <c r="AF36" s="17"/>
      <c r="AG36" s="6"/>
      <c r="AH36" s="6"/>
      <c r="AI36" s="6"/>
      <c r="AJ36" s="6"/>
      <c r="AK36" s="17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</row>
    <row r="37">
      <c r="A37" s="25" t="s">
        <v>164</v>
      </c>
      <c r="B37" s="25">
        <v>2016.0</v>
      </c>
      <c r="C37" s="25">
        <v>1.0</v>
      </c>
      <c r="D37" s="25" t="s">
        <v>151</v>
      </c>
      <c r="E37" s="25" t="s">
        <v>100</v>
      </c>
      <c r="F37" s="1" t="s">
        <v>165</v>
      </c>
      <c r="G37" s="2"/>
      <c r="H37" s="25" t="s">
        <v>146</v>
      </c>
      <c r="I37" s="6"/>
      <c r="J37" s="6"/>
      <c r="K37" s="26">
        <f t="shared" si="1"/>
        <v>3</v>
      </c>
      <c r="L37" s="6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>
        <v>1.0</v>
      </c>
      <c r="AD37" s="17"/>
      <c r="AE37" s="17"/>
      <c r="AF37" s="17">
        <v>1.0</v>
      </c>
      <c r="AG37" s="6"/>
      <c r="AH37" s="6"/>
      <c r="AI37" s="6"/>
      <c r="AJ37" s="6"/>
      <c r="AK37" s="17">
        <v>1.0</v>
      </c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32" t="s">
        <v>144</v>
      </c>
      <c r="BA37" s="32" t="s">
        <v>144</v>
      </c>
      <c r="BB37" s="32" t="s">
        <v>144</v>
      </c>
      <c r="BC37" s="32" t="s">
        <v>144</v>
      </c>
      <c r="BD37" s="6"/>
      <c r="BE37" s="6"/>
      <c r="BF37" s="6"/>
      <c r="BG37" s="32" t="s">
        <v>147</v>
      </c>
      <c r="BH37" s="6"/>
      <c r="BI37" s="30" t="s">
        <v>166</v>
      </c>
      <c r="BJ37" s="30" t="s">
        <v>166</v>
      </c>
      <c r="BK37" s="34" t="s">
        <v>166</v>
      </c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</row>
    <row r="38">
      <c r="A38" s="25" t="s">
        <v>164</v>
      </c>
      <c r="B38" s="25">
        <v>2019.0</v>
      </c>
      <c r="C38" s="25">
        <v>2.0</v>
      </c>
      <c r="D38" s="25" t="s">
        <v>20</v>
      </c>
      <c r="E38" s="25" t="s">
        <v>100</v>
      </c>
      <c r="F38" s="1" t="s">
        <v>95</v>
      </c>
      <c r="G38" s="1"/>
      <c r="H38" s="31"/>
      <c r="I38" s="6"/>
      <c r="J38" s="6"/>
      <c r="K38" s="26">
        <f t="shared" si="1"/>
        <v>4</v>
      </c>
      <c r="L38" s="6"/>
      <c r="M38" s="17"/>
      <c r="N38" s="17">
        <v>1.0</v>
      </c>
      <c r="O38" s="17"/>
      <c r="P38" s="17"/>
      <c r="Q38" s="17"/>
      <c r="R38" s="17"/>
      <c r="S38" s="17">
        <v>1.0</v>
      </c>
      <c r="T38" s="17"/>
      <c r="U38" s="17"/>
      <c r="V38" s="17">
        <v>1.0</v>
      </c>
      <c r="W38" s="17"/>
      <c r="X38" s="17"/>
      <c r="Y38" s="17"/>
      <c r="Z38" s="17"/>
      <c r="AA38" s="17"/>
      <c r="AB38" s="17"/>
      <c r="AC38" s="17">
        <v>1.0</v>
      </c>
      <c r="AD38" s="17"/>
      <c r="AE38" s="17"/>
      <c r="AF38" s="17"/>
      <c r="AG38" s="6"/>
      <c r="AH38" s="6"/>
      <c r="AI38" s="17"/>
      <c r="AJ38" s="17"/>
      <c r="AK38" s="17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</row>
    <row r="39">
      <c r="A39" s="25" t="s">
        <v>167</v>
      </c>
      <c r="B39" s="25">
        <v>2016.0</v>
      </c>
      <c r="C39" s="25">
        <v>1.0</v>
      </c>
      <c r="D39" s="25" t="s">
        <v>103</v>
      </c>
      <c r="E39" s="25" t="s">
        <v>100</v>
      </c>
      <c r="F39" s="1" t="s">
        <v>165</v>
      </c>
      <c r="G39" s="2"/>
      <c r="H39" s="25" t="s">
        <v>146</v>
      </c>
      <c r="I39" s="6"/>
      <c r="J39" s="6"/>
      <c r="K39" s="26">
        <f t="shared" si="1"/>
        <v>3</v>
      </c>
      <c r="L39" s="6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>
        <v>1.0</v>
      </c>
      <c r="AD39" s="17"/>
      <c r="AE39" s="17"/>
      <c r="AF39" s="17">
        <v>1.0</v>
      </c>
      <c r="AG39" s="6"/>
      <c r="AH39" s="6"/>
      <c r="AI39" s="6"/>
      <c r="AJ39" s="6"/>
      <c r="AK39" s="17">
        <v>1.0</v>
      </c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32" t="s">
        <v>144</v>
      </c>
      <c r="BA39" s="32" t="s">
        <v>144</v>
      </c>
      <c r="BB39" s="32" t="s">
        <v>144</v>
      </c>
      <c r="BC39" s="32" t="s">
        <v>144</v>
      </c>
      <c r="BD39" s="6"/>
      <c r="BE39" s="6"/>
      <c r="BF39" s="6"/>
      <c r="BG39" s="30" t="s">
        <v>147</v>
      </c>
      <c r="BH39" s="6"/>
      <c r="BI39" s="27" t="s">
        <v>166</v>
      </c>
      <c r="BJ39" s="30" t="s">
        <v>166</v>
      </c>
      <c r="BK39" s="34" t="s">
        <v>166</v>
      </c>
      <c r="BL39" s="6"/>
      <c r="BM39" s="34" t="s">
        <v>166</v>
      </c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</row>
    <row r="40">
      <c r="A40" s="25" t="s">
        <v>167</v>
      </c>
      <c r="B40" s="25">
        <v>2019.0</v>
      </c>
      <c r="C40" s="25">
        <v>2.0</v>
      </c>
      <c r="D40" s="25" t="s">
        <v>20</v>
      </c>
      <c r="E40" s="25" t="s">
        <v>100</v>
      </c>
      <c r="F40" s="1" t="s">
        <v>95</v>
      </c>
      <c r="G40" s="1"/>
      <c r="H40" s="31"/>
      <c r="J40" s="17"/>
      <c r="K40" s="26">
        <f t="shared" si="1"/>
        <v>3</v>
      </c>
      <c r="L40" s="6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>
        <v>1.0</v>
      </c>
      <c r="AD40" s="17"/>
      <c r="AE40" s="17"/>
      <c r="AF40" s="17"/>
      <c r="AG40" s="6"/>
      <c r="AH40" s="6"/>
      <c r="AI40" s="6"/>
      <c r="AJ40" s="17">
        <v>1.0</v>
      </c>
      <c r="AK40" s="17">
        <v>1.0</v>
      </c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</row>
    <row r="41">
      <c r="A41" s="25" t="s">
        <v>168</v>
      </c>
      <c r="B41" s="25">
        <v>2016.0</v>
      </c>
      <c r="C41" s="25">
        <v>1.0</v>
      </c>
      <c r="D41" s="25" t="s">
        <v>103</v>
      </c>
      <c r="E41" s="25" t="s">
        <v>100</v>
      </c>
      <c r="F41" s="1" t="s">
        <v>169</v>
      </c>
      <c r="G41" s="1"/>
      <c r="H41" s="25" t="s">
        <v>146</v>
      </c>
      <c r="J41" s="17"/>
      <c r="K41" s="26">
        <f t="shared" si="1"/>
        <v>3</v>
      </c>
      <c r="L41" s="6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>
        <v>1.0</v>
      </c>
      <c r="AD41" s="17"/>
      <c r="AE41" s="17"/>
      <c r="AF41" s="17">
        <v>1.0</v>
      </c>
      <c r="AG41" s="6"/>
      <c r="AH41" s="6"/>
      <c r="AI41" s="6"/>
      <c r="AJ41" s="6"/>
      <c r="AK41" s="17">
        <v>1.0</v>
      </c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32" t="s">
        <v>144</v>
      </c>
      <c r="BA41" s="32" t="s">
        <v>144</v>
      </c>
      <c r="BB41" s="32" t="s">
        <v>144</v>
      </c>
      <c r="BC41" s="32" t="s">
        <v>144</v>
      </c>
      <c r="BD41" s="6"/>
      <c r="BE41" s="6"/>
      <c r="BF41" s="6"/>
      <c r="BG41" s="32" t="s">
        <v>147</v>
      </c>
      <c r="BH41" s="6"/>
      <c r="BI41" s="30" t="s">
        <v>7</v>
      </c>
      <c r="BJ41" s="30" t="s">
        <v>166</v>
      </c>
      <c r="BK41" s="34" t="s">
        <v>166</v>
      </c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</row>
    <row r="42">
      <c r="A42" s="25" t="s">
        <v>168</v>
      </c>
      <c r="B42" s="25">
        <v>2020.0</v>
      </c>
      <c r="C42" s="25">
        <v>2.0</v>
      </c>
      <c r="D42" s="25" t="s">
        <v>20</v>
      </c>
      <c r="E42" s="25" t="s">
        <v>94</v>
      </c>
      <c r="F42" s="1" t="s">
        <v>95</v>
      </c>
      <c r="G42" s="2"/>
      <c r="H42" s="31"/>
      <c r="I42" s="6"/>
      <c r="J42" s="17" t="s">
        <v>170</v>
      </c>
      <c r="K42" s="26">
        <f t="shared" si="1"/>
        <v>4</v>
      </c>
      <c r="L42" s="17">
        <v>1.0</v>
      </c>
      <c r="M42" s="17"/>
      <c r="N42" s="17">
        <v>1.0</v>
      </c>
      <c r="O42" s="17"/>
      <c r="P42" s="17"/>
      <c r="Q42" s="17"/>
      <c r="R42" s="17">
        <v>1.0</v>
      </c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6"/>
      <c r="AH42" s="6"/>
      <c r="AI42" s="6"/>
      <c r="AJ42" s="6"/>
      <c r="AK42" s="17"/>
      <c r="AL42" s="6"/>
      <c r="AM42" s="6"/>
      <c r="AN42" s="17">
        <v>1.0</v>
      </c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</row>
    <row r="43">
      <c r="A43" s="25" t="s">
        <v>171</v>
      </c>
      <c r="B43" s="25">
        <v>2016.0</v>
      </c>
      <c r="C43" s="25">
        <v>1.0</v>
      </c>
      <c r="D43" s="25" t="s">
        <v>151</v>
      </c>
      <c r="E43" s="25" t="s">
        <v>100</v>
      </c>
      <c r="F43" s="1" t="s">
        <v>172</v>
      </c>
      <c r="G43" s="2"/>
      <c r="H43" s="31"/>
      <c r="I43" s="6"/>
      <c r="J43" s="6"/>
      <c r="K43" s="26">
        <f t="shared" si="1"/>
        <v>4</v>
      </c>
      <c r="L43" s="6"/>
      <c r="M43" s="17">
        <v>1.0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>
        <v>1.0</v>
      </c>
      <c r="AD43" s="17"/>
      <c r="AE43" s="17"/>
      <c r="AF43" s="17">
        <v>1.0</v>
      </c>
      <c r="AG43" s="6"/>
      <c r="AH43" s="6"/>
      <c r="AI43" s="6"/>
      <c r="AJ43" s="6"/>
      <c r="AK43" s="17">
        <v>1.0</v>
      </c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32" t="s">
        <v>144</v>
      </c>
      <c r="BA43" s="32" t="s">
        <v>144</v>
      </c>
      <c r="BB43" s="32" t="s">
        <v>144</v>
      </c>
      <c r="BC43" s="6"/>
      <c r="BD43" s="6"/>
      <c r="BE43" s="6"/>
      <c r="BF43" s="6"/>
      <c r="BG43" s="30" t="s">
        <v>173</v>
      </c>
      <c r="BH43" s="6"/>
      <c r="BJ43" s="34" t="s">
        <v>166</v>
      </c>
      <c r="BK43" s="34" t="s">
        <v>166</v>
      </c>
      <c r="BL43" s="35" t="s">
        <v>166</v>
      </c>
      <c r="BM43" s="6"/>
      <c r="BN43" s="34" t="s">
        <v>166</v>
      </c>
      <c r="BO43" s="35" t="s">
        <v>166</v>
      </c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</row>
    <row r="44">
      <c r="A44" s="25" t="s">
        <v>171</v>
      </c>
      <c r="B44" s="25">
        <v>2019.0</v>
      </c>
      <c r="C44" s="25">
        <v>2.0</v>
      </c>
      <c r="D44" s="25" t="s">
        <v>20</v>
      </c>
      <c r="E44" s="25" t="s">
        <v>100</v>
      </c>
      <c r="F44" s="1" t="s">
        <v>95</v>
      </c>
      <c r="G44" s="1"/>
      <c r="H44" s="31"/>
      <c r="I44" s="6"/>
      <c r="J44" s="6"/>
      <c r="K44" s="26">
        <f t="shared" si="1"/>
        <v>1</v>
      </c>
      <c r="L44" s="17">
        <v>1.0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17"/>
      <c r="AC44" s="17"/>
      <c r="AD44" s="6"/>
      <c r="AE44" s="6"/>
      <c r="AF44" s="6"/>
      <c r="AG44" s="6"/>
      <c r="AH44" s="6"/>
      <c r="AI44" s="17"/>
      <c r="AJ44" s="17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</row>
    <row r="45">
      <c r="A45" s="25" t="s">
        <v>174</v>
      </c>
      <c r="B45" s="25">
        <v>2016.0</v>
      </c>
      <c r="C45" s="25">
        <v>1.0</v>
      </c>
      <c r="D45" s="25" t="s">
        <v>151</v>
      </c>
      <c r="E45" s="25" t="s">
        <v>100</v>
      </c>
      <c r="F45" s="1" t="s">
        <v>172</v>
      </c>
      <c r="G45" s="2"/>
      <c r="H45" s="31"/>
      <c r="I45" s="6"/>
      <c r="J45" s="17" t="s">
        <v>175</v>
      </c>
      <c r="K45" s="26">
        <f t="shared" si="1"/>
        <v>4</v>
      </c>
      <c r="L45" s="6"/>
      <c r="M45" s="17">
        <v>1.0</v>
      </c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>
        <v>1.0</v>
      </c>
      <c r="AD45" s="17"/>
      <c r="AE45" s="17"/>
      <c r="AF45" s="17">
        <v>1.0</v>
      </c>
      <c r="AG45" s="6"/>
      <c r="AH45" s="6"/>
      <c r="AI45" s="6"/>
      <c r="AJ45" s="6"/>
      <c r="AK45" s="17">
        <v>1.0</v>
      </c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32" t="s">
        <v>144</v>
      </c>
      <c r="BA45" s="32" t="s">
        <v>144</v>
      </c>
      <c r="BB45" s="32" t="s">
        <v>144</v>
      </c>
      <c r="BC45" s="6"/>
      <c r="BD45" s="6"/>
      <c r="BE45" s="6"/>
      <c r="BF45" s="6"/>
      <c r="BG45" s="30" t="s">
        <v>173</v>
      </c>
      <c r="BH45" s="6"/>
      <c r="BJ45" s="35" t="s">
        <v>147</v>
      </c>
      <c r="BK45" s="34" t="s">
        <v>166</v>
      </c>
      <c r="BL45" s="35" t="s">
        <v>166</v>
      </c>
      <c r="BM45" s="6"/>
      <c r="BN45" s="34" t="s">
        <v>166</v>
      </c>
      <c r="BO45" s="35" t="s">
        <v>166</v>
      </c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</row>
    <row r="46">
      <c r="A46" s="25" t="s">
        <v>174</v>
      </c>
      <c r="B46" s="25">
        <v>2020.0</v>
      </c>
      <c r="C46" s="25">
        <v>2.0</v>
      </c>
      <c r="D46" s="25" t="s">
        <v>20</v>
      </c>
      <c r="E46" s="25" t="s">
        <v>94</v>
      </c>
      <c r="F46" s="1" t="s">
        <v>95</v>
      </c>
      <c r="G46" s="2"/>
      <c r="H46" s="31"/>
      <c r="I46" s="6"/>
      <c r="J46" s="6"/>
      <c r="K46" s="26">
        <f t="shared" si="1"/>
        <v>6</v>
      </c>
      <c r="L46" s="6"/>
      <c r="M46" s="17"/>
      <c r="N46" s="17">
        <v>1.0</v>
      </c>
      <c r="O46" s="17"/>
      <c r="P46" s="17"/>
      <c r="Q46" s="17"/>
      <c r="R46" s="17">
        <v>1.0</v>
      </c>
      <c r="S46" s="17">
        <v>1.0</v>
      </c>
      <c r="T46" s="17"/>
      <c r="U46" s="17"/>
      <c r="V46" s="17"/>
      <c r="W46" s="17"/>
      <c r="X46" s="17"/>
      <c r="Y46" s="17"/>
      <c r="Z46" s="17"/>
      <c r="AA46" s="17">
        <v>1.0</v>
      </c>
      <c r="AB46" s="17"/>
      <c r="AC46" s="17"/>
      <c r="AD46" s="17"/>
      <c r="AE46" s="17"/>
      <c r="AF46" s="17"/>
      <c r="AG46" s="17">
        <v>1.0</v>
      </c>
      <c r="AH46" s="6"/>
      <c r="AI46" s="6"/>
      <c r="AJ46" s="6"/>
      <c r="AK46" s="17"/>
      <c r="AL46" s="17">
        <v>1.0</v>
      </c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</row>
    <row r="47">
      <c r="A47" s="25" t="s">
        <v>176</v>
      </c>
      <c r="B47" s="25">
        <v>2016.0</v>
      </c>
      <c r="C47" s="25">
        <v>1.0</v>
      </c>
      <c r="D47" s="25" t="s">
        <v>151</v>
      </c>
      <c r="E47" s="25" t="s">
        <v>100</v>
      </c>
      <c r="F47" s="1" t="s">
        <v>172</v>
      </c>
      <c r="G47" s="2"/>
      <c r="H47" s="31"/>
      <c r="I47" s="6"/>
      <c r="J47" s="6"/>
      <c r="K47" s="26">
        <f t="shared" si="1"/>
        <v>4</v>
      </c>
      <c r="L47" s="6"/>
      <c r="M47" s="17">
        <v>1.0</v>
      </c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>
        <v>1.0</v>
      </c>
      <c r="AD47" s="17"/>
      <c r="AE47" s="17"/>
      <c r="AF47" s="17">
        <v>1.0</v>
      </c>
      <c r="AG47" s="6"/>
      <c r="AH47" s="6"/>
      <c r="AI47" s="6"/>
      <c r="AJ47" s="6"/>
      <c r="AK47" s="17">
        <v>1.0</v>
      </c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32" t="s">
        <v>144</v>
      </c>
      <c r="BA47" s="32" t="s">
        <v>144</v>
      </c>
      <c r="BB47" s="32" t="s">
        <v>144</v>
      </c>
      <c r="BC47" s="6"/>
      <c r="BD47" s="6"/>
      <c r="BE47" s="6"/>
      <c r="BF47" s="6"/>
      <c r="BG47" s="30" t="s">
        <v>173</v>
      </c>
      <c r="BH47" s="6"/>
      <c r="BJ47" s="30" t="s">
        <v>166</v>
      </c>
      <c r="BK47" s="34" t="s">
        <v>166</v>
      </c>
      <c r="BL47" s="35" t="s">
        <v>166</v>
      </c>
      <c r="BM47" s="6"/>
      <c r="BN47" s="34" t="s">
        <v>166</v>
      </c>
      <c r="BO47" s="35" t="s">
        <v>166</v>
      </c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</row>
    <row r="48">
      <c r="A48" s="25" t="s">
        <v>176</v>
      </c>
      <c r="B48" s="25">
        <v>2019.0</v>
      </c>
      <c r="C48" s="25">
        <v>2.0</v>
      </c>
      <c r="D48" s="25" t="s">
        <v>20</v>
      </c>
      <c r="E48" s="25" t="s">
        <v>94</v>
      </c>
      <c r="F48" s="1" t="s">
        <v>95</v>
      </c>
      <c r="G48" s="2"/>
      <c r="H48" s="31"/>
      <c r="I48" s="6"/>
      <c r="J48" s="6"/>
      <c r="K48" s="26">
        <f t="shared" si="1"/>
        <v>2</v>
      </c>
      <c r="L48" s="6"/>
      <c r="M48" s="6"/>
      <c r="N48" s="6"/>
      <c r="O48" s="6"/>
      <c r="P48" s="6"/>
      <c r="Q48" s="6"/>
      <c r="R48" s="17">
        <v>1.0</v>
      </c>
      <c r="S48" s="6"/>
      <c r="T48" s="6"/>
      <c r="U48" s="6"/>
      <c r="V48" s="6"/>
      <c r="W48" s="6"/>
      <c r="X48" s="6"/>
      <c r="Y48" s="6"/>
      <c r="Z48" s="6"/>
      <c r="AA48" s="6"/>
      <c r="AB48" s="17"/>
      <c r="AC48" s="17">
        <v>1.0</v>
      </c>
      <c r="AD48" s="6"/>
      <c r="AE48" s="6"/>
      <c r="AF48" s="6"/>
      <c r="AG48" s="6"/>
      <c r="AH48" s="6"/>
      <c r="AI48" s="6"/>
      <c r="AJ48" s="6"/>
      <c r="AK48" s="17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</row>
    <row r="49">
      <c r="A49" s="25" t="s">
        <v>177</v>
      </c>
      <c r="B49" s="25">
        <v>2016.0</v>
      </c>
      <c r="C49" s="25">
        <v>1.0</v>
      </c>
      <c r="D49" s="25" t="s">
        <v>178</v>
      </c>
      <c r="E49" s="25" t="s">
        <v>100</v>
      </c>
      <c r="F49" s="1" t="s">
        <v>35</v>
      </c>
      <c r="G49" s="2"/>
      <c r="H49" s="31"/>
      <c r="I49" s="6"/>
      <c r="J49" s="17" t="s">
        <v>179</v>
      </c>
      <c r="K49" s="26">
        <f t="shared" si="1"/>
        <v>2</v>
      </c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17"/>
      <c r="AJ49" s="17">
        <v>1.0</v>
      </c>
      <c r="AK49" s="17">
        <v>1.0</v>
      </c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30" t="s">
        <v>147</v>
      </c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27" t="s">
        <v>139</v>
      </c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28" t="s">
        <v>108</v>
      </c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</row>
    <row r="50">
      <c r="A50" s="25" t="s">
        <v>177</v>
      </c>
      <c r="B50" s="25">
        <v>2019.0</v>
      </c>
      <c r="C50" s="25">
        <v>2.0</v>
      </c>
      <c r="D50" s="25" t="s">
        <v>20</v>
      </c>
      <c r="E50" s="25" t="s">
        <v>100</v>
      </c>
      <c r="F50" s="1" t="s">
        <v>95</v>
      </c>
      <c r="G50" s="1"/>
      <c r="H50" s="31"/>
      <c r="I50" s="6"/>
      <c r="J50" s="6"/>
      <c r="K50" s="26">
        <f t="shared" si="1"/>
        <v>1</v>
      </c>
      <c r="L50" s="17">
        <v>1.0</v>
      </c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6"/>
      <c r="AH50" s="6"/>
      <c r="AI50" s="17"/>
      <c r="AJ50" s="17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</row>
    <row r="51">
      <c r="A51" s="25" t="s">
        <v>180</v>
      </c>
      <c r="B51" s="25">
        <v>2016.0</v>
      </c>
      <c r="C51" s="25">
        <v>1.0</v>
      </c>
      <c r="D51" s="25" t="s">
        <v>178</v>
      </c>
      <c r="E51" s="25" t="s">
        <v>100</v>
      </c>
      <c r="F51" s="2" t="s">
        <v>31</v>
      </c>
      <c r="G51" s="2"/>
      <c r="H51" s="31"/>
      <c r="I51" s="6"/>
      <c r="J51" s="6"/>
      <c r="K51" s="26">
        <f t="shared" si="1"/>
        <v>1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17"/>
      <c r="AC51" s="17">
        <v>1.0</v>
      </c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30" t="s">
        <v>173</v>
      </c>
      <c r="BB51" s="6"/>
      <c r="BC51" s="6"/>
      <c r="BD51" s="6"/>
      <c r="BE51" s="6"/>
      <c r="BF51" s="6"/>
      <c r="BG51" s="30" t="s">
        <v>173</v>
      </c>
      <c r="BH51" s="6"/>
      <c r="BI51" s="6"/>
      <c r="BJ51" s="6"/>
      <c r="BK51" s="6"/>
      <c r="BL51" s="6"/>
      <c r="BM51" s="6"/>
      <c r="BN51" s="6"/>
      <c r="BP51" s="6"/>
      <c r="BQ51" s="6"/>
      <c r="BR51" s="6"/>
      <c r="BS51" s="6"/>
      <c r="BT51" s="27" t="s">
        <v>139</v>
      </c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</row>
    <row r="52">
      <c r="A52" s="25" t="s">
        <v>180</v>
      </c>
      <c r="B52" s="25">
        <v>2019.0</v>
      </c>
      <c r="C52" s="25">
        <v>2.0</v>
      </c>
      <c r="D52" s="25" t="s">
        <v>20</v>
      </c>
      <c r="E52" s="36" t="s">
        <v>94</v>
      </c>
      <c r="F52" s="37" t="s">
        <v>95</v>
      </c>
      <c r="G52" s="37"/>
      <c r="H52" s="36"/>
      <c r="I52" s="6"/>
      <c r="J52" s="6"/>
      <c r="K52" s="26">
        <f t="shared" si="1"/>
        <v>1</v>
      </c>
      <c r="L52" s="17">
        <v>1.0</v>
      </c>
      <c r="M52" s="6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</row>
    <row r="53">
      <c r="A53" s="25" t="s">
        <v>181</v>
      </c>
      <c r="B53" s="25">
        <v>2016.0</v>
      </c>
      <c r="C53" s="25">
        <v>1.0</v>
      </c>
      <c r="D53" s="25" t="s">
        <v>178</v>
      </c>
      <c r="E53" s="36" t="s">
        <v>100</v>
      </c>
      <c r="F53" s="37" t="s">
        <v>33</v>
      </c>
      <c r="G53" s="37"/>
      <c r="H53" s="36"/>
      <c r="I53" s="38" t="s">
        <v>182</v>
      </c>
      <c r="J53" s="6"/>
      <c r="K53" s="26">
        <f t="shared" si="1"/>
        <v>1</v>
      </c>
      <c r="L53" s="6"/>
      <c r="M53" s="6"/>
      <c r="N53" s="17"/>
      <c r="O53" s="17"/>
      <c r="P53" s="17"/>
      <c r="Q53" s="17"/>
      <c r="R53" s="17">
        <v>1.0</v>
      </c>
      <c r="S53" s="17"/>
      <c r="T53" s="17"/>
      <c r="U53" s="17"/>
      <c r="V53" s="17"/>
      <c r="W53" s="17"/>
      <c r="X53" s="17"/>
      <c r="Y53" s="17"/>
      <c r="Z53" s="17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30" t="s">
        <v>147</v>
      </c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27" t="s">
        <v>139</v>
      </c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</row>
    <row r="54">
      <c r="A54" s="25" t="s">
        <v>181</v>
      </c>
      <c r="B54" s="25">
        <v>2019.0</v>
      </c>
      <c r="C54" s="25">
        <v>2.0</v>
      </c>
      <c r="D54" s="25" t="s">
        <v>103</v>
      </c>
      <c r="E54" s="25" t="s">
        <v>94</v>
      </c>
      <c r="F54" s="1" t="s">
        <v>95</v>
      </c>
      <c r="G54" s="1">
        <v>2.0</v>
      </c>
      <c r="H54" s="25" t="s">
        <v>124</v>
      </c>
      <c r="I54" s="6"/>
      <c r="J54" s="15" t="s">
        <v>125</v>
      </c>
      <c r="K54" s="26">
        <f t="shared" si="1"/>
        <v>4</v>
      </c>
      <c r="L54" s="17">
        <v>1.0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17"/>
      <c r="AC54" s="17">
        <v>1.0</v>
      </c>
      <c r="AD54" s="6"/>
      <c r="AE54" s="6"/>
      <c r="AF54" s="6"/>
      <c r="AG54" s="6"/>
      <c r="AH54" s="6"/>
      <c r="AI54" s="17"/>
      <c r="AJ54" s="17">
        <v>1.0</v>
      </c>
      <c r="AK54" s="17">
        <v>1.0</v>
      </c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27" t="s">
        <v>126</v>
      </c>
      <c r="CL54" s="6"/>
      <c r="CM54" s="6"/>
      <c r="CN54" s="6"/>
      <c r="CO54" s="6"/>
      <c r="CP54" s="6"/>
      <c r="CQ54" s="30" t="s">
        <v>126</v>
      </c>
      <c r="CR54" s="6"/>
      <c r="CS54" s="6"/>
      <c r="CT54" s="6"/>
      <c r="CU54" s="6"/>
      <c r="CV54" s="6"/>
      <c r="CW54" s="27" t="s">
        <v>126</v>
      </c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</row>
    <row r="55">
      <c r="A55" s="25" t="s">
        <v>181</v>
      </c>
      <c r="B55" s="25">
        <v>2020.0</v>
      </c>
      <c r="C55" s="25">
        <v>3.0</v>
      </c>
      <c r="D55" s="39" t="s">
        <v>20</v>
      </c>
      <c r="E55" s="25" t="s">
        <v>94</v>
      </c>
      <c r="F55" s="2"/>
      <c r="G55" s="2"/>
      <c r="H55" s="25"/>
      <c r="I55" s="17"/>
      <c r="J55" s="6"/>
      <c r="K55" s="26">
        <f t="shared" si="1"/>
        <v>4</v>
      </c>
      <c r="L55" s="15">
        <v>1.0</v>
      </c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>
        <v>1.0</v>
      </c>
      <c r="AD55" s="15"/>
      <c r="AE55" s="15"/>
      <c r="AF55" s="15"/>
      <c r="AG55" s="15"/>
      <c r="AH55" s="15"/>
      <c r="AI55" s="15"/>
      <c r="AJ55" s="15">
        <v>1.0</v>
      </c>
      <c r="AK55" s="15">
        <v>1.0</v>
      </c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</row>
    <row r="56">
      <c r="A56" s="25" t="s">
        <v>183</v>
      </c>
      <c r="B56" s="25">
        <v>2019.0</v>
      </c>
      <c r="C56" s="25">
        <v>1.0</v>
      </c>
      <c r="D56" s="25" t="s">
        <v>20</v>
      </c>
      <c r="E56" s="25" t="s">
        <v>94</v>
      </c>
      <c r="F56" s="1" t="s">
        <v>95</v>
      </c>
      <c r="G56" s="1">
        <v>3.0</v>
      </c>
      <c r="H56" s="31"/>
      <c r="J56" s="17"/>
      <c r="K56" s="26">
        <f t="shared" si="1"/>
        <v>2</v>
      </c>
      <c r="L56" s="6"/>
      <c r="M56" s="6"/>
      <c r="N56" s="17">
        <v>1.0</v>
      </c>
      <c r="O56" s="6"/>
      <c r="P56" s="6"/>
      <c r="Q56" s="6"/>
      <c r="R56" s="17">
        <v>1.0</v>
      </c>
      <c r="S56" s="6"/>
      <c r="T56" s="6"/>
      <c r="U56" s="6"/>
      <c r="V56" s="6"/>
      <c r="W56" s="6"/>
      <c r="X56" s="6"/>
      <c r="Y56" s="6"/>
      <c r="Z56" s="6"/>
      <c r="AA56" s="6"/>
      <c r="AB56" s="17"/>
      <c r="AC56" s="17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</row>
    <row r="57" ht="15.75" customHeight="1">
      <c r="A57" s="25" t="s">
        <v>184</v>
      </c>
      <c r="B57" s="25">
        <v>2016.0</v>
      </c>
      <c r="C57" s="25">
        <v>1.0</v>
      </c>
      <c r="D57" s="39" t="s">
        <v>185</v>
      </c>
      <c r="E57" s="25" t="s">
        <v>100</v>
      </c>
      <c r="F57" s="2" t="s">
        <v>31</v>
      </c>
      <c r="G57" s="2"/>
      <c r="H57" s="25" t="s">
        <v>146</v>
      </c>
      <c r="I57" s="17" t="s">
        <v>186</v>
      </c>
      <c r="J57" s="6"/>
      <c r="K57" s="26">
        <f t="shared" si="1"/>
        <v>1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17"/>
      <c r="AC57" s="17">
        <v>1.0</v>
      </c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30" t="s">
        <v>147</v>
      </c>
      <c r="BD57" s="6"/>
      <c r="BE57" s="6"/>
      <c r="BF57" s="6"/>
      <c r="BG57" s="30" t="s">
        <v>147</v>
      </c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</row>
    <row r="58" ht="15.75" customHeight="1">
      <c r="A58" s="25" t="s">
        <v>184</v>
      </c>
      <c r="B58" s="25">
        <v>2019.0</v>
      </c>
      <c r="C58" s="25">
        <v>2.0</v>
      </c>
      <c r="D58" s="25" t="s">
        <v>20</v>
      </c>
      <c r="E58" s="25" t="s">
        <v>100</v>
      </c>
      <c r="F58" s="1" t="s">
        <v>95</v>
      </c>
      <c r="G58" s="1"/>
      <c r="H58" s="31"/>
      <c r="I58" s="31"/>
      <c r="J58" s="6"/>
      <c r="K58" s="26">
        <f t="shared" si="1"/>
        <v>5</v>
      </c>
      <c r="L58" s="17">
        <v>1.0</v>
      </c>
      <c r="M58" s="6"/>
      <c r="N58" s="17">
        <v>1.0</v>
      </c>
      <c r="O58" s="6"/>
      <c r="P58" s="6"/>
      <c r="Q58" s="6"/>
      <c r="R58" s="17">
        <v>1.0</v>
      </c>
      <c r="S58" s="6"/>
      <c r="T58" s="6"/>
      <c r="U58" s="6"/>
      <c r="V58" s="17">
        <v>1.0</v>
      </c>
      <c r="W58" s="6"/>
      <c r="X58" s="6"/>
      <c r="Y58" s="6"/>
      <c r="Z58" s="6"/>
      <c r="AA58" s="6"/>
      <c r="AB58" s="17"/>
      <c r="AC58" s="17">
        <v>1.0</v>
      </c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</row>
    <row r="59">
      <c r="A59" s="25" t="s">
        <v>187</v>
      </c>
      <c r="B59" s="25">
        <v>2016.0</v>
      </c>
      <c r="C59" s="25">
        <v>1.0</v>
      </c>
      <c r="D59" s="39" t="s">
        <v>185</v>
      </c>
      <c r="E59" s="25" t="s">
        <v>100</v>
      </c>
      <c r="F59" s="2" t="s">
        <v>31</v>
      </c>
      <c r="G59" s="2"/>
      <c r="H59" s="25" t="s">
        <v>146</v>
      </c>
      <c r="I59" s="38" t="s">
        <v>188</v>
      </c>
      <c r="J59" s="6"/>
      <c r="K59" s="26">
        <f t="shared" si="1"/>
        <v>1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17"/>
      <c r="AC59" s="17">
        <v>1.0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30" t="s">
        <v>147</v>
      </c>
      <c r="BD59" s="6"/>
      <c r="BE59" s="6"/>
      <c r="BF59" s="6"/>
      <c r="BG59" s="30" t="s">
        <v>166</v>
      </c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</row>
    <row r="60">
      <c r="A60" s="25" t="s">
        <v>189</v>
      </c>
      <c r="B60" s="25">
        <v>2016.0</v>
      </c>
      <c r="C60" s="25">
        <v>1.0</v>
      </c>
      <c r="D60" s="25" t="s">
        <v>178</v>
      </c>
      <c r="E60" s="25" t="s">
        <v>100</v>
      </c>
      <c r="F60" s="2" t="s">
        <v>31</v>
      </c>
      <c r="G60" s="1">
        <v>7.0</v>
      </c>
      <c r="H60" s="25" t="s">
        <v>146</v>
      </c>
      <c r="I60" s="17" t="s">
        <v>186</v>
      </c>
      <c r="J60" s="17" t="s">
        <v>190</v>
      </c>
      <c r="K60" s="26">
        <f t="shared" si="1"/>
        <v>1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17"/>
      <c r="AC60" s="17">
        <v>1.0</v>
      </c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30" t="s">
        <v>147</v>
      </c>
      <c r="BD60" s="6"/>
      <c r="BE60" s="6"/>
      <c r="BF60" s="6"/>
      <c r="BG60" s="33" t="s">
        <v>147</v>
      </c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</row>
    <row r="61">
      <c r="A61" s="25" t="s">
        <v>189</v>
      </c>
      <c r="B61" s="25">
        <v>2019.0</v>
      </c>
      <c r="C61" s="25">
        <v>2.0</v>
      </c>
      <c r="D61" s="25" t="s">
        <v>20</v>
      </c>
      <c r="E61" s="25" t="s">
        <v>100</v>
      </c>
      <c r="F61" s="1" t="s">
        <v>95</v>
      </c>
      <c r="G61" s="1"/>
      <c r="H61" s="31"/>
      <c r="I61" s="17"/>
      <c r="J61" s="6"/>
      <c r="K61" s="26">
        <f t="shared" si="1"/>
        <v>3</v>
      </c>
      <c r="L61" s="17">
        <v>1.0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17">
        <v>1.0</v>
      </c>
      <c r="AO61" s="17">
        <v>1.0</v>
      </c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</row>
    <row r="62">
      <c r="A62" s="25" t="s">
        <v>191</v>
      </c>
      <c r="B62" s="25">
        <v>2016.0</v>
      </c>
      <c r="C62" s="25">
        <v>1.0</v>
      </c>
      <c r="D62" s="25" t="s">
        <v>155</v>
      </c>
      <c r="E62" s="25" t="s">
        <v>100</v>
      </c>
      <c r="F62" s="2"/>
      <c r="G62" s="2"/>
      <c r="H62" s="31"/>
      <c r="I62" s="17" t="s">
        <v>192</v>
      </c>
      <c r="J62" s="6"/>
      <c r="K62" s="26">
        <f t="shared" si="1"/>
        <v>0</v>
      </c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</row>
    <row r="63">
      <c r="A63" s="25" t="s">
        <v>191</v>
      </c>
      <c r="B63" s="25">
        <v>2019.0</v>
      </c>
      <c r="C63" s="25">
        <v>2.0</v>
      </c>
      <c r="D63" s="25" t="s">
        <v>20</v>
      </c>
      <c r="E63" s="25" t="s">
        <v>94</v>
      </c>
      <c r="F63" s="1" t="s">
        <v>95</v>
      </c>
      <c r="G63" s="1"/>
      <c r="H63" s="31"/>
      <c r="I63" s="6"/>
      <c r="J63" s="6"/>
      <c r="K63" s="26">
        <f t="shared" si="1"/>
        <v>2</v>
      </c>
      <c r="L63" s="17">
        <v>1.0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17"/>
      <c r="AC63" s="17">
        <v>1.0</v>
      </c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</row>
    <row r="64">
      <c r="A64" s="25" t="s">
        <v>193</v>
      </c>
      <c r="B64" s="25">
        <v>2017.0</v>
      </c>
      <c r="C64" s="25">
        <v>1.0</v>
      </c>
      <c r="D64" s="25" t="s">
        <v>151</v>
      </c>
      <c r="E64" s="25" t="s">
        <v>94</v>
      </c>
      <c r="F64" s="2" t="s">
        <v>31</v>
      </c>
      <c r="G64" s="2"/>
      <c r="H64" s="31"/>
      <c r="I64" s="6"/>
      <c r="J64" s="6"/>
      <c r="K64" s="26">
        <f t="shared" si="1"/>
        <v>1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17"/>
      <c r="AC64" s="17">
        <v>1.0</v>
      </c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33" t="s">
        <v>194</v>
      </c>
      <c r="BI64" s="30" t="s">
        <v>194</v>
      </c>
      <c r="BJ64" s="6"/>
      <c r="BK64" s="30" t="s">
        <v>7</v>
      </c>
      <c r="BL64" s="6"/>
      <c r="BM64" s="30" t="s">
        <v>7</v>
      </c>
      <c r="BN64" s="6"/>
      <c r="BO64" s="34" t="s">
        <v>108</v>
      </c>
      <c r="BP64" s="6"/>
      <c r="BQ64" s="34" t="s">
        <v>108</v>
      </c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</row>
    <row r="65">
      <c r="A65" s="25" t="s">
        <v>193</v>
      </c>
      <c r="B65" s="25">
        <v>2019.0</v>
      </c>
      <c r="C65" s="25">
        <v>2.0</v>
      </c>
      <c r="D65" s="25" t="s">
        <v>20</v>
      </c>
      <c r="E65" s="25" t="s">
        <v>100</v>
      </c>
      <c r="F65" s="1" t="s">
        <v>95</v>
      </c>
      <c r="G65" s="1"/>
      <c r="H65" s="31"/>
      <c r="K65" s="26">
        <f t="shared" si="1"/>
        <v>1</v>
      </c>
      <c r="AC65" s="15">
        <v>1.0</v>
      </c>
    </row>
    <row r="66">
      <c r="A66" s="25" t="s">
        <v>195</v>
      </c>
      <c r="B66" s="25">
        <v>2017.0</v>
      </c>
      <c r="C66" s="25">
        <v>1.0</v>
      </c>
      <c r="D66" s="25" t="s">
        <v>196</v>
      </c>
      <c r="E66" s="25" t="s">
        <v>94</v>
      </c>
      <c r="F66" s="1" t="s">
        <v>95</v>
      </c>
      <c r="G66" s="2"/>
      <c r="H66" s="31"/>
      <c r="I66" s="6"/>
      <c r="J66" s="6"/>
      <c r="K66" s="26">
        <f t="shared" si="1"/>
        <v>3</v>
      </c>
      <c r="L66" s="17">
        <v>1.0</v>
      </c>
      <c r="M66" s="6"/>
      <c r="N66" s="6"/>
      <c r="O66" s="6"/>
      <c r="P66" s="6"/>
      <c r="Q66" s="6"/>
      <c r="R66" s="6"/>
      <c r="S66" s="6"/>
      <c r="T66" s="6"/>
      <c r="U66" s="6"/>
      <c r="V66" s="17">
        <v>1.0</v>
      </c>
      <c r="W66" s="6"/>
      <c r="X66" s="6"/>
      <c r="Y66" s="6"/>
      <c r="Z66" s="6"/>
      <c r="AA66" s="6"/>
      <c r="AB66" s="17"/>
      <c r="AC66" s="17">
        <v>1.0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33" t="s">
        <v>194</v>
      </c>
      <c r="BI66" s="6"/>
      <c r="BJ66" s="6"/>
      <c r="BK66" s="6"/>
      <c r="BL66" s="6"/>
      <c r="BM66" s="30" t="s">
        <v>139</v>
      </c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</row>
    <row r="67">
      <c r="A67" s="25" t="s">
        <v>197</v>
      </c>
      <c r="B67" s="25">
        <v>2017.0</v>
      </c>
      <c r="C67" s="25">
        <v>1.0</v>
      </c>
      <c r="D67" s="25" t="s">
        <v>155</v>
      </c>
      <c r="E67" s="25" t="s">
        <v>100</v>
      </c>
      <c r="F67" s="2"/>
      <c r="G67" s="2"/>
      <c r="H67" s="31"/>
      <c r="I67" s="17" t="s">
        <v>192</v>
      </c>
      <c r="J67" s="6"/>
      <c r="K67" s="26">
        <f t="shared" si="1"/>
        <v>0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</row>
    <row r="68">
      <c r="A68" s="25" t="s">
        <v>197</v>
      </c>
      <c r="B68" s="25">
        <v>2019.0</v>
      </c>
      <c r="C68" s="25">
        <v>2.0</v>
      </c>
      <c r="D68" s="25" t="s">
        <v>20</v>
      </c>
      <c r="E68" s="25" t="s">
        <v>94</v>
      </c>
      <c r="F68" s="1" t="s">
        <v>95</v>
      </c>
      <c r="G68" s="1"/>
      <c r="H68" s="25"/>
      <c r="J68" s="15" t="s">
        <v>170</v>
      </c>
      <c r="K68" s="26">
        <f t="shared" si="1"/>
        <v>1</v>
      </c>
      <c r="L68" s="15">
        <v>1.0</v>
      </c>
      <c r="AG68" s="15"/>
      <c r="AH68" s="15"/>
      <c r="AI68" s="15"/>
    </row>
    <row r="69">
      <c r="A69" s="25" t="s">
        <v>198</v>
      </c>
      <c r="B69" s="25">
        <v>2017.0</v>
      </c>
      <c r="C69" s="25">
        <v>1.0</v>
      </c>
      <c r="D69" s="25" t="s">
        <v>178</v>
      </c>
      <c r="E69" s="25" t="s">
        <v>100</v>
      </c>
      <c r="F69" s="1" t="s">
        <v>199</v>
      </c>
      <c r="G69" s="1"/>
      <c r="H69" s="25"/>
      <c r="K69" s="26">
        <f t="shared" si="1"/>
        <v>1</v>
      </c>
      <c r="L69" s="15">
        <v>1.0</v>
      </c>
      <c r="AG69" s="15"/>
      <c r="AH69" s="15"/>
      <c r="AI69" s="15"/>
      <c r="AJ69" s="15" t="s">
        <v>200</v>
      </c>
      <c r="BI69" s="33" t="s">
        <v>194</v>
      </c>
      <c r="BT69" s="27" t="s">
        <v>139</v>
      </c>
    </row>
    <row r="70">
      <c r="A70" s="25" t="s">
        <v>198</v>
      </c>
      <c r="B70" s="25">
        <v>2019.0</v>
      </c>
      <c r="C70" s="25">
        <v>2.0</v>
      </c>
      <c r="D70" s="25" t="s">
        <v>20</v>
      </c>
      <c r="E70" s="25" t="s">
        <v>100</v>
      </c>
      <c r="F70" s="1" t="s">
        <v>95</v>
      </c>
      <c r="G70" s="1"/>
      <c r="H70" s="25"/>
      <c r="J70" s="15"/>
      <c r="K70" s="26">
        <f t="shared" si="1"/>
        <v>1</v>
      </c>
      <c r="L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B70" s="15"/>
      <c r="AC70" s="15">
        <v>1.0</v>
      </c>
      <c r="AL70" s="15"/>
      <c r="AM70" s="15"/>
      <c r="AN70" s="15"/>
      <c r="AO70" s="15"/>
    </row>
    <row r="71">
      <c r="A71" s="25" t="s">
        <v>201</v>
      </c>
      <c r="B71" s="25">
        <v>2017.0</v>
      </c>
      <c r="C71" s="25">
        <v>1.0</v>
      </c>
      <c r="D71" s="25" t="s">
        <v>155</v>
      </c>
      <c r="E71" s="25" t="s">
        <v>100</v>
      </c>
      <c r="F71" s="1" t="s">
        <v>202</v>
      </c>
      <c r="G71" s="1"/>
      <c r="H71" s="25"/>
      <c r="J71" s="15"/>
      <c r="K71" s="26">
        <f t="shared" si="1"/>
        <v>3</v>
      </c>
      <c r="L71" s="15">
        <v>1.0</v>
      </c>
      <c r="N71" s="15"/>
      <c r="O71" s="15"/>
      <c r="P71" s="15"/>
      <c r="Q71" s="15"/>
      <c r="R71" s="15">
        <v>1.0</v>
      </c>
      <c r="S71" s="15"/>
      <c r="T71" s="15"/>
      <c r="U71" s="15"/>
      <c r="V71" s="15"/>
      <c r="W71" s="15"/>
      <c r="X71" s="15"/>
      <c r="Y71" s="15"/>
      <c r="Z71" s="15"/>
      <c r="AL71" s="15"/>
      <c r="AM71" s="15"/>
      <c r="AN71" s="15"/>
      <c r="AO71" s="15">
        <v>1.0</v>
      </c>
      <c r="BI71" s="28" t="s">
        <v>10</v>
      </c>
      <c r="BK71" s="27" t="s">
        <v>203</v>
      </c>
    </row>
    <row r="72">
      <c r="A72" s="25" t="s">
        <v>201</v>
      </c>
      <c r="B72" s="25">
        <v>2019.0</v>
      </c>
      <c r="C72" s="25">
        <v>2.0</v>
      </c>
      <c r="D72" s="25" t="s">
        <v>152</v>
      </c>
      <c r="E72" s="25" t="s">
        <v>94</v>
      </c>
      <c r="F72" s="1" t="s">
        <v>95</v>
      </c>
      <c r="G72" s="1"/>
      <c r="H72" s="25"/>
      <c r="I72" s="17"/>
      <c r="K72" s="26">
        <f t="shared" si="1"/>
        <v>1</v>
      </c>
      <c r="AK72" s="15">
        <v>1.0</v>
      </c>
    </row>
    <row r="73">
      <c r="A73" s="25" t="s">
        <v>201</v>
      </c>
      <c r="B73" s="25">
        <v>2020.0</v>
      </c>
      <c r="C73" s="25">
        <v>3.0</v>
      </c>
      <c r="D73" s="25" t="s">
        <v>20</v>
      </c>
      <c r="E73" s="25" t="s">
        <v>94</v>
      </c>
      <c r="F73" s="1" t="s">
        <v>95</v>
      </c>
      <c r="G73" s="1"/>
      <c r="H73" s="25"/>
      <c r="I73" s="17"/>
      <c r="K73" s="26">
        <f t="shared" si="1"/>
        <v>1</v>
      </c>
      <c r="AK73" s="15">
        <v>1.0</v>
      </c>
    </row>
    <row r="74">
      <c r="A74" s="25" t="s">
        <v>204</v>
      </c>
      <c r="B74" s="25">
        <v>2019.0</v>
      </c>
      <c r="C74" s="25">
        <v>3.0</v>
      </c>
      <c r="D74" s="25" t="s">
        <v>20</v>
      </c>
      <c r="E74" s="25" t="s">
        <v>205</v>
      </c>
      <c r="F74" s="1"/>
      <c r="G74" s="1"/>
      <c r="H74" s="31"/>
      <c r="J74" s="40" t="s">
        <v>206</v>
      </c>
      <c r="K74" s="26">
        <f t="shared" si="1"/>
        <v>0</v>
      </c>
    </row>
    <row r="75">
      <c r="A75" s="25" t="s">
        <v>207</v>
      </c>
      <c r="B75" s="25">
        <v>2017.0</v>
      </c>
      <c r="C75" s="25">
        <v>1.0</v>
      </c>
      <c r="D75" s="25" t="s">
        <v>155</v>
      </c>
      <c r="E75" s="25" t="s">
        <v>100</v>
      </c>
      <c r="F75" s="1"/>
      <c r="G75" s="1"/>
      <c r="H75" s="25"/>
      <c r="I75" s="17" t="s">
        <v>192</v>
      </c>
      <c r="K75" s="26">
        <f t="shared" si="1"/>
        <v>0</v>
      </c>
    </row>
    <row r="76">
      <c r="A76" s="25" t="s">
        <v>207</v>
      </c>
      <c r="B76" s="25">
        <v>2018.0</v>
      </c>
      <c r="C76" s="25">
        <v>2.0</v>
      </c>
      <c r="D76" s="25" t="s">
        <v>208</v>
      </c>
      <c r="E76" s="25" t="s">
        <v>100</v>
      </c>
      <c r="F76" s="1" t="s">
        <v>95</v>
      </c>
      <c r="G76" s="1">
        <v>5.0</v>
      </c>
      <c r="H76" s="31"/>
      <c r="I76" s="15" t="s">
        <v>209</v>
      </c>
      <c r="K76" s="26">
        <f t="shared" si="1"/>
        <v>1</v>
      </c>
      <c r="AG76" s="15"/>
      <c r="AH76" s="15"/>
      <c r="AI76" s="15"/>
      <c r="AJ76" s="15">
        <v>1.0</v>
      </c>
      <c r="CB76" s="34" t="s">
        <v>210</v>
      </c>
      <c r="CG76" s="34" t="s">
        <v>210</v>
      </c>
    </row>
    <row r="77">
      <c r="A77" s="25" t="s">
        <v>211</v>
      </c>
      <c r="B77" s="25">
        <v>2017.0</v>
      </c>
      <c r="C77" s="25">
        <v>1.0</v>
      </c>
      <c r="D77" s="25" t="s">
        <v>155</v>
      </c>
      <c r="E77" s="25" t="s">
        <v>100</v>
      </c>
      <c r="F77" s="1"/>
      <c r="G77" s="1"/>
      <c r="H77" s="25"/>
      <c r="J77" s="17"/>
      <c r="K77" s="26">
        <f t="shared" si="1"/>
        <v>0</v>
      </c>
    </row>
    <row r="78">
      <c r="A78" s="25" t="s">
        <v>211</v>
      </c>
      <c r="B78" s="25">
        <v>2019.0</v>
      </c>
      <c r="C78" s="25">
        <v>2.0</v>
      </c>
      <c r="D78" s="25" t="s">
        <v>20</v>
      </c>
      <c r="E78" s="25" t="s">
        <v>100</v>
      </c>
      <c r="F78" s="1" t="s">
        <v>95</v>
      </c>
      <c r="G78" s="1"/>
      <c r="H78" s="25"/>
      <c r="J78" s="17"/>
      <c r="K78" s="26">
        <f t="shared" si="1"/>
        <v>3</v>
      </c>
      <c r="AB78" s="15"/>
      <c r="AC78" s="15">
        <v>1.0</v>
      </c>
      <c r="AI78" s="15"/>
      <c r="AN78" s="15">
        <v>1.0</v>
      </c>
      <c r="AO78" s="15">
        <v>1.0</v>
      </c>
    </row>
    <row r="79">
      <c r="A79" s="25" t="s">
        <v>212</v>
      </c>
      <c r="B79" s="25">
        <v>2017.0</v>
      </c>
      <c r="C79" s="25">
        <v>1.0</v>
      </c>
      <c r="D79" s="25" t="s">
        <v>155</v>
      </c>
      <c r="E79" s="25" t="s">
        <v>100</v>
      </c>
      <c r="F79" s="1"/>
      <c r="G79" s="1"/>
      <c r="H79" s="25"/>
      <c r="J79" s="17"/>
      <c r="K79" s="26">
        <f t="shared" si="1"/>
        <v>0</v>
      </c>
      <c r="BI79" s="34" t="s">
        <v>213</v>
      </c>
    </row>
    <row r="80">
      <c r="A80" s="25" t="s">
        <v>212</v>
      </c>
      <c r="B80" s="25">
        <v>2019.0</v>
      </c>
      <c r="C80" s="25">
        <v>2.0</v>
      </c>
      <c r="D80" s="25" t="s">
        <v>20</v>
      </c>
      <c r="E80" s="25" t="s">
        <v>100</v>
      </c>
      <c r="F80" s="1" t="s">
        <v>95</v>
      </c>
      <c r="G80" s="1"/>
      <c r="H80" s="25"/>
      <c r="I80" s="17"/>
      <c r="J80" s="17"/>
      <c r="K80" s="26">
        <f t="shared" si="1"/>
        <v>1</v>
      </c>
      <c r="AI80" s="15"/>
      <c r="AN80" s="15">
        <v>1.0</v>
      </c>
    </row>
    <row r="81">
      <c r="A81" s="25" t="s">
        <v>214</v>
      </c>
      <c r="B81" s="25">
        <v>2017.0</v>
      </c>
      <c r="C81" s="25">
        <v>1.0</v>
      </c>
      <c r="D81" s="25" t="s">
        <v>155</v>
      </c>
      <c r="E81" s="25" t="s">
        <v>100</v>
      </c>
      <c r="F81" s="1" t="s">
        <v>215</v>
      </c>
      <c r="G81" s="1"/>
      <c r="H81" s="25"/>
      <c r="I81" s="17" t="s">
        <v>192</v>
      </c>
      <c r="K81" s="26">
        <f t="shared" si="1"/>
        <v>0</v>
      </c>
    </row>
    <row r="82">
      <c r="A82" s="25" t="s">
        <v>214</v>
      </c>
      <c r="B82" s="25">
        <v>2019.0</v>
      </c>
      <c r="C82" s="25">
        <v>2.0</v>
      </c>
      <c r="D82" s="25" t="s">
        <v>103</v>
      </c>
      <c r="E82" s="25" t="s">
        <v>94</v>
      </c>
      <c r="F82" s="1" t="s">
        <v>95</v>
      </c>
      <c r="G82" s="1">
        <v>2.0</v>
      </c>
      <c r="H82" s="25" t="s">
        <v>124</v>
      </c>
      <c r="J82" s="15" t="s">
        <v>125</v>
      </c>
      <c r="K82" s="26">
        <f t="shared" si="1"/>
        <v>4</v>
      </c>
      <c r="L82" s="15">
        <v>1.0</v>
      </c>
      <c r="AB82" s="15"/>
      <c r="AC82" s="15">
        <v>1.0</v>
      </c>
      <c r="AI82" s="15"/>
      <c r="AJ82" s="15">
        <v>1.0</v>
      </c>
      <c r="AK82" s="15">
        <v>1.0</v>
      </c>
      <c r="CK82" s="27" t="s">
        <v>126</v>
      </c>
      <c r="CQ82" s="30" t="s">
        <v>126</v>
      </c>
      <c r="CW82" s="27" t="s">
        <v>126</v>
      </c>
    </row>
    <row r="83">
      <c r="A83" s="25" t="s">
        <v>214</v>
      </c>
      <c r="B83" s="25">
        <v>2020.0</v>
      </c>
      <c r="C83" s="25">
        <v>3.0</v>
      </c>
      <c r="D83" s="25" t="s">
        <v>20</v>
      </c>
      <c r="E83" s="25" t="s">
        <v>94</v>
      </c>
      <c r="F83" s="1"/>
      <c r="G83" s="1"/>
      <c r="H83" s="25"/>
      <c r="J83" s="17"/>
      <c r="K83" s="26">
        <f t="shared" si="1"/>
        <v>4</v>
      </c>
      <c r="L83" s="15">
        <v>1.0</v>
      </c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>
        <v>1.0</v>
      </c>
      <c r="AD83" s="15"/>
      <c r="AE83" s="15"/>
      <c r="AF83" s="15"/>
      <c r="AG83" s="15"/>
      <c r="AH83" s="15"/>
      <c r="AI83" s="15"/>
      <c r="AJ83" s="15">
        <v>1.0</v>
      </c>
      <c r="AK83" s="15">
        <v>1.0</v>
      </c>
    </row>
    <row r="84">
      <c r="A84" s="25" t="s">
        <v>216</v>
      </c>
      <c r="B84" s="25">
        <v>2017.0</v>
      </c>
      <c r="C84" s="25">
        <v>1.0</v>
      </c>
      <c r="D84" s="25" t="s">
        <v>155</v>
      </c>
      <c r="E84" s="25" t="s">
        <v>100</v>
      </c>
      <c r="F84" s="1"/>
      <c r="G84" s="1"/>
      <c r="H84" s="25"/>
      <c r="J84" s="17"/>
      <c r="K84" s="26">
        <f t="shared" si="1"/>
        <v>0</v>
      </c>
    </row>
    <row r="85">
      <c r="A85" s="25" t="s">
        <v>216</v>
      </c>
      <c r="B85" s="25">
        <v>2019.0</v>
      </c>
      <c r="C85" s="25">
        <v>2.0</v>
      </c>
      <c r="D85" s="25" t="s">
        <v>20</v>
      </c>
      <c r="E85" s="25" t="s">
        <v>100</v>
      </c>
      <c r="F85" s="1" t="s">
        <v>95</v>
      </c>
      <c r="G85" s="1"/>
      <c r="H85" s="25"/>
      <c r="I85" s="3"/>
      <c r="J85" s="17"/>
      <c r="K85" s="26">
        <f t="shared" si="1"/>
        <v>1</v>
      </c>
      <c r="L85" s="3"/>
      <c r="M85" s="3"/>
      <c r="N85" s="3"/>
      <c r="O85" s="3"/>
      <c r="P85" s="3"/>
      <c r="Q85" s="3"/>
      <c r="R85" s="3"/>
      <c r="S85" s="41"/>
      <c r="T85" s="41"/>
      <c r="U85" s="41"/>
      <c r="V85" s="41"/>
      <c r="W85" s="41"/>
      <c r="X85" s="41"/>
      <c r="Y85" s="41"/>
      <c r="Z85" s="41"/>
      <c r="AA85" s="3"/>
      <c r="AB85" s="3"/>
      <c r="AC85" s="3"/>
      <c r="AD85" s="3"/>
      <c r="AE85" s="3"/>
      <c r="AF85" s="3"/>
      <c r="AG85" s="3"/>
      <c r="AH85" s="41"/>
      <c r="AI85" s="41"/>
      <c r="AJ85" s="41"/>
      <c r="AK85" s="41"/>
      <c r="AL85" s="41"/>
      <c r="AM85" s="3"/>
      <c r="AN85" s="3"/>
      <c r="AO85" s="41">
        <v>1.0</v>
      </c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</row>
    <row r="86">
      <c r="A86" s="25" t="s">
        <v>217</v>
      </c>
      <c r="B86" s="25">
        <v>2017.0</v>
      </c>
      <c r="C86" s="25">
        <v>1.0</v>
      </c>
      <c r="D86" s="25" t="s">
        <v>178</v>
      </c>
      <c r="E86" s="25" t="s">
        <v>143</v>
      </c>
      <c r="F86" s="1" t="s">
        <v>218</v>
      </c>
      <c r="G86" s="1" t="s">
        <v>24</v>
      </c>
      <c r="H86" s="25"/>
      <c r="I86" s="3"/>
      <c r="J86" s="3"/>
      <c r="K86" s="26">
        <f t="shared" si="1"/>
        <v>1</v>
      </c>
      <c r="L86" s="3"/>
      <c r="M86" s="3"/>
      <c r="N86" s="3"/>
      <c r="O86" s="3"/>
      <c r="P86" s="3"/>
      <c r="Q86" s="3"/>
      <c r="R86" s="3"/>
      <c r="S86" s="41"/>
      <c r="T86" s="41"/>
      <c r="U86" s="41"/>
      <c r="V86" s="41"/>
      <c r="W86" s="41"/>
      <c r="X86" s="41"/>
      <c r="Y86" s="41"/>
      <c r="Z86" s="41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41">
        <v>1.0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27" t="s">
        <v>7</v>
      </c>
      <c r="BL86" s="3"/>
      <c r="BM86" s="3"/>
      <c r="BN86" s="3"/>
      <c r="BO86" s="3"/>
      <c r="BP86" s="3"/>
      <c r="BQ86" s="3"/>
      <c r="BR86" s="3"/>
      <c r="BS86" s="3"/>
      <c r="BT86" s="27" t="s">
        <v>7</v>
      </c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</row>
    <row r="87">
      <c r="A87" s="25" t="s">
        <v>217</v>
      </c>
      <c r="B87" s="25">
        <v>2019.0</v>
      </c>
      <c r="C87" s="25">
        <v>2.0</v>
      </c>
      <c r="D87" s="25" t="s">
        <v>103</v>
      </c>
      <c r="E87" s="25" t="s">
        <v>94</v>
      </c>
      <c r="F87" s="1" t="s">
        <v>95</v>
      </c>
      <c r="G87" s="1">
        <v>2.0</v>
      </c>
      <c r="H87" s="25" t="s">
        <v>124</v>
      </c>
      <c r="J87" s="15" t="s">
        <v>125</v>
      </c>
      <c r="K87" s="26">
        <f t="shared" si="1"/>
        <v>4</v>
      </c>
      <c r="L87" s="15">
        <v>1.0</v>
      </c>
      <c r="AB87" s="15"/>
      <c r="AC87" s="15">
        <v>1.0</v>
      </c>
      <c r="AI87" s="15"/>
      <c r="AJ87" s="15">
        <v>1.0</v>
      </c>
      <c r="AK87" s="15">
        <v>1.0</v>
      </c>
      <c r="AL87" s="15"/>
      <c r="CK87" s="27" t="s">
        <v>126</v>
      </c>
      <c r="CQ87" s="30" t="s">
        <v>126</v>
      </c>
      <c r="CW87" s="27" t="s">
        <v>126</v>
      </c>
    </row>
    <row r="88">
      <c r="A88" s="25" t="s">
        <v>217</v>
      </c>
      <c r="B88" s="25">
        <v>2020.0</v>
      </c>
      <c r="C88" s="25">
        <v>3.0</v>
      </c>
      <c r="D88" s="25" t="s">
        <v>20</v>
      </c>
      <c r="E88" s="25" t="s">
        <v>94</v>
      </c>
      <c r="F88" s="1"/>
      <c r="G88" s="1"/>
      <c r="H88" s="25"/>
      <c r="K88" s="26">
        <f t="shared" si="1"/>
        <v>4</v>
      </c>
      <c r="L88" s="15">
        <v>1.0</v>
      </c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>
        <v>1.0</v>
      </c>
      <c r="AD88" s="15"/>
      <c r="AE88" s="15"/>
      <c r="AF88" s="15"/>
      <c r="AG88" s="15"/>
      <c r="AH88" s="15"/>
      <c r="AI88" s="15"/>
      <c r="AJ88" s="15">
        <v>1.0</v>
      </c>
      <c r="AK88" s="15">
        <v>1.0</v>
      </c>
      <c r="AL88" s="15"/>
    </row>
    <row r="89">
      <c r="A89" s="25" t="s">
        <v>219</v>
      </c>
      <c r="B89" s="25">
        <v>2017.0</v>
      </c>
      <c r="C89" s="25">
        <v>1.0</v>
      </c>
      <c r="D89" s="25" t="s">
        <v>178</v>
      </c>
      <c r="E89" s="25" t="s">
        <v>143</v>
      </c>
      <c r="F89" s="1" t="s">
        <v>218</v>
      </c>
      <c r="G89" s="1" t="s">
        <v>24</v>
      </c>
      <c r="H89" s="25"/>
      <c r="K89" s="26">
        <f t="shared" si="1"/>
        <v>3</v>
      </c>
      <c r="N89" s="15"/>
      <c r="O89" s="15"/>
      <c r="P89" s="15"/>
      <c r="Q89" s="15"/>
      <c r="R89" s="15">
        <v>1.0</v>
      </c>
      <c r="AK89" s="15">
        <v>1.0</v>
      </c>
      <c r="AL89" s="15">
        <v>1.0</v>
      </c>
      <c r="BK89" s="27" t="s">
        <v>7</v>
      </c>
      <c r="BN89" s="27" t="s">
        <v>10</v>
      </c>
      <c r="BT89" s="27" t="s">
        <v>7</v>
      </c>
    </row>
    <row r="90">
      <c r="A90" s="25" t="s">
        <v>219</v>
      </c>
      <c r="B90" s="25">
        <v>2021.0</v>
      </c>
      <c r="C90" s="25">
        <v>2.0</v>
      </c>
      <c r="D90" s="25" t="s">
        <v>20</v>
      </c>
      <c r="E90" s="25" t="s">
        <v>94</v>
      </c>
      <c r="F90" s="1" t="s">
        <v>95</v>
      </c>
      <c r="G90" s="1"/>
      <c r="H90" s="25"/>
      <c r="K90" s="26">
        <f t="shared" si="1"/>
        <v>3</v>
      </c>
      <c r="S90" s="15"/>
      <c r="T90" s="15"/>
      <c r="U90" s="15"/>
      <c r="V90" s="15"/>
      <c r="W90" s="15"/>
      <c r="X90" s="15"/>
      <c r="Y90" s="15"/>
      <c r="Z90" s="15"/>
      <c r="AB90" s="15"/>
      <c r="AC90" s="15">
        <v>1.0</v>
      </c>
      <c r="AK90" s="15">
        <v>1.0</v>
      </c>
      <c r="AL90" s="15"/>
      <c r="AO90" s="15">
        <v>1.0</v>
      </c>
    </row>
    <row r="91">
      <c r="A91" s="25" t="s">
        <v>220</v>
      </c>
      <c r="B91" s="25">
        <v>2017.0</v>
      </c>
      <c r="C91" s="25">
        <v>1.0</v>
      </c>
      <c r="D91" s="25" t="s">
        <v>178</v>
      </c>
      <c r="E91" s="25" t="s">
        <v>143</v>
      </c>
      <c r="F91" s="1" t="s">
        <v>218</v>
      </c>
      <c r="G91" s="1" t="s">
        <v>24</v>
      </c>
      <c r="H91" s="25"/>
      <c r="K91" s="26">
        <f t="shared" si="1"/>
        <v>2</v>
      </c>
      <c r="S91" s="15"/>
      <c r="T91" s="15"/>
      <c r="U91" s="15"/>
      <c r="V91" s="15"/>
      <c r="W91" s="15"/>
      <c r="X91" s="15"/>
      <c r="Y91" s="15"/>
      <c r="Z91" s="15"/>
      <c r="AK91" s="15">
        <v>1.0</v>
      </c>
      <c r="AL91" s="15">
        <v>1.0</v>
      </c>
      <c r="BK91" s="27" t="s">
        <v>221</v>
      </c>
      <c r="BT91" s="27" t="s">
        <v>7</v>
      </c>
    </row>
    <row r="92">
      <c r="A92" s="25" t="s">
        <v>222</v>
      </c>
      <c r="B92" s="25">
        <v>2017.0</v>
      </c>
      <c r="C92" s="25">
        <v>1.0</v>
      </c>
      <c r="D92" s="25" t="s">
        <v>178</v>
      </c>
      <c r="E92" s="25" t="s">
        <v>143</v>
      </c>
      <c r="F92" s="1" t="s">
        <v>223</v>
      </c>
      <c r="G92" s="1" t="s">
        <v>24</v>
      </c>
      <c r="H92" s="25"/>
      <c r="K92" s="26">
        <f t="shared" si="1"/>
        <v>1</v>
      </c>
      <c r="N92" s="15"/>
      <c r="O92" s="15"/>
      <c r="P92" s="15"/>
      <c r="Q92" s="15"/>
      <c r="R92" s="15">
        <v>1.0</v>
      </c>
      <c r="S92" s="15"/>
      <c r="T92" s="15"/>
      <c r="U92" s="15"/>
      <c r="V92" s="15"/>
      <c r="W92" s="15"/>
      <c r="X92" s="15"/>
      <c r="Y92" s="15"/>
      <c r="Z92" s="15"/>
      <c r="AA92" s="15"/>
      <c r="BK92" s="27" t="s">
        <v>7</v>
      </c>
      <c r="BT92" s="27" t="s">
        <v>7</v>
      </c>
    </row>
    <row r="93">
      <c r="A93" s="25" t="s">
        <v>222</v>
      </c>
      <c r="B93" s="25">
        <v>2021.0</v>
      </c>
      <c r="C93" s="25">
        <v>2.0</v>
      </c>
      <c r="D93" s="25" t="s">
        <v>20</v>
      </c>
      <c r="E93" s="25" t="s">
        <v>94</v>
      </c>
      <c r="F93" s="1" t="s">
        <v>95</v>
      </c>
      <c r="G93" s="1"/>
      <c r="H93" s="25"/>
      <c r="K93" s="26">
        <f t="shared" si="1"/>
        <v>1</v>
      </c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K93" s="15">
        <v>1.0</v>
      </c>
    </row>
    <row r="94">
      <c r="A94" s="25" t="s">
        <v>224</v>
      </c>
      <c r="B94" s="25">
        <v>2017.0</v>
      </c>
      <c r="C94" s="25">
        <v>1.0</v>
      </c>
      <c r="D94" s="25" t="s">
        <v>178</v>
      </c>
      <c r="E94" s="25" t="s">
        <v>143</v>
      </c>
      <c r="F94" s="1" t="s">
        <v>225</v>
      </c>
      <c r="G94" s="1" t="s">
        <v>24</v>
      </c>
      <c r="H94" s="25"/>
      <c r="K94" s="26">
        <f t="shared" si="1"/>
        <v>2</v>
      </c>
      <c r="N94" s="15">
        <v>1.0</v>
      </c>
      <c r="O94" s="15"/>
      <c r="P94" s="15"/>
      <c r="Q94" s="15"/>
      <c r="R94" s="15">
        <v>1.0</v>
      </c>
      <c r="S94" s="15"/>
      <c r="T94" s="15"/>
      <c r="U94" s="15"/>
      <c r="V94" s="15"/>
      <c r="W94" s="15"/>
      <c r="X94" s="15"/>
      <c r="Y94" s="15"/>
      <c r="Z94" s="15"/>
      <c r="AA94" s="15"/>
      <c r="BK94" s="27" t="s">
        <v>7</v>
      </c>
      <c r="BT94" s="27" t="s">
        <v>7</v>
      </c>
    </row>
    <row r="95">
      <c r="A95" s="25" t="s">
        <v>224</v>
      </c>
      <c r="B95" s="25">
        <v>2021.0</v>
      </c>
      <c r="C95" s="25">
        <v>2.0</v>
      </c>
      <c r="D95" s="25" t="s">
        <v>20</v>
      </c>
      <c r="E95" s="25" t="s">
        <v>94</v>
      </c>
      <c r="F95" s="1" t="s">
        <v>95</v>
      </c>
      <c r="G95" s="1"/>
      <c r="H95" s="25"/>
      <c r="J95" s="15"/>
      <c r="K95" s="26">
        <f t="shared" si="1"/>
        <v>2</v>
      </c>
      <c r="L95" s="15"/>
      <c r="R95" s="15">
        <v>1.0</v>
      </c>
      <c r="AD95" s="15"/>
      <c r="AE95" s="15"/>
      <c r="AF95" s="15"/>
      <c r="AG95" s="15"/>
      <c r="AH95" s="15"/>
      <c r="AI95" s="15"/>
      <c r="AJ95" s="15"/>
      <c r="AK95" s="15">
        <v>1.0</v>
      </c>
    </row>
    <row r="96">
      <c r="A96" s="25" t="s">
        <v>226</v>
      </c>
      <c r="B96" s="25">
        <v>2017.0</v>
      </c>
      <c r="C96" s="25">
        <v>1.0</v>
      </c>
      <c r="D96" s="25" t="s">
        <v>103</v>
      </c>
      <c r="E96" s="25" t="s">
        <v>143</v>
      </c>
      <c r="F96" s="1" t="s">
        <v>137</v>
      </c>
      <c r="G96" s="1" t="s">
        <v>24</v>
      </c>
      <c r="H96" s="25" t="s">
        <v>227</v>
      </c>
      <c r="J96" s="15"/>
      <c r="K96" s="26">
        <f t="shared" si="1"/>
        <v>4</v>
      </c>
      <c r="L96" s="15">
        <v>1.0</v>
      </c>
      <c r="AD96" s="15"/>
      <c r="AE96" s="15"/>
      <c r="AF96" s="15">
        <v>1.0</v>
      </c>
      <c r="AG96" s="15"/>
      <c r="AH96" s="15"/>
      <c r="AI96" s="15"/>
      <c r="AJ96" s="15">
        <v>1.0</v>
      </c>
      <c r="AK96" s="15">
        <v>1.0</v>
      </c>
      <c r="BK96" s="27" t="s">
        <v>166</v>
      </c>
      <c r="BL96" s="42" t="s">
        <v>166</v>
      </c>
      <c r="BM96" s="42" t="s">
        <v>166</v>
      </c>
      <c r="BN96" s="42" t="s">
        <v>166</v>
      </c>
      <c r="BO96" s="42" t="s">
        <v>166</v>
      </c>
      <c r="BT96" s="27" t="s">
        <v>160</v>
      </c>
    </row>
    <row r="97">
      <c r="A97" s="25" t="s">
        <v>228</v>
      </c>
      <c r="B97" s="25">
        <v>2020.0</v>
      </c>
      <c r="C97" s="25">
        <v>2.0</v>
      </c>
      <c r="D97" s="25" t="s">
        <v>20</v>
      </c>
      <c r="E97" s="25" t="s">
        <v>100</v>
      </c>
      <c r="F97" s="1" t="s">
        <v>95</v>
      </c>
      <c r="G97" s="1"/>
      <c r="H97" s="25"/>
      <c r="K97" s="26">
        <f t="shared" si="1"/>
        <v>1</v>
      </c>
      <c r="P97" s="15"/>
      <c r="R97" s="15"/>
      <c r="V97" s="15">
        <v>1.0</v>
      </c>
    </row>
    <row r="98">
      <c r="A98" s="25" t="s">
        <v>229</v>
      </c>
      <c r="B98" s="25">
        <v>2018.0</v>
      </c>
      <c r="C98" s="25">
        <v>1.0</v>
      </c>
      <c r="D98" s="25" t="s">
        <v>20</v>
      </c>
      <c r="E98" s="25" t="s">
        <v>100</v>
      </c>
      <c r="F98" s="1" t="s">
        <v>95</v>
      </c>
      <c r="G98" s="1"/>
      <c r="H98" s="25"/>
      <c r="I98" s="17"/>
      <c r="K98" s="26">
        <f t="shared" si="1"/>
        <v>4</v>
      </c>
      <c r="R98" s="15">
        <v>1.0</v>
      </c>
      <c r="V98" s="15">
        <v>1.0</v>
      </c>
      <c r="AB98" s="15"/>
      <c r="AC98" s="15">
        <v>1.0</v>
      </c>
      <c r="AD98" s="15"/>
      <c r="AF98" s="15">
        <v>1.0</v>
      </c>
    </row>
    <row r="99">
      <c r="A99" s="25" t="s">
        <v>230</v>
      </c>
      <c r="B99" s="25">
        <v>2018.0</v>
      </c>
      <c r="C99" s="25">
        <v>1.0</v>
      </c>
      <c r="D99" s="25" t="s">
        <v>20</v>
      </c>
      <c r="E99" s="25" t="s">
        <v>100</v>
      </c>
      <c r="F99" s="1" t="s">
        <v>95</v>
      </c>
      <c r="G99" s="1"/>
      <c r="H99" s="25"/>
      <c r="I99" s="17"/>
      <c r="K99" s="26">
        <f t="shared" si="1"/>
        <v>2</v>
      </c>
      <c r="AB99" s="15"/>
      <c r="AD99" s="15"/>
      <c r="AI99" s="15"/>
      <c r="AK99" s="15">
        <v>1.0</v>
      </c>
      <c r="AO99" s="15">
        <v>1.0</v>
      </c>
    </row>
    <row r="100">
      <c r="A100" s="25" t="s">
        <v>231</v>
      </c>
      <c r="B100" s="25">
        <v>2018.0</v>
      </c>
      <c r="C100" s="25">
        <v>1.0</v>
      </c>
      <c r="D100" s="25" t="s">
        <v>196</v>
      </c>
      <c r="E100" s="25" t="s">
        <v>100</v>
      </c>
      <c r="F100" s="1" t="s">
        <v>95</v>
      </c>
      <c r="G100" s="1"/>
      <c r="H100" s="25"/>
      <c r="K100" s="26">
        <f t="shared" si="1"/>
        <v>4</v>
      </c>
      <c r="N100" s="15">
        <v>1.0</v>
      </c>
      <c r="O100" s="15"/>
      <c r="P100" s="15">
        <v>1.0</v>
      </c>
      <c r="Q100" s="15"/>
      <c r="R100" s="15">
        <v>1.0</v>
      </c>
      <c r="S100" s="15"/>
      <c r="T100" s="15"/>
      <c r="U100" s="15"/>
      <c r="V100" s="15">
        <v>1.0</v>
      </c>
      <c r="BT100" s="27" t="s">
        <v>117</v>
      </c>
      <c r="CG100" s="27" t="s">
        <v>232</v>
      </c>
    </row>
    <row r="101">
      <c r="A101" s="25" t="s">
        <v>233</v>
      </c>
      <c r="B101" s="25">
        <v>2018.0</v>
      </c>
      <c r="C101" s="25">
        <v>1.0</v>
      </c>
      <c r="D101" s="25" t="s">
        <v>196</v>
      </c>
      <c r="E101" s="25" t="s">
        <v>100</v>
      </c>
      <c r="F101" s="1" t="s">
        <v>95</v>
      </c>
      <c r="G101" s="1"/>
      <c r="H101" s="25"/>
      <c r="K101" s="26">
        <f t="shared" si="1"/>
        <v>4</v>
      </c>
      <c r="L101" s="15">
        <v>1.0</v>
      </c>
      <c r="N101" s="15">
        <v>1.0</v>
      </c>
      <c r="O101" s="15"/>
      <c r="Q101" s="15"/>
      <c r="R101" s="15">
        <v>1.0</v>
      </c>
      <c r="S101" s="15"/>
      <c r="T101" s="15"/>
      <c r="U101" s="15"/>
      <c r="V101" s="15">
        <v>1.0</v>
      </c>
      <c r="BT101" s="27" t="s">
        <v>117</v>
      </c>
      <c r="CG101" s="27" t="s">
        <v>113</v>
      </c>
    </row>
    <row r="102">
      <c r="A102" s="25" t="s">
        <v>234</v>
      </c>
      <c r="B102" s="25">
        <v>2018.0</v>
      </c>
      <c r="C102" s="25">
        <v>1.0</v>
      </c>
      <c r="D102" s="25" t="s">
        <v>178</v>
      </c>
      <c r="E102" s="25" t="s">
        <v>100</v>
      </c>
      <c r="F102" s="1" t="s">
        <v>95</v>
      </c>
      <c r="G102" s="1"/>
      <c r="H102" s="25"/>
      <c r="K102" s="26">
        <f t="shared" si="1"/>
        <v>4</v>
      </c>
      <c r="L102" s="15">
        <v>1.0</v>
      </c>
      <c r="O102" s="15"/>
      <c r="R102" s="15">
        <v>1.0</v>
      </c>
      <c r="S102" s="15"/>
      <c r="T102" s="15"/>
      <c r="U102" s="15"/>
      <c r="V102" s="15">
        <v>1.0</v>
      </c>
      <c r="AB102" s="15"/>
      <c r="AC102" s="15">
        <v>1.0</v>
      </c>
      <c r="BT102" s="27" t="s">
        <v>117</v>
      </c>
      <c r="CG102" s="27" t="s">
        <v>113</v>
      </c>
    </row>
    <row r="103">
      <c r="A103" s="25" t="s">
        <v>234</v>
      </c>
      <c r="B103" s="25">
        <v>2021.0</v>
      </c>
      <c r="C103" s="25">
        <v>2.0</v>
      </c>
      <c r="D103" s="25" t="s">
        <v>20</v>
      </c>
      <c r="E103" s="25" t="s">
        <v>94</v>
      </c>
      <c r="F103" s="1" t="s">
        <v>95</v>
      </c>
      <c r="G103" s="1"/>
      <c r="H103" s="25"/>
      <c r="I103" s="17"/>
      <c r="K103" s="26">
        <f t="shared" si="1"/>
        <v>1</v>
      </c>
      <c r="AF103" s="15">
        <v>1.0</v>
      </c>
    </row>
    <row r="104">
      <c r="A104" s="25" t="s">
        <v>235</v>
      </c>
      <c r="B104" s="25">
        <v>2018.0</v>
      </c>
      <c r="C104" s="25">
        <v>1.0</v>
      </c>
      <c r="D104" s="25" t="s">
        <v>152</v>
      </c>
      <c r="E104" s="25" t="s">
        <v>94</v>
      </c>
      <c r="F104" s="1"/>
      <c r="G104" s="1"/>
      <c r="H104" s="25"/>
      <c r="I104" s="17" t="s">
        <v>192</v>
      </c>
      <c r="K104" s="26">
        <f t="shared" si="1"/>
        <v>0</v>
      </c>
    </row>
    <row r="105">
      <c r="A105" s="25" t="s">
        <v>235</v>
      </c>
      <c r="B105" s="25">
        <v>2019.0</v>
      </c>
      <c r="C105" s="25">
        <v>2.0</v>
      </c>
      <c r="D105" s="25" t="s">
        <v>152</v>
      </c>
      <c r="E105" s="25" t="s">
        <v>94</v>
      </c>
      <c r="F105" s="1"/>
      <c r="G105" s="1" t="s">
        <v>24</v>
      </c>
      <c r="H105" s="25"/>
      <c r="I105" s="17"/>
      <c r="J105" s="15" t="s">
        <v>153</v>
      </c>
      <c r="K105" s="26">
        <f t="shared" si="1"/>
        <v>0</v>
      </c>
    </row>
    <row r="106">
      <c r="A106" s="25" t="s">
        <v>235</v>
      </c>
      <c r="B106" s="25">
        <v>2020.0</v>
      </c>
      <c r="C106" s="25">
        <v>3.0</v>
      </c>
      <c r="D106" s="25" t="s">
        <v>20</v>
      </c>
      <c r="E106" s="25" t="s">
        <v>100</v>
      </c>
      <c r="F106" s="1" t="s">
        <v>95</v>
      </c>
      <c r="G106" s="1"/>
      <c r="H106" s="25"/>
      <c r="I106" s="17"/>
      <c r="K106" s="26">
        <f t="shared" si="1"/>
        <v>1</v>
      </c>
      <c r="AK106" s="15">
        <v>1.0</v>
      </c>
    </row>
    <row r="107">
      <c r="A107" s="25" t="s">
        <v>236</v>
      </c>
      <c r="B107" s="25">
        <v>2018.0</v>
      </c>
      <c r="C107" s="25">
        <v>1.0</v>
      </c>
      <c r="D107" s="25" t="s">
        <v>152</v>
      </c>
      <c r="E107" s="25" t="s">
        <v>94</v>
      </c>
      <c r="F107" s="1"/>
      <c r="G107" s="1"/>
      <c r="H107" s="25"/>
      <c r="I107" s="17" t="s">
        <v>192</v>
      </c>
      <c r="K107" s="26">
        <f t="shared" si="1"/>
        <v>0</v>
      </c>
    </row>
    <row r="108">
      <c r="A108" s="25" t="s">
        <v>236</v>
      </c>
      <c r="B108" s="25">
        <v>2019.0</v>
      </c>
      <c r="C108" s="25">
        <v>2.0</v>
      </c>
      <c r="D108" s="25" t="s">
        <v>20</v>
      </c>
      <c r="E108" s="25" t="s">
        <v>94</v>
      </c>
      <c r="F108" s="1" t="s">
        <v>95</v>
      </c>
      <c r="G108" s="1"/>
      <c r="H108" s="25"/>
      <c r="K108" s="26">
        <f t="shared" si="1"/>
        <v>2</v>
      </c>
      <c r="L108" s="15"/>
      <c r="P108" s="15">
        <v>1.0</v>
      </c>
      <c r="S108" s="15"/>
      <c r="T108" s="15"/>
      <c r="U108" s="15"/>
      <c r="AB108" s="15"/>
      <c r="AC108" s="15"/>
      <c r="AK108" s="15">
        <v>1.0</v>
      </c>
    </row>
    <row r="109">
      <c r="A109" s="25" t="s">
        <v>237</v>
      </c>
      <c r="B109" s="25">
        <v>2018.0</v>
      </c>
      <c r="C109" s="25">
        <v>1.0</v>
      </c>
      <c r="D109" s="25" t="s">
        <v>178</v>
      </c>
      <c r="E109" s="25" t="s">
        <v>100</v>
      </c>
      <c r="F109" s="1" t="s">
        <v>95</v>
      </c>
      <c r="G109" s="1"/>
      <c r="H109" s="25"/>
      <c r="J109" s="15"/>
      <c r="K109" s="26">
        <f t="shared" si="1"/>
        <v>3</v>
      </c>
      <c r="L109" s="15">
        <v>1.0</v>
      </c>
      <c r="P109" s="15">
        <v>1.0</v>
      </c>
      <c r="S109" s="15"/>
      <c r="T109" s="15"/>
      <c r="U109" s="15"/>
      <c r="AB109" s="15"/>
      <c r="AC109" s="15">
        <v>1.0</v>
      </c>
      <c r="BT109" s="27" t="s">
        <v>238</v>
      </c>
      <c r="CG109" s="27" t="s">
        <v>113</v>
      </c>
    </row>
    <row r="110">
      <c r="A110" s="25" t="s">
        <v>237</v>
      </c>
      <c r="B110" s="25">
        <v>2020.0</v>
      </c>
      <c r="C110" s="25">
        <v>2.0</v>
      </c>
      <c r="D110" s="25" t="s">
        <v>20</v>
      </c>
      <c r="E110" s="25" t="s">
        <v>100</v>
      </c>
      <c r="F110" s="1" t="s">
        <v>95</v>
      </c>
      <c r="G110" s="1"/>
      <c r="H110" s="25"/>
      <c r="K110" s="26">
        <f t="shared" si="1"/>
        <v>3</v>
      </c>
      <c r="M110" s="15"/>
      <c r="N110" s="15"/>
      <c r="O110" s="15"/>
      <c r="P110" s="15">
        <v>1.0</v>
      </c>
      <c r="Q110" s="15"/>
      <c r="W110" s="15"/>
      <c r="X110" s="15"/>
      <c r="AA110" s="15">
        <v>1.0</v>
      </c>
      <c r="AB110" s="15"/>
      <c r="AC110" s="15">
        <v>1.0</v>
      </c>
      <c r="AG110" s="15"/>
      <c r="AH110" s="15"/>
      <c r="AI110" s="15"/>
      <c r="AJ110" s="15"/>
      <c r="AM110" s="15"/>
      <c r="AN110" s="15"/>
      <c r="AO110" s="15"/>
    </row>
    <row r="111">
      <c r="A111" s="25" t="s">
        <v>239</v>
      </c>
      <c r="B111" s="25">
        <v>2018.0</v>
      </c>
      <c r="C111" s="25">
        <v>1.0</v>
      </c>
      <c r="D111" s="25" t="s">
        <v>178</v>
      </c>
      <c r="E111" s="25" t="s">
        <v>100</v>
      </c>
      <c r="F111" s="1" t="s">
        <v>95</v>
      </c>
      <c r="G111" s="1"/>
      <c r="H111" s="25"/>
      <c r="K111" s="26">
        <f t="shared" si="1"/>
        <v>6</v>
      </c>
      <c r="M111" s="15">
        <v>1.0</v>
      </c>
      <c r="N111" s="15">
        <v>1.0</v>
      </c>
      <c r="O111" s="15"/>
      <c r="P111" s="15"/>
      <c r="Q111" s="15"/>
      <c r="W111" s="15"/>
      <c r="X111" s="15">
        <v>1.0</v>
      </c>
      <c r="AB111" s="15"/>
      <c r="AC111" s="15">
        <v>1.0</v>
      </c>
      <c r="AG111" s="15"/>
      <c r="AH111" s="15"/>
      <c r="AI111" s="15"/>
      <c r="AJ111" s="15">
        <v>1.0</v>
      </c>
      <c r="AM111" s="15"/>
      <c r="AN111" s="15"/>
      <c r="AO111" s="15">
        <v>1.0</v>
      </c>
      <c r="BT111" s="27" t="s">
        <v>117</v>
      </c>
      <c r="CG111" s="27" t="s">
        <v>113</v>
      </c>
    </row>
    <row r="112">
      <c r="A112" s="25" t="s">
        <v>239</v>
      </c>
      <c r="B112" s="25">
        <v>2020.0</v>
      </c>
      <c r="C112" s="25">
        <v>2.0</v>
      </c>
      <c r="D112" s="25" t="s">
        <v>20</v>
      </c>
      <c r="E112" s="25" t="s">
        <v>100</v>
      </c>
      <c r="F112" s="1" t="s">
        <v>95</v>
      </c>
      <c r="G112" s="1"/>
      <c r="H112" s="25"/>
      <c r="J112" s="15"/>
      <c r="K112" s="26">
        <f t="shared" si="1"/>
        <v>2</v>
      </c>
      <c r="M112" s="15">
        <v>1.0</v>
      </c>
      <c r="R112" s="15"/>
      <c r="X112" s="15">
        <v>1.0</v>
      </c>
      <c r="AA112" s="15"/>
      <c r="AG112" s="15"/>
      <c r="AH112" s="15"/>
      <c r="AI112" s="15"/>
      <c r="AJ112" s="15"/>
      <c r="AK112" s="15"/>
      <c r="AM112" s="15"/>
      <c r="AN112" s="15"/>
    </row>
    <row r="113">
      <c r="A113" s="25" t="s">
        <v>240</v>
      </c>
      <c r="B113" s="25">
        <v>2018.0</v>
      </c>
      <c r="C113" s="25">
        <v>1.0</v>
      </c>
      <c r="D113" s="25" t="s">
        <v>103</v>
      </c>
      <c r="E113" s="25" t="s">
        <v>94</v>
      </c>
      <c r="F113" s="1"/>
      <c r="G113" s="1"/>
      <c r="H113" s="25" t="s">
        <v>241</v>
      </c>
      <c r="J113" s="15" t="s">
        <v>153</v>
      </c>
      <c r="K113" s="26">
        <f t="shared" si="1"/>
        <v>7</v>
      </c>
      <c r="R113" s="15">
        <v>1.0</v>
      </c>
      <c r="AA113" s="15">
        <v>1.0</v>
      </c>
      <c r="AG113" s="15"/>
      <c r="AH113" s="15">
        <v>1.0</v>
      </c>
      <c r="AI113" s="15"/>
      <c r="AJ113" s="15">
        <v>1.0</v>
      </c>
      <c r="AK113" s="15">
        <v>1.0</v>
      </c>
      <c r="AM113" s="15">
        <v>1.0</v>
      </c>
      <c r="AN113" s="15">
        <v>1.0</v>
      </c>
      <c r="BU113" s="27" t="s">
        <v>238</v>
      </c>
      <c r="BX113" s="27" t="s">
        <v>238</v>
      </c>
      <c r="CA113" s="27" t="s">
        <v>242</v>
      </c>
      <c r="CF113" s="27" t="s">
        <v>243</v>
      </c>
      <c r="CH113" s="28" t="s">
        <v>243</v>
      </c>
      <c r="CJ113" s="27" t="s">
        <v>243</v>
      </c>
    </row>
    <row r="114">
      <c r="A114" s="25" t="s">
        <v>240</v>
      </c>
      <c r="B114" s="25">
        <v>2021.0</v>
      </c>
      <c r="C114" s="25">
        <v>2.0</v>
      </c>
      <c r="D114" s="25" t="s">
        <v>20</v>
      </c>
      <c r="E114" s="25" t="s">
        <v>94</v>
      </c>
      <c r="F114" s="1" t="s">
        <v>95</v>
      </c>
      <c r="G114" s="1"/>
      <c r="H114" s="25"/>
      <c r="J114" s="15"/>
      <c r="K114" s="26">
        <f t="shared" si="1"/>
        <v>1</v>
      </c>
      <c r="R114" s="15"/>
      <c r="AD114" s="15"/>
      <c r="AE114" s="15"/>
      <c r="AF114" s="15"/>
      <c r="AG114" s="15"/>
      <c r="AH114" s="15"/>
      <c r="AI114" s="15">
        <v>1.0</v>
      </c>
      <c r="AJ114" s="15"/>
      <c r="AK114" s="15"/>
      <c r="AL114" s="15"/>
      <c r="AM114" s="15"/>
      <c r="AN114" s="15"/>
      <c r="AO114" s="15"/>
    </row>
    <row r="115">
      <c r="A115" s="25" t="s">
        <v>244</v>
      </c>
      <c r="B115" s="25">
        <v>2018.0</v>
      </c>
      <c r="C115" s="25">
        <v>1.0</v>
      </c>
      <c r="D115" s="25" t="s">
        <v>103</v>
      </c>
      <c r="E115" s="25" t="s">
        <v>94</v>
      </c>
      <c r="F115" s="1"/>
      <c r="G115" s="1"/>
      <c r="H115" s="25" t="s">
        <v>241</v>
      </c>
      <c r="J115" s="15" t="s">
        <v>153</v>
      </c>
      <c r="K115" s="26">
        <f t="shared" si="1"/>
        <v>9</v>
      </c>
      <c r="R115" s="15">
        <v>1.0</v>
      </c>
      <c r="AD115" s="15"/>
      <c r="AE115" s="15"/>
      <c r="AF115" s="15">
        <v>1.0</v>
      </c>
      <c r="AG115" s="15"/>
      <c r="AH115" s="15">
        <v>1.0</v>
      </c>
      <c r="AI115" s="15"/>
      <c r="AJ115" s="15">
        <v>1.0</v>
      </c>
      <c r="AK115" s="15">
        <v>1.0</v>
      </c>
      <c r="AL115" s="15">
        <v>1.0</v>
      </c>
      <c r="AM115" s="15">
        <v>1.0</v>
      </c>
      <c r="AN115" s="15">
        <v>1.0</v>
      </c>
      <c r="AO115" s="15">
        <v>1.0</v>
      </c>
      <c r="BU115" s="27" t="s">
        <v>161</v>
      </c>
      <c r="BX115" s="27" t="s">
        <v>238</v>
      </c>
      <c r="CA115" s="27" t="s">
        <v>242</v>
      </c>
      <c r="CF115" s="27" t="s">
        <v>243</v>
      </c>
      <c r="CH115" s="28" t="s">
        <v>243</v>
      </c>
      <c r="CJ115" s="27" t="s">
        <v>243</v>
      </c>
    </row>
    <row r="116">
      <c r="A116" s="25" t="s">
        <v>245</v>
      </c>
      <c r="B116" s="25">
        <v>2018.0</v>
      </c>
      <c r="C116" s="25">
        <v>1.0</v>
      </c>
      <c r="D116" s="25" t="s">
        <v>103</v>
      </c>
      <c r="E116" s="25" t="s">
        <v>100</v>
      </c>
      <c r="F116" s="1" t="s">
        <v>95</v>
      </c>
      <c r="G116" s="1">
        <v>8.0</v>
      </c>
      <c r="H116" s="25" t="s">
        <v>241</v>
      </c>
      <c r="K116" s="26">
        <f t="shared" si="1"/>
        <v>7</v>
      </c>
      <c r="R116" s="15">
        <v>1.0</v>
      </c>
      <c r="S116" s="15"/>
      <c r="T116" s="15"/>
      <c r="U116" s="15"/>
      <c r="V116" s="15">
        <v>1.0</v>
      </c>
      <c r="W116" s="15"/>
      <c r="X116" s="15"/>
      <c r="Y116" s="15"/>
      <c r="Z116" s="15">
        <v>1.0</v>
      </c>
      <c r="AA116" s="15">
        <v>1.0</v>
      </c>
      <c r="AG116" s="15"/>
      <c r="AH116" s="15">
        <v>1.0</v>
      </c>
      <c r="AK116" s="15">
        <v>1.0</v>
      </c>
      <c r="AN116" s="15">
        <v>1.0</v>
      </c>
      <c r="BV116" s="27" t="s">
        <v>161</v>
      </c>
      <c r="BY116" s="27" t="s">
        <v>238</v>
      </c>
      <c r="CB116" s="28" t="s">
        <v>243</v>
      </c>
      <c r="CF116" s="27" t="s">
        <v>243</v>
      </c>
      <c r="CH116" s="28" t="s">
        <v>243</v>
      </c>
      <c r="CK116" s="27" t="s">
        <v>243</v>
      </c>
    </row>
    <row r="117">
      <c r="A117" s="25" t="s">
        <v>245</v>
      </c>
      <c r="B117" s="25">
        <v>2020.0</v>
      </c>
      <c r="C117" s="25">
        <v>2.0</v>
      </c>
      <c r="D117" s="25" t="s">
        <v>20</v>
      </c>
      <c r="E117" s="25" t="s">
        <v>100</v>
      </c>
      <c r="F117" s="1" t="s">
        <v>95</v>
      </c>
      <c r="G117" s="1"/>
      <c r="H117" s="25"/>
      <c r="K117" s="26">
        <f t="shared" si="1"/>
        <v>1</v>
      </c>
      <c r="R117" s="15"/>
      <c r="S117" s="15"/>
      <c r="T117" s="15">
        <v>1.0</v>
      </c>
      <c r="U117" s="15"/>
      <c r="AI117" s="15"/>
      <c r="AJ117" s="15"/>
      <c r="AK117" s="15"/>
      <c r="AO117" s="15"/>
    </row>
    <row r="118">
      <c r="A118" s="25" t="s">
        <v>246</v>
      </c>
      <c r="B118" s="25">
        <v>2018.0</v>
      </c>
      <c r="C118" s="25">
        <v>1.0</v>
      </c>
      <c r="D118" s="25" t="s">
        <v>103</v>
      </c>
      <c r="E118" s="25" t="s">
        <v>100</v>
      </c>
      <c r="F118" s="1" t="s">
        <v>95</v>
      </c>
      <c r="G118" s="1"/>
      <c r="H118" s="25" t="s">
        <v>247</v>
      </c>
      <c r="K118" s="26">
        <f t="shared" si="1"/>
        <v>6</v>
      </c>
      <c r="R118" s="15">
        <v>1.0</v>
      </c>
      <c r="S118" s="15">
        <v>1.0</v>
      </c>
      <c r="T118" s="15"/>
      <c r="U118" s="15">
        <v>1.0</v>
      </c>
      <c r="AI118" s="15"/>
      <c r="AJ118" s="15">
        <v>1.0</v>
      </c>
      <c r="AK118" s="15">
        <v>1.0</v>
      </c>
      <c r="AO118" s="15">
        <v>1.0</v>
      </c>
      <c r="BV118" s="27" t="s">
        <v>161</v>
      </c>
      <c r="BY118" s="27" t="s">
        <v>238</v>
      </c>
      <c r="CB118" s="28" t="s">
        <v>243</v>
      </c>
      <c r="CF118" s="27" t="s">
        <v>243</v>
      </c>
      <c r="CH118" s="28" t="s">
        <v>243</v>
      </c>
      <c r="CK118" s="27" t="s">
        <v>243</v>
      </c>
    </row>
    <row r="119">
      <c r="A119" s="25" t="s">
        <v>246</v>
      </c>
      <c r="B119" s="25">
        <v>2020.0</v>
      </c>
      <c r="C119" s="25">
        <v>2.0</v>
      </c>
      <c r="D119" s="25" t="s">
        <v>20</v>
      </c>
      <c r="E119" s="25" t="s">
        <v>100</v>
      </c>
      <c r="F119" s="1" t="s">
        <v>95</v>
      </c>
      <c r="G119" s="1"/>
      <c r="H119" s="25"/>
      <c r="J119" s="15"/>
      <c r="K119" s="26">
        <f t="shared" si="1"/>
        <v>1</v>
      </c>
      <c r="M119" s="15"/>
      <c r="O119" s="15"/>
      <c r="P119" s="15"/>
      <c r="U119" s="15">
        <v>1.0</v>
      </c>
      <c r="AB119" s="15"/>
      <c r="AC119" s="15"/>
      <c r="AD119" s="15"/>
      <c r="AE119" s="15"/>
      <c r="AF119" s="15"/>
      <c r="AM119" s="15"/>
      <c r="AN119" s="15"/>
      <c r="AO119" s="15"/>
    </row>
    <row r="120">
      <c r="A120" s="25" t="s">
        <v>248</v>
      </c>
      <c r="B120" s="25">
        <v>2018.0</v>
      </c>
      <c r="C120" s="25">
        <v>1.0</v>
      </c>
      <c r="D120" s="25" t="s">
        <v>178</v>
      </c>
      <c r="E120" s="25" t="s">
        <v>100</v>
      </c>
      <c r="F120" s="1" t="s">
        <v>95</v>
      </c>
      <c r="G120" s="1"/>
      <c r="H120" s="25"/>
      <c r="K120" s="26">
        <f t="shared" si="1"/>
        <v>6</v>
      </c>
      <c r="M120" s="15">
        <v>1.0</v>
      </c>
      <c r="O120" s="15">
        <v>1.0</v>
      </c>
      <c r="P120" s="15">
        <v>1.0</v>
      </c>
      <c r="AB120" s="15"/>
      <c r="AC120" s="15">
        <v>1.0</v>
      </c>
      <c r="AD120" s="15"/>
      <c r="AE120" s="15"/>
      <c r="AF120" s="15">
        <v>1.0</v>
      </c>
      <c r="AM120" s="15"/>
      <c r="AN120" s="15"/>
      <c r="AO120" s="15">
        <v>1.0</v>
      </c>
      <c r="BT120" s="27" t="s">
        <v>161</v>
      </c>
      <c r="CG120" s="28" t="s">
        <v>108</v>
      </c>
    </row>
    <row r="121">
      <c r="A121" s="25" t="s">
        <v>248</v>
      </c>
      <c r="B121" s="25">
        <v>2020.0</v>
      </c>
      <c r="C121" s="25">
        <v>2.0</v>
      </c>
      <c r="D121" s="25" t="s">
        <v>20</v>
      </c>
      <c r="E121" s="25" t="s">
        <v>100</v>
      </c>
      <c r="F121" s="1" t="s">
        <v>95</v>
      </c>
      <c r="G121" s="1"/>
      <c r="H121" s="25"/>
      <c r="K121" s="26">
        <f t="shared" si="1"/>
        <v>4</v>
      </c>
      <c r="N121" s="15"/>
      <c r="O121" s="15"/>
      <c r="P121" s="15">
        <v>1.0</v>
      </c>
      <c r="R121" s="15"/>
      <c r="AB121" s="15"/>
      <c r="AC121" s="15">
        <v>1.0</v>
      </c>
      <c r="AD121" s="15"/>
      <c r="AE121" s="15"/>
      <c r="AF121" s="15">
        <v>1.0</v>
      </c>
      <c r="AM121" s="15"/>
      <c r="AN121" s="15"/>
      <c r="AO121" s="15">
        <v>1.0</v>
      </c>
    </row>
    <row r="122">
      <c r="A122" s="25" t="s">
        <v>249</v>
      </c>
      <c r="B122" s="25">
        <v>2018.0</v>
      </c>
      <c r="C122" s="25">
        <v>1.0</v>
      </c>
      <c r="D122" s="25" t="s">
        <v>178</v>
      </c>
      <c r="E122" s="25" t="s">
        <v>100</v>
      </c>
      <c r="F122" s="1" t="s">
        <v>95</v>
      </c>
      <c r="G122" s="1"/>
      <c r="H122" s="25"/>
      <c r="K122" s="26">
        <f t="shared" si="1"/>
        <v>5</v>
      </c>
      <c r="N122" s="15">
        <v>1.0</v>
      </c>
      <c r="O122" s="15"/>
      <c r="R122" s="15">
        <v>1.0</v>
      </c>
      <c r="AB122" s="15"/>
      <c r="AC122" s="15">
        <v>1.0</v>
      </c>
      <c r="AD122" s="15"/>
      <c r="AE122" s="15"/>
      <c r="AF122" s="15">
        <v>1.0</v>
      </c>
      <c r="AM122" s="15"/>
      <c r="AN122" s="15"/>
      <c r="AO122" s="15">
        <v>1.0</v>
      </c>
      <c r="BT122" s="27" t="s">
        <v>161</v>
      </c>
      <c r="CG122" s="28" t="s">
        <v>108</v>
      </c>
    </row>
    <row r="123">
      <c r="A123" s="25" t="s">
        <v>249</v>
      </c>
      <c r="B123" s="25">
        <v>2020.0</v>
      </c>
      <c r="C123" s="25">
        <v>2.0</v>
      </c>
      <c r="D123" s="25" t="s">
        <v>20</v>
      </c>
      <c r="E123" s="25" t="s">
        <v>100</v>
      </c>
      <c r="F123" s="1" t="s">
        <v>95</v>
      </c>
      <c r="G123" s="1"/>
      <c r="H123" s="25"/>
      <c r="I123" s="17"/>
      <c r="J123" s="15"/>
      <c r="K123" s="26">
        <f t="shared" si="1"/>
        <v>5</v>
      </c>
      <c r="N123" s="15">
        <v>1.0</v>
      </c>
      <c r="R123" s="15">
        <v>1.0</v>
      </c>
      <c r="AC123" s="15">
        <v>1.0</v>
      </c>
      <c r="AF123" s="15">
        <v>1.0</v>
      </c>
      <c r="AO123" s="15">
        <v>1.0</v>
      </c>
    </row>
    <row r="124">
      <c r="A124" s="25" t="s">
        <v>250</v>
      </c>
      <c r="B124" s="25">
        <v>2018.0</v>
      </c>
      <c r="C124" s="25">
        <v>1.0</v>
      </c>
      <c r="D124" s="25" t="s">
        <v>20</v>
      </c>
      <c r="E124" s="25" t="s">
        <v>100</v>
      </c>
      <c r="F124" s="1" t="s">
        <v>95</v>
      </c>
      <c r="G124" s="1"/>
      <c r="H124" s="25"/>
      <c r="I124" s="17"/>
      <c r="K124" s="26">
        <f t="shared" si="1"/>
        <v>3</v>
      </c>
      <c r="S124" s="15">
        <v>1.0</v>
      </c>
      <c r="AN124" s="15">
        <v>1.0</v>
      </c>
      <c r="AO124" s="15">
        <v>1.0</v>
      </c>
    </row>
    <row r="125">
      <c r="A125" s="25" t="s">
        <v>251</v>
      </c>
      <c r="B125" s="25">
        <v>2017.0</v>
      </c>
      <c r="C125" s="25">
        <v>1.0</v>
      </c>
      <c r="D125" s="25" t="s">
        <v>178</v>
      </c>
      <c r="E125" s="25" t="s">
        <v>143</v>
      </c>
      <c r="F125" s="1"/>
      <c r="G125" s="1" t="s">
        <v>24</v>
      </c>
      <c r="H125" s="25"/>
      <c r="K125" s="26">
        <f t="shared" si="1"/>
        <v>4</v>
      </c>
      <c r="S125" s="15"/>
      <c r="T125" s="15"/>
      <c r="U125" s="15"/>
      <c r="V125" s="15">
        <v>1.0</v>
      </c>
      <c r="AI125" s="15"/>
      <c r="AJ125" s="15">
        <v>1.0</v>
      </c>
      <c r="AK125" s="15">
        <v>1.0</v>
      </c>
      <c r="AL125" s="15">
        <v>1.0</v>
      </c>
      <c r="BK125" s="43" t="s">
        <v>221</v>
      </c>
      <c r="BT125" s="27" t="s">
        <v>7</v>
      </c>
    </row>
    <row r="126">
      <c r="A126" s="25" t="s">
        <v>251</v>
      </c>
      <c r="B126" s="25">
        <v>2020.0</v>
      </c>
      <c r="C126" s="25">
        <v>2.0</v>
      </c>
      <c r="D126" s="25" t="s">
        <v>20</v>
      </c>
      <c r="E126" s="25" t="s">
        <v>94</v>
      </c>
      <c r="F126" s="1" t="s">
        <v>95</v>
      </c>
      <c r="G126" s="1"/>
      <c r="H126" s="25"/>
      <c r="I126" s="15" t="s">
        <v>252</v>
      </c>
      <c r="K126" s="26">
        <f t="shared" si="1"/>
        <v>2</v>
      </c>
      <c r="R126" s="15"/>
      <c r="AK126" s="15">
        <v>1.0</v>
      </c>
      <c r="AL126" s="15"/>
      <c r="AO126" s="15">
        <v>1.0</v>
      </c>
    </row>
    <row r="127">
      <c r="A127" s="25" t="s">
        <v>253</v>
      </c>
      <c r="B127" s="25">
        <v>2017.0</v>
      </c>
      <c r="C127" s="25">
        <v>1.0</v>
      </c>
      <c r="D127" s="25" t="s">
        <v>178</v>
      </c>
      <c r="E127" s="25" t="s">
        <v>143</v>
      </c>
      <c r="F127" s="1"/>
      <c r="G127" s="1" t="s">
        <v>24</v>
      </c>
      <c r="H127" s="25"/>
      <c r="K127" s="26">
        <f t="shared" si="1"/>
        <v>3</v>
      </c>
      <c r="R127" s="15">
        <v>1.0</v>
      </c>
      <c r="AK127" s="15">
        <v>1.0</v>
      </c>
      <c r="AL127" s="15">
        <v>1.0</v>
      </c>
      <c r="BK127" s="43" t="s">
        <v>7</v>
      </c>
      <c r="BT127" s="27" t="s">
        <v>7</v>
      </c>
    </row>
    <row r="128">
      <c r="A128" s="25" t="s">
        <v>253</v>
      </c>
      <c r="B128" s="25">
        <v>2020.0</v>
      </c>
      <c r="C128" s="25">
        <v>2.0</v>
      </c>
      <c r="D128" s="25" t="s">
        <v>20</v>
      </c>
      <c r="E128" s="25" t="s">
        <v>94</v>
      </c>
      <c r="F128" s="1" t="s">
        <v>95</v>
      </c>
      <c r="G128" s="1"/>
      <c r="H128" s="25"/>
      <c r="K128" s="26">
        <f t="shared" si="1"/>
        <v>3</v>
      </c>
      <c r="L128" s="15">
        <v>1.0</v>
      </c>
      <c r="S128" s="15"/>
      <c r="T128" s="15"/>
      <c r="U128" s="15"/>
      <c r="V128" s="15"/>
      <c r="AB128" s="15"/>
      <c r="AC128" s="15">
        <v>1.0</v>
      </c>
      <c r="AK128" s="15"/>
      <c r="AL128" s="15"/>
      <c r="AO128" s="15">
        <v>1.0</v>
      </c>
    </row>
    <row r="129">
      <c r="A129" s="25" t="s">
        <v>254</v>
      </c>
      <c r="B129" s="25">
        <v>2017.0</v>
      </c>
      <c r="C129" s="25">
        <v>1.0</v>
      </c>
      <c r="D129" s="25" t="s">
        <v>178</v>
      </c>
      <c r="E129" s="25" t="s">
        <v>143</v>
      </c>
      <c r="F129" s="1"/>
      <c r="G129" s="1" t="s">
        <v>24</v>
      </c>
      <c r="H129" s="25"/>
      <c r="K129" s="26">
        <f t="shared" si="1"/>
        <v>3</v>
      </c>
      <c r="S129" s="15"/>
      <c r="T129" s="15"/>
      <c r="U129" s="15"/>
      <c r="V129" s="15">
        <v>1.0</v>
      </c>
      <c r="AK129" s="15">
        <v>1.0</v>
      </c>
      <c r="AL129" s="15">
        <v>1.0</v>
      </c>
      <c r="BK129" s="43" t="s">
        <v>7</v>
      </c>
      <c r="BT129" s="27" t="s">
        <v>7</v>
      </c>
    </row>
    <row r="130">
      <c r="A130" s="25" t="s">
        <v>254</v>
      </c>
      <c r="B130" s="25">
        <v>2020.0</v>
      </c>
      <c r="C130" s="25">
        <v>2.0</v>
      </c>
      <c r="D130" s="25" t="s">
        <v>20</v>
      </c>
      <c r="E130" s="25" t="s">
        <v>94</v>
      </c>
      <c r="F130" s="1" t="s">
        <v>95</v>
      </c>
      <c r="G130" s="1"/>
      <c r="H130" s="25"/>
      <c r="K130" s="26">
        <f t="shared" si="1"/>
        <v>1</v>
      </c>
      <c r="R130" s="15"/>
      <c r="S130" s="15"/>
      <c r="T130" s="15"/>
      <c r="U130" s="15"/>
      <c r="V130" s="15">
        <v>1.0</v>
      </c>
      <c r="AK130" s="15"/>
    </row>
    <row r="131">
      <c r="A131" s="25" t="s">
        <v>255</v>
      </c>
      <c r="B131" s="25">
        <v>2017.0</v>
      </c>
      <c r="C131" s="25">
        <v>1.0</v>
      </c>
      <c r="D131" s="25" t="s">
        <v>178</v>
      </c>
      <c r="E131" s="25" t="s">
        <v>143</v>
      </c>
      <c r="F131" s="1"/>
      <c r="G131" s="1" t="s">
        <v>24</v>
      </c>
      <c r="H131" s="25"/>
      <c r="K131" s="26">
        <f t="shared" si="1"/>
        <v>3</v>
      </c>
      <c r="R131" s="15">
        <v>1.0</v>
      </c>
      <c r="S131" s="15"/>
      <c r="T131" s="15"/>
      <c r="U131" s="15"/>
      <c r="V131" s="15">
        <v>1.0</v>
      </c>
      <c r="AK131" s="15">
        <v>1.0</v>
      </c>
      <c r="BK131" s="43" t="s">
        <v>7</v>
      </c>
      <c r="BT131" s="27" t="s">
        <v>7</v>
      </c>
    </row>
    <row r="132">
      <c r="A132" s="25" t="s">
        <v>255</v>
      </c>
      <c r="B132" s="25">
        <v>2020.0</v>
      </c>
      <c r="C132" s="25">
        <v>2.0</v>
      </c>
      <c r="D132" s="25" t="s">
        <v>20</v>
      </c>
      <c r="E132" s="25" t="s">
        <v>94</v>
      </c>
      <c r="F132" s="1" t="s">
        <v>95</v>
      </c>
      <c r="G132" s="1"/>
      <c r="H132" s="25"/>
      <c r="J132" s="15"/>
      <c r="K132" s="26">
        <f t="shared" si="1"/>
        <v>3</v>
      </c>
      <c r="L132" s="15"/>
      <c r="R132" s="15"/>
      <c r="V132" s="15">
        <v>1.0</v>
      </c>
      <c r="AB132" s="15"/>
      <c r="AC132" s="15">
        <v>1.0</v>
      </c>
      <c r="AJ132" s="15">
        <v>1.0</v>
      </c>
    </row>
    <row r="133">
      <c r="A133" s="25" t="s">
        <v>256</v>
      </c>
      <c r="B133" s="25">
        <v>2017.0</v>
      </c>
      <c r="C133" s="25">
        <v>1.0</v>
      </c>
      <c r="D133" s="25" t="s">
        <v>178</v>
      </c>
      <c r="E133" s="25" t="s">
        <v>143</v>
      </c>
      <c r="F133" s="1"/>
      <c r="G133" s="1" t="s">
        <v>24</v>
      </c>
      <c r="H133" s="25"/>
      <c r="J133" s="15"/>
      <c r="K133" s="26">
        <f t="shared" si="1"/>
        <v>2</v>
      </c>
      <c r="L133" s="15">
        <v>1.0</v>
      </c>
      <c r="R133" s="15">
        <v>1.0</v>
      </c>
      <c r="BK133" s="43" t="s">
        <v>7</v>
      </c>
      <c r="BT133" s="27" t="s">
        <v>7</v>
      </c>
    </row>
    <row r="134">
      <c r="A134" s="25" t="s">
        <v>256</v>
      </c>
      <c r="B134" s="25">
        <v>2020.0</v>
      </c>
      <c r="C134" s="25">
        <v>2.0</v>
      </c>
      <c r="D134" s="25" t="s">
        <v>20</v>
      </c>
      <c r="E134" s="25" t="s">
        <v>94</v>
      </c>
      <c r="F134" s="1" t="s">
        <v>95</v>
      </c>
      <c r="G134" s="1"/>
      <c r="H134" s="25"/>
      <c r="K134" s="26">
        <f t="shared" si="1"/>
        <v>4</v>
      </c>
      <c r="L134" s="15">
        <v>1.0</v>
      </c>
      <c r="O134" s="15"/>
      <c r="V134" s="15">
        <v>1.0</v>
      </c>
      <c r="AK134" s="15">
        <v>1.0</v>
      </c>
      <c r="AN134" s="15">
        <v>1.0</v>
      </c>
    </row>
    <row r="135">
      <c r="A135" s="25" t="s">
        <v>257</v>
      </c>
      <c r="B135" s="25">
        <v>2018.0</v>
      </c>
      <c r="C135" s="25">
        <v>1.0</v>
      </c>
      <c r="D135" s="25" t="s">
        <v>178</v>
      </c>
      <c r="E135" s="25" t="s">
        <v>100</v>
      </c>
      <c r="F135" s="1" t="s">
        <v>95</v>
      </c>
      <c r="G135" s="1">
        <v>7.0</v>
      </c>
      <c r="H135" s="25"/>
      <c r="K135" s="26">
        <f t="shared" si="1"/>
        <v>1</v>
      </c>
      <c r="O135" s="15">
        <v>1.0</v>
      </c>
      <c r="BX135" s="27" t="s">
        <v>160</v>
      </c>
      <c r="CG135" s="28" t="s">
        <v>108</v>
      </c>
    </row>
    <row r="136">
      <c r="A136" s="25" t="s">
        <v>257</v>
      </c>
      <c r="B136" s="25">
        <v>2019.0</v>
      </c>
      <c r="C136" s="25">
        <v>2.0</v>
      </c>
      <c r="D136" s="25" t="s">
        <v>20</v>
      </c>
      <c r="E136" s="25" t="s">
        <v>100</v>
      </c>
      <c r="F136" s="1" t="s">
        <v>95</v>
      </c>
      <c r="G136" s="1"/>
      <c r="H136" s="31"/>
      <c r="K136" s="26">
        <f t="shared" si="1"/>
        <v>1</v>
      </c>
      <c r="AC136" s="15">
        <v>1.0</v>
      </c>
      <c r="AI136" s="15"/>
    </row>
    <row r="137">
      <c r="A137" s="25" t="s">
        <v>258</v>
      </c>
      <c r="B137" s="25">
        <v>2018.0</v>
      </c>
      <c r="C137" s="25">
        <v>1.0</v>
      </c>
      <c r="D137" s="25" t="s">
        <v>103</v>
      </c>
      <c r="E137" s="25" t="s">
        <v>94</v>
      </c>
      <c r="F137" s="2"/>
      <c r="G137" s="1">
        <v>7.0</v>
      </c>
      <c r="H137" s="25" t="s">
        <v>259</v>
      </c>
      <c r="J137" s="15" t="s">
        <v>153</v>
      </c>
      <c r="K137" s="26">
        <f t="shared" si="1"/>
        <v>2</v>
      </c>
      <c r="AG137" s="15">
        <v>1.0</v>
      </c>
      <c r="AH137" s="15">
        <v>1.0</v>
      </c>
      <c r="BV137" s="27" t="s">
        <v>260</v>
      </c>
      <c r="BY137" s="27" t="s">
        <v>238</v>
      </c>
      <c r="CB137" s="27" t="s">
        <v>261</v>
      </c>
      <c r="CF137" s="27" t="s">
        <v>262</v>
      </c>
      <c r="CH137" s="28" t="s">
        <v>243</v>
      </c>
      <c r="CJ137" s="27" t="s">
        <v>261</v>
      </c>
    </row>
    <row r="138">
      <c r="A138" s="25" t="s">
        <v>258</v>
      </c>
      <c r="B138" s="25">
        <v>2020.0</v>
      </c>
      <c r="C138" s="25">
        <v>2.0</v>
      </c>
      <c r="D138" s="25" t="s">
        <v>20</v>
      </c>
      <c r="E138" s="25" t="s">
        <v>94</v>
      </c>
      <c r="F138" s="1" t="s">
        <v>95</v>
      </c>
      <c r="G138" s="1"/>
      <c r="H138" s="25"/>
      <c r="J138" s="15"/>
      <c r="K138" s="26">
        <f t="shared" si="1"/>
        <v>4</v>
      </c>
      <c r="Q138" s="15"/>
      <c r="R138" s="15">
        <v>1.0</v>
      </c>
      <c r="AI138" s="15"/>
      <c r="AJ138" s="15"/>
      <c r="AK138" s="15">
        <v>1.0</v>
      </c>
      <c r="AN138" s="15">
        <v>1.0</v>
      </c>
      <c r="AO138" s="15">
        <v>1.0</v>
      </c>
    </row>
    <row r="139">
      <c r="A139" s="25" t="s">
        <v>263</v>
      </c>
      <c r="B139" s="25">
        <v>2018.0</v>
      </c>
      <c r="C139" s="25">
        <v>1.0</v>
      </c>
      <c r="D139" s="25" t="s">
        <v>103</v>
      </c>
      <c r="E139" s="25" t="s">
        <v>94</v>
      </c>
      <c r="F139" s="2"/>
      <c r="G139" s="1"/>
      <c r="H139" s="25" t="s">
        <v>264</v>
      </c>
      <c r="J139" s="15" t="s">
        <v>153</v>
      </c>
      <c r="K139" s="26">
        <f t="shared" si="1"/>
        <v>5</v>
      </c>
      <c r="Q139" s="15">
        <v>1.0</v>
      </c>
      <c r="R139" s="15">
        <v>1.0</v>
      </c>
      <c r="AI139" s="15"/>
      <c r="AJ139" s="15">
        <v>1.0</v>
      </c>
      <c r="AK139" s="15">
        <v>1.0</v>
      </c>
      <c r="AO139" s="15">
        <v>1.0</v>
      </c>
      <c r="BV139" s="27" t="s">
        <v>260</v>
      </c>
      <c r="BY139" s="27" t="s">
        <v>238</v>
      </c>
      <c r="CB139" s="28" t="s">
        <v>243</v>
      </c>
      <c r="CF139" s="28" t="s">
        <v>243</v>
      </c>
      <c r="CH139" s="28" t="s">
        <v>243</v>
      </c>
      <c r="CJ139" s="28" t="s">
        <v>265</v>
      </c>
    </row>
    <row r="140">
      <c r="A140" s="25" t="s">
        <v>263</v>
      </c>
      <c r="B140" s="25">
        <v>2020.0</v>
      </c>
      <c r="C140" s="25">
        <v>2.0</v>
      </c>
      <c r="D140" s="25" t="s">
        <v>20</v>
      </c>
      <c r="E140" s="25" t="s">
        <v>94</v>
      </c>
      <c r="F140" s="1" t="s">
        <v>95</v>
      </c>
      <c r="G140" s="1"/>
      <c r="H140" s="25"/>
      <c r="K140" s="26">
        <f t="shared" si="1"/>
        <v>1</v>
      </c>
      <c r="Q140" s="15"/>
      <c r="R140" s="15">
        <v>1.0</v>
      </c>
      <c r="AA140" s="15"/>
      <c r="AH140" s="15"/>
      <c r="AI140" s="15"/>
      <c r="AJ140" s="15"/>
      <c r="AK140" s="15"/>
    </row>
    <row r="141">
      <c r="A141" s="25" t="s">
        <v>266</v>
      </c>
      <c r="B141" s="25">
        <v>2018.0</v>
      </c>
      <c r="C141" s="25">
        <v>1.0</v>
      </c>
      <c r="D141" s="25" t="s">
        <v>103</v>
      </c>
      <c r="E141" s="25" t="s">
        <v>94</v>
      </c>
      <c r="F141" s="2"/>
      <c r="G141" s="1"/>
      <c r="H141" s="25" t="s">
        <v>264</v>
      </c>
      <c r="J141" s="15" t="s">
        <v>153</v>
      </c>
      <c r="K141" s="26">
        <f t="shared" si="1"/>
        <v>6</v>
      </c>
      <c r="Q141" s="15">
        <v>1.0</v>
      </c>
      <c r="R141" s="15">
        <v>1.0</v>
      </c>
      <c r="AA141" s="15">
        <v>1.0</v>
      </c>
      <c r="AH141" s="15">
        <v>1.0</v>
      </c>
      <c r="AI141" s="15"/>
      <c r="AJ141" s="15">
        <v>1.0</v>
      </c>
      <c r="AK141" s="15">
        <v>1.0</v>
      </c>
      <c r="BV141" s="27" t="s">
        <v>161</v>
      </c>
      <c r="BY141" s="27" t="s">
        <v>126</v>
      </c>
      <c r="CB141" s="28" t="s">
        <v>243</v>
      </c>
      <c r="CF141" s="28" t="s">
        <v>243</v>
      </c>
      <c r="CH141" s="28" t="s">
        <v>243</v>
      </c>
      <c r="CJ141" s="28" t="s">
        <v>265</v>
      </c>
    </row>
    <row r="142">
      <c r="A142" s="25" t="s">
        <v>267</v>
      </c>
      <c r="B142" s="25">
        <v>2018.0</v>
      </c>
      <c r="C142" s="25">
        <v>1.0</v>
      </c>
      <c r="D142" s="25" t="s">
        <v>20</v>
      </c>
      <c r="E142" s="25" t="s">
        <v>100</v>
      </c>
      <c r="F142" s="1" t="s">
        <v>95</v>
      </c>
      <c r="G142" s="1"/>
      <c r="H142" s="25"/>
      <c r="I142" s="17"/>
      <c r="J142" s="3"/>
      <c r="K142" s="26">
        <f t="shared" si="1"/>
        <v>2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41"/>
      <c r="AC142" s="41">
        <v>1.0</v>
      </c>
      <c r="AD142" s="3"/>
      <c r="AE142" s="3"/>
      <c r="AF142" s="41">
        <v>1.0</v>
      </c>
      <c r="AG142" s="3"/>
      <c r="AH142" s="3"/>
      <c r="AI142" s="3"/>
      <c r="AJ142" s="3"/>
      <c r="AK142" s="41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41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</row>
    <row r="143">
      <c r="A143" s="25" t="s">
        <v>268</v>
      </c>
      <c r="B143" s="25">
        <v>2018.0</v>
      </c>
      <c r="C143" s="25">
        <v>1.0</v>
      </c>
      <c r="D143" s="25" t="s">
        <v>20</v>
      </c>
      <c r="E143" s="25" t="s">
        <v>100</v>
      </c>
      <c r="F143" s="1" t="s">
        <v>95</v>
      </c>
      <c r="G143" s="1"/>
      <c r="H143" s="31"/>
      <c r="I143" s="17"/>
      <c r="K143" s="26">
        <f t="shared" si="1"/>
        <v>2</v>
      </c>
      <c r="AB143" s="15"/>
      <c r="AF143" s="15">
        <v>1.0</v>
      </c>
      <c r="AK143" s="15">
        <v>1.0</v>
      </c>
    </row>
    <row r="144">
      <c r="A144" s="25" t="s">
        <v>269</v>
      </c>
      <c r="B144" s="25">
        <v>2018.0</v>
      </c>
      <c r="C144" s="25">
        <v>1.0</v>
      </c>
      <c r="D144" s="25" t="s">
        <v>152</v>
      </c>
      <c r="E144" s="25" t="s">
        <v>100</v>
      </c>
      <c r="F144" s="1" t="s">
        <v>270</v>
      </c>
      <c r="G144" s="1">
        <v>6.0</v>
      </c>
      <c r="H144" s="31"/>
      <c r="I144" s="15" t="s">
        <v>271</v>
      </c>
      <c r="K144" s="26">
        <f t="shared" si="1"/>
        <v>0</v>
      </c>
    </row>
    <row r="145">
      <c r="A145" s="25" t="s">
        <v>269</v>
      </c>
      <c r="B145" s="25">
        <v>2019.0</v>
      </c>
      <c r="C145" s="25">
        <v>2.0</v>
      </c>
      <c r="D145" s="25" t="s">
        <v>20</v>
      </c>
      <c r="E145" s="25" t="s">
        <v>100</v>
      </c>
      <c r="F145" s="1" t="s">
        <v>95</v>
      </c>
      <c r="G145" s="1"/>
      <c r="H145" s="31"/>
      <c r="K145" s="26">
        <f t="shared" si="1"/>
        <v>2</v>
      </c>
      <c r="P145" s="15">
        <v>1.0</v>
      </c>
      <c r="S145" s="15"/>
      <c r="T145" s="15"/>
      <c r="U145" s="15"/>
      <c r="V145" s="15"/>
      <c r="AB145" s="15"/>
      <c r="AC145" s="15">
        <v>1.0</v>
      </c>
    </row>
    <row r="146">
      <c r="A146" s="25" t="s">
        <v>272</v>
      </c>
      <c r="B146" s="25">
        <v>2018.0</v>
      </c>
      <c r="C146" s="25">
        <v>1.0</v>
      </c>
      <c r="D146" s="25" t="s">
        <v>178</v>
      </c>
      <c r="E146" s="25" t="s">
        <v>100</v>
      </c>
      <c r="F146" s="1" t="s">
        <v>95</v>
      </c>
      <c r="G146" s="1">
        <v>7.0</v>
      </c>
      <c r="H146" s="31"/>
      <c r="K146" s="26">
        <f t="shared" si="1"/>
        <v>1</v>
      </c>
      <c r="P146" s="15">
        <v>1.0</v>
      </c>
      <c r="S146" s="15"/>
      <c r="T146" s="15"/>
      <c r="U146" s="15"/>
      <c r="BX146" s="27" t="s">
        <v>160</v>
      </c>
      <c r="CK146" s="28" t="s">
        <v>108</v>
      </c>
    </row>
    <row r="147">
      <c r="A147" s="25" t="s">
        <v>272</v>
      </c>
      <c r="B147" s="25">
        <v>2021.0</v>
      </c>
      <c r="C147" s="25">
        <v>2.0</v>
      </c>
      <c r="D147" s="25" t="s">
        <v>20</v>
      </c>
      <c r="E147" s="25" t="s">
        <v>94</v>
      </c>
      <c r="F147" s="1" t="s">
        <v>95</v>
      </c>
      <c r="G147" s="1"/>
      <c r="H147" s="25"/>
      <c r="K147" s="26">
        <f t="shared" si="1"/>
        <v>1</v>
      </c>
      <c r="P147" s="15"/>
      <c r="R147" s="15"/>
      <c r="AH147" s="15">
        <v>1.0</v>
      </c>
    </row>
    <row r="148">
      <c r="A148" s="25" t="s">
        <v>273</v>
      </c>
      <c r="B148" s="25">
        <v>2018.0</v>
      </c>
      <c r="C148" s="25">
        <v>1.0</v>
      </c>
      <c r="D148" s="25" t="s">
        <v>178</v>
      </c>
      <c r="E148" s="25" t="s">
        <v>100</v>
      </c>
      <c r="F148" s="1" t="s">
        <v>95</v>
      </c>
      <c r="G148" s="1">
        <v>7.0</v>
      </c>
      <c r="H148" s="25" t="s">
        <v>144</v>
      </c>
      <c r="K148" s="26">
        <f t="shared" si="1"/>
        <v>2</v>
      </c>
      <c r="P148" s="15">
        <v>1.0</v>
      </c>
      <c r="R148" s="15">
        <v>1.0</v>
      </c>
      <c r="BX148" s="27" t="s">
        <v>160</v>
      </c>
      <c r="CK148" s="28" t="s">
        <v>108</v>
      </c>
    </row>
    <row r="149">
      <c r="A149" s="25" t="s">
        <v>273</v>
      </c>
      <c r="B149" s="25">
        <v>2021.0</v>
      </c>
      <c r="C149" s="25">
        <v>2.0</v>
      </c>
      <c r="D149" s="25" t="s">
        <v>20</v>
      </c>
      <c r="E149" s="25" t="s">
        <v>94</v>
      </c>
      <c r="F149" s="1" t="s">
        <v>95</v>
      </c>
      <c r="G149" s="1"/>
      <c r="H149" s="31"/>
      <c r="J149" s="15"/>
      <c r="K149" s="26">
        <f t="shared" si="1"/>
        <v>1</v>
      </c>
      <c r="L149" s="15"/>
      <c r="AI149" s="15"/>
      <c r="AJ149" s="15"/>
      <c r="AK149" s="15">
        <v>1.0</v>
      </c>
    </row>
    <row r="150">
      <c r="A150" s="25" t="s">
        <v>274</v>
      </c>
      <c r="B150" s="25">
        <v>2019.0</v>
      </c>
      <c r="C150" s="25">
        <v>1.0</v>
      </c>
      <c r="D150" s="25" t="s">
        <v>20</v>
      </c>
      <c r="E150" s="25" t="s">
        <v>100</v>
      </c>
      <c r="F150" s="1" t="s">
        <v>95</v>
      </c>
      <c r="G150" s="1"/>
      <c r="H150" s="31"/>
      <c r="J150" s="15"/>
      <c r="K150" s="26">
        <f t="shared" si="1"/>
        <v>1</v>
      </c>
      <c r="L150" s="15"/>
      <c r="AI150" s="15"/>
      <c r="AO150" s="15">
        <v>1.0</v>
      </c>
    </row>
    <row r="151">
      <c r="A151" s="25" t="s">
        <v>275</v>
      </c>
      <c r="B151" s="25">
        <v>2018.0</v>
      </c>
      <c r="C151" s="25">
        <v>1.0</v>
      </c>
      <c r="D151" s="25" t="s">
        <v>196</v>
      </c>
      <c r="E151" s="25" t="s">
        <v>100</v>
      </c>
      <c r="F151" s="1" t="s">
        <v>95</v>
      </c>
      <c r="G151" s="1"/>
      <c r="H151" s="25" t="s">
        <v>276</v>
      </c>
      <c r="K151" s="26">
        <f t="shared" si="1"/>
        <v>1</v>
      </c>
      <c r="L151" s="15">
        <v>1.0</v>
      </c>
      <c r="CB151" s="34" t="s">
        <v>108</v>
      </c>
      <c r="CM151" s="34" t="s">
        <v>108</v>
      </c>
    </row>
    <row r="152">
      <c r="A152" s="25" t="s">
        <v>277</v>
      </c>
      <c r="B152" s="25">
        <v>2018.0</v>
      </c>
      <c r="C152" s="25">
        <v>1.0</v>
      </c>
      <c r="D152" s="25" t="s">
        <v>20</v>
      </c>
      <c r="E152" s="25" t="s">
        <v>100</v>
      </c>
      <c r="F152" s="1" t="s">
        <v>95</v>
      </c>
      <c r="G152" s="1"/>
      <c r="H152" s="31"/>
      <c r="J152" s="15"/>
      <c r="K152" s="26">
        <f t="shared" si="1"/>
        <v>2</v>
      </c>
      <c r="L152" s="15">
        <v>1.0</v>
      </c>
      <c r="AB152" s="15"/>
      <c r="AC152" s="15">
        <v>1.0</v>
      </c>
    </row>
    <row r="153">
      <c r="A153" s="25" t="s">
        <v>278</v>
      </c>
      <c r="B153" s="25">
        <v>2021.0</v>
      </c>
      <c r="C153" s="25">
        <v>1.0</v>
      </c>
      <c r="D153" s="25" t="s">
        <v>20</v>
      </c>
      <c r="E153" s="25" t="s">
        <v>94</v>
      </c>
      <c r="F153" s="2"/>
      <c r="G153" s="1"/>
      <c r="H153" s="25"/>
      <c r="J153" s="40" t="s">
        <v>206</v>
      </c>
      <c r="K153" s="26">
        <f t="shared" si="1"/>
        <v>0</v>
      </c>
      <c r="AG153" s="15"/>
      <c r="AH153" s="15"/>
    </row>
    <row r="154">
      <c r="A154" s="25" t="s">
        <v>279</v>
      </c>
      <c r="B154" s="25">
        <v>2020.0</v>
      </c>
      <c r="C154" s="25">
        <v>1.0</v>
      </c>
      <c r="D154" s="25" t="s">
        <v>20</v>
      </c>
      <c r="E154" s="25" t="s">
        <v>100</v>
      </c>
      <c r="F154" s="1" t="s">
        <v>95</v>
      </c>
      <c r="G154" s="1"/>
      <c r="H154" s="25"/>
      <c r="J154" s="15"/>
      <c r="K154" s="26">
        <f t="shared" si="1"/>
        <v>1</v>
      </c>
      <c r="AG154" s="15"/>
      <c r="AH154" s="15"/>
      <c r="AO154" s="15">
        <v>1.0</v>
      </c>
    </row>
    <row r="155">
      <c r="A155" s="25" t="s">
        <v>280</v>
      </c>
      <c r="B155" s="25">
        <v>2018.0</v>
      </c>
      <c r="C155" s="25">
        <v>1.0</v>
      </c>
      <c r="D155" s="25" t="s">
        <v>196</v>
      </c>
      <c r="E155" s="25" t="s">
        <v>100</v>
      </c>
      <c r="F155" s="1" t="s">
        <v>95</v>
      </c>
      <c r="G155" s="1"/>
      <c r="H155" s="31"/>
      <c r="K155" s="26">
        <f t="shared" si="1"/>
        <v>1</v>
      </c>
      <c r="AB155" s="15"/>
      <c r="AC155" s="15">
        <v>1.0</v>
      </c>
      <c r="BY155" s="28" t="s">
        <v>108</v>
      </c>
      <c r="CM155" s="34" t="s">
        <v>108</v>
      </c>
    </row>
    <row r="156">
      <c r="A156" s="25" t="s">
        <v>281</v>
      </c>
      <c r="B156" s="25">
        <v>2018.0</v>
      </c>
      <c r="C156" s="25">
        <v>1.0</v>
      </c>
      <c r="D156" s="25" t="s">
        <v>196</v>
      </c>
      <c r="E156" s="25" t="s">
        <v>100</v>
      </c>
      <c r="F156" s="1" t="s">
        <v>95</v>
      </c>
      <c r="G156" s="1"/>
      <c r="H156" s="31"/>
      <c r="J156" s="15"/>
      <c r="K156" s="26">
        <f t="shared" si="1"/>
        <v>1</v>
      </c>
      <c r="L156" s="15">
        <v>1.0</v>
      </c>
      <c r="BY156" s="27" t="s">
        <v>126</v>
      </c>
      <c r="CM156" s="34" t="s">
        <v>108</v>
      </c>
    </row>
    <row r="157">
      <c r="A157" s="25" t="s">
        <v>282</v>
      </c>
      <c r="B157" s="25">
        <v>2018.0</v>
      </c>
      <c r="C157" s="25">
        <v>1.0</v>
      </c>
      <c r="D157" s="25" t="s">
        <v>20</v>
      </c>
      <c r="E157" s="25" t="s">
        <v>100</v>
      </c>
      <c r="F157" s="1" t="s">
        <v>95</v>
      </c>
      <c r="G157" s="1"/>
      <c r="H157" s="31"/>
      <c r="K157" s="26">
        <f t="shared" si="1"/>
        <v>1</v>
      </c>
      <c r="L157" s="15">
        <v>1.0</v>
      </c>
      <c r="BY157" s="27" t="s">
        <v>238</v>
      </c>
    </row>
    <row r="158">
      <c r="A158" s="25" t="s">
        <v>283</v>
      </c>
      <c r="B158" s="25">
        <v>2018.0</v>
      </c>
      <c r="C158" s="25">
        <v>1.0</v>
      </c>
      <c r="D158" s="25" t="s">
        <v>152</v>
      </c>
      <c r="E158" s="25" t="s">
        <v>100</v>
      </c>
      <c r="F158" s="1" t="s">
        <v>29</v>
      </c>
      <c r="G158" s="1"/>
      <c r="H158" s="31"/>
      <c r="K158" s="26">
        <f t="shared" si="1"/>
        <v>1</v>
      </c>
      <c r="L158" s="15">
        <v>1.0</v>
      </c>
      <c r="BY158" s="27" t="s">
        <v>126</v>
      </c>
    </row>
    <row r="159">
      <c r="A159" s="25" t="s">
        <v>283</v>
      </c>
      <c r="B159" s="25">
        <v>2019.0</v>
      </c>
      <c r="C159" s="25">
        <v>2.0</v>
      </c>
      <c r="D159" s="25" t="s">
        <v>20</v>
      </c>
      <c r="E159" s="25" t="s">
        <v>100</v>
      </c>
      <c r="F159" s="1" t="s">
        <v>95</v>
      </c>
      <c r="G159" s="1"/>
      <c r="H159" s="31"/>
      <c r="I159" s="15"/>
      <c r="J159" s="15"/>
      <c r="K159" s="26">
        <f t="shared" si="1"/>
        <v>1</v>
      </c>
      <c r="L159" s="15"/>
      <c r="V159" s="15">
        <v>1.0</v>
      </c>
    </row>
    <row r="160">
      <c r="A160" s="25" t="s">
        <v>284</v>
      </c>
      <c r="B160" s="25">
        <v>2018.0</v>
      </c>
      <c r="C160" s="25">
        <v>1.0</v>
      </c>
      <c r="D160" s="25" t="s">
        <v>20</v>
      </c>
      <c r="E160" s="25" t="s">
        <v>100</v>
      </c>
      <c r="F160" s="1" t="s">
        <v>95</v>
      </c>
      <c r="G160" s="1"/>
      <c r="H160" s="31"/>
      <c r="I160" s="15" t="s">
        <v>285</v>
      </c>
      <c r="J160" s="15"/>
      <c r="K160" s="26">
        <f t="shared" si="1"/>
        <v>1</v>
      </c>
      <c r="L160" s="15">
        <v>1.0</v>
      </c>
      <c r="CA160" s="34" t="s">
        <v>10</v>
      </c>
    </row>
    <row r="161">
      <c r="A161" s="25" t="s">
        <v>286</v>
      </c>
      <c r="B161" s="25">
        <v>2018.0</v>
      </c>
      <c r="C161" s="25">
        <v>1.0</v>
      </c>
      <c r="D161" s="25" t="s">
        <v>20</v>
      </c>
      <c r="E161" s="25" t="s">
        <v>100</v>
      </c>
      <c r="F161" s="1" t="s">
        <v>95</v>
      </c>
      <c r="G161" s="1"/>
      <c r="H161" s="31"/>
      <c r="I161" s="15" t="s">
        <v>285</v>
      </c>
      <c r="K161" s="26">
        <f t="shared" si="1"/>
        <v>2</v>
      </c>
      <c r="R161" s="15">
        <v>1.0</v>
      </c>
      <c r="AB161" s="15"/>
      <c r="AC161" s="15">
        <v>1.0</v>
      </c>
      <c r="CA161" s="34" t="s">
        <v>10</v>
      </c>
    </row>
    <row r="162">
      <c r="A162" s="25" t="s">
        <v>287</v>
      </c>
      <c r="B162" s="25">
        <v>2018.0</v>
      </c>
      <c r="C162" s="25">
        <v>1.0</v>
      </c>
      <c r="D162" s="25" t="s">
        <v>20</v>
      </c>
      <c r="E162" s="25" t="s">
        <v>100</v>
      </c>
      <c r="F162" s="1" t="s">
        <v>95</v>
      </c>
      <c r="G162" s="1"/>
      <c r="H162" s="31"/>
      <c r="I162" s="15" t="s">
        <v>285</v>
      </c>
      <c r="K162" s="26">
        <f t="shared" si="1"/>
        <v>1</v>
      </c>
      <c r="L162" s="15">
        <v>1.0</v>
      </c>
      <c r="CA162" s="34" t="s">
        <v>10</v>
      </c>
    </row>
    <row r="163">
      <c r="A163" s="25" t="s">
        <v>288</v>
      </c>
      <c r="B163" s="25">
        <v>2018.0</v>
      </c>
      <c r="C163" s="25">
        <v>1.0</v>
      </c>
      <c r="D163" s="25" t="s">
        <v>155</v>
      </c>
      <c r="E163" s="25" t="s">
        <v>100</v>
      </c>
      <c r="F163" s="1"/>
      <c r="G163" s="2"/>
      <c r="H163" s="31"/>
      <c r="I163" s="17"/>
      <c r="K163" s="26">
        <f t="shared" si="1"/>
        <v>0</v>
      </c>
    </row>
    <row r="164">
      <c r="A164" s="25" t="s">
        <v>288</v>
      </c>
      <c r="B164" s="25">
        <v>2021.0</v>
      </c>
      <c r="C164" s="25">
        <v>2.0</v>
      </c>
      <c r="D164" s="25" t="s">
        <v>20</v>
      </c>
      <c r="E164" s="25" t="s">
        <v>94</v>
      </c>
      <c r="F164" s="1" t="s">
        <v>95</v>
      </c>
      <c r="G164" s="1"/>
      <c r="H164" s="25"/>
      <c r="J164" s="15"/>
      <c r="K164" s="26">
        <f t="shared" si="1"/>
        <v>1</v>
      </c>
      <c r="L164" s="15"/>
      <c r="AB164" s="15"/>
      <c r="AC164" s="15"/>
      <c r="AH164" s="15">
        <v>1.0</v>
      </c>
      <c r="AI164" s="15"/>
      <c r="AJ164" s="15"/>
      <c r="AK164" s="15"/>
    </row>
    <row r="165">
      <c r="A165" s="25" t="s">
        <v>289</v>
      </c>
      <c r="B165" s="25">
        <v>2018.0</v>
      </c>
      <c r="C165" s="25">
        <v>1.0</v>
      </c>
      <c r="D165" s="25" t="s">
        <v>103</v>
      </c>
      <c r="E165" s="25" t="s">
        <v>94</v>
      </c>
      <c r="F165" s="1" t="s">
        <v>290</v>
      </c>
      <c r="G165" s="1"/>
      <c r="H165" s="25" t="s">
        <v>291</v>
      </c>
      <c r="I165" s="15" t="s">
        <v>292</v>
      </c>
      <c r="J165" s="15"/>
      <c r="K165" s="26">
        <f t="shared" si="1"/>
        <v>4</v>
      </c>
      <c r="L165" s="15">
        <v>1.0</v>
      </c>
      <c r="AB165" s="15"/>
      <c r="AC165" s="15">
        <v>1.0</v>
      </c>
      <c r="AI165" s="15"/>
      <c r="AJ165" s="15">
        <v>1.0</v>
      </c>
      <c r="AK165" s="15">
        <v>1.0</v>
      </c>
      <c r="CA165" s="27" t="s">
        <v>293</v>
      </c>
      <c r="CC165" s="27" t="s">
        <v>293</v>
      </c>
      <c r="CE165" s="30" t="s">
        <v>294</v>
      </c>
      <c r="CG165" s="30" t="s">
        <v>295</v>
      </c>
      <c r="CI165" s="30" t="s">
        <v>295</v>
      </c>
      <c r="CK165" s="30" t="s">
        <v>158</v>
      </c>
      <c r="CM165" s="30" t="s">
        <v>296</v>
      </c>
    </row>
    <row r="166">
      <c r="A166" s="25" t="s">
        <v>289</v>
      </c>
      <c r="B166" s="25">
        <v>2020.0</v>
      </c>
      <c r="C166" s="25">
        <v>2.0</v>
      </c>
      <c r="D166" s="25" t="s">
        <v>20</v>
      </c>
      <c r="E166" s="25" t="s">
        <v>94</v>
      </c>
      <c r="F166" s="1" t="s">
        <v>95</v>
      </c>
      <c r="G166" s="1"/>
      <c r="H166" s="25"/>
      <c r="J166" s="15"/>
      <c r="K166" s="26">
        <f t="shared" si="1"/>
        <v>2</v>
      </c>
      <c r="L166" s="15">
        <v>1.0</v>
      </c>
      <c r="AB166" s="15"/>
      <c r="AC166" s="15">
        <v>1.0</v>
      </c>
      <c r="AI166" s="15"/>
      <c r="AJ166" s="15"/>
      <c r="AK166" s="15"/>
    </row>
    <row r="167">
      <c r="A167" s="25" t="s">
        <v>297</v>
      </c>
      <c r="B167" s="25">
        <v>2018.0</v>
      </c>
      <c r="C167" s="25">
        <v>1.0</v>
      </c>
      <c r="D167" s="25" t="s">
        <v>196</v>
      </c>
      <c r="E167" s="25" t="s">
        <v>100</v>
      </c>
      <c r="F167" s="1" t="s">
        <v>95</v>
      </c>
      <c r="G167" s="1"/>
      <c r="H167" s="31"/>
      <c r="K167" s="26">
        <f t="shared" si="1"/>
        <v>3</v>
      </c>
      <c r="L167" s="15">
        <v>1.0</v>
      </c>
      <c r="N167" s="15">
        <v>1.0</v>
      </c>
      <c r="O167" s="15"/>
      <c r="P167" s="15">
        <v>1.0</v>
      </c>
      <c r="CA167" s="30" t="s">
        <v>113</v>
      </c>
      <c r="CG167" s="34" t="s">
        <v>10</v>
      </c>
      <c r="CM167" s="30" t="s">
        <v>113</v>
      </c>
    </row>
    <row r="168">
      <c r="A168" s="25" t="s">
        <v>298</v>
      </c>
      <c r="B168" s="25">
        <v>2018.0</v>
      </c>
      <c r="C168" s="25">
        <v>1.0</v>
      </c>
      <c r="D168" s="25" t="s">
        <v>20</v>
      </c>
      <c r="E168" s="25" t="s">
        <v>100</v>
      </c>
      <c r="F168" s="1" t="s">
        <v>95</v>
      </c>
      <c r="G168" s="1"/>
      <c r="H168" s="31"/>
      <c r="K168" s="26">
        <f t="shared" si="1"/>
        <v>2</v>
      </c>
      <c r="L168" s="15">
        <v>1.0</v>
      </c>
      <c r="AB168" s="15"/>
      <c r="AC168" s="15">
        <v>1.0</v>
      </c>
      <c r="CA168" s="34" t="s">
        <v>10</v>
      </c>
    </row>
    <row r="169">
      <c r="A169" s="25" t="s">
        <v>299</v>
      </c>
      <c r="B169" s="25">
        <v>2018.0</v>
      </c>
      <c r="C169" s="25">
        <v>1.0</v>
      </c>
      <c r="D169" s="25" t="s">
        <v>196</v>
      </c>
      <c r="E169" s="25" t="s">
        <v>100</v>
      </c>
      <c r="F169" s="1" t="s">
        <v>95</v>
      </c>
      <c r="G169" s="1"/>
      <c r="H169" s="31"/>
      <c r="K169" s="26">
        <f t="shared" si="1"/>
        <v>1</v>
      </c>
      <c r="AB169" s="15"/>
      <c r="AC169" s="15">
        <v>1.0</v>
      </c>
      <c r="BY169" s="27" t="s">
        <v>293</v>
      </c>
      <c r="CM169" s="34" t="s">
        <v>108</v>
      </c>
    </row>
    <row r="170">
      <c r="A170" s="25" t="s">
        <v>300</v>
      </c>
      <c r="B170" s="25">
        <v>2018.0</v>
      </c>
      <c r="C170" s="25">
        <v>1.0</v>
      </c>
      <c r="D170" s="25" t="s">
        <v>103</v>
      </c>
      <c r="E170" s="25" t="s">
        <v>94</v>
      </c>
      <c r="F170" s="1" t="s">
        <v>290</v>
      </c>
      <c r="G170" s="1"/>
      <c r="H170" s="25" t="s">
        <v>291</v>
      </c>
      <c r="I170" s="15" t="s">
        <v>301</v>
      </c>
      <c r="J170" s="15"/>
      <c r="K170" s="26">
        <f t="shared" si="1"/>
        <v>4</v>
      </c>
      <c r="L170" s="15">
        <v>1.0</v>
      </c>
      <c r="AB170" s="15"/>
      <c r="AC170" s="15">
        <v>1.0</v>
      </c>
      <c r="AI170" s="15"/>
      <c r="AJ170" s="15">
        <v>1.0</v>
      </c>
      <c r="AK170" s="15">
        <v>1.0</v>
      </c>
      <c r="CA170" s="27" t="s">
        <v>293</v>
      </c>
      <c r="CC170" s="27" t="s">
        <v>293</v>
      </c>
      <c r="CE170" s="30" t="s">
        <v>295</v>
      </c>
      <c r="CG170" s="30" t="s">
        <v>295</v>
      </c>
      <c r="CI170" s="30" t="s">
        <v>295</v>
      </c>
      <c r="CK170" s="30" t="s">
        <v>302</v>
      </c>
      <c r="CM170" s="30" t="s">
        <v>296</v>
      </c>
    </row>
    <row r="171">
      <c r="A171" s="25" t="s">
        <v>300</v>
      </c>
      <c r="B171" s="25">
        <v>2020.0</v>
      </c>
      <c r="C171" s="25">
        <v>2.0</v>
      </c>
      <c r="D171" s="25" t="s">
        <v>20</v>
      </c>
      <c r="E171" s="25" t="s">
        <v>94</v>
      </c>
      <c r="F171" s="1" t="s">
        <v>95</v>
      </c>
      <c r="G171" s="1"/>
      <c r="H171" s="25"/>
      <c r="J171" s="15"/>
      <c r="K171" s="26">
        <f t="shared" si="1"/>
        <v>2</v>
      </c>
      <c r="L171" s="15">
        <v>1.0</v>
      </c>
      <c r="AB171" s="15"/>
      <c r="AC171" s="15">
        <v>1.0</v>
      </c>
      <c r="AI171" s="15"/>
      <c r="AJ171" s="15"/>
      <c r="AK171" s="15"/>
    </row>
    <row r="172">
      <c r="A172" s="25" t="s">
        <v>303</v>
      </c>
      <c r="B172" s="25">
        <v>2018.0</v>
      </c>
      <c r="C172" s="25">
        <v>1.0</v>
      </c>
      <c r="D172" s="25" t="s">
        <v>20</v>
      </c>
      <c r="E172" s="25" t="s">
        <v>100</v>
      </c>
      <c r="F172" s="1" t="s">
        <v>95</v>
      </c>
      <c r="G172" s="1"/>
      <c r="H172" s="25"/>
      <c r="K172" s="26">
        <f t="shared" si="1"/>
        <v>1</v>
      </c>
      <c r="P172" s="15">
        <v>1.0</v>
      </c>
    </row>
    <row r="173">
      <c r="A173" s="25" t="s">
        <v>304</v>
      </c>
      <c r="B173" s="25">
        <v>2019.0</v>
      </c>
      <c r="C173" s="25">
        <v>1.0</v>
      </c>
      <c r="D173" s="25" t="s">
        <v>20</v>
      </c>
      <c r="E173" s="25" t="s">
        <v>100</v>
      </c>
      <c r="F173" s="1" t="s">
        <v>95</v>
      </c>
      <c r="G173" s="1"/>
      <c r="H173" s="25"/>
      <c r="I173" s="15"/>
      <c r="K173" s="26">
        <f t="shared" si="1"/>
        <v>4</v>
      </c>
      <c r="L173" s="15">
        <v>1.0</v>
      </c>
      <c r="N173" s="15">
        <v>1.0</v>
      </c>
      <c r="R173" s="15">
        <v>1.0</v>
      </c>
      <c r="AB173" s="15"/>
      <c r="AC173" s="15">
        <v>1.0</v>
      </c>
    </row>
    <row r="174">
      <c r="A174" s="25" t="s">
        <v>305</v>
      </c>
      <c r="B174" s="25">
        <v>2018.0</v>
      </c>
      <c r="C174" s="25">
        <v>1.0</v>
      </c>
      <c r="D174" s="25" t="s">
        <v>178</v>
      </c>
      <c r="E174" s="25" t="s">
        <v>100</v>
      </c>
      <c r="F174" s="1" t="s">
        <v>95</v>
      </c>
      <c r="G174" s="1">
        <v>4.0</v>
      </c>
      <c r="H174" s="25"/>
      <c r="I174" s="15" t="s">
        <v>20</v>
      </c>
      <c r="K174" s="26">
        <f t="shared" si="1"/>
        <v>2</v>
      </c>
      <c r="P174" s="15">
        <v>1.0</v>
      </c>
      <c r="AK174" s="15">
        <v>1.0</v>
      </c>
    </row>
    <row r="175">
      <c r="A175" s="25" t="s">
        <v>305</v>
      </c>
      <c r="B175" s="25">
        <v>2018.0</v>
      </c>
      <c r="C175" s="25">
        <v>2.0</v>
      </c>
      <c r="D175" s="25" t="s">
        <v>20</v>
      </c>
      <c r="E175" s="25" t="s">
        <v>100</v>
      </c>
      <c r="F175" s="1" t="s">
        <v>95</v>
      </c>
      <c r="G175" s="1"/>
      <c r="H175" s="31"/>
      <c r="I175" s="15" t="s">
        <v>306</v>
      </c>
      <c r="K175" s="26">
        <f t="shared" si="1"/>
        <v>1</v>
      </c>
      <c r="AI175" s="15"/>
      <c r="AN175" s="15">
        <v>1.0</v>
      </c>
    </row>
    <row r="176">
      <c r="A176" s="25" t="s">
        <v>307</v>
      </c>
      <c r="B176" s="25">
        <v>2018.0</v>
      </c>
      <c r="C176" s="25">
        <v>1.0</v>
      </c>
      <c r="D176" s="25" t="s">
        <v>103</v>
      </c>
      <c r="E176" s="25" t="s">
        <v>94</v>
      </c>
      <c r="F176" s="1" t="s">
        <v>290</v>
      </c>
      <c r="G176" s="1"/>
      <c r="H176" s="25" t="s">
        <v>291</v>
      </c>
      <c r="I176" s="15" t="s">
        <v>308</v>
      </c>
      <c r="J176" s="15"/>
      <c r="K176" s="26">
        <f t="shared" si="1"/>
        <v>4</v>
      </c>
      <c r="L176" s="15">
        <v>1.0</v>
      </c>
      <c r="AB176" s="15"/>
      <c r="AC176" s="15">
        <v>1.0</v>
      </c>
      <c r="AI176" s="15"/>
      <c r="AJ176" s="15">
        <v>1.0</v>
      </c>
      <c r="AK176" s="15">
        <v>1.0</v>
      </c>
      <c r="BX176" s="3"/>
      <c r="BY176" s="3"/>
      <c r="BZ176" s="3"/>
      <c r="CA176" s="30" t="s">
        <v>293</v>
      </c>
      <c r="CC176" s="30" t="s">
        <v>293</v>
      </c>
      <c r="CE176" s="30" t="s">
        <v>294</v>
      </c>
      <c r="CG176" s="30" t="s">
        <v>295</v>
      </c>
      <c r="CI176" s="30" t="s">
        <v>296</v>
      </c>
      <c r="CK176" s="30" t="s">
        <v>302</v>
      </c>
      <c r="CM176" s="30" t="s">
        <v>296</v>
      </c>
    </row>
    <row r="177">
      <c r="A177" s="25" t="s">
        <v>307</v>
      </c>
      <c r="B177" s="25">
        <v>2020.0</v>
      </c>
      <c r="C177" s="25">
        <v>2.0</v>
      </c>
      <c r="D177" s="25" t="s">
        <v>20</v>
      </c>
      <c r="E177" s="25" t="s">
        <v>94</v>
      </c>
      <c r="F177" s="1" t="s">
        <v>95</v>
      </c>
      <c r="G177" s="1"/>
      <c r="H177" s="25"/>
      <c r="J177" s="15"/>
      <c r="K177" s="26">
        <f t="shared" si="1"/>
        <v>3</v>
      </c>
      <c r="L177" s="15">
        <v>1.0</v>
      </c>
      <c r="AB177" s="15"/>
      <c r="AC177" s="15">
        <v>1.0</v>
      </c>
      <c r="AI177" s="15"/>
      <c r="AJ177" s="15"/>
      <c r="AK177" s="15">
        <v>1.0</v>
      </c>
      <c r="BX177" s="3"/>
      <c r="BY177" s="3"/>
      <c r="BZ177" s="3"/>
    </row>
    <row r="178">
      <c r="A178" s="25" t="s">
        <v>309</v>
      </c>
      <c r="B178" s="25">
        <v>2018.0</v>
      </c>
      <c r="C178" s="25">
        <v>1.0</v>
      </c>
      <c r="D178" s="25" t="s">
        <v>103</v>
      </c>
      <c r="E178" s="25" t="s">
        <v>94</v>
      </c>
      <c r="F178" s="1" t="s">
        <v>290</v>
      </c>
      <c r="G178" s="1"/>
      <c r="H178" s="25" t="s">
        <v>291</v>
      </c>
      <c r="I178" s="15" t="s">
        <v>292</v>
      </c>
      <c r="J178" s="15"/>
      <c r="K178" s="26">
        <f t="shared" si="1"/>
        <v>4</v>
      </c>
      <c r="L178" s="15">
        <v>1.0</v>
      </c>
      <c r="AB178" s="15"/>
      <c r="AC178" s="15">
        <v>1.0</v>
      </c>
      <c r="AI178" s="15"/>
      <c r="AJ178" s="15">
        <v>1.0</v>
      </c>
      <c r="AK178" s="15">
        <v>1.0</v>
      </c>
      <c r="BX178" s="3"/>
      <c r="BY178" s="3"/>
      <c r="BZ178" s="3"/>
      <c r="CA178" s="30" t="s">
        <v>293</v>
      </c>
      <c r="CC178" s="30" t="s">
        <v>293</v>
      </c>
      <c r="CE178" s="30" t="s">
        <v>294</v>
      </c>
      <c r="CG178" s="30" t="s">
        <v>295</v>
      </c>
      <c r="CI178" s="30" t="s">
        <v>296</v>
      </c>
      <c r="CK178" s="30" t="s">
        <v>135</v>
      </c>
      <c r="CM178" s="30" t="s">
        <v>296</v>
      </c>
    </row>
    <row r="179">
      <c r="A179" s="25" t="s">
        <v>310</v>
      </c>
      <c r="B179" s="25">
        <v>2018.0</v>
      </c>
      <c r="C179" s="25">
        <v>1.0</v>
      </c>
      <c r="D179" s="25" t="s">
        <v>103</v>
      </c>
      <c r="E179" s="25" t="s">
        <v>94</v>
      </c>
      <c r="F179" s="1" t="s">
        <v>290</v>
      </c>
      <c r="G179" s="1"/>
      <c r="H179" s="25" t="s">
        <v>291</v>
      </c>
      <c r="I179" s="15" t="s">
        <v>301</v>
      </c>
      <c r="J179" s="15"/>
      <c r="K179" s="26">
        <f t="shared" si="1"/>
        <v>4</v>
      </c>
      <c r="L179" s="15">
        <v>1.0</v>
      </c>
      <c r="AB179" s="15"/>
      <c r="AC179" s="15">
        <v>1.0</v>
      </c>
      <c r="AI179" s="15"/>
      <c r="AJ179" s="15">
        <v>1.0</v>
      </c>
      <c r="AK179" s="15">
        <v>1.0</v>
      </c>
      <c r="BX179" s="3"/>
      <c r="BY179" s="3"/>
      <c r="BZ179" s="3"/>
      <c r="CA179" s="30" t="s">
        <v>293</v>
      </c>
      <c r="CC179" s="30" t="s">
        <v>293</v>
      </c>
      <c r="CE179" s="30" t="s">
        <v>294</v>
      </c>
      <c r="CG179" s="30" t="s">
        <v>295</v>
      </c>
      <c r="CI179" s="30" t="s">
        <v>296</v>
      </c>
      <c r="CK179" s="30" t="s">
        <v>311</v>
      </c>
      <c r="CM179" s="30" t="s">
        <v>296</v>
      </c>
    </row>
    <row r="180">
      <c r="A180" s="25" t="s">
        <v>310</v>
      </c>
      <c r="B180" s="25">
        <v>2020.0</v>
      </c>
      <c r="C180" s="25">
        <v>2.0</v>
      </c>
      <c r="D180" s="25" t="s">
        <v>20</v>
      </c>
      <c r="E180" s="25" t="s">
        <v>94</v>
      </c>
      <c r="F180" s="1" t="s">
        <v>95</v>
      </c>
      <c r="G180" s="1"/>
      <c r="H180" s="25"/>
      <c r="J180" s="15"/>
      <c r="K180" s="26">
        <f t="shared" si="1"/>
        <v>2</v>
      </c>
      <c r="L180" s="15">
        <v>1.0</v>
      </c>
      <c r="AB180" s="15"/>
      <c r="AC180" s="15">
        <v>1.0</v>
      </c>
      <c r="AI180" s="15"/>
      <c r="AJ180" s="15"/>
      <c r="AK180" s="15"/>
      <c r="BX180" s="3"/>
      <c r="BY180" s="3"/>
      <c r="BZ180" s="3"/>
      <c r="CA180" s="3"/>
      <c r="CB180" s="3"/>
      <c r="CC180" s="3"/>
      <c r="CD180" s="3"/>
      <c r="CE180" s="3"/>
      <c r="CF180" s="3"/>
      <c r="CG180" s="3"/>
    </row>
    <row r="181">
      <c r="A181" s="25" t="s">
        <v>312</v>
      </c>
      <c r="B181" s="25">
        <v>2020.0</v>
      </c>
      <c r="C181" s="25">
        <v>1.0</v>
      </c>
      <c r="D181" s="25" t="s">
        <v>20</v>
      </c>
      <c r="E181" s="25" t="s">
        <v>100</v>
      </c>
      <c r="F181" s="1" t="s">
        <v>95</v>
      </c>
      <c r="G181" s="1"/>
      <c r="H181" s="25"/>
      <c r="J181" s="15"/>
      <c r="K181" s="26">
        <f t="shared" si="1"/>
        <v>1</v>
      </c>
      <c r="L181" s="15">
        <v>1.0</v>
      </c>
      <c r="AB181" s="15"/>
      <c r="AC181" s="15"/>
      <c r="AI181" s="15"/>
      <c r="AJ181" s="15"/>
      <c r="AK181" s="15"/>
      <c r="BX181" s="3"/>
      <c r="BY181" s="3"/>
      <c r="BZ181" s="3"/>
      <c r="CA181" s="3"/>
      <c r="CB181" s="3"/>
      <c r="CC181" s="3"/>
      <c r="CD181" s="3"/>
      <c r="CE181" s="3"/>
      <c r="CF181" s="3"/>
      <c r="CG181" s="3"/>
    </row>
    <row r="182">
      <c r="A182" s="25" t="s">
        <v>313</v>
      </c>
      <c r="B182" s="25">
        <v>2018.0</v>
      </c>
      <c r="C182" s="25">
        <v>1.0</v>
      </c>
      <c r="D182" s="25" t="s">
        <v>103</v>
      </c>
      <c r="E182" s="25" t="s">
        <v>94</v>
      </c>
      <c r="F182" s="1" t="s">
        <v>290</v>
      </c>
      <c r="G182" s="1"/>
      <c r="H182" s="25" t="s">
        <v>291</v>
      </c>
      <c r="I182" s="15" t="s">
        <v>308</v>
      </c>
      <c r="J182" s="15"/>
      <c r="K182" s="26">
        <f t="shared" si="1"/>
        <v>4</v>
      </c>
      <c r="L182" s="15">
        <v>1.0</v>
      </c>
      <c r="AB182" s="15"/>
      <c r="AC182" s="15">
        <v>1.0</v>
      </c>
      <c r="AI182" s="15"/>
      <c r="AJ182" s="15">
        <v>1.0</v>
      </c>
      <c r="AK182" s="15">
        <v>1.0</v>
      </c>
      <c r="BX182" s="3"/>
      <c r="BY182" s="3"/>
      <c r="BZ182" s="3"/>
      <c r="CA182" s="30" t="s">
        <v>293</v>
      </c>
      <c r="CC182" s="30" t="s">
        <v>293</v>
      </c>
      <c r="CE182" s="30" t="s">
        <v>314</v>
      </c>
      <c r="CG182" s="30" t="s">
        <v>295</v>
      </c>
      <c r="CI182" s="30" t="s">
        <v>296</v>
      </c>
      <c r="CK182" s="30" t="s">
        <v>311</v>
      </c>
      <c r="CM182" s="30" t="s">
        <v>296</v>
      </c>
    </row>
    <row r="183">
      <c r="A183" s="25" t="s">
        <v>313</v>
      </c>
      <c r="B183" s="25">
        <v>2020.0</v>
      </c>
      <c r="C183" s="25">
        <v>2.0</v>
      </c>
      <c r="D183" s="25" t="s">
        <v>20</v>
      </c>
      <c r="E183" s="25" t="s">
        <v>94</v>
      </c>
      <c r="F183" s="1" t="s">
        <v>95</v>
      </c>
      <c r="G183" s="1"/>
      <c r="H183" s="25"/>
      <c r="J183" s="15"/>
      <c r="K183" s="26">
        <f t="shared" si="1"/>
        <v>2</v>
      </c>
      <c r="L183" s="15">
        <v>1.0</v>
      </c>
      <c r="AB183" s="15"/>
      <c r="AC183" s="15">
        <v>1.0</v>
      </c>
      <c r="AI183" s="15"/>
      <c r="AJ183" s="15"/>
      <c r="AK183" s="15"/>
    </row>
    <row r="184">
      <c r="A184" s="25" t="s">
        <v>315</v>
      </c>
      <c r="B184" s="25">
        <v>2018.0</v>
      </c>
      <c r="C184" s="25">
        <v>1.0</v>
      </c>
      <c r="D184" s="25" t="s">
        <v>103</v>
      </c>
      <c r="E184" s="25" t="s">
        <v>94</v>
      </c>
      <c r="F184" s="1" t="s">
        <v>290</v>
      </c>
      <c r="G184" s="1"/>
      <c r="H184" s="25" t="s">
        <v>291</v>
      </c>
      <c r="I184" s="15" t="s">
        <v>308</v>
      </c>
      <c r="J184" s="15"/>
      <c r="K184" s="26">
        <f t="shared" si="1"/>
        <v>4</v>
      </c>
      <c r="L184" s="15">
        <v>1.0</v>
      </c>
      <c r="AB184" s="15"/>
      <c r="AC184" s="15">
        <v>1.0</v>
      </c>
      <c r="AI184" s="15"/>
      <c r="AJ184" s="15">
        <v>1.0</v>
      </c>
      <c r="AK184" s="15">
        <v>1.0</v>
      </c>
      <c r="CA184" s="30" t="s">
        <v>293</v>
      </c>
      <c r="CC184" s="30" t="s">
        <v>293</v>
      </c>
      <c r="CE184" s="30" t="s">
        <v>294</v>
      </c>
      <c r="CG184" s="30" t="s">
        <v>295</v>
      </c>
      <c r="CI184" s="30" t="s">
        <v>296</v>
      </c>
      <c r="CK184" s="30" t="s">
        <v>106</v>
      </c>
      <c r="CM184" s="30" t="s">
        <v>296</v>
      </c>
    </row>
    <row r="185">
      <c r="A185" s="25" t="s">
        <v>315</v>
      </c>
      <c r="B185" s="25">
        <v>2020.0</v>
      </c>
      <c r="C185" s="25">
        <v>2.0</v>
      </c>
      <c r="D185" s="25" t="s">
        <v>20</v>
      </c>
      <c r="E185" s="25" t="s">
        <v>94</v>
      </c>
      <c r="F185" s="1" t="s">
        <v>95</v>
      </c>
      <c r="G185" s="1"/>
      <c r="H185" s="25"/>
      <c r="J185" s="15"/>
      <c r="K185" s="26">
        <f t="shared" si="1"/>
        <v>3</v>
      </c>
      <c r="L185" s="15">
        <v>1.0</v>
      </c>
      <c r="AB185" s="15"/>
      <c r="AC185" s="15">
        <v>1.0</v>
      </c>
      <c r="AI185" s="15"/>
      <c r="AJ185" s="15"/>
      <c r="AK185" s="15">
        <v>1.0</v>
      </c>
    </row>
    <row r="186">
      <c r="A186" s="25" t="s">
        <v>316</v>
      </c>
      <c r="B186" s="25">
        <v>2018.0</v>
      </c>
      <c r="C186" s="25">
        <v>1.0</v>
      </c>
      <c r="D186" s="25" t="s">
        <v>103</v>
      </c>
      <c r="E186" s="25" t="s">
        <v>94</v>
      </c>
      <c r="F186" s="1" t="s">
        <v>290</v>
      </c>
      <c r="G186" s="1"/>
      <c r="H186" s="25" t="s">
        <v>291</v>
      </c>
      <c r="I186" s="15" t="s">
        <v>317</v>
      </c>
      <c r="J186" s="15"/>
      <c r="K186" s="26">
        <f t="shared" si="1"/>
        <v>4</v>
      </c>
      <c r="L186" s="15">
        <v>1.0</v>
      </c>
      <c r="AB186" s="15"/>
      <c r="AC186" s="15">
        <v>1.0</v>
      </c>
      <c r="AI186" s="15"/>
      <c r="AJ186" s="15">
        <v>1.0</v>
      </c>
      <c r="AK186" s="15">
        <v>1.0</v>
      </c>
      <c r="CA186" s="30" t="s">
        <v>293</v>
      </c>
      <c r="CC186" s="30" t="s">
        <v>293</v>
      </c>
      <c r="CE186" s="30" t="s">
        <v>294</v>
      </c>
      <c r="CG186" s="30" t="s">
        <v>295</v>
      </c>
      <c r="CI186" s="30" t="s">
        <v>296</v>
      </c>
      <c r="CK186" s="30" t="s">
        <v>106</v>
      </c>
      <c r="CM186" s="30" t="s">
        <v>296</v>
      </c>
    </row>
    <row r="187">
      <c r="A187" s="25" t="s">
        <v>316</v>
      </c>
      <c r="B187" s="25">
        <v>2020.0</v>
      </c>
      <c r="C187" s="25">
        <v>2.0</v>
      </c>
      <c r="D187" s="25" t="s">
        <v>20</v>
      </c>
      <c r="E187" s="25" t="s">
        <v>94</v>
      </c>
      <c r="F187" s="1" t="s">
        <v>95</v>
      </c>
      <c r="G187" s="1"/>
      <c r="H187" s="25"/>
      <c r="J187" s="15"/>
      <c r="K187" s="26">
        <f t="shared" si="1"/>
        <v>2</v>
      </c>
      <c r="L187" s="15">
        <v>1.0</v>
      </c>
      <c r="AB187" s="15"/>
      <c r="AC187" s="15">
        <v>1.0</v>
      </c>
      <c r="AI187" s="15"/>
      <c r="AJ187" s="15"/>
      <c r="AK187" s="15"/>
    </row>
    <row r="188">
      <c r="A188" s="25" t="s">
        <v>318</v>
      </c>
      <c r="B188" s="25">
        <v>2018.0</v>
      </c>
      <c r="C188" s="25">
        <v>1.0</v>
      </c>
      <c r="D188" s="25" t="s">
        <v>103</v>
      </c>
      <c r="E188" s="25" t="s">
        <v>94</v>
      </c>
      <c r="F188" s="1" t="s">
        <v>290</v>
      </c>
      <c r="G188" s="1"/>
      <c r="H188" s="25" t="s">
        <v>291</v>
      </c>
      <c r="I188" s="15" t="s">
        <v>292</v>
      </c>
      <c r="J188" s="15"/>
      <c r="K188" s="26">
        <f t="shared" si="1"/>
        <v>4</v>
      </c>
      <c r="L188" s="15">
        <v>1.0</v>
      </c>
      <c r="AB188" s="15"/>
      <c r="AC188" s="15">
        <v>1.0</v>
      </c>
      <c r="AI188" s="15"/>
      <c r="AJ188" s="15">
        <v>1.0</v>
      </c>
      <c r="AK188" s="15">
        <v>1.0</v>
      </c>
      <c r="CA188" s="30" t="s">
        <v>293</v>
      </c>
      <c r="CC188" s="30" t="s">
        <v>293</v>
      </c>
      <c r="CE188" s="30" t="s">
        <v>294</v>
      </c>
      <c r="CG188" s="30" t="s">
        <v>295</v>
      </c>
      <c r="CI188" s="30" t="s">
        <v>296</v>
      </c>
      <c r="CK188" s="30" t="s">
        <v>319</v>
      </c>
      <c r="CM188" s="30" t="s">
        <v>319</v>
      </c>
    </row>
    <row r="189">
      <c r="A189" s="25" t="s">
        <v>318</v>
      </c>
      <c r="B189" s="25">
        <v>2020.0</v>
      </c>
      <c r="C189" s="25">
        <v>2.0</v>
      </c>
      <c r="D189" s="25" t="s">
        <v>20</v>
      </c>
      <c r="E189" s="25" t="s">
        <v>94</v>
      </c>
      <c r="F189" s="1" t="s">
        <v>95</v>
      </c>
      <c r="G189" s="1"/>
      <c r="H189" s="25"/>
      <c r="J189" s="15"/>
      <c r="K189" s="26">
        <f t="shared" si="1"/>
        <v>2</v>
      </c>
      <c r="L189" s="15">
        <v>1.0</v>
      </c>
      <c r="AB189" s="15"/>
      <c r="AC189" s="15">
        <v>1.0</v>
      </c>
      <c r="AI189" s="15"/>
      <c r="AJ189" s="15"/>
      <c r="AK189" s="15"/>
    </row>
    <row r="190">
      <c r="A190" s="25" t="s">
        <v>320</v>
      </c>
      <c r="B190" s="25">
        <v>2019.0</v>
      </c>
      <c r="C190" s="25">
        <v>1.0</v>
      </c>
      <c r="D190" s="25" t="s">
        <v>20</v>
      </c>
      <c r="E190" s="25" t="s">
        <v>100</v>
      </c>
      <c r="F190" s="1" t="s">
        <v>95</v>
      </c>
      <c r="G190" s="1"/>
      <c r="H190" s="25"/>
      <c r="K190" s="26">
        <f t="shared" si="1"/>
        <v>2</v>
      </c>
      <c r="N190" s="15">
        <v>1.0</v>
      </c>
      <c r="AB190" s="15"/>
      <c r="AC190" s="15">
        <v>1.0</v>
      </c>
      <c r="AI190" s="15"/>
      <c r="AJ190" s="15"/>
      <c r="AK190" s="15"/>
    </row>
    <row r="191">
      <c r="A191" s="25" t="s">
        <v>321</v>
      </c>
      <c r="B191" s="25">
        <v>2018.0</v>
      </c>
      <c r="C191" s="25">
        <v>1.0</v>
      </c>
      <c r="D191" s="25" t="s">
        <v>103</v>
      </c>
      <c r="E191" s="25" t="s">
        <v>94</v>
      </c>
      <c r="F191" s="1" t="s">
        <v>290</v>
      </c>
      <c r="G191" s="1"/>
      <c r="H191" s="25" t="s">
        <v>291</v>
      </c>
      <c r="I191" s="15" t="s">
        <v>301</v>
      </c>
      <c r="J191" s="15"/>
      <c r="K191" s="26">
        <f t="shared" si="1"/>
        <v>4</v>
      </c>
      <c r="L191" s="15">
        <v>1.0</v>
      </c>
      <c r="AB191" s="15"/>
      <c r="AC191" s="15">
        <v>1.0</v>
      </c>
      <c r="AI191" s="15"/>
      <c r="AJ191" s="15">
        <v>1.0</v>
      </c>
      <c r="AK191" s="15">
        <v>1.0</v>
      </c>
      <c r="CA191" s="30" t="s">
        <v>293</v>
      </c>
      <c r="CC191" s="30" t="s">
        <v>293</v>
      </c>
      <c r="CE191" s="30" t="s">
        <v>294</v>
      </c>
      <c r="CG191" s="30" t="s">
        <v>295</v>
      </c>
      <c r="CI191" s="30" t="s">
        <v>296</v>
      </c>
      <c r="CK191" s="30" t="s">
        <v>319</v>
      </c>
      <c r="CM191" s="30" t="s">
        <v>319</v>
      </c>
    </row>
    <row r="192">
      <c r="A192" s="25" t="s">
        <v>322</v>
      </c>
      <c r="B192" s="25">
        <v>2018.0</v>
      </c>
      <c r="C192" s="25">
        <v>1.0</v>
      </c>
      <c r="D192" s="25" t="s">
        <v>103</v>
      </c>
      <c r="E192" s="25" t="s">
        <v>94</v>
      </c>
      <c r="F192" s="1" t="s">
        <v>290</v>
      </c>
      <c r="G192" s="1"/>
      <c r="H192" s="25" t="s">
        <v>291</v>
      </c>
      <c r="I192" s="15" t="s">
        <v>317</v>
      </c>
      <c r="J192" s="15"/>
      <c r="K192" s="26">
        <f t="shared" si="1"/>
        <v>4</v>
      </c>
      <c r="L192" s="15">
        <v>1.0</v>
      </c>
      <c r="AB192" s="15"/>
      <c r="AC192" s="15">
        <v>1.0</v>
      </c>
      <c r="AI192" s="15"/>
      <c r="AJ192" s="15">
        <v>1.0</v>
      </c>
      <c r="AK192" s="15">
        <v>1.0</v>
      </c>
      <c r="CA192" s="30" t="s">
        <v>293</v>
      </c>
      <c r="CC192" s="30" t="s">
        <v>293</v>
      </c>
      <c r="CE192" s="30" t="s">
        <v>294</v>
      </c>
      <c r="CG192" s="30" t="s">
        <v>295</v>
      </c>
      <c r="CI192" s="30" t="s">
        <v>296</v>
      </c>
      <c r="CK192" s="30" t="s">
        <v>158</v>
      </c>
      <c r="CM192" s="30" t="s">
        <v>296</v>
      </c>
    </row>
    <row r="193">
      <c r="A193" s="25" t="s">
        <v>322</v>
      </c>
      <c r="B193" s="25">
        <v>2020.0</v>
      </c>
      <c r="C193" s="25">
        <v>2.0</v>
      </c>
      <c r="D193" s="25" t="s">
        <v>20</v>
      </c>
      <c r="E193" s="25" t="s">
        <v>94</v>
      </c>
      <c r="F193" s="1" t="s">
        <v>95</v>
      </c>
      <c r="G193" s="1"/>
      <c r="H193" s="25"/>
      <c r="J193" s="15"/>
      <c r="K193" s="26">
        <f t="shared" si="1"/>
        <v>2</v>
      </c>
      <c r="L193" s="15">
        <v>1.0</v>
      </c>
      <c r="AB193" s="15"/>
      <c r="AC193" s="15">
        <v>1.0</v>
      </c>
      <c r="AI193" s="15"/>
      <c r="AJ193" s="15"/>
      <c r="AK193" s="15"/>
    </row>
    <row r="194">
      <c r="A194" s="25" t="s">
        <v>323</v>
      </c>
      <c r="B194" s="25">
        <v>2018.0</v>
      </c>
      <c r="C194" s="25">
        <v>1.0</v>
      </c>
      <c r="D194" s="25" t="s">
        <v>103</v>
      </c>
      <c r="E194" s="25" t="s">
        <v>94</v>
      </c>
      <c r="F194" s="1" t="s">
        <v>290</v>
      </c>
      <c r="G194" s="1"/>
      <c r="H194" s="25" t="s">
        <v>291</v>
      </c>
      <c r="I194" s="15" t="s">
        <v>317</v>
      </c>
      <c r="J194" s="15" t="s">
        <v>324</v>
      </c>
      <c r="K194" s="26">
        <f t="shared" si="1"/>
        <v>4</v>
      </c>
      <c r="L194" s="15">
        <v>1.0</v>
      </c>
      <c r="AB194" s="15"/>
      <c r="AC194" s="15">
        <v>1.0</v>
      </c>
      <c r="AI194" s="15"/>
      <c r="AJ194" s="15">
        <v>1.0</v>
      </c>
      <c r="AK194" s="15">
        <v>1.0</v>
      </c>
      <c r="CA194" s="12" t="s">
        <v>293</v>
      </c>
      <c r="CC194" s="12" t="s">
        <v>293</v>
      </c>
      <c r="CE194" s="30" t="s">
        <v>294</v>
      </c>
      <c r="CG194" s="30" t="s">
        <v>295</v>
      </c>
      <c r="CI194" s="30" t="s">
        <v>296</v>
      </c>
      <c r="CK194" s="30" t="s">
        <v>158</v>
      </c>
      <c r="CM194" s="30" t="s">
        <v>296</v>
      </c>
    </row>
    <row r="195">
      <c r="A195" s="25" t="s">
        <v>323</v>
      </c>
      <c r="B195" s="25">
        <v>2020.0</v>
      </c>
      <c r="C195" s="25">
        <v>2.0</v>
      </c>
      <c r="D195" s="25" t="s">
        <v>20</v>
      </c>
      <c r="E195" s="25" t="s">
        <v>94</v>
      </c>
      <c r="F195" s="1" t="s">
        <v>95</v>
      </c>
      <c r="G195" s="1"/>
      <c r="H195" s="25"/>
      <c r="J195" s="15"/>
      <c r="K195" s="26">
        <f t="shared" si="1"/>
        <v>2</v>
      </c>
      <c r="L195" s="15">
        <v>1.0</v>
      </c>
      <c r="AB195" s="15"/>
      <c r="AC195" s="15">
        <v>1.0</v>
      </c>
      <c r="AI195" s="15"/>
      <c r="AJ195" s="15"/>
      <c r="AK195" s="15"/>
    </row>
    <row r="196">
      <c r="A196" s="25" t="s">
        <v>325</v>
      </c>
      <c r="B196" s="25">
        <v>2019.0</v>
      </c>
      <c r="C196" s="25">
        <v>1.0</v>
      </c>
      <c r="D196" s="25" t="s">
        <v>152</v>
      </c>
      <c r="E196" s="25" t="s">
        <v>94</v>
      </c>
      <c r="F196" s="1" t="s">
        <v>95</v>
      </c>
      <c r="G196" s="1">
        <v>5.0</v>
      </c>
      <c r="H196" s="25"/>
      <c r="I196" s="15" t="s">
        <v>326</v>
      </c>
      <c r="K196" s="26">
        <f t="shared" si="1"/>
        <v>3</v>
      </c>
      <c r="P196" s="15">
        <v>1.0</v>
      </c>
      <c r="R196" s="15">
        <v>1.0</v>
      </c>
      <c r="AK196" s="15">
        <v>1.0</v>
      </c>
    </row>
    <row r="197">
      <c r="A197" s="25" t="s">
        <v>325</v>
      </c>
      <c r="B197" s="25">
        <v>2020.0</v>
      </c>
      <c r="C197" s="25">
        <v>2.0</v>
      </c>
      <c r="D197" s="25" t="s">
        <v>20</v>
      </c>
      <c r="E197" s="25" t="s">
        <v>100</v>
      </c>
      <c r="F197" s="1" t="s">
        <v>95</v>
      </c>
      <c r="G197" s="1"/>
      <c r="H197" s="31"/>
      <c r="I197" s="17"/>
      <c r="J197" s="15"/>
      <c r="K197" s="26">
        <f t="shared" si="1"/>
        <v>2</v>
      </c>
      <c r="AC197" s="15">
        <v>1.0</v>
      </c>
      <c r="AK197" s="15"/>
      <c r="AO197" s="15">
        <v>1.0</v>
      </c>
    </row>
    <row r="198">
      <c r="A198" s="25" t="s">
        <v>327</v>
      </c>
      <c r="B198" s="25">
        <v>2019.0</v>
      </c>
      <c r="C198" s="25">
        <v>1.0</v>
      </c>
      <c r="D198" s="25" t="s">
        <v>152</v>
      </c>
      <c r="E198" s="25" t="s">
        <v>94</v>
      </c>
      <c r="F198" s="1" t="s">
        <v>95</v>
      </c>
      <c r="G198" s="1">
        <v>3.0</v>
      </c>
      <c r="H198" s="31"/>
      <c r="I198" s="17"/>
      <c r="J198" s="15" t="s">
        <v>153</v>
      </c>
      <c r="K198" s="26">
        <f t="shared" si="1"/>
        <v>1</v>
      </c>
      <c r="AK198" s="15">
        <v>1.0</v>
      </c>
    </row>
    <row r="199">
      <c r="A199" s="25" t="s">
        <v>327</v>
      </c>
      <c r="B199" s="25">
        <v>2020.0</v>
      </c>
      <c r="C199" s="25">
        <v>2.0</v>
      </c>
      <c r="D199" s="25" t="s">
        <v>20</v>
      </c>
      <c r="E199" s="25" t="s">
        <v>94</v>
      </c>
      <c r="F199" s="1" t="s">
        <v>95</v>
      </c>
      <c r="G199" s="1"/>
      <c r="H199" s="31"/>
      <c r="K199" s="26">
        <f t="shared" si="1"/>
        <v>1</v>
      </c>
      <c r="R199" s="15">
        <v>1.0</v>
      </c>
      <c r="AI199" s="15"/>
      <c r="AJ199" s="15"/>
    </row>
    <row r="200">
      <c r="A200" s="25" t="s">
        <v>328</v>
      </c>
      <c r="B200" s="25">
        <v>2019.0</v>
      </c>
      <c r="C200" s="25">
        <v>1.0</v>
      </c>
      <c r="D200" s="25" t="s">
        <v>20</v>
      </c>
      <c r="E200" s="25" t="s">
        <v>100</v>
      </c>
      <c r="F200" s="1" t="s">
        <v>95</v>
      </c>
      <c r="G200" s="1"/>
      <c r="H200" s="31"/>
      <c r="K200" s="26">
        <f t="shared" si="1"/>
        <v>1</v>
      </c>
      <c r="AI200" s="15"/>
      <c r="AK200" s="15">
        <v>1.0</v>
      </c>
    </row>
    <row r="201">
      <c r="A201" s="25" t="s">
        <v>329</v>
      </c>
      <c r="B201" s="25">
        <v>2019.0</v>
      </c>
      <c r="C201" s="25">
        <v>1.0</v>
      </c>
      <c r="D201" s="25" t="s">
        <v>20</v>
      </c>
      <c r="E201" s="25" t="s">
        <v>100</v>
      </c>
      <c r="F201" s="1" t="s">
        <v>95</v>
      </c>
      <c r="G201" s="1"/>
      <c r="H201" s="25"/>
      <c r="J201" s="17"/>
      <c r="K201" s="26">
        <f t="shared" si="1"/>
        <v>1</v>
      </c>
      <c r="AO201" s="15">
        <v>1.0</v>
      </c>
    </row>
    <row r="202">
      <c r="A202" s="25" t="s">
        <v>330</v>
      </c>
      <c r="B202" s="25">
        <v>2019.0</v>
      </c>
      <c r="C202" s="25">
        <v>1.0</v>
      </c>
      <c r="D202" s="25" t="s">
        <v>20</v>
      </c>
      <c r="E202" s="25" t="s">
        <v>205</v>
      </c>
      <c r="F202" s="1" t="s">
        <v>95</v>
      </c>
      <c r="G202" s="1"/>
      <c r="H202" s="31"/>
      <c r="J202" s="15" t="s">
        <v>331</v>
      </c>
      <c r="K202" s="26">
        <f t="shared" si="1"/>
        <v>2</v>
      </c>
      <c r="L202" s="15">
        <v>1.0</v>
      </c>
      <c r="N202" s="15">
        <v>1.0</v>
      </c>
    </row>
    <row r="203">
      <c r="A203" s="25" t="s">
        <v>332</v>
      </c>
      <c r="B203" s="25">
        <v>2019.0</v>
      </c>
      <c r="C203" s="25">
        <v>1.0</v>
      </c>
      <c r="D203" s="25" t="s">
        <v>20</v>
      </c>
      <c r="E203" s="25" t="s">
        <v>205</v>
      </c>
      <c r="F203" s="1" t="s">
        <v>95</v>
      </c>
      <c r="G203" s="1"/>
      <c r="H203" s="31"/>
      <c r="J203" s="15" t="s">
        <v>333</v>
      </c>
      <c r="K203" s="26">
        <f t="shared" si="1"/>
        <v>1</v>
      </c>
      <c r="L203" s="15">
        <v>1.0</v>
      </c>
      <c r="P203" s="15"/>
    </row>
    <row r="204">
      <c r="A204" s="25" t="s">
        <v>334</v>
      </c>
      <c r="B204" s="25">
        <v>2019.0</v>
      </c>
      <c r="C204" s="25">
        <v>1.0</v>
      </c>
      <c r="D204" s="25" t="s">
        <v>20</v>
      </c>
      <c r="E204" s="25" t="s">
        <v>205</v>
      </c>
      <c r="F204" s="1" t="s">
        <v>95</v>
      </c>
      <c r="G204" s="1"/>
      <c r="H204" s="31"/>
      <c r="K204" s="26">
        <f t="shared" si="1"/>
        <v>1</v>
      </c>
      <c r="P204" s="15">
        <v>1.0</v>
      </c>
    </row>
    <row r="205">
      <c r="A205" s="25" t="s">
        <v>335</v>
      </c>
      <c r="B205" s="25">
        <v>2019.0</v>
      </c>
      <c r="C205" s="25">
        <v>1.0</v>
      </c>
      <c r="D205" s="25" t="s">
        <v>20</v>
      </c>
      <c r="E205" s="25" t="s">
        <v>205</v>
      </c>
      <c r="F205" s="1" t="s">
        <v>95</v>
      </c>
      <c r="G205" s="1"/>
      <c r="H205" s="31"/>
      <c r="J205" s="15" t="s">
        <v>333</v>
      </c>
      <c r="K205" s="26">
        <f t="shared" si="1"/>
        <v>3</v>
      </c>
      <c r="N205" s="15">
        <v>1.0</v>
      </c>
      <c r="T205" s="15"/>
      <c r="U205" s="15">
        <v>1.0</v>
      </c>
      <c r="AB205" s="15"/>
      <c r="AC205" s="15">
        <v>1.0</v>
      </c>
    </row>
    <row r="206">
      <c r="A206" s="25" t="s">
        <v>336</v>
      </c>
      <c r="B206" s="25">
        <v>2019.0</v>
      </c>
      <c r="C206" s="25">
        <v>1.0</v>
      </c>
      <c r="D206" s="25" t="s">
        <v>20</v>
      </c>
      <c r="E206" s="25" t="s">
        <v>205</v>
      </c>
      <c r="F206" s="1" t="s">
        <v>95</v>
      </c>
      <c r="G206" s="1"/>
      <c r="H206" s="31"/>
      <c r="K206" s="26">
        <f t="shared" si="1"/>
        <v>1</v>
      </c>
      <c r="AB206" s="15"/>
      <c r="AC206" s="15">
        <v>1.0</v>
      </c>
    </row>
    <row r="207">
      <c r="A207" s="25" t="s">
        <v>337</v>
      </c>
      <c r="B207" s="25">
        <v>2019.0</v>
      </c>
      <c r="C207" s="25">
        <v>1.0</v>
      </c>
      <c r="D207" s="25" t="s">
        <v>20</v>
      </c>
      <c r="E207" s="25" t="s">
        <v>205</v>
      </c>
      <c r="F207" s="1" t="s">
        <v>95</v>
      </c>
      <c r="G207" s="1"/>
      <c r="H207" s="31"/>
      <c r="K207" s="26">
        <f t="shared" si="1"/>
        <v>1</v>
      </c>
      <c r="AB207" s="15"/>
      <c r="AC207" s="15">
        <v>1.0</v>
      </c>
    </row>
    <row r="208">
      <c r="A208" s="25" t="s">
        <v>338</v>
      </c>
      <c r="B208" s="25">
        <v>2019.0</v>
      </c>
      <c r="C208" s="25">
        <v>1.0</v>
      </c>
      <c r="D208" s="25" t="s">
        <v>20</v>
      </c>
      <c r="E208" s="25" t="s">
        <v>205</v>
      </c>
      <c r="F208" s="1" t="s">
        <v>95</v>
      </c>
      <c r="G208" s="1"/>
      <c r="H208" s="31"/>
      <c r="K208" s="26">
        <f t="shared" si="1"/>
        <v>1</v>
      </c>
      <c r="AB208" s="15"/>
      <c r="AC208" s="15">
        <v>1.0</v>
      </c>
    </row>
    <row r="209">
      <c r="A209" s="25" t="s">
        <v>339</v>
      </c>
      <c r="B209" s="25">
        <v>2019.0</v>
      </c>
      <c r="C209" s="25">
        <v>1.0</v>
      </c>
      <c r="D209" s="25" t="s">
        <v>20</v>
      </c>
      <c r="E209" s="25" t="s">
        <v>205</v>
      </c>
      <c r="F209" s="1" t="s">
        <v>95</v>
      </c>
      <c r="G209" s="1"/>
      <c r="H209" s="31"/>
      <c r="K209" s="26">
        <f t="shared" si="1"/>
        <v>1</v>
      </c>
      <c r="AB209" s="15"/>
      <c r="AC209" s="15">
        <v>1.0</v>
      </c>
      <c r="AI209" s="15"/>
      <c r="AJ209" s="15"/>
    </row>
    <row r="210">
      <c r="A210" s="25" t="s">
        <v>340</v>
      </c>
      <c r="B210" s="25">
        <v>2019.0</v>
      </c>
      <c r="C210" s="25">
        <v>1.0</v>
      </c>
      <c r="D210" s="25" t="s">
        <v>20</v>
      </c>
      <c r="E210" s="25" t="s">
        <v>205</v>
      </c>
      <c r="F210" s="1" t="s">
        <v>95</v>
      </c>
      <c r="G210" s="1"/>
      <c r="H210" s="31"/>
      <c r="K210" s="26">
        <f t="shared" si="1"/>
        <v>1</v>
      </c>
      <c r="L210" s="15">
        <v>1.0</v>
      </c>
    </row>
    <row r="211">
      <c r="A211" s="25" t="s">
        <v>341</v>
      </c>
      <c r="B211" s="25">
        <v>2019.0</v>
      </c>
      <c r="C211" s="25">
        <v>1.0</v>
      </c>
      <c r="D211" s="25" t="s">
        <v>20</v>
      </c>
      <c r="E211" s="25" t="s">
        <v>205</v>
      </c>
      <c r="F211" s="1" t="s">
        <v>95</v>
      </c>
      <c r="G211" s="1"/>
      <c r="H211" s="31"/>
      <c r="K211" s="26">
        <f t="shared" si="1"/>
        <v>2</v>
      </c>
      <c r="L211" s="15">
        <v>1.0</v>
      </c>
      <c r="AB211" s="15"/>
      <c r="AC211" s="15">
        <v>1.0</v>
      </c>
    </row>
    <row r="212">
      <c r="A212" s="25" t="s">
        <v>342</v>
      </c>
      <c r="B212" s="25">
        <v>2019.0</v>
      </c>
      <c r="C212" s="25">
        <v>1.0</v>
      </c>
      <c r="D212" s="25" t="s">
        <v>20</v>
      </c>
      <c r="E212" s="25" t="s">
        <v>205</v>
      </c>
      <c r="F212" s="1" t="s">
        <v>95</v>
      </c>
      <c r="G212" s="1"/>
      <c r="H212" s="31"/>
      <c r="K212" s="26">
        <f t="shared" si="1"/>
        <v>1</v>
      </c>
      <c r="L212" s="15">
        <v>1.0</v>
      </c>
    </row>
    <row r="213">
      <c r="A213" s="25" t="s">
        <v>343</v>
      </c>
      <c r="B213" s="25">
        <v>2019.0</v>
      </c>
      <c r="C213" s="25">
        <v>1.0</v>
      </c>
      <c r="D213" s="25" t="s">
        <v>20</v>
      </c>
      <c r="E213" s="25" t="s">
        <v>205</v>
      </c>
      <c r="F213" s="1" t="s">
        <v>95</v>
      </c>
      <c r="G213" s="1"/>
      <c r="H213" s="31"/>
      <c r="K213" s="26">
        <f t="shared" si="1"/>
        <v>1</v>
      </c>
      <c r="M213" s="15">
        <v>1.0</v>
      </c>
    </row>
    <row r="214">
      <c r="A214" s="25" t="s">
        <v>344</v>
      </c>
      <c r="B214" s="25">
        <v>2019.0</v>
      </c>
      <c r="C214" s="25">
        <v>1.0</v>
      </c>
      <c r="D214" s="25" t="s">
        <v>20</v>
      </c>
      <c r="E214" s="25" t="s">
        <v>205</v>
      </c>
      <c r="F214" s="1" t="s">
        <v>95</v>
      </c>
      <c r="G214" s="1"/>
      <c r="H214" s="31"/>
      <c r="J214" s="15" t="s">
        <v>333</v>
      </c>
      <c r="K214" s="26">
        <f t="shared" si="1"/>
        <v>1</v>
      </c>
      <c r="M214" s="15">
        <v>1.0</v>
      </c>
    </row>
    <row r="215">
      <c r="A215" s="25" t="s">
        <v>345</v>
      </c>
      <c r="B215" s="25">
        <v>2019.0</v>
      </c>
      <c r="C215" s="25">
        <v>1.0</v>
      </c>
      <c r="D215" s="25" t="s">
        <v>20</v>
      </c>
      <c r="E215" s="25" t="s">
        <v>205</v>
      </c>
      <c r="F215" s="1" t="s">
        <v>95</v>
      </c>
      <c r="G215" s="1"/>
      <c r="H215" s="31"/>
      <c r="K215" s="26">
        <f t="shared" si="1"/>
        <v>1</v>
      </c>
      <c r="AK215" s="15">
        <v>1.0</v>
      </c>
    </row>
    <row r="216">
      <c r="A216" s="25" t="s">
        <v>346</v>
      </c>
      <c r="B216" s="25">
        <v>2019.0</v>
      </c>
      <c r="C216" s="25">
        <v>1.0</v>
      </c>
      <c r="D216" s="25" t="s">
        <v>20</v>
      </c>
      <c r="E216" s="25" t="s">
        <v>205</v>
      </c>
      <c r="F216" s="1" t="s">
        <v>95</v>
      </c>
      <c r="G216" s="1"/>
      <c r="H216" s="31"/>
      <c r="K216" s="26">
        <f t="shared" si="1"/>
        <v>2</v>
      </c>
      <c r="AK216" s="15">
        <v>1.0</v>
      </c>
      <c r="AN216" s="15">
        <v>1.0</v>
      </c>
    </row>
    <row r="217">
      <c r="A217" s="25" t="s">
        <v>347</v>
      </c>
      <c r="B217" s="25">
        <v>2019.0</v>
      </c>
      <c r="C217" s="25">
        <v>1.0</v>
      </c>
      <c r="D217" s="25" t="s">
        <v>20</v>
      </c>
      <c r="E217" s="25" t="s">
        <v>205</v>
      </c>
      <c r="F217" s="1" t="s">
        <v>95</v>
      </c>
      <c r="G217" s="1"/>
      <c r="H217" s="31"/>
      <c r="K217" s="26">
        <f t="shared" si="1"/>
        <v>2</v>
      </c>
      <c r="AK217" s="15">
        <v>1.0</v>
      </c>
      <c r="AN217" s="15">
        <v>1.0</v>
      </c>
    </row>
    <row r="218">
      <c r="A218" s="25" t="s">
        <v>348</v>
      </c>
      <c r="B218" s="25">
        <v>2021.0</v>
      </c>
      <c r="C218" s="25">
        <v>1.0</v>
      </c>
      <c r="D218" s="25" t="s">
        <v>20</v>
      </c>
      <c r="E218" s="25" t="s">
        <v>94</v>
      </c>
      <c r="F218" s="1" t="s">
        <v>95</v>
      </c>
      <c r="G218" s="1"/>
      <c r="H218" s="31"/>
      <c r="I218" s="17"/>
      <c r="J218" s="15"/>
      <c r="K218" s="26">
        <f t="shared" si="1"/>
        <v>3</v>
      </c>
      <c r="L218" s="15">
        <v>1.0</v>
      </c>
      <c r="AB218" s="15"/>
      <c r="AC218" s="15">
        <v>1.0</v>
      </c>
      <c r="AH218" s="15">
        <v>1.0</v>
      </c>
      <c r="AK218" s="15"/>
    </row>
    <row r="219">
      <c r="A219" s="25" t="s">
        <v>349</v>
      </c>
      <c r="B219" s="25">
        <v>2019.0</v>
      </c>
      <c r="C219" s="25">
        <v>1.0</v>
      </c>
      <c r="D219" s="25" t="s">
        <v>20</v>
      </c>
      <c r="E219" s="25" t="s">
        <v>100</v>
      </c>
      <c r="F219" s="1" t="s">
        <v>95</v>
      </c>
      <c r="G219" s="1"/>
      <c r="H219" s="31"/>
      <c r="I219" s="17"/>
      <c r="K219" s="26">
        <f t="shared" si="1"/>
        <v>1</v>
      </c>
      <c r="AJ219" s="15">
        <v>1.0</v>
      </c>
    </row>
    <row r="220">
      <c r="A220" s="25" t="s">
        <v>349</v>
      </c>
      <c r="B220" s="25">
        <v>2019.0</v>
      </c>
      <c r="C220" s="25">
        <v>1.0</v>
      </c>
      <c r="D220" s="25" t="s">
        <v>20</v>
      </c>
      <c r="E220" s="25" t="s">
        <v>205</v>
      </c>
      <c r="F220" s="1"/>
      <c r="G220" s="1"/>
      <c r="H220" s="31"/>
      <c r="J220" s="40" t="s">
        <v>350</v>
      </c>
      <c r="K220" s="26">
        <f t="shared" si="1"/>
        <v>0</v>
      </c>
    </row>
    <row r="221">
      <c r="A221" s="25" t="s">
        <v>351</v>
      </c>
      <c r="B221" s="25">
        <v>2019.0</v>
      </c>
      <c r="C221" s="25">
        <v>1.0</v>
      </c>
      <c r="D221" s="25" t="s">
        <v>20</v>
      </c>
      <c r="E221" s="25" t="s">
        <v>205</v>
      </c>
      <c r="F221" s="1" t="s">
        <v>95</v>
      </c>
      <c r="G221" s="1"/>
      <c r="H221" s="31"/>
      <c r="J221" s="15" t="s">
        <v>333</v>
      </c>
      <c r="K221" s="26">
        <f t="shared" si="1"/>
        <v>1</v>
      </c>
      <c r="AB221" s="15"/>
      <c r="AC221" s="15">
        <v>1.0</v>
      </c>
    </row>
    <row r="222">
      <c r="A222" s="25" t="s">
        <v>352</v>
      </c>
      <c r="B222" s="25">
        <v>2019.0</v>
      </c>
      <c r="C222" s="25">
        <v>1.0</v>
      </c>
      <c r="D222" s="25" t="s">
        <v>20</v>
      </c>
      <c r="E222" s="25" t="s">
        <v>205</v>
      </c>
      <c r="F222" s="1" t="s">
        <v>95</v>
      </c>
      <c r="G222" s="1"/>
      <c r="H222" s="31"/>
      <c r="K222" s="26">
        <f t="shared" si="1"/>
        <v>1</v>
      </c>
      <c r="AN222" s="15">
        <v>1.0</v>
      </c>
    </row>
    <row r="223">
      <c r="A223" s="25" t="s">
        <v>353</v>
      </c>
      <c r="B223" s="25">
        <v>2019.0</v>
      </c>
      <c r="C223" s="25">
        <v>1.0</v>
      </c>
      <c r="D223" s="25" t="s">
        <v>20</v>
      </c>
      <c r="E223" s="25" t="s">
        <v>205</v>
      </c>
      <c r="F223" s="1" t="s">
        <v>95</v>
      </c>
      <c r="G223" s="1"/>
      <c r="H223" s="31"/>
      <c r="J223" s="15" t="s">
        <v>333</v>
      </c>
      <c r="K223" s="26">
        <f t="shared" si="1"/>
        <v>2</v>
      </c>
      <c r="R223" s="15">
        <v>1.0</v>
      </c>
      <c r="T223" s="15"/>
      <c r="U223" s="15">
        <v>1.0</v>
      </c>
    </row>
    <row r="224">
      <c r="A224" s="25" t="s">
        <v>354</v>
      </c>
      <c r="B224" s="25">
        <v>2018.0</v>
      </c>
      <c r="C224" s="25">
        <v>1.0</v>
      </c>
      <c r="D224" s="25" t="s">
        <v>20</v>
      </c>
      <c r="E224" s="25" t="s">
        <v>100</v>
      </c>
      <c r="F224" s="1" t="s">
        <v>95</v>
      </c>
      <c r="G224" s="1"/>
      <c r="H224" s="25"/>
      <c r="I224" s="17"/>
      <c r="K224" s="26">
        <f t="shared" si="1"/>
        <v>1</v>
      </c>
      <c r="AJ224" s="15">
        <v>1.0</v>
      </c>
    </row>
    <row r="225">
      <c r="A225" s="25" t="s">
        <v>355</v>
      </c>
      <c r="B225" s="25">
        <v>2019.0</v>
      </c>
      <c r="C225" s="25">
        <v>1.0</v>
      </c>
      <c r="D225" s="25" t="s">
        <v>20</v>
      </c>
      <c r="E225" s="25" t="s">
        <v>205</v>
      </c>
      <c r="F225" s="1" t="s">
        <v>95</v>
      </c>
      <c r="G225" s="1"/>
      <c r="H225" s="31"/>
      <c r="J225" s="15" t="s">
        <v>356</v>
      </c>
      <c r="K225" s="26">
        <f t="shared" si="1"/>
        <v>1</v>
      </c>
      <c r="R225" s="15">
        <v>1.0</v>
      </c>
    </row>
    <row r="226">
      <c r="A226" s="25" t="s">
        <v>357</v>
      </c>
      <c r="B226" s="25">
        <v>2019.0</v>
      </c>
      <c r="C226" s="25">
        <v>1.0</v>
      </c>
      <c r="D226" s="25" t="s">
        <v>20</v>
      </c>
      <c r="E226" s="25" t="s">
        <v>205</v>
      </c>
      <c r="F226" s="1"/>
      <c r="G226" s="1"/>
      <c r="H226" s="31"/>
      <c r="J226" s="40" t="s">
        <v>206</v>
      </c>
      <c r="K226" s="26">
        <f t="shared" si="1"/>
        <v>0</v>
      </c>
    </row>
    <row r="227">
      <c r="A227" s="25" t="s">
        <v>358</v>
      </c>
      <c r="B227" s="25">
        <v>2019.0</v>
      </c>
      <c r="C227" s="25">
        <v>1.0</v>
      </c>
      <c r="D227" s="25" t="s">
        <v>20</v>
      </c>
      <c r="E227" s="25" t="s">
        <v>205</v>
      </c>
      <c r="F227" s="1" t="s">
        <v>95</v>
      </c>
      <c r="G227" s="1"/>
      <c r="H227" s="31"/>
      <c r="K227" s="26">
        <f t="shared" si="1"/>
        <v>3</v>
      </c>
      <c r="P227" s="15">
        <v>1.0</v>
      </c>
      <c r="S227" s="15">
        <v>1.0</v>
      </c>
      <c r="T227" s="15"/>
      <c r="U227" s="15">
        <v>1.0</v>
      </c>
    </row>
    <row r="228">
      <c r="A228" s="25" t="s">
        <v>359</v>
      </c>
      <c r="B228" s="25">
        <v>2019.0</v>
      </c>
      <c r="C228" s="25">
        <v>1.0</v>
      </c>
      <c r="D228" s="25" t="s">
        <v>20</v>
      </c>
      <c r="E228" s="25" t="s">
        <v>205</v>
      </c>
      <c r="F228" s="1" t="s">
        <v>95</v>
      </c>
      <c r="G228" s="1"/>
      <c r="H228" s="31"/>
      <c r="K228" s="26">
        <f t="shared" si="1"/>
        <v>3</v>
      </c>
      <c r="P228" s="15">
        <v>1.0</v>
      </c>
      <c r="S228" s="15">
        <v>1.0</v>
      </c>
      <c r="T228" s="15"/>
      <c r="U228" s="15">
        <v>1.0</v>
      </c>
    </row>
    <row r="229">
      <c r="A229" s="25" t="s">
        <v>360</v>
      </c>
      <c r="B229" s="25">
        <v>2019.0</v>
      </c>
      <c r="C229" s="25">
        <v>1.0</v>
      </c>
      <c r="D229" s="25" t="s">
        <v>20</v>
      </c>
      <c r="E229" s="25" t="s">
        <v>205</v>
      </c>
      <c r="F229" s="1" t="s">
        <v>95</v>
      </c>
      <c r="G229" s="1"/>
      <c r="H229" s="31"/>
      <c r="K229" s="26">
        <f t="shared" si="1"/>
        <v>4</v>
      </c>
      <c r="P229" s="15">
        <v>1.0</v>
      </c>
      <c r="S229" s="15">
        <v>1.0</v>
      </c>
      <c r="AK229" s="15">
        <v>1.0</v>
      </c>
      <c r="AN229" s="15">
        <v>1.0</v>
      </c>
    </row>
    <row r="230">
      <c r="A230" s="25" t="s">
        <v>361</v>
      </c>
      <c r="B230" s="25">
        <v>2019.0</v>
      </c>
      <c r="C230" s="25">
        <v>1.0</v>
      </c>
      <c r="D230" s="25" t="s">
        <v>20</v>
      </c>
      <c r="E230" s="25" t="s">
        <v>205</v>
      </c>
      <c r="F230" s="1" t="s">
        <v>362</v>
      </c>
      <c r="G230" s="1"/>
      <c r="H230" s="31"/>
      <c r="K230" s="26">
        <f t="shared" si="1"/>
        <v>3</v>
      </c>
      <c r="L230" s="15">
        <v>1.0</v>
      </c>
      <c r="V230" s="15">
        <v>1.0</v>
      </c>
      <c r="AK230" s="15">
        <v>1.0</v>
      </c>
    </row>
    <row r="231">
      <c r="A231" s="25" t="s">
        <v>363</v>
      </c>
      <c r="B231" s="25">
        <v>2019.0</v>
      </c>
      <c r="C231" s="25">
        <v>1.0</v>
      </c>
      <c r="D231" s="25" t="s">
        <v>20</v>
      </c>
      <c r="E231" s="25" t="s">
        <v>100</v>
      </c>
      <c r="F231" s="1" t="s">
        <v>95</v>
      </c>
      <c r="G231" s="1"/>
      <c r="H231" s="2"/>
      <c r="I231" s="6"/>
      <c r="J231" s="6"/>
      <c r="K231" s="26">
        <f t="shared" si="1"/>
        <v>1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17"/>
      <c r="AC231" s="17">
        <v>1.0</v>
      </c>
      <c r="AD231" s="6"/>
      <c r="AE231" s="6"/>
      <c r="AF231" s="6"/>
      <c r="AG231" s="6"/>
      <c r="AH231" s="6"/>
      <c r="AI231" s="17"/>
      <c r="AJ231" s="17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6"/>
      <c r="DO231" s="6"/>
      <c r="DP231" s="6"/>
      <c r="DQ231" s="6"/>
      <c r="DR231" s="6"/>
      <c r="DS231" s="6"/>
      <c r="DT231" s="6"/>
      <c r="DU231" s="6"/>
      <c r="DV231" s="6"/>
      <c r="DW231" s="6"/>
      <c r="DX231" s="6"/>
      <c r="DY231" s="6"/>
    </row>
    <row r="232">
      <c r="A232" s="25" t="s">
        <v>364</v>
      </c>
      <c r="B232" s="25">
        <v>2019.0</v>
      </c>
      <c r="C232" s="25">
        <v>1.0</v>
      </c>
      <c r="D232" s="25" t="s">
        <v>20</v>
      </c>
      <c r="E232" s="25" t="s">
        <v>205</v>
      </c>
      <c r="F232" s="1" t="s">
        <v>95</v>
      </c>
      <c r="G232" s="1"/>
      <c r="H232" s="31"/>
      <c r="K232" s="26">
        <f t="shared" si="1"/>
        <v>3</v>
      </c>
      <c r="P232" s="15">
        <v>1.0</v>
      </c>
      <c r="S232" s="15">
        <v>1.0</v>
      </c>
      <c r="AK232" s="15">
        <v>1.0</v>
      </c>
    </row>
    <row r="233">
      <c r="A233" s="25" t="s">
        <v>365</v>
      </c>
      <c r="B233" s="25">
        <v>2021.0</v>
      </c>
      <c r="C233" s="25">
        <v>1.0</v>
      </c>
      <c r="D233" s="25" t="s">
        <v>20</v>
      </c>
      <c r="E233" s="25" t="s">
        <v>205</v>
      </c>
      <c r="F233" s="1" t="s">
        <v>95</v>
      </c>
      <c r="G233" s="2"/>
      <c r="H233" s="31"/>
      <c r="K233" s="26">
        <f t="shared" si="1"/>
        <v>3</v>
      </c>
      <c r="L233" s="15">
        <v>1.0</v>
      </c>
      <c r="T233" s="15"/>
      <c r="U233" s="15">
        <v>1.0</v>
      </c>
      <c r="AN233" s="15">
        <v>1.0</v>
      </c>
    </row>
    <row r="234">
      <c r="A234" s="25" t="s">
        <v>366</v>
      </c>
      <c r="B234" s="25">
        <v>2019.0</v>
      </c>
      <c r="C234" s="25">
        <v>1.0</v>
      </c>
      <c r="D234" s="25" t="s">
        <v>20</v>
      </c>
      <c r="E234" s="25" t="s">
        <v>100</v>
      </c>
      <c r="F234" s="1" t="s">
        <v>95</v>
      </c>
      <c r="G234" s="2"/>
      <c r="H234" s="31"/>
      <c r="K234" s="26">
        <f t="shared" si="1"/>
        <v>5</v>
      </c>
      <c r="L234" s="15">
        <v>1.0</v>
      </c>
      <c r="AC234" s="15">
        <v>1.0</v>
      </c>
      <c r="AF234" s="15">
        <v>1.0</v>
      </c>
      <c r="AJ234" s="15">
        <v>1.0</v>
      </c>
      <c r="AN234" s="15">
        <v>1.0</v>
      </c>
    </row>
    <row r="235">
      <c r="A235" s="25" t="s">
        <v>367</v>
      </c>
      <c r="B235" s="25">
        <v>2018.0</v>
      </c>
      <c r="C235" s="25">
        <v>1.0</v>
      </c>
      <c r="D235" s="25" t="s">
        <v>20</v>
      </c>
      <c r="E235" s="25" t="s">
        <v>100</v>
      </c>
      <c r="F235" s="1" t="s">
        <v>95</v>
      </c>
      <c r="G235" s="1"/>
      <c r="H235" s="25"/>
      <c r="I235" s="17"/>
      <c r="J235" s="3"/>
      <c r="K235" s="26">
        <f t="shared" si="1"/>
        <v>3</v>
      </c>
      <c r="L235" s="3"/>
      <c r="M235" s="41">
        <v>1.0</v>
      </c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41"/>
      <c r="AC235" s="41">
        <v>1.0</v>
      </c>
      <c r="AD235" s="3"/>
      <c r="AE235" s="3"/>
      <c r="AF235" s="41">
        <v>1.0</v>
      </c>
      <c r="AG235" s="3"/>
      <c r="AH235" s="3"/>
      <c r="AI235" s="3"/>
      <c r="AJ235" s="3"/>
      <c r="AK235" s="41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41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/>
      <c r="CY235" s="3"/>
      <c r="CZ235" s="3"/>
      <c r="DA235" s="3"/>
      <c r="DB235" s="3"/>
      <c r="DC235" s="3"/>
      <c r="DD235" s="3"/>
      <c r="DE235" s="3"/>
      <c r="DF235" s="3"/>
      <c r="DG235" s="3"/>
      <c r="DH235" s="3"/>
      <c r="DI235" s="3"/>
      <c r="DJ235" s="3"/>
      <c r="DK235" s="3"/>
      <c r="DL235" s="3"/>
      <c r="DM235" s="3"/>
      <c r="DN235" s="3"/>
      <c r="DO235" s="3"/>
      <c r="DP235" s="3"/>
      <c r="DQ235" s="3"/>
      <c r="DR235" s="3"/>
      <c r="DS235" s="3"/>
      <c r="DT235" s="3"/>
      <c r="DU235" s="3"/>
      <c r="DV235" s="3"/>
      <c r="DW235" s="3"/>
      <c r="DX235" s="3"/>
      <c r="DY235" s="3"/>
    </row>
    <row r="236">
      <c r="A236" s="25" t="s">
        <v>368</v>
      </c>
      <c r="B236" s="25">
        <v>2020.0</v>
      </c>
      <c r="C236" s="25">
        <v>1.0</v>
      </c>
      <c r="D236" s="25" t="s">
        <v>20</v>
      </c>
      <c r="E236" s="25" t="s">
        <v>100</v>
      </c>
      <c r="F236" s="1" t="s">
        <v>95</v>
      </c>
      <c r="G236" s="2"/>
      <c r="H236" s="31"/>
      <c r="K236" s="26">
        <f t="shared" si="1"/>
        <v>1</v>
      </c>
      <c r="AK236" s="15">
        <v>1.0</v>
      </c>
    </row>
    <row r="237">
      <c r="A237" s="25" t="s">
        <v>369</v>
      </c>
      <c r="B237" s="25">
        <v>2020.0</v>
      </c>
      <c r="C237" s="25">
        <v>1.0</v>
      </c>
      <c r="D237" s="25" t="s">
        <v>20</v>
      </c>
      <c r="E237" s="25" t="s">
        <v>100</v>
      </c>
      <c r="F237" s="1" t="s">
        <v>95</v>
      </c>
      <c r="G237" s="2"/>
      <c r="H237" s="31"/>
      <c r="K237" s="26">
        <f t="shared" si="1"/>
        <v>1</v>
      </c>
      <c r="AJ237" s="15">
        <v>1.0</v>
      </c>
    </row>
    <row r="238">
      <c r="A238" s="25" t="s">
        <v>370</v>
      </c>
      <c r="B238" s="25">
        <v>2020.0</v>
      </c>
      <c r="C238" s="25">
        <v>1.0</v>
      </c>
      <c r="D238" s="25" t="s">
        <v>20</v>
      </c>
      <c r="E238" s="25" t="s">
        <v>100</v>
      </c>
      <c r="F238" s="1" t="s">
        <v>95</v>
      </c>
      <c r="G238" s="2"/>
      <c r="H238" s="31"/>
      <c r="K238" s="26">
        <f t="shared" si="1"/>
        <v>1</v>
      </c>
      <c r="V238" s="15">
        <v>1.0</v>
      </c>
    </row>
    <row r="239">
      <c r="A239" s="25" t="s">
        <v>371</v>
      </c>
      <c r="B239" s="25">
        <v>2020.0</v>
      </c>
      <c r="C239" s="25">
        <v>1.0</v>
      </c>
      <c r="D239" s="25" t="s">
        <v>20</v>
      </c>
      <c r="E239" s="25" t="s">
        <v>100</v>
      </c>
      <c r="F239" s="1" t="s">
        <v>95</v>
      </c>
      <c r="G239" s="2"/>
      <c r="H239" s="31"/>
      <c r="J239" s="15" t="s">
        <v>170</v>
      </c>
      <c r="K239" s="26">
        <f t="shared" si="1"/>
        <v>1</v>
      </c>
      <c r="AO239" s="15">
        <v>1.0</v>
      </c>
    </row>
    <row r="240">
      <c r="A240" s="25" t="s">
        <v>372</v>
      </c>
      <c r="B240" s="25">
        <v>2020.0</v>
      </c>
      <c r="C240" s="25">
        <v>1.0</v>
      </c>
      <c r="D240" s="25" t="s">
        <v>20</v>
      </c>
      <c r="E240" s="25" t="s">
        <v>94</v>
      </c>
      <c r="F240" s="1" t="s">
        <v>95</v>
      </c>
      <c r="G240" s="1"/>
      <c r="H240" s="25"/>
      <c r="J240" s="15"/>
      <c r="K240" s="26">
        <f t="shared" si="1"/>
        <v>3</v>
      </c>
      <c r="L240" s="15">
        <v>1.0</v>
      </c>
      <c r="AB240" s="15"/>
      <c r="AC240" s="15">
        <v>1.0</v>
      </c>
      <c r="AI240" s="15"/>
      <c r="AJ240" s="15">
        <v>1.0</v>
      </c>
      <c r="AK240" s="15"/>
    </row>
    <row r="241">
      <c r="A241" s="25" t="s">
        <v>373</v>
      </c>
      <c r="B241" s="25">
        <v>2020.0</v>
      </c>
      <c r="C241" s="25">
        <v>1.0</v>
      </c>
      <c r="D241" s="25" t="s">
        <v>20</v>
      </c>
      <c r="E241" s="25" t="s">
        <v>94</v>
      </c>
      <c r="F241" s="1" t="s">
        <v>95</v>
      </c>
      <c r="G241" s="1"/>
      <c r="H241" s="25"/>
      <c r="J241" s="15"/>
      <c r="K241" s="26">
        <f t="shared" si="1"/>
        <v>2</v>
      </c>
      <c r="L241" s="15">
        <v>1.0</v>
      </c>
      <c r="AB241" s="15"/>
      <c r="AC241" s="15">
        <v>1.0</v>
      </c>
      <c r="AI241" s="15"/>
      <c r="AJ241" s="15"/>
      <c r="AK241" s="15"/>
    </row>
    <row r="242">
      <c r="A242" s="25" t="s">
        <v>374</v>
      </c>
      <c r="B242" s="25">
        <v>2021.0</v>
      </c>
      <c r="C242" s="25">
        <v>1.0</v>
      </c>
      <c r="D242" s="25" t="s">
        <v>20</v>
      </c>
      <c r="E242" s="25" t="s">
        <v>94</v>
      </c>
      <c r="F242" s="1" t="s">
        <v>95</v>
      </c>
      <c r="G242" s="2"/>
      <c r="H242" s="31"/>
      <c r="K242" s="26">
        <f t="shared" si="1"/>
        <v>3</v>
      </c>
      <c r="L242" s="15">
        <v>1.0</v>
      </c>
      <c r="AB242" s="15"/>
      <c r="AC242" s="15">
        <v>1.0</v>
      </c>
      <c r="AK242" s="15">
        <v>1.0</v>
      </c>
    </row>
    <row r="243">
      <c r="A243" s="25" t="s">
        <v>375</v>
      </c>
      <c r="B243" s="25">
        <v>2021.0</v>
      </c>
      <c r="C243" s="25">
        <v>1.0</v>
      </c>
      <c r="D243" s="25" t="s">
        <v>20</v>
      </c>
      <c r="E243" s="25" t="s">
        <v>100</v>
      </c>
      <c r="F243" s="1" t="s">
        <v>95</v>
      </c>
      <c r="G243" s="2"/>
      <c r="H243" s="31"/>
      <c r="K243" s="26">
        <f t="shared" si="1"/>
        <v>1</v>
      </c>
      <c r="L243" s="15">
        <v>1.0</v>
      </c>
    </row>
    <row r="244">
      <c r="A244" s="25" t="s">
        <v>376</v>
      </c>
      <c r="B244" s="25">
        <v>2021.0</v>
      </c>
      <c r="C244" s="25">
        <v>1.0</v>
      </c>
      <c r="D244" s="25" t="s">
        <v>20</v>
      </c>
      <c r="E244" s="25" t="s">
        <v>100</v>
      </c>
      <c r="F244" s="1" t="s">
        <v>95</v>
      </c>
      <c r="G244" s="2"/>
      <c r="H244" s="31"/>
      <c r="K244" s="26">
        <f t="shared" si="1"/>
        <v>1</v>
      </c>
      <c r="AJ244" s="15">
        <v>1.0</v>
      </c>
    </row>
    <row r="245">
      <c r="A245" s="25" t="s">
        <v>377</v>
      </c>
      <c r="B245" s="25">
        <v>2021.0</v>
      </c>
      <c r="C245" s="25">
        <v>1.0</v>
      </c>
      <c r="D245" s="25" t="s">
        <v>20</v>
      </c>
      <c r="E245" s="25" t="s">
        <v>100</v>
      </c>
      <c r="F245" s="1" t="s">
        <v>95</v>
      </c>
      <c r="G245" s="2"/>
      <c r="H245" s="31"/>
      <c r="K245" s="26">
        <f t="shared" si="1"/>
        <v>1</v>
      </c>
      <c r="AC245" s="15">
        <v>1.0</v>
      </c>
    </row>
    <row r="246">
      <c r="A246" s="25" t="s">
        <v>378</v>
      </c>
      <c r="B246" s="25">
        <v>2021.0</v>
      </c>
      <c r="C246" s="25">
        <v>1.0</v>
      </c>
      <c r="D246" s="25" t="s">
        <v>99</v>
      </c>
      <c r="E246" s="25" t="s">
        <v>94</v>
      </c>
      <c r="F246" s="1" t="s">
        <v>95</v>
      </c>
      <c r="G246" s="2"/>
      <c r="H246" s="31"/>
      <c r="I246" s="15" t="s">
        <v>379</v>
      </c>
      <c r="K246" s="26">
        <f t="shared" si="1"/>
        <v>1</v>
      </c>
      <c r="AD246" s="15">
        <v>1.0</v>
      </c>
      <c r="DG246" s="28" t="s">
        <v>108</v>
      </c>
    </row>
    <row r="247">
      <c r="A247" s="25" t="s">
        <v>380</v>
      </c>
      <c r="B247" s="25">
        <v>2021.0</v>
      </c>
      <c r="C247" s="25">
        <v>1.0</v>
      </c>
      <c r="D247" s="25" t="s">
        <v>99</v>
      </c>
      <c r="E247" s="25" t="s">
        <v>94</v>
      </c>
      <c r="F247" s="1" t="s">
        <v>95</v>
      </c>
      <c r="G247" s="2"/>
      <c r="H247" s="31"/>
      <c r="I247" s="15" t="s">
        <v>379</v>
      </c>
      <c r="K247" s="26">
        <f t="shared" si="1"/>
        <v>1</v>
      </c>
      <c r="T247" s="15">
        <v>1.0</v>
      </c>
      <c r="DG247" s="28" t="s">
        <v>108</v>
      </c>
    </row>
    <row r="248">
      <c r="A248" s="25" t="s">
        <v>381</v>
      </c>
      <c r="B248" s="25">
        <v>2021.0</v>
      </c>
      <c r="C248" s="25">
        <v>1.0</v>
      </c>
      <c r="D248" s="25" t="s">
        <v>99</v>
      </c>
      <c r="E248" s="25" t="s">
        <v>94</v>
      </c>
      <c r="F248" s="1" t="s">
        <v>95</v>
      </c>
      <c r="G248" s="2"/>
      <c r="H248" s="31"/>
      <c r="I248" s="15" t="s">
        <v>379</v>
      </c>
      <c r="K248" s="26">
        <f t="shared" si="1"/>
        <v>1</v>
      </c>
      <c r="Y248" s="15">
        <v>1.0</v>
      </c>
      <c r="DG248" s="28" t="s">
        <v>108</v>
      </c>
    </row>
    <row r="249">
      <c r="A249" s="25" t="s">
        <v>382</v>
      </c>
      <c r="B249" s="25">
        <v>2021.0</v>
      </c>
      <c r="C249" s="25">
        <v>1.0</v>
      </c>
      <c r="D249" s="25" t="s">
        <v>99</v>
      </c>
      <c r="E249" s="25" t="s">
        <v>94</v>
      </c>
      <c r="F249" s="1" t="s">
        <v>95</v>
      </c>
      <c r="G249" s="2"/>
      <c r="H249" s="31"/>
      <c r="I249" s="15" t="s">
        <v>379</v>
      </c>
      <c r="K249" s="26">
        <f t="shared" si="1"/>
        <v>1</v>
      </c>
      <c r="U249" s="15">
        <v>1.0</v>
      </c>
      <c r="DG249" s="28" t="s">
        <v>108</v>
      </c>
    </row>
    <row r="250">
      <c r="A250" s="25" t="s">
        <v>383</v>
      </c>
      <c r="B250" s="25">
        <v>2021.0</v>
      </c>
      <c r="C250" s="25">
        <v>1.0</v>
      </c>
      <c r="D250" s="25" t="s">
        <v>99</v>
      </c>
      <c r="E250" s="25" t="s">
        <v>94</v>
      </c>
      <c r="F250" s="1" t="s">
        <v>95</v>
      </c>
      <c r="G250" s="2"/>
      <c r="H250" s="31"/>
      <c r="I250" s="15" t="s">
        <v>379</v>
      </c>
      <c r="K250" s="26">
        <f t="shared" si="1"/>
        <v>1</v>
      </c>
      <c r="AA250" s="15">
        <v>1.0</v>
      </c>
      <c r="DG250" s="28" t="s">
        <v>108</v>
      </c>
    </row>
    <row r="251">
      <c r="A251" s="25" t="s">
        <v>384</v>
      </c>
      <c r="B251" s="25">
        <v>2021.0</v>
      </c>
      <c r="C251" s="25">
        <v>1.0</v>
      </c>
      <c r="D251" s="25" t="s">
        <v>99</v>
      </c>
      <c r="E251" s="25" t="s">
        <v>94</v>
      </c>
      <c r="F251" s="1" t="s">
        <v>95</v>
      </c>
      <c r="G251" s="2"/>
      <c r="H251" s="31"/>
      <c r="I251" s="15" t="s">
        <v>379</v>
      </c>
      <c r="K251" s="26">
        <f t="shared" si="1"/>
        <v>1</v>
      </c>
      <c r="V251" s="15">
        <v>1.0</v>
      </c>
      <c r="DH251" s="28" t="s">
        <v>108</v>
      </c>
    </row>
    <row r="252">
      <c r="A252" s="25" t="s">
        <v>385</v>
      </c>
      <c r="B252" s="25">
        <v>2021.0</v>
      </c>
      <c r="C252" s="25">
        <v>1.0</v>
      </c>
      <c r="D252" s="25" t="s">
        <v>99</v>
      </c>
      <c r="E252" s="25" t="s">
        <v>94</v>
      </c>
      <c r="F252" s="1" t="s">
        <v>95</v>
      </c>
      <c r="G252" s="2"/>
      <c r="H252" s="31"/>
      <c r="I252" s="15" t="s">
        <v>386</v>
      </c>
      <c r="K252" s="26">
        <f t="shared" si="1"/>
        <v>1</v>
      </c>
      <c r="AK252" s="15">
        <v>1.0</v>
      </c>
      <c r="DH252" s="28" t="s">
        <v>108</v>
      </c>
    </row>
    <row r="253">
      <c r="A253" s="25" t="s">
        <v>387</v>
      </c>
      <c r="B253" s="25">
        <v>2021.0</v>
      </c>
      <c r="C253" s="25">
        <v>1.0</v>
      </c>
      <c r="D253" s="25" t="s">
        <v>99</v>
      </c>
      <c r="E253" s="25" t="s">
        <v>94</v>
      </c>
      <c r="F253" s="1" t="s">
        <v>95</v>
      </c>
      <c r="G253" s="2"/>
      <c r="H253" s="31"/>
      <c r="I253" s="15" t="s">
        <v>379</v>
      </c>
      <c r="K253" s="26">
        <f t="shared" si="1"/>
        <v>1</v>
      </c>
      <c r="AB253" s="15">
        <v>1.0</v>
      </c>
      <c r="DH253" s="28" t="s">
        <v>108</v>
      </c>
    </row>
    <row r="254">
      <c r="A254" s="25" t="s">
        <v>388</v>
      </c>
      <c r="B254" s="25">
        <v>2021.0</v>
      </c>
      <c r="C254" s="25">
        <v>1.0</v>
      </c>
      <c r="D254" s="25" t="s">
        <v>99</v>
      </c>
      <c r="E254" s="25" t="s">
        <v>94</v>
      </c>
      <c r="F254" s="1" t="s">
        <v>95</v>
      </c>
      <c r="G254" s="2"/>
      <c r="H254" s="31"/>
      <c r="I254" s="15" t="s">
        <v>379</v>
      </c>
      <c r="K254" s="26">
        <f t="shared" si="1"/>
        <v>1</v>
      </c>
      <c r="W254" s="15"/>
      <c r="X254" s="15">
        <v>1.0</v>
      </c>
      <c r="DH254" s="28" t="s">
        <v>108</v>
      </c>
    </row>
    <row r="255">
      <c r="A255" s="25" t="s">
        <v>389</v>
      </c>
      <c r="B255" s="25">
        <v>2021.0</v>
      </c>
      <c r="C255" s="25">
        <v>1.0</v>
      </c>
      <c r="D255" s="25" t="s">
        <v>99</v>
      </c>
      <c r="E255" s="25" t="s">
        <v>94</v>
      </c>
      <c r="F255" s="1" t="s">
        <v>95</v>
      </c>
      <c r="G255" s="2"/>
      <c r="H255" s="31"/>
      <c r="I255" s="15" t="s">
        <v>379</v>
      </c>
      <c r="K255" s="26">
        <f t="shared" si="1"/>
        <v>1</v>
      </c>
      <c r="T255" s="15">
        <v>1.0</v>
      </c>
      <c r="DH255" s="28" t="s">
        <v>243</v>
      </c>
    </row>
    <row r="256">
      <c r="A256" s="25" t="s">
        <v>390</v>
      </c>
      <c r="B256" s="25">
        <v>2021.0</v>
      </c>
      <c r="C256" s="25">
        <v>1.0</v>
      </c>
      <c r="D256" s="25" t="s">
        <v>99</v>
      </c>
      <c r="E256" s="25" t="s">
        <v>94</v>
      </c>
      <c r="F256" s="1" t="s">
        <v>95</v>
      </c>
      <c r="G256" s="2"/>
      <c r="H256" s="31"/>
      <c r="I256" s="15" t="s">
        <v>379</v>
      </c>
      <c r="K256" s="26">
        <f t="shared" si="1"/>
        <v>1</v>
      </c>
      <c r="W256" s="15">
        <v>1.0</v>
      </c>
      <c r="DH256" s="28" t="s">
        <v>108</v>
      </c>
    </row>
    <row r="257">
      <c r="A257" s="25" t="s">
        <v>391</v>
      </c>
      <c r="B257" s="25">
        <v>2021.0</v>
      </c>
      <c r="C257" s="25">
        <v>1.0</v>
      </c>
      <c r="D257" s="25" t="s">
        <v>99</v>
      </c>
      <c r="E257" s="25" t="s">
        <v>94</v>
      </c>
      <c r="F257" s="1" t="s">
        <v>95</v>
      </c>
      <c r="G257" s="2"/>
      <c r="H257" s="31"/>
      <c r="I257" s="15" t="s">
        <v>379</v>
      </c>
      <c r="K257" s="26">
        <f t="shared" si="1"/>
        <v>1</v>
      </c>
      <c r="X257" s="15">
        <v>1.0</v>
      </c>
      <c r="DH257" s="28" t="s">
        <v>108</v>
      </c>
    </row>
    <row r="258">
      <c r="A258" s="25" t="s">
        <v>392</v>
      </c>
      <c r="B258" s="25">
        <v>2021.0</v>
      </c>
      <c r="C258" s="25">
        <v>1.0</v>
      </c>
      <c r="D258" s="25" t="s">
        <v>99</v>
      </c>
      <c r="E258" s="25" t="s">
        <v>94</v>
      </c>
      <c r="F258" s="1" t="s">
        <v>95</v>
      </c>
      <c r="G258" s="2"/>
      <c r="H258" s="31"/>
      <c r="I258" s="15" t="s">
        <v>379</v>
      </c>
      <c r="K258" s="26">
        <f t="shared" si="1"/>
        <v>1</v>
      </c>
      <c r="P258" s="15">
        <v>1.0</v>
      </c>
      <c r="DH258" s="28" t="s">
        <v>108</v>
      </c>
    </row>
    <row r="259">
      <c r="A259" s="25" t="s">
        <v>393</v>
      </c>
      <c r="B259" s="25">
        <v>2021.0</v>
      </c>
      <c r="C259" s="25">
        <v>1.0</v>
      </c>
      <c r="D259" s="25" t="s">
        <v>20</v>
      </c>
      <c r="E259" s="25" t="s">
        <v>94</v>
      </c>
      <c r="F259" s="1" t="s">
        <v>95</v>
      </c>
      <c r="G259" s="2"/>
      <c r="H259" s="31"/>
      <c r="I259" s="17"/>
      <c r="J259" s="17"/>
      <c r="K259" s="26">
        <f t="shared" si="1"/>
        <v>1</v>
      </c>
      <c r="L259" s="6"/>
      <c r="M259" s="6"/>
      <c r="N259" s="6"/>
      <c r="O259" s="6"/>
      <c r="P259" s="6"/>
      <c r="Q259" s="6"/>
      <c r="R259" s="17">
        <v>1.0</v>
      </c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6"/>
      <c r="DO259" s="6"/>
      <c r="DP259" s="6"/>
      <c r="DQ259" s="6"/>
      <c r="DR259" s="6"/>
      <c r="DS259" s="6"/>
      <c r="DT259" s="6"/>
      <c r="DU259" s="6"/>
      <c r="DV259" s="6"/>
      <c r="DW259" s="6"/>
      <c r="DX259" s="6"/>
      <c r="DY259" s="6"/>
    </row>
    <row r="260">
      <c r="A260" s="25" t="s">
        <v>394</v>
      </c>
      <c r="B260" s="25">
        <v>2021.0</v>
      </c>
      <c r="C260" s="25">
        <v>1.0</v>
      </c>
      <c r="D260" s="25" t="s">
        <v>20</v>
      </c>
      <c r="E260" s="25" t="s">
        <v>100</v>
      </c>
      <c r="F260" s="1" t="s">
        <v>95</v>
      </c>
      <c r="G260" s="2"/>
      <c r="H260" s="31"/>
      <c r="K260" s="26">
        <f t="shared" si="1"/>
        <v>1</v>
      </c>
      <c r="AJ260" s="15">
        <v>1.0</v>
      </c>
    </row>
    <row r="261">
      <c r="A261" s="25" t="s">
        <v>395</v>
      </c>
      <c r="B261" s="25">
        <v>2021.0</v>
      </c>
      <c r="C261" s="25">
        <v>1.0</v>
      </c>
      <c r="D261" s="25" t="s">
        <v>20</v>
      </c>
      <c r="E261" s="25" t="s">
        <v>100</v>
      </c>
      <c r="F261" s="1" t="s">
        <v>95</v>
      </c>
      <c r="G261" s="2"/>
      <c r="H261" s="31"/>
      <c r="K261" s="26">
        <f t="shared" si="1"/>
        <v>2</v>
      </c>
      <c r="R261" s="15">
        <v>1.0</v>
      </c>
      <c r="V261" s="15">
        <v>1.0</v>
      </c>
    </row>
    <row r="262">
      <c r="A262" s="25" t="s">
        <v>396</v>
      </c>
      <c r="B262" s="25">
        <v>2018.0</v>
      </c>
      <c r="C262" s="25">
        <v>1.0</v>
      </c>
      <c r="D262" s="25" t="s">
        <v>20</v>
      </c>
      <c r="E262" s="25" t="s">
        <v>100</v>
      </c>
      <c r="F262" s="1" t="s">
        <v>95</v>
      </c>
      <c r="G262" s="1"/>
      <c r="H262" s="25"/>
      <c r="I262" s="17"/>
      <c r="K262" s="26">
        <f t="shared" si="1"/>
        <v>1</v>
      </c>
      <c r="AJ262" s="15">
        <v>1.0</v>
      </c>
    </row>
    <row r="263">
      <c r="A263" s="25" t="s">
        <v>397</v>
      </c>
      <c r="B263" s="25">
        <v>2021.0</v>
      </c>
      <c r="C263" s="25">
        <v>1.0</v>
      </c>
      <c r="D263" s="25" t="s">
        <v>20</v>
      </c>
      <c r="E263" s="25" t="s">
        <v>100</v>
      </c>
      <c r="F263" s="1" t="s">
        <v>95</v>
      </c>
      <c r="G263" s="2"/>
      <c r="H263" s="31"/>
      <c r="K263" s="26">
        <f t="shared" si="1"/>
        <v>1</v>
      </c>
      <c r="AK263" s="15">
        <v>1.0</v>
      </c>
    </row>
    <row r="264">
      <c r="A264" s="25" t="s">
        <v>398</v>
      </c>
      <c r="B264" s="25">
        <v>2021.0</v>
      </c>
      <c r="C264" s="25">
        <v>1.0</v>
      </c>
      <c r="D264" s="25" t="s">
        <v>20</v>
      </c>
      <c r="E264" s="25" t="s">
        <v>100</v>
      </c>
      <c r="F264" s="1" t="s">
        <v>95</v>
      </c>
      <c r="G264" s="2"/>
      <c r="H264" s="31"/>
      <c r="K264" s="26">
        <f t="shared" si="1"/>
        <v>1</v>
      </c>
      <c r="AK264" s="15">
        <v>1.0</v>
      </c>
    </row>
    <row r="265">
      <c r="A265" s="25" t="s">
        <v>399</v>
      </c>
      <c r="B265" s="25">
        <v>2021.0</v>
      </c>
      <c r="C265" s="25">
        <v>1.0</v>
      </c>
      <c r="D265" s="25" t="s">
        <v>20</v>
      </c>
      <c r="E265" s="25" t="s">
        <v>100</v>
      </c>
      <c r="F265" s="1" t="s">
        <v>95</v>
      </c>
      <c r="G265" s="2"/>
      <c r="H265" s="31"/>
      <c r="K265" s="26">
        <f t="shared" si="1"/>
        <v>1</v>
      </c>
      <c r="N265" s="15">
        <v>1.0</v>
      </c>
    </row>
    <row r="266">
      <c r="A266" s="25" t="s">
        <v>400</v>
      </c>
      <c r="B266" s="25">
        <v>2021.0</v>
      </c>
      <c r="C266" s="25">
        <v>1.0</v>
      </c>
      <c r="D266" s="25" t="s">
        <v>20</v>
      </c>
      <c r="E266" s="25" t="s">
        <v>100</v>
      </c>
      <c r="F266" s="1" t="s">
        <v>95</v>
      </c>
      <c r="G266" s="2"/>
      <c r="H266" s="31"/>
      <c r="K266" s="26">
        <f t="shared" si="1"/>
        <v>1</v>
      </c>
      <c r="AJ266" s="15">
        <v>1.0</v>
      </c>
    </row>
    <row r="267">
      <c r="A267" s="25" t="s">
        <v>401</v>
      </c>
      <c r="B267" s="25">
        <v>2021.0</v>
      </c>
      <c r="C267" s="25">
        <v>1.0</v>
      </c>
      <c r="D267" s="25" t="s">
        <v>20</v>
      </c>
      <c r="E267" s="25" t="s">
        <v>100</v>
      </c>
      <c r="F267" s="1" t="s">
        <v>95</v>
      </c>
      <c r="G267" s="2"/>
      <c r="H267" s="31"/>
      <c r="K267" s="26">
        <f t="shared" si="1"/>
        <v>1</v>
      </c>
      <c r="AJ267" s="15">
        <v>1.0</v>
      </c>
    </row>
    <row r="268">
      <c r="A268" s="25" t="s">
        <v>402</v>
      </c>
      <c r="B268" s="25">
        <v>2021.0</v>
      </c>
      <c r="C268" s="25">
        <v>1.0</v>
      </c>
      <c r="D268" s="25" t="s">
        <v>20</v>
      </c>
      <c r="E268" s="25" t="s">
        <v>100</v>
      </c>
      <c r="F268" s="1" t="s">
        <v>95</v>
      </c>
      <c r="G268" s="2"/>
      <c r="H268" s="31"/>
      <c r="K268" s="26">
        <f t="shared" si="1"/>
        <v>1</v>
      </c>
      <c r="AK268" s="15">
        <v>1.0</v>
      </c>
    </row>
    <row r="269">
      <c r="A269" s="25" t="s">
        <v>403</v>
      </c>
      <c r="B269" s="25">
        <v>2021.0</v>
      </c>
      <c r="C269" s="25">
        <v>1.0</v>
      </c>
      <c r="D269" s="25" t="s">
        <v>20</v>
      </c>
      <c r="E269" s="25" t="s">
        <v>100</v>
      </c>
      <c r="F269" s="1" t="s">
        <v>95</v>
      </c>
      <c r="G269" s="2"/>
      <c r="H269" s="31"/>
      <c r="K269" s="26">
        <f t="shared" si="1"/>
        <v>1</v>
      </c>
      <c r="AK269" s="15">
        <v>1.0</v>
      </c>
    </row>
    <row r="270">
      <c r="A270" s="25" t="s">
        <v>404</v>
      </c>
      <c r="B270" s="25">
        <v>2021.0</v>
      </c>
      <c r="C270" s="25">
        <v>1.0</v>
      </c>
      <c r="D270" s="25" t="s">
        <v>20</v>
      </c>
      <c r="E270" s="25" t="s">
        <v>100</v>
      </c>
      <c r="F270" s="1" t="s">
        <v>95</v>
      </c>
      <c r="G270" s="2"/>
      <c r="H270" s="31"/>
      <c r="K270" s="26">
        <f t="shared" si="1"/>
        <v>1</v>
      </c>
      <c r="U270" s="15">
        <v>1.0</v>
      </c>
    </row>
    <row r="271">
      <c r="A271" s="25" t="s">
        <v>405</v>
      </c>
      <c r="B271" s="25">
        <v>2021.0</v>
      </c>
      <c r="C271" s="25">
        <v>1.0</v>
      </c>
      <c r="D271" s="25" t="s">
        <v>20</v>
      </c>
      <c r="E271" s="25" t="s">
        <v>100</v>
      </c>
      <c r="F271" s="1" t="s">
        <v>95</v>
      </c>
      <c r="G271" s="2"/>
      <c r="H271" s="31"/>
      <c r="K271" s="26">
        <f t="shared" si="1"/>
        <v>1</v>
      </c>
      <c r="M271" s="15">
        <v>1.0</v>
      </c>
    </row>
    <row r="272">
      <c r="A272" s="25" t="s">
        <v>228</v>
      </c>
      <c r="B272" s="25">
        <v>2021.0</v>
      </c>
      <c r="C272" s="25">
        <v>1.0</v>
      </c>
      <c r="D272" s="25" t="s">
        <v>20</v>
      </c>
      <c r="E272" s="25" t="s">
        <v>100</v>
      </c>
      <c r="F272" s="1" t="s">
        <v>95</v>
      </c>
      <c r="G272" s="2"/>
      <c r="H272" s="31"/>
      <c r="K272" s="26">
        <f t="shared" si="1"/>
        <v>1</v>
      </c>
      <c r="V272" s="15">
        <v>1.0</v>
      </c>
    </row>
    <row r="273">
      <c r="A273" s="31"/>
      <c r="B273" s="31"/>
      <c r="C273" s="31"/>
      <c r="D273" s="31"/>
      <c r="E273" s="31"/>
      <c r="F273" s="2"/>
      <c r="G273" s="2"/>
      <c r="H273" s="31"/>
      <c r="K273" s="26"/>
    </row>
    <row r="274">
      <c r="A274" s="31"/>
      <c r="B274" s="31"/>
      <c r="C274" s="31"/>
      <c r="D274" s="31"/>
      <c r="E274" s="31"/>
      <c r="F274" s="2"/>
      <c r="G274" s="2"/>
      <c r="H274" s="31"/>
      <c r="K274" s="26"/>
    </row>
    <row r="275">
      <c r="A275" s="31"/>
      <c r="B275" s="31"/>
      <c r="C275" s="31"/>
      <c r="D275" s="31"/>
      <c r="E275" s="31"/>
      <c r="F275" s="2"/>
      <c r="G275" s="2"/>
      <c r="H275" s="31"/>
      <c r="K275" s="26"/>
    </row>
    <row r="276">
      <c r="A276" s="31"/>
      <c r="B276" s="31"/>
      <c r="C276" s="31"/>
      <c r="D276" s="31"/>
      <c r="E276" s="31"/>
      <c r="F276" s="2"/>
      <c r="G276" s="2"/>
      <c r="H276" s="31"/>
      <c r="K276" s="26"/>
    </row>
    <row r="277">
      <c r="A277" s="31"/>
      <c r="B277" s="31"/>
      <c r="C277" s="31"/>
      <c r="D277" s="31"/>
      <c r="E277" s="31"/>
      <c r="F277" s="2"/>
      <c r="G277" s="2"/>
      <c r="H277" s="31"/>
      <c r="K277" s="26"/>
    </row>
    <row r="278">
      <c r="A278" s="31"/>
      <c r="B278" s="31"/>
      <c r="C278" s="31"/>
      <c r="D278" s="31"/>
      <c r="E278" s="31"/>
      <c r="F278" s="2"/>
      <c r="G278" s="2"/>
      <c r="H278" s="31"/>
      <c r="K278" s="26"/>
    </row>
    <row r="279">
      <c r="A279" s="31"/>
      <c r="B279" s="31"/>
      <c r="C279" s="31"/>
      <c r="D279" s="31"/>
      <c r="E279" s="31"/>
      <c r="F279" s="2"/>
      <c r="G279" s="2"/>
      <c r="H279" s="31"/>
      <c r="K279" s="26"/>
    </row>
    <row r="280">
      <c r="A280" s="31"/>
      <c r="B280" s="31"/>
      <c r="C280" s="31"/>
      <c r="D280" s="31"/>
      <c r="E280" s="31"/>
      <c r="F280" s="2"/>
      <c r="G280" s="2"/>
      <c r="H280" s="31"/>
      <c r="K280" s="26"/>
    </row>
    <row r="281">
      <c r="A281" s="31"/>
      <c r="B281" s="31"/>
      <c r="C281" s="31"/>
      <c r="D281" s="31"/>
      <c r="E281" s="31"/>
      <c r="F281" s="2"/>
      <c r="G281" s="2"/>
      <c r="H281" s="31"/>
      <c r="K281" s="26"/>
    </row>
    <row r="282">
      <c r="A282" s="31"/>
      <c r="B282" s="31"/>
      <c r="C282" s="31"/>
      <c r="D282" s="31"/>
      <c r="E282" s="31"/>
      <c r="F282" s="2"/>
      <c r="G282" s="2"/>
      <c r="H282" s="31"/>
      <c r="K282" s="26"/>
    </row>
    <row r="283">
      <c r="A283" s="31"/>
      <c r="B283" s="31"/>
      <c r="C283" s="31"/>
      <c r="D283" s="31"/>
      <c r="E283" s="31"/>
      <c r="F283" s="2"/>
      <c r="G283" s="2"/>
      <c r="H283" s="31"/>
      <c r="K283" s="26"/>
    </row>
    <row r="284">
      <c r="A284" s="31"/>
      <c r="B284" s="31"/>
      <c r="C284" s="31"/>
      <c r="D284" s="31"/>
      <c r="E284" s="31"/>
      <c r="F284" s="2"/>
      <c r="G284" s="2"/>
      <c r="H284" s="31"/>
      <c r="K284" s="26"/>
    </row>
    <row r="285">
      <c r="A285" s="31"/>
      <c r="B285" s="31"/>
      <c r="C285" s="31"/>
      <c r="D285" s="31"/>
      <c r="E285" s="31"/>
      <c r="F285" s="2"/>
      <c r="G285" s="2"/>
      <c r="H285" s="31"/>
      <c r="K285" s="26"/>
    </row>
    <row r="286">
      <c r="A286" s="31"/>
      <c r="B286" s="31"/>
      <c r="C286" s="31"/>
      <c r="D286" s="31"/>
      <c r="E286" s="31"/>
      <c r="F286" s="2"/>
      <c r="G286" s="2"/>
      <c r="H286" s="31"/>
      <c r="K286" s="26"/>
    </row>
    <row r="287">
      <c r="A287" s="31"/>
      <c r="B287" s="31"/>
      <c r="C287" s="31"/>
      <c r="D287" s="31"/>
      <c r="E287" s="31"/>
      <c r="F287" s="2"/>
      <c r="G287" s="2"/>
      <c r="H287" s="31"/>
      <c r="K287" s="26"/>
    </row>
    <row r="288">
      <c r="A288" s="31"/>
      <c r="B288" s="31"/>
      <c r="C288" s="31"/>
      <c r="D288" s="31"/>
      <c r="E288" s="31"/>
      <c r="F288" s="2"/>
      <c r="G288" s="2"/>
      <c r="H288" s="31"/>
      <c r="K288" s="26"/>
    </row>
    <row r="289">
      <c r="A289" s="31"/>
      <c r="B289" s="31"/>
      <c r="C289" s="31"/>
      <c r="D289" s="31"/>
      <c r="E289" s="31"/>
      <c r="F289" s="2"/>
      <c r="G289" s="2"/>
      <c r="H289" s="31"/>
      <c r="K289" s="26"/>
    </row>
    <row r="290">
      <c r="A290" s="31"/>
      <c r="B290" s="31"/>
      <c r="C290" s="31"/>
      <c r="D290" s="31"/>
      <c r="E290" s="31"/>
      <c r="F290" s="2"/>
      <c r="G290" s="2"/>
      <c r="H290" s="31"/>
      <c r="K290" s="26"/>
    </row>
    <row r="291">
      <c r="A291" s="31"/>
      <c r="B291" s="31"/>
      <c r="C291" s="31"/>
      <c r="D291" s="31"/>
      <c r="E291" s="31"/>
      <c r="F291" s="2"/>
      <c r="G291" s="2"/>
      <c r="H291" s="31"/>
      <c r="K291" s="26"/>
    </row>
    <row r="292">
      <c r="A292" s="31"/>
      <c r="B292" s="31"/>
      <c r="C292" s="31"/>
      <c r="D292" s="31"/>
      <c r="E292" s="31"/>
      <c r="F292" s="2"/>
      <c r="G292" s="2"/>
      <c r="H292" s="31"/>
      <c r="K292" s="26"/>
    </row>
    <row r="293">
      <c r="A293" s="31"/>
      <c r="B293" s="31"/>
      <c r="C293" s="31"/>
      <c r="D293" s="31"/>
      <c r="E293" s="31"/>
      <c r="F293" s="2"/>
      <c r="G293" s="2"/>
      <c r="H293" s="31"/>
      <c r="K293" s="26"/>
    </row>
    <row r="294">
      <c r="A294" s="31"/>
      <c r="B294" s="31"/>
      <c r="C294" s="31"/>
      <c r="D294" s="31"/>
      <c r="E294" s="31"/>
      <c r="F294" s="2"/>
      <c r="G294" s="2"/>
      <c r="H294" s="31"/>
      <c r="K294" s="26"/>
    </row>
    <row r="295">
      <c r="A295" s="31"/>
      <c r="B295" s="31"/>
      <c r="C295" s="31"/>
      <c r="D295" s="31"/>
      <c r="E295" s="31"/>
      <c r="F295" s="2"/>
      <c r="G295" s="2"/>
      <c r="H295" s="31"/>
      <c r="K295" s="26"/>
    </row>
    <row r="296">
      <c r="A296" s="31"/>
      <c r="B296" s="31"/>
      <c r="C296" s="31"/>
      <c r="D296" s="31"/>
      <c r="E296" s="31"/>
      <c r="F296" s="2"/>
      <c r="G296" s="2"/>
      <c r="H296" s="31"/>
      <c r="K296" s="26"/>
    </row>
    <row r="297">
      <c r="A297" s="31"/>
      <c r="B297" s="31"/>
      <c r="C297" s="31"/>
      <c r="D297" s="31"/>
      <c r="E297" s="31"/>
      <c r="F297" s="2"/>
      <c r="G297" s="2"/>
      <c r="H297" s="31"/>
      <c r="K297" s="26"/>
    </row>
    <row r="298">
      <c r="A298" s="31"/>
      <c r="B298" s="31"/>
      <c r="C298" s="31"/>
      <c r="D298" s="31"/>
      <c r="E298" s="31"/>
      <c r="F298" s="2"/>
      <c r="G298" s="2"/>
      <c r="H298" s="31"/>
      <c r="K298" s="26"/>
    </row>
    <row r="299">
      <c r="A299" s="31"/>
      <c r="B299" s="31"/>
      <c r="C299" s="31"/>
      <c r="D299" s="31"/>
      <c r="E299" s="31"/>
      <c r="F299" s="2"/>
      <c r="G299" s="2"/>
      <c r="H299" s="31"/>
      <c r="K299" s="26"/>
    </row>
    <row r="300">
      <c r="A300" s="31"/>
      <c r="B300" s="31"/>
      <c r="C300" s="31"/>
      <c r="D300" s="31"/>
      <c r="E300" s="31"/>
      <c r="F300" s="2"/>
      <c r="G300" s="2"/>
      <c r="H300" s="31"/>
      <c r="K300" s="26"/>
    </row>
    <row r="301">
      <c r="A301" s="31"/>
      <c r="B301" s="31"/>
      <c r="C301" s="31"/>
      <c r="D301" s="31"/>
      <c r="E301" s="31"/>
      <c r="F301" s="2"/>
      <c r="G301" s="2"/>
      <c r="H301" s="31"/>
      <c r="K301" s="26"/>
    </row>
    <row r="302">
      <c r="A302" s="31"/>
      <c r="B302" s="31"/>
      <c r="C302" s="31"/>
      <c r="D302" s="31"/>
      <c r="E302" s="31"/>
      <c r="F302" s="2"/>
      <c r="G302" s="2"/>
      <c r="H302" s="31"/>
      <c r="K302" s="26"/>
    </row>
    <row r="303">
      <c r="A303" s="31"/>
      <c r="B303" s="31"/>
      <c r="C303" s="31"/>
      <c r="D303" s="31"/>
      <c r="E303" s="31"/>
      <c r="F303" s="2"/>
      <c r="G303" s="2"/>
      <c r="H303" s="31"/>
      <c r="K303" s="26"/>
    </row>
    <row r="304">
      <c r="A304" s="31"/>
      <c r="B304" s="31"/>
      <c r="C304" s="31"/>
      <c r="D304" s="31"/>
      <c r="E304" s="31"/>
      <c r="F304" s="2"/>
      <c r="G304" s="2"/>
      <c r="H304" s="31"/>
      <c r="K304" s="26"/>
    </row>
    <row r="305">
      <c r="A305" s="31"/>
      <c r="B305" s="31"/>
      <c r="C305" s="31"/>
      <c r="D305" s="31"/>
      <c r="E305" s="31"/>
      <c r="F305" s="2"/>
      <c r="G305" s="2"/>
      <c r="H305" s="31"/>
      <c r="K305" s="26"/>
    </row>
    <row r="306">
      <c r="A306" s="31"/>
      <c r="B306" s="31"/>
      <c r="C306" s="31"/>
      <c r="D306" s="31"/>
      <c r="E306" s="31"/>
      <c r="F306" s="2"/>
      <c r="G306" s="2"/>
      <c r="H306" s="31"/>
      <c r="K306" s="26"/>
    </row>
    <row r="307">
      <c r="A307" s="31"/>
      <c r="B307" s="31"/>
      <c r="C307" s="31"/>
      <c r="D307" s="31"/>
      <c r="E307" s="31"/>
      <c r="F307" s="2"/>
      <c r="G307" s="2"/>
      <c r="H307" s="31"/>
      <c r="K307" s="26"/>
    </row>
    <row r="308">
      <c r="A308" s="31"/>
      <c r="B308" s="31"/>
      <c r="C308" s="31"/>
      <c r="D308" s="31"/>
      <c r="E308" s="31"/>
      <c r="F308" s="2"/>
      <c r="G308" s="2"/>
      <c r="H308" s="31"/>
      <c r="K308" s="26"/>
    </row>
    <row r="309">
      <c r="A309" s="31"/>
      <c r="B309" s="31"/>
      <c r="C309" s="31"/>
      <c r="D309" s="31"/>
      <c r="E309" s="31"/>
      <c r="F309" s="2"/>
      <c r="G309" s="2"/>
      <c r="H309" s="31"/>
      <c r="K309" s="26"/>
    </row>
    <row r="310">
      <c r="A310" s="31"/>
      <c r="B310" s="31"/>
      <c r="C310" s="31"/>
      <c r="D310" s="31"/>
      <c r="E310" s="31"/>
      <c r="F310" s="2"/>
      <c r="G310" s="2"/>
      <c r="H310" s="31"/>
      <c r="K310" s="26"/>
    </row>
    <row r="311">
      <c r="A311" s="31"/>
      <c r="B311" s="31"/>
      <c r="C311" s="31"/>
      <c r="D311" s="31"/>
      <c r="E311" s="31"/>
      <c r="F311" s="2"/>
      <c r="G311" s="2"/>
      <c r="H311" s="31"/>
      <c r="K311" s="26"/>
    </row>
    <row r="312">
      <c r="A312" s="31"/>
      <c r="B312" s="31"/>
      <c r="C312" s="31"/>
      <c r="D312" s="31"/>
      <c r="E312" s="31"/>
      <c r="F312" s="2"/>
      <c r="G312" s="2"/>
      <c r="H312" s="31"/>
      <c r="K312" s="26"/>
    </row>
    <row r="313">
      <c r="A313" s="31"/>
      <c r="B313" s="31"/>
      <c r="C313" s="31"/>
      <c r="D313" s="31"/>
      <c r="E313" s="31"/>
      <c r="F313" s="2"/>
      <c r="G313" s="2"/>
      <c r="H313" s="31"/>
      <c r="K313" s="26"/>
    </row>
    <row r="314">
      <c r="A314" s="31"/>
      <c r="B314" s="31"/>
      <c r="C314" s="31"/>
      <c r="D314" s="31"/>
      <c r="E314" s="31"/>
      <c r="F314" s="2"/>
      <c r="G314" s="2"/>
      <c r="H314" s="31"/>
      <c r="K314" s="26"/>
    </row>
    <row r="315">
      <c r="A315" s="31"/>
      <c r="B315" s="31"/>
      <c r="C315" s="31"/>
      <c r="D315" s="31"/>
      <c r="E315" s="31"/>
      <c r="F315" s="2"/>
      <c r="G315" s="2"/>
      <c r="H315" s="31"/>
      <c r="K315" s="26"/>
    </row>
    <row r="316">
      <c r="A316" s="31"/>
      <c r="B316" s="31"/>
      <c r="C316" s="31"/>
      <c r="D316" s="31"/>
      <c r="E316" s="31"/>
      <c r="F316" s="2"/>
      <c r="G316" s="2"/>
      <c r="H316" s="31"/>
      <c r="K316" s="26"/>
    </row>
    <row r="317">
      <c r="A317" s="31"/>
      <c r="B317" s="31"/>
      <c r="C317" s="31"/>
      <c r="D317" s="31"/>
      <c r="E317" s="31"/>
      <c r="F317" s="2"/>
      <c r="G317" s="2"/>
      <c r="H317" s="31"/>
      <c r="K317" s="26"/>
    </row>
    <row r="318">
      <c r="A318" s="31"/>
      <c r="B318" s="31"/>
      <c r="C318" s="31"/>
      <c r="D318" s="31"/>
      <c r="E318" s="31"/>
      <c r="F318" s="2"/>
      <c r="G318" s="2"/>
      <c r="H318" s="31"/>
      <c r="K318" s="26"/>
    </row>
    <row r="319">
      <c r="A319" s="31"/>
      <c r="B319" s="31"/>
      <c r="C319" s="31"/>
      <c r="D319" s="31"/>
      <c r="E319" s="31"/>
      <c r="F319" s="2"/>
      <c r="G319" s="2"/>
      <c r="H319" s="31"/>
      <c r="K319" s="26"/>
    </row>
    <row r="320">
      <c r="A320" s="31"/>
      <c r="B320" s="31"/>
      <c r="C320" s="31"/>
      <c r="D320" s="31"/>
      <c r="E320" s="31"/>
      <c r="F320" s="2"/>
      <c r="G320" s="2"/>
      <c r="H320" s="31"/>
      <c r="K320" s="26"/>
    </row>
    <row r="321">
      <c r="A321" s="31"/>
      <c r="B321" s="31"/>
      <c r="C321" s="31"/>
      <c r="D321" s="31"/>
      <c r="E321" s="31"/>
      <c r="F321" s="2"/>
      <c r="G321" s="2"/>
      <c r="H321" s="31"/>
      <c r="K321" s="26"/>
    </row>
    <row r="322">
      <c r="A322" s="31"/>
      <c r="B322" s="31"/>
      <c r="C322" s="31"/>
      <c r="D322" s="31"/>
      <c r="E322" s="31"/>
      <c r="F322" s="2"/>
      <c r="G322" s="2"/>
      <c r="H322" s="31"/>
      <c r="K322" s="26"/>
    </row>
    <row r="323">
      <c r="A323" s="31"/>
      <c r="B323" s="31"/>
      <c r="C323" s="31"/>
      <c r="D323" s="31"/>
      <c r="E323" s="31"/>
      <c r="F323" s="2"/>
      <c r="G323" s="2"/>
      <c r="H323" s="31"/>
      <c r="K323" s="26"/>
    </row>
    <row r="324">
      <c r="A324" s="31"/>
      <c r="B324" s="31"/>
      <c r="C324" s="31"/>
      <c r="D324" s="31"/>
      <c r="E324" s="31"/>
      <c r="F324" s="2"/>
      <c r="G324" s="2"/>
      <c r="H324" s="31"/>
      <c r="K324" s="26"/>
    </row>
    <row r="325">
      <c r="A325" s="31"/>
      <c r="B325" s="31"/>
      <c r="C325" s="31"/>
      <c r="D325" s="31"/>
      <c r="E325" s="31"/>
      <c r="F325" s="2"/>
      <c r="G325" s="2"/>
      <c r="H325" s="31"/>
      <c r="K325" s="26"/>
    </row>
    <row r="326">
      <c r="A326" s="31"/>
      <c r="B326" s="31"/>
      <c r="C326" s="31"/>
      <c r="D326" s="31"/>
      <c r="E326" s="31"/>
      <c r="F326" s="2"/>
      <c r="G326" s="2"/>
      <c r="H326" s="31"/>
      <c r="K326" s="26"/>
    </row>
    <row r="327">
      <c r="A327" s="31"/>
      <c r="B327" s="31"/>
      <c r="C327" s="31"/>
      <c r="D327" s="31"/>
      <c r="E327" s="31"/>
      <c r="F327" s="2"/>
      <c r="G327" s="2"/>
      <c r="H327" s="31"/>
      <c r="K327" s="26"/>
    </row>
    <row r="328">
      <c r="A328" s="31"/>
      <c r="B328" s="31"/>
      <c r="C328" s="31"/>
      <c r="D328" s="31"/>
      <c r="E328" s="31"/>
      <c r="F328" s="2"/>
      <c r="G328" s="2"/>
      <c r="H328" s="31"/>
      <c r="K328" s="26"/>
    </row>
    <row r="329">
      <c r="A329" s="31"/>
      <c r="B329" s="31"/>
      <c r="C329" s="31"/>
      <c r="D329" s="31"/>
      <c r="E329" s="31"/>
      <c r="F329" s="2"/>
      <c r="G329" s="2"/>
      <c r="H329" s="31"/>
      <c r="K329" s="26"/>
    </row>
    <row r="330">
      <c r="A330" s="31"/>
      <c r="B330" s="31"/>
      <c r="C330" s="31"/>
      <c r="D330" s="31"/>
      <c r="E330" s="31"/>
      <c r="F330" s="2"/>
      <c r="G330" s="2"/>
      <c r="H330" s="31"/>
      <c r="K330" s="26"/>
    </row>
    <row r="331">
      <c r="A331" s="31"/>
      <c r="B331" s="31"/>
      <c r="C331" s="31"/>
      <c r="D331" s="31"/>
      <c r="E331" s="31"/>
      <c r="F331" s="2"/>
      <c r="G331" s="2"/>
      <c r="H331" s="31"/>
      <c r="K331" s="26"/>
    </row>
    <row r="332">
      <c r="A332" s="31"/>
      <c r="B332" s="31"/>
      <c r="C332" s="31"/>
      <c r="D332" s="31"/>
      <c r="E332" s="31"/>
      <c r="F332" s="2"/>
      <c r="G332" s="2"/>
      <c r="H332" s="31"/>
      <c r="K332" s="26"/>
    </row>
    <row r="333">
      <c r="A333" s="31"/>
      <c r="B333" s="31"/>
      <c r="C333" s="31"/>
      <c r="D333" s="31"/>
      <c r="E333" s="31"/>
      <c r="F333" s="2"/>
      <c r="G333" s="2"/>
      <c r="H333" s="31"/>
      <c r="K333" s="26"/>
    </row>
    <row r="334">
      <c r="A334" s="31"/>
      <c r="B334" s="31"/>
      <c r="C334" s="31"/>
      <c r="D334" s="31"/>
      <c r="E334" s="31"/>
      <c r="F334" s="2"/>
      <c r="G334" s="2"/>
      <c r="H334" s="31"/>
      <c r="K334" s="26"/>
    </row>
    <row r="335">
      <c r="A335" s="31"/>
      <c r="B335" s="31"/>
      <c r="C335" s="31"/>
      <c r="D335" s="31"/>
      <c r="E335" s="31"/>
      <c r="F335" s="2"/>
      <c r="G335" s="2"/>
      <c r="H335" s="31"/>
      <c r="K335" s="26"/>
    </row>
    <row r="336">
      <c r="A336" s="31"/>
      <c r="B336" s="31"/>
      <c r="C336" s="31"/>
      <c r="D336" s="31"/>
      <c r="E336" s="31"/>
      <c r="F336" s="2"/>
      <c r="G336" s="2"/>
      <c r="H336" s="31"/>
      <c r="K336" s="26"/>
    </row>
    <row r="337">
      <c r="A337" s="31"/>
      <c r="B337" s="31"/>
      <c r="C337" s="31"/>
      <c r="D337" s="31"/>
      <c r="E337" s="31"/>
      <c r="F337" s="2"/>
      <c r="G337" s="2"/>
      <c r="H337" s="31"/>
      <c r="K337" s="26"/>
    </row>
    <row r="338">
      <c r="A338" s="31"/>
      <c r="B338" s="31"/>
      <c r="C338" s="31"/>
      <c r="D338" s="31"/>
      <c r="E338" s="31"/>
      <c r="F338" s="2"/>
      <c r="G338" s="2"/>
      <c r="H338" s="31"/>
      <c r="K338" s="26"/>
    </row>
    <row r="339">
      <c r="A339" s="31"/>
      <c r="B339" s="31"/>
      <c r="C339" s="31"/>
      <c r="D339" s="31"/>
      <c r="E339" s="31"/>
      <c r="F339" s="2"/>
      <c r="G339" s="2"/>
      <c r="H339" s="31"/>
      <c r="K339" s="26"/>
    </row>
    <row r="340">
      <c r="A340" s="31"/>
      <c r="B340" s="31"/>
      <c r="C340" s="31"/>
      <c r="D340" s="31"/>
      <c r="E340" s="31"/>
      <c r="F340" s="2"/>
      <c r="G340" s="2"/>
      <c r="H340" s="31"/>
      <c r="K340" s="26"/>
    </row>
    <row r="341">
      <c r="A341" s="31"/>
      <c r="B341" s="31"/>
      <c r="C341" s="31"/>
      <c r="D341" s="31"/>
      <c r="E341" s="31"/>
      <c r="F341" s="2"/>
      <c r="G341" s="2"/>
      <c r="H341" s="31"/>
      <c r="K341" s="26"/>
    </row>
    <row r="342">
      <c r="A342" s="31"/>
      <c r="B342" s="31"/>
      <c r="C342" s="31"/>
      <c r="D342" s="31"/>
      <c r="E342" s="31"/>
      <c r="F342" s="2"/>
      <c r="G342" s="2"/>
      <c r="H342" s="31"/>
      <c r="K342" s="26"/>
    </row>
    <row r="343">
      <c r="A343" s="31"/>
      <c r="B343" s="31"/>
      <c r="C343" s="31"/>
      <c r="D343" s="31"/>
      <c r="E343" s="31"/>
      <c r="F343" s="2"/>
      <c r="G343" s="2"/>
      <c r="H343" s="31"/>
      <c r="K343" s="26"/>
    </row>
    <row r="344">
      <c r="A344" s="31"/>
      <c r="B344" s="31"/>
      <c r="C344" s="31"/>
      <c r="D344" s="31"/>
      <c r="E344" s="31"/>
      <c r="F344" s="2"/>
      <c r="G344" s="2"/>
      <c r="H344" s="31"/>
      <c r="K344" s="26"/>
    </row>
    <row r="345">
      <c r="A345" s="31"/>
      <c r="B345" s="31"/>
      <c r="C345" s="31"/>
      <c r="D345" s="31"/>
      <c r="E345" s="31"/>
      <c r="F345" s="2"/>
      <c r="G345" s="2"/>
      <c r="H345" s="31"/>
      <c r="K345" s="26"/>
    </row>
    <row r="346">
      <c r="A346" s="31"/>
      <c r="B346" s="31"/>
      <c r="C346" s="31"/>
      <c r="D346" s="31"/>
      <c r="E346" s="31"/>
      <c r="F346" s="2"/>
      <c r="G346" s="2"/>
      <c r="H346" s="31"/>
      <c r="K346" s="26"/>
    </row>
    <row r="347">
      <c r="A347" s="31"/>
      <c r="B347" s="31"/>
      <c r="C347" s="31"/>
      <c r="D347" s="31"/>
      <c r="E347" s="31"/>
      <c r="F347" s="2"/>
      <c r="G347" s="2"/>
      <c r="H347" s="31"/>
      <c r="K347" s="26"/>
    </row>
    <row r="348">
      <c r="A348" s="31"/>
      <c r="B348" s="31"/>
      <c r="C348" s="31"/>
      <c r="D348" s="31"/>
      <c r="E348" s="31"/>
      <c r="F348" s="2"/>
      <c r="G348" s="2"/>
      <c r="H348" s="31"/>
      <c r="K348" s="26"/>
    </row>
    <row r="349">
      <c r="A349" s="31"/>
      <c r="B349" s="31"/>
      <c r="C349" s="31"/>
      <c r="D349" s="31"/>
      <c r="E349" s="31"/>
      <c r="F349" s="2"/>
      <c r="G349" s="2"/>
      <c r="H349" s="31"/>
      <c r="K349" s="26"/>
    </row>
    <row r="350">
      <c r="A350" s="31"/>
      <c r="B350" s="31"/>
      <c r="C350" s="31"/>
      <c r="D350" s="31"/>
      <c r="E350" s="31"/>
      <c r="F350" s="2"/>
      <c r="G350" s="2"/>
      <c r="H350" s="31"/>
      <c r="K350" s="26"/>
    </row>
    <row r="351">
      <c r="A351" s="31"/>
      <c r="B351" s="31"/>
      <c r="C351" s="31"/>
      <c r="D351" s="31"/>
      <c r="E351" s="31"/>
      <c r="F351" s="2"/>
      <c r="G351" s="2"/>
      <c r="H351" s="31"/>
      <c r="K351" s="26"/>
    </row>
    <row r="352">
      <c r="A352" s="31"/>
      <c r="B352" s="31"/>
      <c r="C352" s="31"/>
      <c r="D352" s="31"/>
      <c r="E352" s="31"/>
      <c r="F352" s="2"/>
      <c r="G352" s="2"/>
      <c r="H352" s="31"/>
      <c r="K352" s="26"/>
    </row>
    <row r="353">
      <c r="A353" s="31"/>
      <c r="B353" s="31"/>
      <c r="C353" s="31"/>
      <c r="D353" s="31"/>
      <c r="E353" s="31"/>
      <c r="F353" s="2"/>
      <c r="G353" s="2"/>
      <c r="H353" s="31"/>
      <c r="K353" s="26"/>
    </row>
    <row r="354">
      <c r="A354" s="31"/>
      <c r="B354" s="31"/>
      <c r="C354" s="31"/>
      <c r="D354" s="31"/>
      <c r="E354" s="31"/>
      <c r="F354" s="2"/>
      <c r="G354" s="2"/>
      <c r="H354" s="31"/>
      <c r="K354" s="26"/>
    </row>
    <row r="355">
      <c r="A355" s="31"/>
      <c r="B355" s="31"/>
      <c r="C355" s="31"/>
      <c r="D355" s="31"/>
      <c r="E355" s="31"/>
      <c r="F355" s="2"/>
      <c r="G355" s="2"/>
      <c r="H355" s="31"/>
      <c r="K355" s="26"/>
    </row>
    <row r="356">
      <c r="A356" s="31"/>
      <c r="B356" s="31"/>
      <c r="C356" s="31"/>
      <c r="D356" s="31"/>
      <c r="E356" s="31"/>
      <c r="F356" s="2"/>
      <c r="G356" s="2"/>
      <c r="H356" s="31"/>
      <c r="K356" s="26"/>
    </row>
    <row r="357">
      <c r="A357" s="31"/>
      <c r="B357" s="31"/>
      <c r="C357" s="31"/>
      <c r="D357" s="31"/>
      <c r="E357" s="31"/>
      <c r="F357" s="2"/>
      <c r="G357" s="2"/>
      <c r="H357" s="31"/>
      <c r="K357" s="26"/>
    </row>
    <row r="358">
      <c r="A358" s="31"/>
      <c r="B358" s="31"/>
      <c r="C358" s="31"/>
      <c r="D358" s="31"/>
      <c r="E358" s="31"/>
      <c r="F358" s="2"/>
      <c r="G358" s="2"/>
      <c r="H358" s="31"/>
      <c r="K358" s="26"/>
    </row>
    <row r="359">
      <c r="A359" s="31"/>
      <c r="B359" s="31"/>
      <c r="C359" s="31"/>
      <c r="D359" s="31"/>
      <c r="E359" s="31"/>
      <c r="F359" s="2"/>
      <c r="G359" s="2"/>
      <c r="H359" s="31"/>
      <c r="K359" s="26"/>
    </row>
    <row r="360">
      <c r="A360" s="31"/>
      <c r="B360" s="31"/>
      <c r="C360" s="31"/>
      <c r="D360" s="31"/>
      <c r="E360" s="31"/>
      <c r="F360" s="2"/>
      <c r="G360" s="2"/>
      <c r="H360" s="31"/>
      <c r="K360" s="26"/>
    </row>
    <row r="361">
      <c r="A361" s="31"/>
      <c r="B361" s="31"/>
      <c r="C361" s="31"/>
      <c r="D361" s="31"/>
      <c r="E361" s="31"/>
      <c r="F361" s="2"/>
      <c r="G361" s="2"/>
      <c r="H361" s="31"/>
      <c r="K361" s="26"/>
    </row>
    <row r="362">
      <c r="A362" s="31"/>
      <c r="B362" s="31"/>
      <c r="C362" s="31"/>
      <c r="D362" s="31"/>
      <c r="E362" s="31"/>
      <c r="F362" s="2"/>
      <c r="G362" s="2"/>
      <c r="H362" s="31"/>
      <c r="K362" s="26"/>
    </row>
    <row r="363">
      <c r="A363" s="31"/>
      <c r="B363" s="31"/>
      <c r="C363" s="31"/>
      <c r="D363" s="31"/>
      <c r="E363" s="31"/>
      <c r="F363" s="2"/>
      <c r="G363" s="2"/>
      <c r="H363" s="31"/>
      <c r="K363" s="26"/>
    </row>
    <row r="364">
      <c r="A364" s="31"/>
      <c r="B364" s="31"/>
      <c r="C364" s="31"/>
      <c r="D364" s="31"/>
      <c r="E364" s="31"/>
      <c r="F364" s="2"/>
      <c r="G364" s="2"/>
      <c r="H364" s="31"/>
      <c r="K364" s="26"/>
    </row>
    <row r="365">
      <c r="A365" s="31"/>
      <c r="B365" s="31"/>
      <c r="C365" s="31"/>
      <c r="D365" s="31"/>
      <c r="E365" s="31"/>
      <c r="F365" s="2"/>
      <c r="G365" s="2"/>
      <c r="H365" s="31"/>
      <c r="K365" s="26"/>
    </row>
    <row r="366">
      <c r="A366" s="31"/>
      <c r="B366" s="31"/>
      <c r="C366" s="31"/>
      <c r="D366" s="31"/>
      <c r="E366" s="31"/>
      <c r="F366" s="2"/>
      <c r="G366" s="2"/>
      <c r="H366" s="31"/>
      <c r="K366" s="26"/>
    </row>
    <row r="367">
      <c r="A367" s="31"/>
      <c r="B367" s="31"/>
      <c r="C367" s="31"/>
      <c r="D367" s="31"/>
      <c r="E367" s="31"/>
      <c r="F367" s="2"/>
      <c r="G367" s="2"/>
      <c r="H367" s="31"/>
      <c r="K367" s="26"/>
    </row>
    <row r="368">
      <c r="A368" s="31"/>
      <c r="B368" s="31"/>
      <c r="C368" s="31"/>
      <c r="D368" s="31"/>
      <c r="E368" s="31"/>
      <c r="F368" s="2"/>
      <c r="G368" s="2"/>
      <c r="H368" s="31"/>
      <c r="K368" s="26"/>
    </row>
    <row r="369">
      <c r="A369" s="31"/>
      <c r="B369" s="31"/>
      <c r="C369" s="31"/>
      <c r="D369" s="31"/>
      <c r="E369" s="31"/>
      <c r="F369" s="2"/>
      <c r="G369" s="2"/>
      <c r="H369" s="31"/>
      <c r="K369" s="26"/>
    </row>
    <row r="370">
      <c r="A370" s="31"/>
      <c r="B370" s="31"/>
      <c r="C370" s="31"/>
      <c r="D370" s="31"/>
      <c r="E370" s="31"/>
      <c r="F370" s="2"/>
      <c r="G370" s="2"/>
      <c r="H370" s="31"/>
      <c r="K370" s="26"/>
    </row>
    <row r="371">
      <c r="A371" s="31"/>
      <c r="B371" s="31"/>
      <c r="C371" s="31"/>
      <c r="D371" s="31"/>
      <c r="E371" s="31"/>
      <c r="F371" s="2"/>
      <c r="G371" s="2"/>
      <c r="H371" s="31"/>
      <c r="K371" s="26"/>
    </row>
    <row r="372">
      <c r="A372" s="31"/>
      <c r="B372" s="31"/>
      <c r="C372" s="31"/>
      <c r="D372" s="31"/>
      <c r="E372" s="31"/>
      <c r="F372" s="2"/>
      <c r="G372" s="2"/>
      <c r="H372" s="31"/>
      <c r="K372" s="26"/>
    </row>
    <row r="373">
      <c r="A373" s="31"/>
      <c r="B373" s="31"/>
      <c r="C373" s="31"/>
      <c r="D373" s="31"/>
      <c r="E373" s="31"/>
      <c r="F373" s="2"/>
      <c r="G373" s="2"/>
      <c r="H373" s="31"/>
      <c r="K373" s="26"/>
    </row>
    <row r="374">
      <c r="A374" s="31"/>
      <c r="B374" s="31"/>
      <c r="C374" s="31"/>
      <c r="D374" s="31"/>
      <c r="E374" s="31"/>
      <c r="F374" s="2"/>
      <c r="G374" s="2"/>
      <c r="H374" s="31"/>
      <c r="K374" s="26"/>
    </row>
    <row r="375">
      <c r="A375" s="31"/>
      <c r="B375" s="31"/>
      <c r="C375" s="31"/>
      <c r="D375" s="31"/>
      <c r="E375" s="31"/>
      <c r="F375" s="2"/>
      <c r="G375" s="2"/>
      <c r="H375" s="31"/>
      <c r="K375" s="26"/>
    </row>
    <row r="376">
      <c r="A376" s="31"/>
      <c r="B376" s="31"/>
      <c r="C376" s="31"/>
      <c r="D376" s="31"/>
      <c r="E376" s="31"/>
      <c r="F376" s="2"/>
      <c r="G376" s="2"/>
      <c r="H376" s="31"/>
      <c r="K376" s="26"/>
    </row>
    <row r="377">
      <c r="A377" s="31"/>
      <c r="B377" s="31"/>
      <c r="C377" s="31"/>
      <c r="D377" s="31"/>
      <c r="E377" s="31"/>
      <c r="F377" s="2"/>
      <c r="G377" s="2"/>
      <c r="H377" s="31"/>
      <c r="K377" s="26"/>
    </row>
    <row r="378">
      <c r="A378" s="31"/>
      <c r="B378" s="31"/>
      <c r="C378" s="31"/>
      <c r="D378" s="31"/>
      <c r="E378" s="31"/>
      <c r="F378" s="2"/>
      <c r="G378" s="2"/>
      <c r="H378" s="31"/>
      <c r="K378" s="26"/>
    </row>
    <row r="379">
      <c r="A379" s="31"/>
      <c r="B379" s="31"/>
      <c r="C379" s="31"/>
      <c r="D379" s="31"/>
      <c r="E379" s="31"/>
      <c r="F379" s="2"/>
      <c r="G379" s="2"/>
      <c r="H379" s="31"/>
      <c r="K379" s="26"/>
    </row>
    <row r="380">
      <c r="A380" s="31"/>
      <c r="B380" s="31"/>
      <c r="C380" s="31"/>
      <c r="D380" s="31"/>
      <c r="E380" s="31"/>
      <c r="F380" s="2"/>
      <c r="G380" s="2"/>
      <c r="H380" s="31"/>
      <c r="K380" s="26"/>
    </row>
    <row r="381">
      <c r="A381" s="31"/>
      <c r="B381" s="31"/>
      <c r="C381" s="31"/>
      <c r="D381" s="31"/>
      <c r="E381" s="31"/>
      <c r="F381" s="2"/>
      <c r="G381" s="2"/>
      <c r="H381" s="31"/>
      <c r="K381" s="26"/>
    </row>
    <row r="382">
      <c r="A382" s="31"/>
      <c r="B382" s="31"/>
      <c r="C382" s="31"/>
      <c r="D382" s="31"/>
      <c r="E382" s="31"/>
      <c r="F382" s="2"/>
      <c r="G382" s="2"/>
      <c r="H382" s="31"/>
      <c r="K382" s="26"/>
    </row>
    <row r="383">
      <c r="A383" s="31"/>
      <c r="B383" s="31"/>
      <c r="C383" s="31"/>
      <c r="D383" s="31"/>
      <c r="E383" s="31"/>
      <c r="F383" s="2"/>
      <c r="G383" s="2"/>
      <c r="H383" s="31"/>
      <c r="K383" s="26"/>
    </row>
    <row r="384">
      <c r="A384" s="31"/>
      <c r="B384" s="31"/>
      <c r="C384" s="31"/>
      <c r="D384" s="31"/>
      <c r="E384" s="31"/>
      <c r="F384" s="2"/>
      <c r="G384" s="2"/>
      <c r="H384" s="31"/>
      <c r="K384" s="26"/>
    </row>
    <row r="385">
      <c r="A385" s="31"/>
      <c r="B385" s="31"/>
      <c r="C385" s="31"/>
      <c r="D385" s="31"/>
      <c r="E385" s="31"/>
      <c r="F385" s="2"/>
      <c r="G385" s="2"/>
      <c r="H385" s="31"/>
      <c r="K385" s="26"/>
    </row>
    <row r="386">
      <c r="A386" s="31"/>
      <c r="B386" s="31"/>
      <c r="C386" s="31"/>
      <c r="D386" s="31"/>
      <c r="E386" s="31"/>
      <c r="F386" s="2"/>
      <c r="G386" s="2"/>
      <c r="H386" s="31"/>
      <c r="K386" s="26"/>
    </row>
    <row r="387">
      <c r="A387" s="31"/>
      <c r="B387" s="31"/>
      <c r="C387" s="31"/>
      <c r="D387" s="31"/>
      <c r="E387" s="31"/>
      <c r="F387" s="2"/>
      <c r="G387" s="2"/>
      <c r="H387" s="31"/>
      <c r="K387" s="26"/>
    </row>
    <row r="388">
      <c r="A388" s="31"/>
      <c r="B388" s="31"/>
      <c r="C388" s="31"/>
      <c r="D388" s="31"/>
      <c r="E388" s="31"/>
      <c r="F388" s="2"/>
      <c r="G388" s="2"/>
      <c r="H388" s="31"/>
      <c r="K388" s="26"/>
    </row>
    <row r="389">
      <c r="A389" s="31"/>
      <c r="B389" s="31"/>
      <c r="C389" s="31"/>
      <c r="D389" s="31"/>
      <c r="E389" s="31"/>
      <c r="F389" s="2"/>
      <c r="G389" s="2"/>
      <c r="H389" s="31"/>
      <c r="K389" s="26"/>
    </row>
    <row r="390">
      <c r="A390" s="31"/>
      <c r="B390" s="31"/>
      <c r="C390" s="31"/>
      <c r="D390" s="31"/>
      <c r="E390" s="31"/>
      <c r="F390" s="2"/>
      <c r="G390" s="2"/>
      <c r="H390" s="31"/>
      <c r="K390" s="26"/>
    </row>
    <row r="391">
      <c r="A391" s="31"/>
      <c r="B391" s="31"/>
      <c r="C391" s="31"/>
      <c r="D391" s="31"/>
      <c r="E391" s="31"/>
      <c r="F391" s="2"/>
      <c r="G391" s="2"/>
      <c r="H391" s="31"/>
      <c r="K391" s="26"/>
    </row>
    <row r="392">
      <c r="A392" s="31"/>
      <c r="B392" s="31"/>
      <c r="C392" s="31"/>
      <c r="D392" s="31"/>
      <c r="E392" s="31"/>
      <c r="F392" s="2"/>
      <c r="G392" s="2"/>
      <c r="H392" s="31"/>
      <c r="K392" s="26"/>
    </row>
    <row r="393">
      <c r="A393" s="31"/>
      <c r="B393" s="31"/>
      <c r="C393" s="31"/>
      <c r="D393" s="31"/>
      <c r="E393" s="31"/>
      <c r="F393" s="2"/>
      <c r="G393" s="2"/>
      <c r="H393" s="31"/>
      <c r="K393" s="26"/>
    </row>
    <row r="394">
      <c r="A394" s="31"/>
      <c r="B394" s="31"/>
      <c r="C394" s="31"/>
      <c r="D394" s="31"/>
      <c r="E394" s="31"/>
      <c r="F394" s="2"/>
      <c r="G394" s="2"/>
      <c r="H394" s="31"/>
      <c r="K394" s="26"/>
    </row>
    <row r="395">
      <c r="A395" s="31"/>
      <c r="B395" s="31"/>
      <c r="C395" s="31"/>
      <c r="D395" s="31"/>
      <c r="E395" s="31"/>
      <c r="F395" s="2"/>
      <c r="G395" s="2"/>
      <c r="H395" s="31"/>
      <c r="K395" s="26"/>
    </row>
    <row r="396">
      <c r="A396" s="31"/>
      <c r="B396" s="31"/>
      <c r="C396" s="31"/>
      <c r="D396" s="31"/>
      <c r="E396" s="31"/>
      <c r="F396" s="2"/>
      <c r="G396" s="2"/>
      <c r="H396" s="31"/>
      <c r="K396" s="26"/>
    </row>
    <row r="397">
      <c r="A397" s="31"/>
      <c r="B397" s="31"/>
      <c r="C397" s="31"/>
      <c r="D397" s="31"/>
      <c r="E397" s="31"/>
      <c r="F397" s="2"/>
      <c r="G397" s="2"/>
      <c r="H397" s="31"/>
      <c r="K397" s="26"/>
    </row>
    <row r="398">
      <c r="A398" s="31"/>
      <c r="B398" s="31"/>
      <c r="C398" s="31"/>
      <c r="D398" s="31"/>
      <c r="E398" s="31"/>
      <c r="F398" s="2"/>
      <c r="G398" s="2"/>
      <c r="H398" s="31"/>
      <c r="K398" s="26"/>
    </row>
    <row r="399">
      <c r="A399" s="31"/>
      <c r="B399" s="31"/>
      <c r="C399" s="31"/>
      <c r="D399" s="31"/>
      <c r="E399" s="31"/>
      <c r="F399" s="2"/>
      <c r="G399" s="2"/>
      <c r="H399" s="31"/>
      <c r="K399" s="26"/>
    </row>
    <row r="400">
      <c r="A400" s="31"/>
      <c r="B400" s="31"/>
      <c r="C400" s="31"/>
      <c r="D400" s="31"/>
      <c r="E400" s="31"/>
      <c r="F400" s="2"/>
      <c r="G400" s="2"/>
      <c r="H400" s="31"/>
      <c r="K400" s="26"/>
    </row>
    <row r="401">
      <c r="A401" s="31"/>
      <c r="B401" s="31"/>
      <c r="C401" s="31"/>
      <c r="D401" s="31"/>
      <c r="E401" s="31"/>
      <c r="F401" s="2"/>
      <c r="G401" s="2"/>
      <c r="H401" s="31"/>
      <c r="K401" s="26"/>
    </row>
    <row r="402">
      <c r="A402" s="31"/>
      <c r="B402" s="31"/>
      <c r="C402" s="31"/>
      <c r="D402" s="31"/>
      <c r="E402" s="31"/>
      <c r="F402" s="2"/>
      <c r="G402" s="2"/>
      <c r="H402" s="31"/>
      <c r="K402" s="26"/>
    </row>
    <row r="403">
      <c r="A403" s="31"/>
      <c r="B403" s="31"/>
      <c r="C403" s="31"/>
      <c r="D403" s="31"/>
      <c r="E403" s="31"/>
      <c r="F403" s="2"/>
      <c r="G403" s="2"/>
      <c r="H403" s="31"/>
      <c r="K403" s="26"/>
    </row>
    <row r="404">
      <c r="A404" s="31"/>
      <c r="B404" s="31"/>
      <c r="C404" s="31"/>
      <c r="D404" s="31"/>
      <c r="E404" s="31"/>
      <c r="F404" s="2"/>
      <c r="G404" s="2"/>
      <c r="H404" s="31"/>
      <c r="K404" s="26"/>
    </row>
    <row r="405">
      <c r="A405" s="31"/>
      <c r="B405" s="31"/>
      <c r="C405" s="31"/>
      <c r="D405" s="31"/>
      <c r="E405" s="31"/>
      <c r="F405" s="2"/>
      <c r="G405" s="2"/>
      <c r="H405" s="31"/>
      <c r="K405" s="26"/>
    </row>
    <row r="406">
      <c r="A406" s="31"/>
      <c r="B406" s="31"/>
      <c r="C406" s="31"/>
      <c r="D406" s="31"/>
      <c r="E406" s="31"/>
      <c r="F406" s="2"/>
      <c r="G406" s="2"/>
      <c r="H406" s="31"/>
      <c r="K406" s="26"/>
    </row>
    <row r="407">
      <c r="A407" s="31"/>
      <c r="B407" s="31"/>
      <c r="C407" s="31"/>
      <c r="D407" s="31"/>
      <c r="E407" s="31"/>
      <c r="F407" s="2"/>
      <c r="G407" s="2"/>
      <c r="H407" s="31"/>
      <c r="K407" s="26"/>
    </row>
    <row r="408">
      <c r="A408" s="31"/>
      <c r="B408" s="31"/>
      <c r="C408" s="31"/>
      <c r="D408" s="31"/>
      <c r="E408" s="31"/>
      <c r="F408" s="2"/>
      <c r="G408" s="2"/>
      <c r="H408" s="31"/>
      <c r="K408" s="26"/>
    </row>
    <row r="409">
      <c r="A409" s="31"/>
      <c r="B409" s="31"/>
      <c r="C409" s="31"/>
      <c r="D409" s="31"/>
      <c r="E409" s="31"/>
      <c r="F409" s="2"/>
      <c r="G409" s="2"/>
      <c r="H409" s="31"/>
      <c r="K409" s="26"/>
    </row>
    <row r="410">
      <c r="A410" s="31"/>
      <c r="B410" s="31"/>
      <c r="C410" s="31"/>
      <c r="D410" s="31"/>
      <c r="E410" s="31"/>
      <c r="F410" s="2"/>
      <c r="G410" s="2"/>
      <c r="H410" s="31"/>
      <c r="K410" s="26"/>
    </row>
    <row r="411">
      <c r="A411" s="31"/>
      <c r="B411" s="31"/>
      <c r="C411" s="31"/>
      <c r="D411" s="31"/>
      <c r="E411" s="31"/>
      <c r="F411" s="2"/>
      <c r="G411" s="2"/>
      <c r="H411" s="31"/>
      <c r="K411" s="26"/>
    </row>
    <row r="412">
      <c r="A412" s="31"/>
      <c r="B412" s="31"/>
      <c r="C412" s="31"/>
      <c r="D412" s="31"/>
      <c r="E412" s="31"/>
      <c r="F412" s="2"/>
      <c r="G412" s="2"/>
      <c r="H412" s="31"/>
      <c r="K412" s="26"/>
    </row>
    <row r="413">
      <c r="A413" s="31"/>
      <c r="B413" s="31"/>
      <c r="C413" s="31"/>
      <c r="D413" s="31"/>
      <c r="E413" s="31"/>
      <c r="F413" s="2"/>
      <c r="G413" s="2"/>
      <c r="H413" s="31"/>
      <c r="K413" s="26"/>
    </row>
    <row r="414">
      <c r="A414" s="31"/>
      <c r="B414" s="31"/>
      <c r="C414" s="31"/>
      <c r="D414" s="31"/>
      <c r="E414" s="31"/>
      <c r="F414" s="2"/>
      <c r="G414" s="2"/>
      <c r="H414" s="31"/>
      <c r="K414" s="26"/>
    </row>
    <row r="415">
      <c r="A415" s="31"/>
      <c r="B415" s="31"/>
      <c r="C415" s="31"/>
      <c r="D415" s="31"/>
      <c r="E415" s="31"/>
      <c r="F415" s="2"/>
      <c r="G415" s="2"/>
      <c r="H415" s="31"/>
      <c r="K415" s="26"/>
    </row>
    <row r="416">
      <c r="A416" s="31"/>
      <c r="B416" s="31"/>
      <c r="C416" s="31"/>
      <c r="D416" s="31"/>
      <c r="E416" s="31"/>
      <c r="F416" s="2"/>
      <c r="G416" s="2"/>
      <c r="H416" s="31"/>
      <c r="K416" s="26"/>
    </row>
    <row r="417">
      <c r="A417" s="31"/>
      <c r="B417" s="31"/>
      <c r="C417" s="31"/>
      <c r="D417" s="31"/>
      <c r="E417" s="31"/>
      <c r="F417" s="2"/>
      <c r="G417" s="2"/>
      <c r="H417" s="31"/>
      <c r="K417" s="26"/>
    </row>
    <row r="418">
      <c r="A418" s="31"/>
      <c r="B418" s="31"/>
      <c r="C418" s="31"/>
      <c r="D418" s="31"/>
      <c r="E418" s="31"/>
      <c r="F418" s="2"/>
      <c r="G418" s="2"/>
      <c r="H418" s="31"/>
      <c r="K418" s="26"/>
    </row>
    <row r="419">
      <c r="A419" s="31"/>
      <c r="B419" s="31"/>
      <c r="C419" s="31"/>
      <c r="D419" s="31"/>
      <c r="E419" s="31"/>
      <c r="F419" s="2"/>
      <c r="G419" s="2"/>
      <c r="H419" s="31"/>
      <c r="K419" s="26"/>
    </row>
    <row r="420">
      <c r="A420" s="31"/>
      <c r="B420" s="31"/>
      <c r="C420" s="31"/>
      <c r="D420" s="31"/>
      <c r="E420" s="31"/>
      <c r="F420" s="2"/>
      <c r="G420" s="2"/>
      <c r="H420" s="31"/>
      <c r="K420" s="26"/>
    </row>
    <row r="421">
      <c r="A421" s="31"/>
      <c r="B421" s="31"/>
      <c r="C421" s="31"/>
      <c r="D421" s="31"/>
      <c r="E421" s="31"/>
      <c r="F421" s="2"/>
      <c r="G421" s="2"/>
      <c r="H421" s="31"/>
      <c r="K421" s="26"/>
    </row>
    <row r="422">
      <c r="A422" s="31"/>
      <c r="B422" s="31"/>
      <c r="C422" s="31"/>
      <c r="D422" s="31"/>
      <c r="E422" s="31"/>
      <c r="F422" s="2"/>
      <c r="G422" s="2"/>
      <c r="H422" s="31"/>
      <c r="K422" s="26"/>
    </row>
    <row r="423">
      <c r="A423" s="31"/>
      <c r="B423" s="31"/>
      <c r="C423" s="31"/>
      <c r="D423" s="31"/>
      <c r="E423" s="31"/>
      <c r="F423" s="2"/>
      <c r="G423" s="2"/>
      <c r="H423" s="31"/>
      <c r="K423" s="26"/>
    </row>
    <row r="424">
      <c r="A424" s="31"/>
      <c r="B424" s="31"/>
      <c r="C424" s="31"/>
      <c r="D424" s="31"/>
      <c r="E424" s="31"/>
      <c r="F424" s="2"/>
      <c r="G424" s="2"/>
      <c r="H424" s="31"/>
      <c r="K424" s="26"/>
    </row>
    <row r="425">
      <c r="A425" s="31"/>
      <c r="B425" s="31"/>
      <c r="C425" s="31"/>
      <c r="D425" s="31"/>
      <c r="E425" s="31"/>
      <c r="F425" s="2"/>
      <c r="G425" s="2"/>
      <c r="H425" s="31"/>
      <c r="K425" s="26"/>
    </row>
    <row r="426">
      <c r="A426" s="31"/>
      <c r="B426" s="31"/>
      <c r="C426" s="31"/>
      <c r="D426" s="31"/>
      <c r="E426" s="31"/>
      <c r="F426" s="2"/>
      <c r="G426" s="2"/>
      <c r="H426" s="31"/>
      <c r="K426" s="26"/>
    </row>
    <row r="427">
      <c r="A427" s="31"/>
      <c r="B427" s="31"/>
      <c r="C427" s="31"/>
      <c r="D427" s="31"/>
      <c r="E427" s="31"/>
      <c r="F427" s="2"/>
      <c r="G427" s="2"/>
      <c r="H427" s="31"/>
      <c r="K427" s="26"/>
    </row>
    <row r="428">
      <c r="A428" s="31"/>
      <c r="B428" s="31"/>
      <c r="C428" s="31"/>
      <c r="D428" s="31"/>
      <c r="E428" s="31"/>
      <c r="F428" s="2"/>
      <c r="G428" s="2"/>
      <c r="H428" s="31"/>
      <c r="K428" s="26"/>
    </row>
    <row r="429">
      <c r="A429" s="31"/>
      <c r="B429" s="31"/>
      <c r="C429" s="31"/>
      <c r="D429" s="31"/>
      <c r="E429" s="31"/>
      <c r="F429" s="2"/>
      <c r="G429" s="2"/>
      <c r="H429" s="31"/>
      <c r="K429" s="26"/>
    </row>
    <row r="430">
      <c r="A430" s="31"/>
      <c r="B430" s="31"/>
      <c r="C430" s="31"/>
      <c r="D430" s="31"/>
      <c r="E430" s="31"/>
      <c r="F430" s="2"/>
      <c r="G430" s="2"/>
      <c r="H430" s="31"/>
      <c r="K430" s="26"/>
    </row>
    <row r="431">
      <c r="A431" s="31"/>
      <c r="B431" s="31"/>
      <c r="C431" s="31"/>
      <c r="D431" s="31"/>
      <c r="E431" s="31"/>
      <c r="F431" s="2"/>
      <c r="G431" s="2"/>
      <c r="H431" s="31"/>
      <c r="K431" s="26"/>
    </row>
    <row r="432">
      <c r="A432" s="31"/>
      <c r="B432" s="31"/>
      <c r="C432" s="31"/>
      <c r="D432" s="31"/>
      <c r="E432" s="31"/>
      <c r="F432" s="2"/>
      <c r="G432" s="2"/>
      <c r="H432" s="31"/>
      <c r="K432" s="26"/>
    </row>
    <row r="433">
      <c r="A433" s="31"/>
      <c r="B433" s="31"/>
      <c r="C433" s="31"/>
      <c r="D433" s="31"/>
      <c r="E433" s="31"/>
      <c r="F433" s="2"/>
      <c r="G433" s="2"/>
      <c r="H433" s="31"/>
      <c r="K433" s="26"/>
    </row>
    <row r="434">
      <c r="A434" s="31"/>
      <c r="B434" s="31"/>
      <c r="C434" s="31"/>
      <c r="D434" s="31"/>
      <c r="E434" s="31"/>
      <c r="F434" s="2"/>
      <c r="G434" s="2"/>
      <c r="H434" s="31"/>
      <c r="K434" s="26"/>
    </row>
    <row r="435">
      <c r="A435" s="31"/>
      <c r="B435" s="31"/>
      <c r="C435" s="31"/>
      <c r="D435" s="31"/>
      <c r="E435" s="31"/>
      <c r="F435" s="2"/>
      <c r="G435" s="2"/>
      <c r="H435" s="31"/>
      <c r="K435" s="26"/>
    </row>
    <row r="436">
      <c r="A436" s="31"/>
      <c r="B436" s="31"/>
      <c r="C436" s="31"/>
      <c r="D436" s="31"/>
      <c r="E436" s="31"/>
      <c r="F436" s="2"/>
      <c r="G436" s="2"/>
      <c r="H436" s="31"/>
      <c r="K436" s="26"/>
    </row>
    <row r="437">
      <c r="A437" s="31"/>
      <c r="B437" s="31"/>
      <c r="C437" s="31"/>
      <c r="D437" s="31"/>
      <c r="E437" s="31"/>
      <c r="F437" s="2"/>
      <c r="G437" s="2"/>
      <c r="H437" s="31"/>
      <c r="K437" s="26"/>
    </row>
    <row r="438">
      <c r="A438" s="31"/>
      <c r="B438" s="31"/>
      <c r="C438" s="31"/>
      <c r="D438" s="31"/>
      <c r="E438" s="31"/>
      <c r="F438" s="2"/>
      <c r="G438" s="2"/>
      <c r="H438" s="31"/>
      <c r="K438" s="26"/>
    </row>
    <row r="439">
      <c r="A439" s="31"/>
      <c r="B439" s="31"/>
      <c r="C439" s="31"/>
      <c r="D439" s="31"/>
      <c r="E439" s="31"/>
      <c r="F439" s="2"/>
      <c r="G439" s="2"/>
      <c r="H439" s="31"/>
      <c r="K439" s="26"/>
    </row>
    <row r="440">
      <c r="A440" s="31"/>
      <c r="B440" s="31"/>
      <c r="C440" s="31"/>
      <c r="D440" s="31"/>
      <c r="E440" s="31"/>
      <c r="F440" s="2"/>
      <c r="G440" s="2"/>
      <c r="H440" s="31"/>
      <c r="K440" s="26"/>
    </row>
    <row r="441">
      <c r="A441" s="31"/>
      <c r="B441" s="31"/>
      <c r="C441" s="31"/>
      <c r="D441" s="31"/>
      <c r="E441" s="31"/>
      <c r="F441" s="2"/>
      <c r="G441" s="2"/>
      <c r="H441" s="31"/>
      <c r="K441" s="26"/>
    </row>
    <row r="442">
      <c r="A442" s="31"/>
      <c r="B442" s="31"/>
      <c r="C442" s="31"/>
      <c r="D442" s="31"/>
      <c r="E442" s="31"/>
      <c r="F442" s="2"/>
      <c r="G442" s="2"/>
      <c r="H442" s="31"/>
      <c r="K442" s="26"/>
    </row>
    <row r="443">
      <c r="A443" s="31"/>
      <c r="B443" s="31"/>
      <c r="C443" s="31"/>
      <c r="D443" s="31"/>
      <c r="E443" s="31"/>
      <c r="F443" s="2"/>
      <c r="G443" s="2"/>
      <c r="H443" s="31"/>
      <c r="K443" s="26"/>
    </row>
    <row r="444">
      <c r="A444" s="31"/>
      <c r="B444" s="31"/>
      <c r="C444" s="31"/>
      <c r="D444" s="31"/>
      <c r="E444" s="31"/>
      <c r="F444" s="2"/>
      <c r="G444" s="2"/>
      <c r="H444" s="31"/>
      <c r="K444" s="26"/>
    </row>
    <row r="445">
      <c r="A445" s="31"/>
      <c r="B445" s="31"/>
      <c r="C445" s="31"/>
      <c r="D445" s="31"/>
      <c r="E445" s="31"/>
      <c r="F445" s="2"/>
      <c r="G445" s="2"/>
      <c r="H445" s="31"/>
      <c r="K445" s="26"/>
    </row>
    <row r="446">
      <c r="A446" s="31"/>
      <c r="B446" s="31"/>
      <c r="C446" s="31"/>
      <c r="D446" s="31"/>
      <c r="E446" s="31"/>
      <c r="F446" s="2"/>
      <c r="G446" s="2"/>
      <c r="H446" s="31"/>
      <c r="K446" s="26"/>
    </row>
    <row r="447">
      <c r="A447" s="31"/>
      <c r="B447" s="31"/>
      <c r="C447" s="31"/>
      <c r="D447" s="31"/>
      <c r="E447" s="31"/>
      <c r="F447" s="2"/>
      <c r="G447" s="2"/>
      <c r="H447" s="31"/>
      <c r="K447" s="26"/>
    </row>
    <row r="448">
      <c r="A448" s="31"/>
      <c r="B448" s="31"/>
      <c r="C448" s="31"/>
      <c r="D448" s="31"/>
      <c r="E448" s="31"/>
      <c r="F448" s="2"/>
      <c r="G448" s="2"/>
      <c r="H448" s="31"/>
      <c r="K448" s="26"/>
    </row>
    <row r="449">
      <c r="A449" s="31"/>
      <c r="B449" s="31"/>
      <c r="C449" s="31"/>
      <c r="D449" s="31"/>
      <c r="E449" s="31"/>
      <c r="F449" s="2"/>
      <c r="G449" s="2"/>
      <c r="H449" s="31"/>
      <c r="K449" s="26"/>
    </row>
    <row r="450">
      <c r="A450" s="31"/>
      <c r="B450" s="31"/>
      <c r="C450" s="31"/>
      <c r="D450" s="31"/>
      <c r="E450" s="31"/>
      <c r="F450" s="2"/>
      <c r="G450" s="2"/>
      <c r="H450" s="31"/>
      <c r="K450" s="26"/>
    </row>
    <row r="451">
      <c r="A451" s="31"/>
      <c r="B451" s="31"/>
      <c r="C451" s="31"/>
      <c r="D451" s="31"/>
      <c r="E451" s="31"/>
      <c r="F451" s="2"/>
      <c r="G451" s="2"/>
      <c r="H451" s="31"/>
      <c r="K451" s="26"/>
    </row>
    <row r="452">
      <c r="A452" s="31"/>
      <c r="B452" s="31"/>
      <c r="C452" s="31"/>
      <c r="D452" s="31"/>
      <c r="E452" s="31"/>
      <c r="F452" s="2"/>
      <c r="G452" s="2"/>
      <c r="H452" s="31"/>
      <c r="K452" s="26"/>
    </row>
    <row r="453">
      <c r="A453" s="31"/>
      <c r="B453" s="31"/>
      <c r="C453" s="31"/>
      <c r="D453" s="31"/>
      <c r="E453" s="31"/>
      <c r="F453" s="2"/>
      <c r="G453" s="2"/>
      <c r="H453" s="31"/>
      <c r="K453" s="26"/>
    </row>
    <row r="454">
      <c r="A454" s="31"/>
      <c r="B454" s="31"/>
      <c r="C454" s="31"/>
      <c r="D454" s="31"/>
      <c r="E454" s="31"/>
      <c r="F454" s="2"/>
      <c r="G454" s="2"/>
      <c r="H454" s="31"/>
      <c r="K454" s="26"/>
    </row>
    <row r="455">
      <c r="A455" s="31"/>
      <c r="B455" s="31"/>
      <c r="C455" s="31"/>
      <c r="D455" s="31"/>
      <c r="E455" s="31"/>
      <c r="F455" s="2"/>
      <c r="G455" s="2"/>
      <c r="H455" s="31"/>
      <c r="K455" s="26"/>
    </row>
    <row r="456">
      <c r="A456" s="31"/>
      <c r="B456" s="31"/>
      <c r="C456" s="31"/>
      <c r="D456" s="31"/>
      <c r="E456" s="31"/>
      <c r="F456" s="2"/>
      <c r="G456" s="2"/>
      <c r="H456" s="31"/>
      <c r="K456" s="26"/>
    </row>
    <row r="457">
      <c r="A457" s="31"/>
      <c r="B457" s="31"/>
      <c r="C457" s="31"/>
      <c r="D457" s="31"/>
      <c r="E457" s="31"/>
      <c r="F457" s="2"/>
      <c r="G457" s="2"/>
      <c r="H457" s="31"/>
      <c r="K457" s="26"/>
    </row>
    <row r="458">
      <c r="A458" s="31"/>
      <c r="B458" s="31"/>
      <c r="C458" s="31"/>
      <c r="D458" s="31"/>
      <c r="E458" s="31"/>
      <c r="F458" s="2"/>
      <c r="G458" s="2"/>
      <c r="H458" s="31"/>
      <c r="K458" s="26"/>
    </row>
    <row r="459">
      <c r="A459" s="31"/>
      <c r="B459" s="31"/>
      <c r="C459" s="31"/>
      <c r="D459" s="31"/>
      <c r="E459" s="31"/>
      <c r="F459" s="2"/>
      <c r="G459" s="2"/>
      <c r="H459" s="31"/>
      <c r="K459" s="26"/>
    </row>
    <row r="460">
      <c r="A460" s="31"/>
      <c r="B460" s="31"/>
      <c r="C460" s="31"/>
      <c r="D460" s="31"/>
      <c r="E460" s="31"/>
      <c r="F460" s="2"/>
      <c r="G460" s="2"/>
      <c r="H460" s="31"/>
      <c r="K460" s="26"/>
    </row>
    <row r="461">
      <c r="A461" s="31"/>
      <c r="B461" s="31"/>
      <c r="C461" s="31"/>
      <c r="D461" s="31"/>
      <c r="E461" s="31"/>
      <c r="F461" s="2"/>
      <c r="G461" s="2"/>
      <c r="H461" s="31"/>
      <c r="K461" s="26"/>
    </row>
    <row r="462">
      <c r="A462" s="31"/>
      <c r="B462" s="31"/>
      <c r="C462" s="31"/>
      <c r="D462" s="31"/>
      <c r="E462" s="31"/>
      <c r="F462" s="2"/>
      <c r="G462" s="2"/>
      <c r="H462" s="31"/>
      <c r="K462" s="26"/>
    </row>
    <row r="463">
      <c r="A463" s="31"/>
      <c r="B463" s="31"/>
      <c r="C463" s="31"/>
      <c r="D463" s="31"/>
      <c r="E463" s="31"/>
      <c r="F463" s="2"/>
      <c r="G463" s="2"/>
      <c r="H463" s="31"/>
      <c r="K463" s="26"/>
    </row>
    <row r="464">
      <c r="A464" s="31"/>
      <c r="B464" s="31"/>
      <c r="C464" s="31"/>
      <c r="D464" s="31"/>
      <c r="E464" s="31"/>
      <c r="F464" s="2"/>
      <c r="G464" s="2"/>
      <c r="H464" s="31"/>
      <c r="K464" s="26"/>
    </row>
    <row r="465">
      <c r="A465" s="31"/>
      <c r="B465" s="31"/>
      <c r="C465" s="31"/>
      <c r="D465" s="31"/>
      <c r="E465" s="31"/>
      <c r="F465" s="2"/>
      <c r="G465" s="2"/>
      <c r="H465" s="31"/>
      <c r="K465" s="26"/>
    </row>
    <row r="466">
      <c r="A466" s="31"/>
      <c r="B466" s="31"/>
      <c r="C466" s="31"/>
      <c r="D466" s="31"/>
      <c r="E466" s="31"/>
      <c r="F466" s="2"/>
      <c r="G466" s="2"/>
      <c r="H466" s="31"/>
      <c r="K466" s="26"/>
    </row>
    <row r="467">
      <c r="A467" s="31"/>
      <c r="B467" s="31"/>
      <c r="C467" s="31"/>
      <c r="D467" s="31"/>
      <c r="E467" s="31"/>
      <c r="F467" s="2"/>
      <c r="G467" s="2"/>
      <c r="H467" s="31"/>
      <c r="K467" s="26"/>
    </row>
    <row r="468">
      <c r="A468" s="31"/>
      <c r="B468" s="31"/>
      <c r="C468" s="31"/>
      <c r="D468" s="31"/>
      <c r="E468" s="31"/>
      <c r="F468" s="2"/>
      <c r="G468" s="2"/>
      <c r="H468" s="31"/>
      <c r="K468" s="26"/>
    </row>
    <row r="469">
      <c r="A469" s="31"/>
      <c r="B469" s="31"/>
      <c r="C469" s="31"/>
      <c r="D469" s="31"/>
      <c r="E469" s="31"/>
      <c r="F469" s="2"/>
      <c r="G469" s="2"/>
      <c r="H469" s="31"/>
      <c r="K469" s="26"/>
    </row>
    <row r="470">
      <c r="A470" s="31"/>
      <c r="B470" s="31"/>
      <c r="C470" s="31"/>
      <c r="D470" s="31"/>
      <c r="E470" s="31"/>
      <c r="F470" s="2"/>
      <c r="G470" s="2"/>
      <c r="H470" s="31"/>
      <c r="K470" s="26"/>
    </row>
    <row r="471">
      <c r="A471" s="31"/>
      <c r="B471" s="31"/>
      <c r="C471" s="31"/>
      <c r="D471" s="31"/>
      <c r="E471" s="31"/>
      <c r="F471" s="2"/>
      <c r="G471" s="2"/>
      <c r="H471" s="31"/>
      <c r="K471" s="26"/>
    </row>
    <row r="472">
      <c r="A472" s="31"/>
      <c r="B472" s="31"/>
      <c r="C472" s="31"/>
      <c r="D472" s="31"/>
      <c r="E472" s="31"/>
      <c r="F472" s="2"/>
      <c r="G472" s="2"/>
      <c r="H472" s="31"/>
      <c r="K472" s="26"/>
    </row>
    <row r="473">
      <c r="A473" s="31"/>
      <c r="B473" s="31"/>
      <c r="C473" s="31"/>
      <c r="D473" s="31"/>
      <c r="E473" s="31"/>
      <c r="F473" s="2"/>
      <c r="G473" s="2"/>
      <c r="H473" s="31"/>
      <c r="K473" s="26"/>
    </row>
    <row r="474">
      <c r="A474" s="31"/>
      <c r="B474" s="31"/>
      <c r="C474" s="31"/>
      <c r="D474" s="31"/>
      <c r="E474" s="31"/>
      <c r="F474" s="2"/>
      <c r="G474" s="2"/>
      <c r="H474" s="31"/>
      <c r="K474" s="26"/>
    </row>
    <row r="475">
      <c r="A475" s="31"/>
      <c r="B475" s="31"/>
      <c r="C475" s="31"/>
      <c r="D475" s="31"/>
      <c r="E475" s="31"/>
      <c r="F475" s="2"/>
      <c r="G475" s="2"/>
      <c r="H475" s="31"/>
      <c r="K475" s="26"/>
    </row>
    <row r="476">
      <c r="A476" s="31"/>
      <c r="B476" s="31"/>
      <c r="C476" s="31"/>
      <c r="D476" s="31"/>
      <c r="E476" s="31"/>
      <c r="F476" s="2"/>
      <c r="G476" s="2"/>
      <c r="H476" s="31"/>
      <c r="K476" s="26"/>
    </row>
    <row r="477">
      <c r="A477" s="31"/>
      <c r="B477" s="31"/>
      <c r="C477" s="31"/>
      <c r="D477" s="31"/>
      <c r="E477" s="31"/>
      <c r="F477" s="2"/>
      <c r="G477" s="2"/>
      <c r="H477" s="31"/>
      <c r="K477" s="26"/>
    </row>
    <row r="478">
      <c r="A478" s="31"/>
      <c r="B478" s="31"/>
      <c r="C478" s="31"/>
      <c r="D478" s="31"/>
      <c r="E478" s="31"/>
      <c r="F478" s="2"/>
      <c r="G478" s="2"/>
      <c r="H478" s="31"/>
      <c r="K478" s="26"/>
    </row>
    <row r="479">
      <c r="A479" s="31"/>
      <c r="B479" s="31"/>
      <c r="C479" s="31"/>
      <c r="D479" s="31"/>
      <c r="E479" s="31"/>
      <c r="F479" s="2"/>
      <c r="G479" s="2"/>
      <c r="H479" s="31"/>
      <c r="K479" s="26"/>
    </row>
    <row r="480">
      <c r="A480" s="31"/>
      <c r="B480" s="31"/>
      <c r="C480" s="31"/>
      <c r="D480" s="31"/>
      <c r="E480" s="31"/>
      <c r="F480" s="2"/>
      <c r="G480" s="2"/>
      <c r="H480" s="31"/>
      <c r="K480" s="26"/>
    </row>
    <row r="481">
      <c r="A481" s="31"/>
      <c r="B481" s="31"/>
      <c r="C481" s="31"/>
      <c r="D481" s="31"/>
      <c r="E481" s="31"/>
      <c r="F481" s="2"/>
      <c r="G481" s="2"/>
      <c r="H481" s="31"/>
      <c r="K481" s="26"/>
    </row>
    <row r="482">
      <c r="A482" s="31"/>
      <c r="B482" s="31"/>
      <c r="C482" s="31"/>
      <c r="D482" s="31"/>
      <c r="E482" s="31"/>
      <c r="F482" s="2"/>
      <c r="G482" s="2"/>
      <c r="H482" s="31"/>
      <c r="K482" s="26"/>
    </row>
    <row r="483">
      <c r="A483" s="31"/>
      <c r="B483" s="31"/>
      <c r="C483" s="31"/>
      <c r="D483" s="31"/>
      <c r="E483" s="31"/>
      <c r="F483" s="2"/>
      <c r="G483" s="2"/>
      <c r="H483" s="31"/>
      <c r="K483" s="26"/>
    </row>
    <row r="484">
      <c r="A484" s="31"/>
      <c r="B484" s="31"/>
      <c r="C484" s="31"/>
      <c r="D484" s="31"/>
      <c r="E484" s="31"/>
      <c r="F484" s="2"/>
      <c r="G484" s="2"/>
      <c r="H484" s="31"/>
      <c r="K484" s="26"/>
    </row>
    <row r="485">
      <c r="A485" s="31"/>
      <c r="B485" s="31"/>
      <c r="C485" s="31"/>
      <c r="D485" s="31"/>
      <c r="E485" s="31"/>
      <c r="F485" s="2"/>
      <c r="G485" s="2"/>
      <c r="H485" s="31"/>
      <c r="K485" s="26"/>
    </row>
    <row r="486">
      <c r="A486" s="31"/>
      <c r="B486" s="31"/>
      <c r="C486" s="31"/>
      <c r="D486" s="31"/>
      <c r="E486" s="31"/>
      <c r="F486" s="2"/>
      <c r="G486" s="2"/>
      <c r="H486" s="31"/>
      <c r="K486" s="26"/>
    </row>
    <row r="487">
      <c r="A487" s="31"/>
      <c r="B487" s="31"/>
      <c r="C487" s="31"/>
      <c r="D487" s="31"/>
      <c r="E487" s="31"/>
      <c r="F487" s="2"/>
      <c r="G487" s="2"/>
      <c r="H487" s="31"/>
      <c r="K487" s="26"/>
    </row>
    <row r="488">
      <c r="A488" s="31"/>
      <c r="B488" s="31"/>
      <c r="C488" s="31"/>
      <c r="D488" s="31"/>
      <c r="E488" s="31"/>
      <c r="F488" s="2"/>
      <c r="G488" s="2"/>
      <c r="H488" s="31"/>
      <c r="K488" s="26"/>
    </row>
    <row r="489">
      <c r="A489" s="31"/>
      <c r="B489" s="31"/>
      <c r="C489" s="31"/>
      <c r="D489" s="31"/>
      <c r="E489" s="31"/>
      <c r="F489" s="2"/>
      <c r="G489" s="2"/>
      <c r="H489" s="31"/>
      <c r="K489" s="26"/>
    </row>
    <row r="490">
      <c r="A490" s="31"/>
      <c r="B490" s="31"/>
      <c r="C490" s="31"/>
      <c r="D490" s="31"/>
      <c r="E490" s="31"/>
      <c r="F490" s="2"/>
      <c r="G490" s="2"/>
      <c r="H490" s="31"/>
      <c r="K490" s="26"/>
    </row>
    <row r="491">
      <c r="A491" s="31"/>
      <c r="B491" s="31"/>
      <c r="C491" s="31"/>
      <c r="D491" s="31"/>
      <c r="E491" s="31"/>
      <c r="F491" s="2"/>
      <c r="G491" s="2"/>
      <c r="H491" s="31"/>
      <c r="K491" s="26"/>
    </row>
    <row r="492">
      <c r="A492" s="31"/>
      <c r="B492" s="31"/>
      <c r="C492" s="31"/>
      <c r="D492" s="31"/>
      <c r="E492" s="31"/>
      <c r="F492" s="2"/>
      <c r="G492" s="2"/>
      <c r="H492" s="31"/>
      <c r="K492" s="26"/>
    </row>
    <row r="493">
      <c r="A493" s="31"/>
      <c r="B493" s="31"/>
      <c r="C493" s="31"/>
      <c r="D493" s="31"/>
      <c r="E493" s="31"/>
      <c r="F493" s="2"/>
      <c r="G493" s="2"/>
      <c r="H493" s="31"/>
      <c r="K493" s="26"/>
    </row>
    <row r="494">
      <c r="A494" s="31"/>
      <c r="B494" s="31"/>
      <c r="C494" s="31"/>
      <c r="D494" s="31"/>
      <c r="E494" s="31"/>
      <c r="F494" s="2"/>
      <c r="G494" s="2"/>
      <c r="H494" s="31"/>
      <c r="K494" s="26"/>
    </row>
    <row r="495">
      <c r="A495" s="31"/>
      <c r="B495" s="31"/>
      <c r="C495" s="31"/>
      <c r="D495" s="31"/>
      <c r="E495" s="31"/>
      <c r="F495" s="2"/>
      <c r="G495" s="2"/>
      <c r="H495" s="31"/>
      <c r="K495" s="26"/>
    </row>
    <row r="496">
      <c r="A496" s="31"/>
      <c r="B496" s="31"/>
      <c r="C496" s="31"/>
      <c r="D496" s="31"/>
      <c r="E496" s="31"/>
      <c r="F496" s="2"/>
      <c r="G496" s="2"/>
      <c r="H496" s="31"/>
      <c r="K496" s="26"/>
    </row>
    <row r="497">
      <c r="A497" s="31"/>
      <c r="B497" s="31"/>
      <c r="C497" s="31"/>
      <c r="D497" s="31"/>
      <c r="E497" s="31"/>
      <c r="F497" s="2"/>
      <c r="G497" s="2"/>
      <c r="H497" s="31"/>
      <c r="K497" s="26"/>
    </row>
    <row r="498">
      <c r="A498" s="31"/>
      <c r="B498" s="31"/>
      <c r="C498" s="31"/>
      <c r="D498" s="31"/>
      <c r="E498" s="31"/>
      <c r="F498" s="2"/>
      <c r="G498" s="2"/>
      <c r="H498" s="31"/>
      <c r="K498" s="26"/>
    </row>
    <row r="499">
      <c r="A499" s="31"/>
      <c r="B499" s="31"/>
      <c r="C499" s="31"/>
      <c r="D499" s="31"/>
      <c r="E499" s="31"/>
      <c r="F499" s="2"/>
      <c r="G499" s="2"/>
      <c r="H499" s="31"/>
      <c r="K499" s="26"/>
    </row>
    <row r="500">
      <c r="A500" s="31"/>
      <c r="B500" s="31"/>
      <c r="C500" s="31"/>
      <c r="D500" s="31"/>
      <c r="E500" s="31"/>
      <c r="F500" s="2"/>
      <c r="G500" s="2"/>
      <c r="H500" s="31"/>
      <c r="K500" s="26"/>
    </row>
    <row r="501">
      <c r="A501" s="31"/>
      <c r="B501" s="31"/>
      <c r="C501" s="31"/>
      <c r="D501" s="31"/>
      <c r="E501" s="31"/>
      <c r="F501" s="2"/>
      <c r="G501" s="2"/>
      <c r="H501" s="31"/>
      <c r="K501" s="26"/>
    </row>
    <row r="502">
      <c r="A502" s="31"/>
      <c r="B502" s="31"/>
      <c r="C502" s="31"/>
      <c r="D502" s="31"/>
      <c r="E502" s="31"/>
      <c r="F502" s="2"/>
      <c r="G502" s="2"/>
      <c r="H502" s="31"/>
      <c r="K502" s="26"/>
    </row>
    <row r="503">
      <c r="A503" s="31"/>
      <c r="B503" s="31"/>
      <c r="C503" s="31"/>
      <c r="D503" s="31"/>
      <c r="E503" s="31"/>
      <c r="F503" s="2"/>
      <c r="G503" s="2"/>
      <c r="H503" s="31"/>
      <c r="K503" s="26"/>
    </row>
    <row r="504">
      <c r="A504" s="31"/>
      <c r="B504" s="31"/>
      <c r="C504" s="31"/>
      <c r="D504" s="31"/>
      <c r="E504" s="31"/>
      <c r="F504" s="2"/>
      <c r="G504" s="2"/>
      <c r="H504" s="31"/>
      <c r="K504" s="26"/>
    </row>
    <row r="505">
      <c r="A505" s="31"/>
      <c r="B505" s="31"/>
      <c r="C505" s="31"/>
      <c r="D505" s="31"/>
      <c r="E505" s="31"/>
      <c r="F505" s="2"/>
      <c r="G505" s="2"/>
      <c r="H505" s="31"/>
      <c r="K505" s="26"/>
    </row>
    <row r="506">
      <c r="A506" s="31"/>
      <c r="B506" s="31"/>
      <c r="C506" s="31"/>
      <c r="D506" s="31"/>
      <c r="E506" s="31"/>
      <c r="F506" s="2"/>
      <c r="G506" s="2"/>
      <c r="H506" s="31"/>
      <c r="K506" s="26"/>
    </row>
    <row r="507">
      <c r="A507" s="31"/>
      <c r="B507" s="31"/>
      <c r="C507" s="31"/>
      <c r="D507" s="31"/>
      <c r="E507" s="31"/>
      <c r="F507" s="2"/>
      <c r="G507" s="2"/>
      <c r="H507" s="31"/>
      <c r="K507" s="26"/>
    </row>
    <row r="508">
      <c r="A508" s="31"/>
      <c r="B508" s="31"/>
      <c r="C508" s="31"/>
      <c r="D508" s="31"/>
      <c r="E508" s="31"/>
      <c r="F508" s="2"/>
      <c r="G508" s="2"/>
      <c r="H508" s="31"/>
      <c r="K508" s="26"/>
    </row>
    <row r="509">
      <c r="A509" s="31"/>
      <c r="B509" s="31"/>
      <c r="C509" s="31"/>
      <c r="D509" s="31"/>
      <c r="E509" s="31"/>
      <c r="F509" s="2"/>
      <c r="G509" s="2"/>
      <c r="H509" s="31"/>
      <c r="K509" s="26"/>
    </row>
    <row r="510">
      <c r="A510" s="31"/>
      <c r="B510" s="31"/>
      <c r="C510" s="31"/>
      <c r="D510" s="31"/>
      <c r="E510" s="31"/>
      <c r="F510" s="2"/>
      <c r="G510" s="2"/>
      <c r="H510" s="31"/>
      <c r="K510" s="26"/>
    </row>
    <row r="511">
      <c r="A511" s="31"/>
      <c r="B511" s="31"/>
      <c r="C511" s="31"/>
      <c r="D511" s="31"/>
      <c r="E511" s="31"/>
      <c r="F511" s="2"/>
      <c r="G511" s="2"/>
      <c r="H511" s="31"/>
      <c r="K511" s="26"/>
    </row>
    <row r="512">
      <c r="A512" s="31"/>
      <c r="B512" s="31"/>
      <c r="C512" s="31"/>
      <c r="D512" s="31"/>
      <c r="E512" s="31"/>
      <c r="F512" s="2"/>
      <c r="G512" s="2"/>
      <c r="H512" s="31"/>
      <c r="K512" s="26"/>
    </row>
    <row r="513">
      <c r="A513" s="31"/>
      <c r="B513" s="31"/>
      <c r="C513" s="31"/>
      <c r="D513" s="31"/>
      <c r="E513" s="31"/>
      <c r="F513" s="2"/>
      <c r="G513" s="2"/>
      <c r="H513" s="31"/>
      <c r="K513" s="26"/>
    </row>
    <row r="514">
      <c r="A514" s="31"/>
      <c r="B514" s="31"/>
      <c r="C514" s="31"/>
      <c r="D514" s="31"/>
      <c r="E514" s="31"/>
      <c r="F514" s="2"/>
      <c r="G514" s="2"/>
      <c r="H514" s="31"/>
      <c r="K514" s="26"/>
    </row>
    <row r="515">
      <c r="A515" s="31"/>
      <c r="B515" s="31"/>
      <c r="C515" s="31"/>
      <c r="D515" s="31"/>
      <c r="E515" s="31"/>
      <c r="F515" s="2"/>
      <c r="G515" s="2"/>
      <c r="H515" s="31"/>
      <c r="K515" s="26"/>
    </row>
    <row r="516">
      <c r="A516" s="31"/>
      <c r="B516" s="31"/>
      <c r="C516" s="31"/>
      <c r="D516" s="31"/>
      <c r="E516" s="31"/>
      <c r="F516" s="2"/>
      <c r="G516" s="2"/>
      <c r="H516" s="31"/>
      <c r="K516" s="26"/>
    </row>
    <row r="517">
      <c r="A517" s="31"/>
      <c r="B517" s="31"/>
      <c r="C517" s="31"/>
      <c r="D517" s="31"/>
      <c r="E517" s="31"/>
      <c r="F517" s="2"/>
      <c r="G517" s="2"/>
      <c r="H517" s="31"/>
      <c r="K517" s="26"/>
    </row>
    <row r="518">
      <c r="A518" s="31"/>
      <c r="B518" s="31"/>
      <c r="C518" s="31"/>
      <c r="D518" s="31"/>
      <c r="E518" s="31"/>
      <c r="F518" s="2"/>
      <c r="G518" s="2"/>
      <c r="H518" s="31"/>
      <c r="K518" s="26"/>
    </row>
    <row r="519">
      <c r="A519" s="31"/>
      <c r="B519" s="31"/>
      <c r="C519" s="31"/>
      <c r="D519" s="31"/>
      <c r="E519" s="31"/>
      <c r="F519" s="2"/>
      <c r="G519" s="2"/>
      <c r="H519" s="31"/>
      <c r="K519" s="26"/>
    </row>
    <row r="520">
      <c r="A520" s="31"/>
      <c r="B520" s="31"/>
      <c r="C520" s="31"/>
      <c r="D520" s="31"/>
      <c r="E520" s="31"/>
      <c r="F520" s="2"/>
      <c r="G520" s="2"/>
      <c r="H520" s="31"/>
      <c r="K520" s="26"/>
    </row>
    <row r="521">
      <c r="A521" s="31"/>
      <c r="B521" s="31"/>
      <c r="C521" s="31"/>
      <c r="D521" s="31"/>
      <c r="E521" s="31"/>
      <c r="F521" s="2"/>
      <c r="G521" s="2"/>
      <c r="H521" s="31"/>
      <c r="K521" s="26"/>
    </row>
    <row r="522">
      <c r="A522" s="31"/>
      <c r="B522" s="31"/>
      <c r="C522" s="31"/>
      <c r="D522" s="31"/>
      <c r="E522" s="31"/>
      <c r="F522" s="2"/>
      <c r="G522" s="2"/>
      <c r="H522" s="31"/>
      <c r="K522" s="26"/>
    </row>
    <row r="523">
      <c r="A523" s="31"/>
      <c r="B523" s="31"/>
      <c r="C523" s="31"/>
      <c r="D523" s="31"/>
      <c r="E523" s="31"/>
      <c r="F523" s="2"/>
      <c r="G523" s="2"/>
      <c r="H523" s="31"/>
      <c r="K523" s="26"/>
    </row>
    <row r="524">
      <c r="A524" s="31"/>
      <c r="B524" s="31"/>
      <c r="C524" s="31"/>
      <c r="D524" s="31"/>
      <c r="E524" s="31"/>
      <c r="F524" s="2"/>
      <c r="G524" s="2"/>
      <c r="H524" s="31"/>
      <c r="K524" s="26"/>
    </row>
    <row r="525">
      <c r="A525" s="31"/>
      <c r="B525" s="31"/>
      <c r="C525" s="31"/>
      <c r="D525" s="31"/>
      <c r="E525" s="31"/>
      <c r="F525" s="2"/>
      <c r="G525" s="2"/>
      <c r="H525" s="31"/>
      <c r="K525" s="26"/>
    </row>
    <row r="526">
      <c r="A526" s="31"/>
      <c r="B526" s="31"/>
      <c r="C526" s="31"/>
      <c r="D526" s="31"/>
      <c r="E526" s="31"/>
      <c r="F526" s="2"/>
      <c r="G526" s="2"/>
      <c r="H526" s="31"/>
      <c r="K526" s="26"/>
    </row>
    <row r="527">
      <c r="A527" s="31"/>
      <c r="B527" s="31"/>
      <c r="C527" s="31"/>
      <c r="D527" s="31"/>
      <c r="E527" s="31"/>
      <c r="F527" s="2"/>
      <c r="G527" s="2"/>
      <c r="H527" s="31"/>
      <c r="K527" s="26"/>
    </row>
    <row r="528">
      <c r="A528" s="31"/>
      <c r="B528" s="31"/>
      <c r="C528" s="31"/>
      <c r="D528" s="31"/>
      <c r="E528" s="31"/>
      <c r="F528" s="2"/>
      <c r="G528" s="2"/>
      <c r="H528" s="31"/>
      <c r="K528" s="26"/>
    </row>
    <row r="529">
      <c r="A529" s="31"/>
      <c r="B529" s="31"/>
      <c r="C529" s="31"/>
      <c r="D529" s="31"/>
      <c r="E529" s="31"/>
      <c r="F529" s="2"/>
      <c r="G529" s="2"/>
      <c r="H529" s="31"/>
      <c r="K529" s="26"/>
    </row>
    <row r="530">
      <c r="A530" s="31"/>
      <c r="B530" s="31"/>
      <c r="C530" s="31"/>
      <c r="D530" s="31"/>
      <c r="E530" s="31"/>
      <c r="F530" s="2"/>
      <c r="G530" s="2"/>
      <c r="H530" s="31"/>
      <c r="K530" s="26"/>
    </row>
    <row r="531">
      <c r="A531" s="31"/>
      <c r="B531" s="31"/>
      <c r="C531" s="31"/>
      <c r="D531" s="31"/>
      <c r="E531" s="31"/>
      <c r="F531" s="2"/>
      <c r="G531" s="2"/>
      <c r="H531" s="31"/>
      <c r="K531" s="26"/>
    </row>
    <row r="532">
      <c r="A532" s="31"/>
      <c r="B532" s="31"/>
      <c r="C532" s="31"/>
      <c r="D532" s="31"/>
      <c r="E532" s="31"/>
      <c r="F532" s="2"/>
      <c r="G532" s="2"/>
      <c r="H532" s="31"/>
      <c r="K532" s="26"/>
    </row>
    <row r="533">
      <c r="A533" s="31"/>
      <c r="B533" s="31"/>
      <c r="C533" s="31"/>
      <c r="D533" s="31"/>
      <c r="E533" s="31"/>
      <c r="F533" s="2"/>
      <c r="G533" s="2"/>
      <c r="H533" s="31"/>
      <c r="K533" s="26"/>
    </row>
    <row r="534">
      <c r="A534" s="31"/>
      <c r="B534" s="31"/>
      <c r="C534" s="31"/>
      <c r="D534" s="31"/>
      <c r="E534" s="31"/>
      <c r="F534" s="2"/>
      <c r="G534" s="2"/>
      <c r="H534" s="31"/>
      <c r="K534" s="26"/>
    </row>
    <row r="535">
      <c r="A535" s="31"/>
      <c r="B535" s="31"/>
      <c r="C535" s="31"/>
      <c r="D535" s="31"/>
      <c r="E535" s="31"/>
      <c r="F535" s="2"/>
      <c r="G535" s="2"/>
      <c r="H535" s="31"/>
      <c r="K535" s="26"/>
    </row>
    <row r="536">
      <c r="A536" s="31"/>
      <c r="B536" s="31"/>
      <c r="C536" s="31"/>
      <c r="D536" s="31"/>
      <c r="E536" s="31"/>
      <c r="F536" s="2"/>
      <c r="G536" s="2"/>
      <c r="H536" s="31"/>
      <c r="K536" s="26"/>
    </row>
    <row r="537">
      <c r="A537" s="31"/>
      <c r="B537" s="31"/>
      <c r="C537" s="31"/>
      <c r="D537" s="31"/>
      <c r="E537" s="31"/>
      <c r="F537" s="2"/>
      <c r="G537" s="2"/>
      <c r="H537" s="31"/>
      <c r="K537" s="26"/>
    </row>
    <row r="538">
      <c r="A538" s="31"/>
      <c r="B538" s="31"/>
      <c r="C538" s="31"/>
      <c r="D538" s="31"/>
      <c r="E538" s="31"/>
      <c r="F538" s="2"/>
      <c r="G538" s="2"/>
      <c r="H538" s="31"/>
      <c r="K538" s="26"/>
    </row>
    <row r="539">
      <c r="A539" s="31"/>
      <c r="B539" s="31"/>
      <c r="C539" s="31"/>
      <c r="D539" s="31"/>
      <c r="E539" s="31"/>
      <c r="F539" s="2"/>
      <c r="G539" s="2"/>
      <c r="H539" s="31"/>
      <c r="K539" s="26"/>
    </row>
    <row r="540">
      <c r="A540" s="31"/>
      <c r="B540" s="31"/>
      <c r="C540" s="31"/>
      <c r="D540" s="31"/>
      <c r="E540" s="31"/>
      <c r="F540" s="2"/>
      <c r="G540" s="2"/>
      <c r="H540" s="31"/>
      <c r="K540" s="26"/>
    </row>
    <row r="541">
      <c r="A541" s="31"/>
      <c r="B541" s="31"/>
      <c r="C541" s="31"/>
      <c r="D541" s="31"/>
      <c r="E541" s="31"/>
      <c r="F541" s="2"/>
      <c r="G541" s="2"/>
      <c r="H541" s="31"/>
      <c r="K541" s="26"/>
    </row>
    <row r="542">
      <c r="A542" s="31"/>
      <c r="B542" s="31"/>
      <c r="C542" s="31"/>
      <c r="D542" s="31"/>
      <c r="E542" s="31"/>
      <c r="F542" s="2"/>
      <c r="G542" s="2"/>
      <c r="H542" s="31"/>
      <c r="K542" s="26"/>
    </row>
    <row r="543">
      <c r="A543" s="31"/>
      <c r="B543" s="31"/>
      <c r="C543" s="31"/>
      <c r="D543" s="31"/>
      <c r="E543" s="31"/>
      <c r="F543" s="2"/>
      <c r="G543" s="2"/>
      <c r="H543" s="31"/>
      <c r="K543" s="26"/>
    </row>
    <row r="544">
      <c r="A544" s="31"/>
      <c r="B544" s="31"/>
      <c r="C544" s="31"/>
      <c r="D544" s="31"/>
      <c r="E544" s="31"/>
      <c r="F544" s="2"/>
      <c r="G544" s="2"/>
      <c r="H544" s="31"/>
      <c r="K544" s="26"/>
    </row>
    <row r="545">
      <c r="A545" s="31"/>
      <c r="B545" s="31"/>
      <c r="C545" s="31"/>
      <c r="D545" s="31"/>
      <c r="E545" s="31"/>
      <c r="F545" s="2"/>
      <c r="G545" s="2"/>
      <c r="H545" s="31"/>
      <c r="K545" s="26"/>
    </row>
    <row r="546">
      <c r="A546" s="31"/>
      <c r="B546" s="31"/>
      <c r="C546" s="31"/>
      <c r="D546" s="31"/>
      <c r="E546" s="31"/>
      <c r="F546" s="2"/>
      <c r="G546" s="2"/>
      <c r="H546" s="31"/>
      <c r="K546" s="26"/>
    </row>
    <row r="547">
      <c r="A547" s="31"/>
      <c r="B547" s="31"/>
      <c r="C547" s="31"/>
      <c r="D547" s="31"/>
      <c r="E547" s="31"/>
      <c r="F547" s="2"/>
      <c r="G547" s="2"/>
      <c r="H547" s="31"/>
      <c r="K547" s="26"/>
    </row>
    <row r="548">
      <c r="A548" s="31"/>
      <c r="B548" s="31"/>
      <c r="C548" s="31"/>
      <c r="D548" s="31"/>
      <c r="E548" s="31"/>
      <c r="F548" s="2"/>
      <c r="G548" s="2"/>
      <c r="H548" s="31"/>
      <c r="K548" s="26"/>
    </row>
    <row r="549">
      <c r="A549" s="31"/>
      <c r="B549" s="31"/>
      <c r="C549" s="31"/>
      <c r="D549" s="31"/>
      <c r="E549" s="31"/>
      <c r="F549" s="2"/>
      <c r="G549" s="2"/>
      <c r="H549" s="31"/>
      <c r="K549" s="26"/>
    </row>
    <row r="550">
      <c r="A550" s="31"/>
      <c r="B550" s="31"/>
      <c r="C550" s="31"/>
      <c r="D550" s="31"/>
      <c r="E550" s="31"/>
      <c r="F550" s="2"/>
      <c r="G550" s="2"/>
      <c r="H550" s="31"/>
      <c r="K550" s="26"/>
    </row>
    <row r="551">
      <c r="A551" s="31"/>
      <c r="B551" s="31"/>
      <c r="C551" s="31"/>
      <c r="D551" s="31"/>
      <c r="E551" s="31"/>
      <c r="F551" s="2"/>
      <c r="G551" s="2"/>
      <c r="H551" s="31"/>
      <c r="K551" s="26"/>
    </row>
    <row r="552">
      <c r="A552" s="31"/>
      <c r="B552" s="31"/>
      <c r="C552" s="31"/>
      <c r="D552" s="31"/>
      <c r="E552" s="31"/>
      <c r="F552" s="2"/>
      <c r="G552" s="2"/>
      <c r="H552" s="31"/>
      <c r="K552" s="26"/>
    </row>
    <row r="553">
      <c r="A553" s="31"/>
      <c r="B553" s="31"/>
      <c r="C553" s="31"/>
      <c r="D553" s="31"/>
      <c r="E553" s="31"/>
      <c r="F553" s="2"/>
      <c r="G553" s="2"/>
      <c r="H553" s="31"/>
      <c r="K553" s="26"/>
    </row>
    <row r="554">
      <c r="A554" s="31"/>
      <c r="B554" s="31"/>
      <c r="C554" s="31"/>
      <c r="D554" s="31"/>
      <c r="E554" s="31"/>
      <c r="F554" s="2"/>
      <c r="G554" s="2"/>
      <c r="H554" s="31"/>
      <c r="K554" s="26"/>
    </row>
    <row r="555">
      <c r="A555" s="31"/>
      <c r="B555" s="31"/>
      <c r="C555" s="31"/>
      <c r="D555" s="31"/>
      <c r="E555" s="31"/>
      <c r="F555" s="2"/>
      <c r="G555" s="2"/>
      <c r="H555" s="31"/>
      <c r="K555" s="26"/>
    </row>
    <row r="556">
      <c r="A556" s="31"/>
      <c r="B556" s="31"/>
      <c r="C556" s="31"/>
      <c r="D556" s="31"/>
      <c r="E556" s="31"/>
      <c r="F556" s="2"/>
      <c r="G556" s="2"/>
      <c r="H556" s="31"/>
      <c r="K556" s="26"/>
    </row>
    <row r="557">
      <c r="A557" s="31"/>
      <c r="B557" s="31"/>
      <c r="C557" s="31"/>
      <c r="D557" s="31"/>
      <c r="E557" s="31"/>
      <c r="F557" s="2"/>
      <c r="G557" s="2"/>
      <c r="H557" s="31"/>
      <c r="K557" s="26"/>
    </row>
    <row r="558">
      <c r="A558" s="31"/>
      <c r="B558" s="31"/>
      <c r="C558" s="31"/>
      <c r="D558" s="31"/>
      <c r="E558" s="31"/>
      <c r="F558" s="2"/>
      <c r="G558" s="2"/>
      <c r="H558" s="31"/>
      <c r="K558" s="26"/>
    </row>
    <row r="559">
      <c r="A559" s="31"/>
      <c r="B559" s="31"/>
      <c r="C559" s="31"/>
      <c r="D559" s="31"/>
      <c r="E559" s="31"/>
      <c r="F559" s="2"/>
      <c r="G559" s="2"/>
      <c r="H559" s="31"/>
      <c r="K559" s="26"/>
    </row>
    <row r="560">
      <c r="A560" s="31"/>
      <c r="B560" s="31"/>
      <c r="C560" s="31"/>
      <c r="D560" s="31"/>
      <c r="E560" s="31"/>
      <c r="F560" s="2"/>
      <c r="G560" s="2"/>
      <c r="H560" s="31"/>
      <c r="K560" s="26"/>
    </row>
    <row r="561">
      <c r="A561" s="31"/>
      <c r="B561" s="31"/>
      <c r="C561" s="31"/>
      <c r="D561" s="31"/>
      <c r="E561" s="31"/>
      <c r="F561" s="2"/>
      <c r="G561" s="2"/>
      <c r="H561" s="31"/>
      <c r="K561" s="26"/>
    </row>
    <row r="562">
      <c r="A562" s="31"/>
      <c r="B562" s="31"/>
      <c r="C562" s="31"/>
      <c r="D562" s="31"/>
      <c r="E562" s="31"/>
      <c r="F562" s="2"/>
      <c r="G562" s="2"/>
      <c r="H562" s="31"/>
      <c r="K562" s="26"/>
    </row>
    <row r="563">
      <c r="A563" s="31"/>
      <c r="B563" s="31"/>
      <c r="C563" s="31"/>
      <c r="D563" s="31"/>
      <c r="E563" s="31"/>
      <c r="F563" s="2"/>
      <c r="G563" s="2"/>
      <c r="H563" s="31"/>
      <c r="K563" s="26"/>
    </row>
    <row r="564">
      <c r="A564" s="31"/>
      <c r="B564" s="31"/>
      <c r="C564" s="31"/>
      <c r="D564" s="31"/>
      <c r="E564" s="31"/>
      <c r="F564" s="2"/>
      <c r="G564" s="2"/>
      <c r="H564" s="31"/>
      <c r="K564" s="26"/>
    </row>
    <row r="565">
      <c r="A565" s="31"/>
      <c r="B565" s="31"/>
      <c r="C565" s="31"/>
      <c r="D565" s="31"/>
      <c r="E565" s="31"/>
      <c r="F565" s="2"/>
      <c r="G565" s="2"/>
      <c r="H565" s="31"/>
      <c r="K565" s="26"/>
    </row>
    <row r="566">
      <c r="A566" s="31"/>
      <c r="B566" s="31"/>
      <c r="C566" s="31"/>
      <c r="D566" s="31"/>
      <c r="E566" s="31"/>
      <c r="F566" s="2"/>
      <c r="G566" s="2"/>
      <c r="H566" s="31"/>
      <c r="K566" s="26"/>
    </row>
    <row r="567">
      <c r="A567" s="31"/>
      <c r="B567" s="31"/>
      <c r="C567" s="31"/>
      <c r="D567" s="31"/>
      <c r="E567" s="31"/>
      <c r="F567" s="2"/>
      <c r="G567" s="2"/>
      <c r="H567" s="31"/>
      <c r="K567" s="26"/>
    </row>
    <row r="568">
      <c r="A568" s="31"/>
      <c r="B568" s="31"/>
      <c r="C568" s="31"/>
      <c r="D568" s="31"/>
      <c r="E568" s="31"/>
      <c r="F568" s="2"/>
      <c r="G568" s="2"/>
      <c r="H568" s="31"/>
      <c r="K568" s="26"/>
    </row>
    <row r="569">
      <c r="A569" s="31"/>
      <c r="B569" s="31"/>
      <c r="C569" s="31"/>
      <c r="D569" s="31"/>
      <c r="E569" s="31"/>
      <c r="F569" s="2"/>
      <c r="G569" s="2"/>
      <c r="H569" s="31"/>
      <c r="K569" s="26"/>
    </row>
    <row r="570">
      <c r="A570" s="31"/>
      <c r="B570" s="31"/>
      <c r="C570" s="31"/>
      <c r="D570" s="31"/>
      <c r="E570" s="31"/>
      <c r="F570" s="2"/>
      <c r="G570" s="2"/>
      <c r="H570" s="31"/>
      <c r="K570" s="26"/>
    </row>
    <row r="571">
      <c r="A571" s="31"/>
      <c r="B571" s="31"/>
      <c r="C571" s="31"/>
      <c r="D571" s="31"/>
      <c r="E571" s="31"/>
      <c r="F571" s="2"/>
      <c r="G571" s="2"/>
      <c r="H571" s="31"/>
      <c r="K571" s="26"/>
    </row>
    <row r="572">
      <c r="A572" s="31"/>
      <c r="B572" s="31"/>
      <c r="C572" s="31"/>
      <c r="D572" s="31"/>
      <c r="E572" s="31"/>
      <c r="F572" s="2"/>
      <c r="G572" s="2"/>
      <c r="H572" s="31"/>
      <c r="K572" s="26"/>
    </row>
    <row r="573">
      <c r="A573" s="31"/>
      <c r="B573" s="31"/>
      <c r="C573" s="31"/>
      <c r="D573" s="31"/>
      <c r="E573" s="31"/>
      <c r="F573" s="2"/>
      <c r="G573" s="2"/>
      <c r="H573" s="31"/>
      <c r="K573" s="26"/>
    </row>
    <row r="574">
      <c r="A574" s="31"/>
      <c r="B574" s="31"/>
      <c r="C574" s="31"/>
      <c r="D574" s="31"/>
      <c r="E574" s="31"/>
      <c r="F574" s="2"/>
      <c r="G574" s="2"/>
      <c r="H574" s="31"/>
      <c r="K574" s="26"/>
    </row>
    <row r="575">
      <c r="A575" s="31"/>
      <c r="B575" s="31"/>
      <c r="C575" s="31"/>
      <c r="D575" s="31"/>
      <c r="E575" s="31"/>
      <c r="F575" s="2"/>
      <c r="G575" s="2"/>
      <c r="H575" s="31"/>
      <c r="K575" s="26"/>
    </row>
    <row r="576">
      <c r="A576" s="31"/>
      <c r="B576" s="31"/>
      <c r="C576" s="31"/>
      <c r="D576" s="31"/>
      <c r="E576" s="31"/>
      <c r="F576" s="2"/>
      <c r="G576" s="2"/>
      <c r="H576" s="31"/>
      <c r="K576" s="26"/>
    </row>
    <row r="577">
      <c r="A577" s="31"/>
      <c r="B577" s="31"/>
      <c r="C577" s="31"/>
      <c r="D577" s="31"/>
      <c r="E577" s="31"/>
      <c r="F577" s="2"/>
      <c r="G577" s="2"/>
      <c r="H577" s="31"/>
      <c r="K577" s="26"/>
    </row>
    <row r="578">
      <c r="A578" s="31"/>
      <c r="B578" s="31"/>
      <c r="C578" s="31"/>
      <c r="D578" s="31"/>
      <c r="E578" s="31"/>
      <c r="F578" s="2"/>
      <c r="G578" s="2"/>
      <c r="H578" s="31"/>
      <c r="K578" s="26"/>
    </row>
    <row r="579">
      <c r="A579" s="31"/>
      <c r="B579" s="31"/>
      <c r="C579" s="31"/>
      <c r="D579" s="31"/>
      <c r="E579" s="31"/>
      <c r="F579" s="2"/>
      <c r="G579" s="2"/>
      <c r="H579" s="31"/>
      <c r="K579" s="26"/>
    </row>
    <row r="580">
      <c r="A580" s="31"/>
      <c r="B580" s="31"/>
      <c r="C580" s="31"/>
      <c r="D580" s="31"/>
      <c r="E580" s="31"/>
      <c r="F580" s="2"/>
      <c r="G580" s="2"/>
      <c r="H580" s="31"/>
      <c r="K580" s="26"/>
    </row>
    <row r="581">
      <c r="A581" s="31"/>
      <c r="B581" s="31"/>
      <c r="C581" s="31"/>
      <c r="D581" s="31"/>
      <c r="E581" s="31"/>
      <c r="F581" s="2"/>
      <c r="G581" s="2"/>
      <c r="H581" s="31"/>
      <c r="K581" s="26"/>
    </row>
    <row r="582">
      <c r="A582" s="31"/>
      <c r="B582" s="31"/>
      <c r="C582" s="31"/>
      <c r="D582" s="31"/>
      <c r="E582" s="31"/>
      <c r="F582" s="2"/>
      <c r="G582" s="2"/>
      <c r="H582" s="31"/>
      <c r="K582" s="26"/>
    </row>
    <row r="583">
      <c r="A583" s="31"/>
      <c r="B583" s="31"/>
      <c r="C583" s="31"/>
      <c r="D583" s="31"/>
      <c r="E583" s="31"/>
      <c r="F583" s="2"/>
      <c r="G583" s="2"/>
      <c r="H583" s="31"/>
      <c r="K583" s="26"/>
    </row>
    <row r="584">
      <c r="A584" s="31"/>
      <c r="B584" s="31"/>
      <c r="C584" s="31"/>
      <c r="D584" s="31"/>
      <c r="E584" s="31"/>
      <c r="F584" s="2"/>
      <c r="G584" s="2"/>
      <c r="H584" s="31"/>
      <c r="K584" s="26"/>
    </row>
    <row r="585">
      <c r="A585" s="31"/>
      <c r="B585" s="31"/>
      <c r="C585" s="31"/>
      <c r="D585" s="31"/>
      <c r="E585" s="31"/>
      <c r="F585" s="2"/>
      <c r="G585" s="2"/>
      <c r="H585" s="31"/>
      <c r="K585" s="26"/>
    </row>
    <row r="586">
      <c r="A586" s="31"/>
      <c r="B586" s="31"/>
      <c r="C586" s="31"/>
      <c r="D586" s="31"/>
      <c r="E586" s="31"/>
      <c r="F586" s="2"/>
      <c r="G586" s="2"/>
      <c r="H586" s="31"/>
      <c r="K586" s="26"/>
    </row>
    <row r="587">
      <c r="A587" s="31"/>
      <c r="B587" s="31"/>
      <c r="C587" s="31"/>
      <c r="D587" s="31"/>
      <c r="E587" s="31"/>
      <c r="F587" s="2"/>
      <c r="G587" s="2"/>
      <c r="H587" s="31"/>
      <c r="K587" s="26"/>
    </row>
    <row r="588">
      <c r="A588" s="31"/>
      <c r="B588" s="31"/>
      <c r="C588" s="31"/>
      <c r="D588" s="31"/>
      <c r="E588" s="31"/>
      <c r="F588" s="2"/>
      <c r="G588" s="2"/>
      <c r="H588" s="31"/>
      <c r="K588" s="26"/>
    </row>
    <row r="589">
      <c r="A589" s="31"/>
      <c r="B589" s="31"/>
      <c r="C589" s="31"/>
      <c r="D589" s="31"/>
      <c r="E589" s="31"/>
      <c r="F589" s="2"/>
      <c r="G589" s="2"/>
      <c r="H589" s="31"/>
      <c r="K589" s="26"/>
    </row>
    <row r="590">
      <c r="A590" s="31"/>
      <c r="B590" s="31"/>
      <c r="C590" s="31"/>
      <c r="D590" s="31"/>
      <c r="E590" s="31"/>
      <c r="F590" s="2"/>
      <c r="G590" s="2"/>
      <c r="H590" s="31"/>
      <c r="K590" s="26"/>
    </row>
    <row r="591">
      <c r="A591" s="31"/>
      <c r="B591" s="31"/>
      <c r="C591" s="31"/>
      <c r="D591" s="31"/>
      <c r="E591" s="31"/>
      <c r="F591" s="2"/>
      <c r="G591" s="2"/>
      <c r="H591" s="31"/>
      <c r="K591" s="26"/>
    </row>
    <row r="592">
      <c r="A592" s="31"/>
      <c r="B592" s="31"/>
      <c r="C592" s="31"/>
      <c r="D592" s="31"/>
      <c r="E592" s="31"/>
      <c r="F592" s="2"/>
      <c r="G592" s="2"/>
      <c r="H592" s="31"/>
      <c r="K592" s="26"/>
    </row>
    <row r="593">
      <c r="A593" s="31"/>
      <c r="B593" s="31"/>
      <c r="C593" s="31"/>
      <c r="D593" s="31"/>
      <c r="E593" s="31"/>
      <c r="F593" s="2"/>
      <c r="G593" s="2"/>
      <c r="H593" s="31"/>
      <c r="K593" s="26"/>
    </row>
    <row r="594">
      <c r="A594" s="31"/>
      <c r="B594" s="31"/>
      <c r="C594" s="31"/>
      <c r="D594" s="31"/>
      <c r="E594" s="31"/>
      <c r="F594" s="2"/>
      <c r="G594" s="2"/>
      <c r="H594" s="31"/>
      <c r="K594" s="26"/>
    </row>
    <row r="595">
      <c r="A595" s="31"/>
      <c r="B595" s="31"/>
      <c r="C595" s="31"/>
      <c r="D595" s="31"/>
      <c r="E595" s="31"/>
      <c r="F595" s="2"/>
      <c r="G595" s="2"/>
      <c r="H595" s="31"/>
      <c r="K595" s="26"/>
    </row>
    <row r="596">
      <c r="A596" s="31"/>
      <c r="B596" s="31"/>
      <c r="C596" s="31"/>
      <c r="D596" s="31"/>
      <c r="E596" s="31"/>
      <c r="F596" s="2"/>
      <c r="G596" s="2"/>
      <c r="H596" s="31"/>
      <c r="K596" s="26"/>
    </row>
    <row r="597">
      <c r="A597" s="31"/>
      <c r="B597" s="31"/>
      <c r="C597" s="31"/>
      <c r="D597" s="31"/>
      <c r="E597" s="31"/>
      <c r="F597" s="2"/>
      <c r="G597" s="2"/>
      <c r="H597" s="31"/>
      <c r="K597" s="26"/>
    </row>
    <row r="598">
      <c r="A598" s="31"/>
      <c r="B598" s="31"/>
      <c r="C598" s="31"/>
      <c r="D598" s="31"/>
      <c r="E598" s="31"/>
      <c r="F598" s="2"/>
      <c r="G598" s="2"/>
      <c r="H598" s="31"/>
      <c r="K598" s="26"/>
    </row>
    <row r="599">
      <c r="A599" s="31"/>
      <c r="B599" s="31"/>
      <c r="C599" s="31"/>
      <c r="D599" s="31"/>
      <c r="E599" s="31"/>
      <c r="F599" s="2"/>
      <c r="G599" s="2"/>
      <c r="H599" s="31"/>
      <c r="K599" s="26"/>
    </row>
    <row r="600">
      <c r="A600" s="31"/>
      <c r="B600" s="31"/>
      <c r="C600" s="31"/>
      <c r="D600" s="31"/>
      <c r="E600" s="31"/>
      <c r="F600" s="2"/>
      <c r="G600" s="2"/>
      <c r="H600" s="31"/>
      <c r="K600" s="26"/>
    </row>
    <row r="601">
      <c r="A601" s="31"/>
      <c r="B601" s="31"/>
      <c r="C601" s="31"/>
      <c r="D601" s="31"/>
      <c r="E601" s="31"/>
      <c r="F601" s="2"/>
      <c r="G601" s="2"/>
      <c r="H601" s="31"/>
      <c r="K601" s="26"/>
    </row>
    <row r="602">
      <c r="A602" s="31"/>
      <c r="B602" s="31"/>
      <c r="C602" s="31"/>
      <c r="D602" s="31"/>
      <c r="E602" s="31"/>
      <c r="F602" s="2"/>
      <c r="G602" s="2"/>
      <c r="H602" s="31"/>
      <c r="K602" s="26"/>
    </row>
    <row r="603">
      <c r="A603" s="31"/>
      <c r="B603" s="31"/>
      <c r="C603" s="31"/>
      <c r="D603" s="31"/>
      <c r="E603" s="31"/>
      <c r="F603" s="2"/>
      <c r="G603" s="2"/>
      <c r="H603" s="31"/>
      <c r="K603" s="26"/>
    </row>
    <row r="604">
      <c r="A604" s="31"/>
      <c r="B604" s="31"/>
      <c r="C604" s="31"/>
      <c r="D604" s="31"/>
      <c r="E604" s="31"/>
      <c r="F604" s="2"/>
      <c r="G604" s="2"/>
      <c r="H604" s="31"/>
      <c r="K604" s="26"/>
    </row>
    <row r="605">
      <c r="A605" s="31"/>
      <c r="B605" s="31"/>
      <c r="C605" s="31"/>
      <c r="D605" s="31"/>
      <c r="E605" s="31"/>
      <c r="F605" s="2"/>
      <c r="G605" s="2"/>
      <c r="H605" s="31"/>
      <c r="K605" s="26"/>
    </row>
    <row r="606">
      <c r="A606" s="31"/>
      <c r="B606" s="31"/>
      <c r="C606" s="31"/>
      <c r="D606" s="31"/>
      <c r="E606" s="31"/>
      <c r="F606" s="2"/>
      <c r="G606" s="2"/>
      <c r="H606" s="31"/>
      <c r="K606" s="26"/>
    </row>
    <row r="607">
      <c r="A607" s="31"/>
      <c r="B607" s="31"/>
      <c r="C607" s="31"/>
      <c r="D607" s="31"/>
      <c r="E607" s="31"/>
      <c r="F607" s="2"/>
      <c r="G607" s="2"/>
      <c r="H607" s="31"/>
      <c r="K607" s="26"/>
    </row>
    <row r="608">
      <c r="A608" s="31"/>
      <c r="B608" s="31"/>
      <c r="C608" s="31"/>
      <c r="D608" s="31"/>
      <c r="E608" s="31"/>
      <c r="F608" s="2"/>
      <c r="G608" s="2"/>
      <c r="H608" s="31"/>
      <c r="K608" s="26"/>
    </row>
    <row r="609">
      <c r="A609" s="31"/>
      <c r="B609" s="31"/>
      <c r="C609" s="31"/>
      <c r="D609" s="31"/>
      <c r="E609" s="31"/>
      <c r="F609" s="2"/>
      <c r="G609" s="2"/>
      <c r="H609" s="31"/>
      <c r="K609" s="26"/>
    </row>
    <row r="610">
      <c r="A610" s="31"/>
      <c r="B610" s="31"/>
      <c r="C610" s="31"/>
      <c r="D610" s="31"/>
      <c r="E610" s="31"/>
      <c r="F610" s="2"/>
      <c r="G610" s="2"/>
      <c r="H610" s="31"/>
      <c r="K610" s="26"/>
    </row>
    <row r="611">
      <c r="A611" s="31"/>
      <c r="B611" s="31"/>
      <c r="C611" s="31"/>
      <c r="D611" s="31"/>
      <c r="E611" s="31"/>
      <c r="F611" s="2"/>
      <c r="G611" s="2"/>
      <c r="H611" s="31"/>
      <c r="K611" s="26"/>
    </row>
    <row r="612">
      <c r="A612" s="31"/>
      <c r="B612" s="31"/>
      <c r="C612" s="31"/>
      <c r="D612" s="31"/>
      <c r="E612" s="31"/>
      <c r="F612" s="2"/>
      <c r="G612" s="2"/>
      <c r="H612" s="31"/>
      <c r="K612" s="26"/>
    </row>
    <row r="613">
      <c r="A613" s="31"/>
      <c r="B613" s="31"/>
      <c r="C613" s="31"/>
      <c r="D613" s="31"/>
      <c r="E613" s="31"/>
      <c r="F613" s="2"/>
      <c r="G613" s="2"/>
      <c r="H613" s="31"/>
      <c r="K613" s="26"/>
    </row>
    <row r="614">
      <c r="A614" s="31"/>
      <c r="B614" s="31"/>
      <c r="C614" s="31"/>
      <c r="D614" s="31"/>
      <c r="E614" s="31"/>
      <c r="F614" s="2"/>
      <c r="G614" s="2"/>
      <c r="H614" s="31"/>
      <c r="K614" s="26"/>
    </row>
    <row r="615">
      <c r="A615" s="31"/>
      <c r="B615" s="31"/>
      <c r="C615" s="31"/>
      <c r="D615" s="31"/>
      <c r="E615" s="31"/>
      <c r="F615" s="2"/>
      <c r="G615" s="2"/>
      <c r="H615" s="31"/>
      <c r="K615" s="26"/>
    </row>
    <row r="616">
      <c r="A616" s="31"/>
      <c r="B616" s="31"/>
      <c r="C616" s="31"/>
      <c r="D616" s="31"/>
      <c r="E616" s="31"/>
      <c r="F616" s="2"/>
      <c r="G616" s="2"/>
      <c r="H616" s="31"/>
      <c r="K616" s="26"/>
    </row>
    <row r="617">
      <c r="A617" s="31"/>
      <c r="B617" s="31"/>
      <c r="C617" s="31"/>
      <c r="D617" s="31"/>
      <c r="E617" s="31"/>
      <c r="F617" s="2"/>
      <c r="G617" s="2"/>
      <c r="H617" s="31"/>
      <c r="K617" s="26"/>
    </row>
    <row r="618">
      <c r="A618" s="31"/>
      <c r="B618" s="31"/>
      <c r="C618" s="31"/>
      <c r="D618" s="31"/>
      <c r="E618" s="31"/>
      <c r="F618" s="2"/>
      <c r="G618" s="2"/>
      <c r="H618" s="31"/>
      <c r="K618" s="26"/>
    </row>
    <row r="619">
      <c r="A619" s="31"/>
      <c r="B619" s="31"/>
      <c r="C619" s="31"/>
      <c r="D619" s="31"/>
      <c r="E619" s="31"/>
      <c r="F619" s="2"/>
      <c r="G619" s="2"/>
      <c r="H619" s="31"/>
      <c r="K619" s="26"/>
    </row>
    <row r="620">
      <c r="A620" s="31"/>
      <c r="B620" s="31"/>
      <c r="C620" s="31"/>
      <c r="D620" s="31"/>
      <c r="E620" s="31"/>
      <c r="F620" s="2"/>
      <c r="G620" s="2"/>
      <c r="H620" s="31"/>
      <c r="K620" s="26"/>
    </row>
    <row r="621">
      <c r="A621" s="31"/>
      <c r="B621" s="31"/>
      <c r="C621" s="31"/>
      <c r="D621" s="31"/>
      <c r="E621" s="31"/>
      <c r="F621" s="2"/>
      <c r="G621" s="2"/>
      <c r="H621" s="31"/>
      <c r="K621" s="26"/>
    </row>
    <row r="622">
      <c r="A622" s="31"/>
      <c r="B622" s="31"/>
      <c r="C622" s="31"/>
      <c r="D622" s="31"/>
      <c r="E622" s="31"/>
      <c r="F622" s="2"/>
      <c r="G622" s="2"/>
      <c r="H622" s="31"/>
      <c r="K622" s="26"/>
    </row>
    <row r="623">
      <c r="A623" s="31"/>
      <c r="B623" s="31"/>
      <c r="C623" s="31"/>
      <c r="D623" s="31"/>
      <c r="E623" s="31"/>
      <c r="F623" s="2"/>
      <c r="G623" s="2"/>
      <c r="H623" s="31"/>
      <c r="K623" s="26"/>
    </row>
    <row r="624">
      <c r="A624" s="31"/>
      <c r="B624" s="31"/>
      <c r="C624" s="31"/>
      <c r="D624" s="31"/>
      <c r="E624" s="31"/>
      <c r="F624" s="2"/>
      <c r="G624" s="2"/>
      <c r="H624" s="31"/>
      <c r="K624" s="26"/>
    </row>
    <row r="625">
      <c r="A625" s="31"/>
      <c r="B625" s="31"/>
      <c r="C625" s="31"/>
      <c r="D625" s="31"/>
      <c r="E625" s="31"/>
      <c r="F625" s="2"/>
      <c r="G625" s="2"/>
      <c r="H625" s="31"/>
      <c r="K625" s="26"/>
    </row>
    <row r="626">
      <c r="A626" s="31"/>
      <c r="B626" s="31"/>
      <c r="C626" s="31"/>
      <c r="D626" s="31"/>
      <c r="E626" s="31"/>
      <c r="F626" s="2"/>
      <c r="G626" s="2"/>
      <c r="H626" s="31"/>
      <c r="K626" s="26"/>
    </row>
    <row r="627">
      <c r="A627" s="31"/>
      <c r="B627" s="31"/>
      <c r="C627" s="31"/>
      <c r="D627" s="31"/>
      <c r="E627" s="31"/>
      <c r="F627" s="2"/>
      <c r="G627" s="2"/>
      <c r="H627" s="31"/>
      <c r="K627" s="26"/>
    </row>
    <row r="628">
      <c r="A628" s="31"/>
      <c r="B628" s="31"/>
      <c r="C628" s="31"/>
      <c r="D628" s="31"/>
      <c r="E628" s="31"/>
      <c r="F628" s="2"/>
      <c r="G628" s="2"/>
      <c r="H628" s="31"/>
      <c r="K628" s="26"/>
    </row>
    <row r="629">
      <c r="A629" s="31"/>
      <c r="B629" s="31"/>
      <c r="C629" s="31"/>
      <c r="D629" s="31"/>
      <c r="E629" s="31"/>
      <c r="F629" s="2"/>
      <c r="G629" s="2"/>
      <c r="H629" s="31"/>
      <c r="K629" s="26"/>
    </row>
    <row r="630">
      <c r="A630" s="31"/>
      <c r="B630" s="31"/>
      <c r="C630" s="31"/>
      <c r="D630" s="31"/>
      <c r="E630" s="31"/>
      <c r="F630" s="2"/>
      <c r="G630" s="2"/>
      <c r="H630" s="31"/>
      <c r="K630" s="26"/>
    </row>
    <row r="631">
      <c r="A631" s="31"/>
      <c r="B631" s="31"/>
      <c r="C631" s="31"/>
      <c r="D631" s="31"/>
      <c r="E631" s="31"/>
      <c r="F631" s="2"/>
      <c r="G631" s="2"/>
      <c r="H631" s="31"/>
      <c r="K631" s="26"/>
    </row>
    <row r="632">
      <c r="A632" s="31"/>
      <c r="B632" s="31"/>
      <c r="C632" s="31"/>
      <c r="D632" s="31"/>
      <c r="E632" s="31"/>
      <c r="F632" s="2"/>
      <c r="G632" s="2"/>
      <c r="H632" s="31"/>
      <c r="K632" s="26"/>
    </row>
    <row r="633">
      <c r="A633" s="31"/>
      <c r="B633" s="31"/>
      <c r="C633" s="31"/>
      <c r="D633" s="31"/>
      <c r="E633" s="31"/>
      <c r="F633" s="2"/>
      <c r="G633" s="2"/>
      <c r="H633" s="31"/>
      <c r="K633" s="26"/>
    </row>
    <row r="634">
      <c r="A634" s="31"/>
      <c r="B634" s="31"/>
      <c r="C634" s="31"/>
      <c r="D634" s="31"/>
      <c r="E634" s="31"/>
      <c r="F634" s="2"/>
      <c r="G634" s="2"/>
      <c r="H634" s="31"/>
      <c r="K634" s="26"/>
    </row>
    <row r="635">
      <c r="A635" s="31"/>
      <c r="B635" s="31"/>
      <c r="C635" s="31"/>
      <c r="D635" s="31"/>
      <c r="E635" s="31"/>
      <c r="F635" s="2"/>
      <c r="G635" s="2"/>
      <c r="H635" s="31"/>
      <c r="K635" s="26"/>
    </row>
    <row r="636">
      <c r="A636" s="31"/>
      <c r="B636" s="31"/>
      <c r="C636" s="31"/>
      <c r="D636" s="31"/>
      <c r="E636" s="31"/>
      <c r="F636" s="2"/>
      <c r="G636" s="2"/>
      <c r="H636" s="31"/>
      <c r="K636" s="26"/>
    </row>
    <row r="637">
      <c r="A637" s="31"/>
      <c r="B637" s="31"/>
      <c r="C637" s="31"/>
      <c r="D637" s="31"/>
      <c r="E637" s="31"/>
      <c r="F637" s="2"/>
      <c r="G637" s="2"/>
      <c r="H637" s="31"/>
      <c r="K637" s="26"/>
    </row>
    <row r="638">
      <c r="A638" s="31"/>
      <c r="B638" s="31"/>
      <c r="C638" s="31"/>
      <c r="D638" s="31"/>
      <c r="E638" s="31"/>
      <c r="F638" s="2"/>
      <c r="G638" s="2"/>
      <c r="H638" s="31"/>
      <c r="K638" s="26"/>
    </row>
    <row r="639">
      <c r="A639" s="31"/>
      <c r="B639" s="31"/>
      <c r="C639" s="31"/>
      <c r="D639" s="31"/>
      <c r="E639" s="31"/>
      <c r="F639" s="2"/>
      <c r="G639" s="2"/>
      <c r="H639" s="31"/>
      <c r="K639" s="26"/>
    </row>
    <row r="640">
      <c r="A640" s="31"/>
      <c r="B640" s="31"/>
      <c r="C640" s="31"/>
      <c r="D640" s="31"/>
      <c r="E640" s="31"/>
      <c r="F640" s="2"/>
      <c r="G640" s="2"/>
      <c r="H640" s="31"/>
      <c r="K640" s="26"/>
    </row>
    <row r="641">
      <c r="A641" s="31"/>
      <c r="B641" s="31"/>
      <c r="C641" s="31"/>
      <c r="D641" s="31"/>
      <c r="E641" s="31"/>
      <c r="F641" s="2"/>
      <c r="G641" s="2"/>
      <c r="H641" s="31"/>
      <c r="K641" s="26"/>
    </row>
    <row r="642">
      <c r="A642" s="31"/>
      <c r="B642" s="31"/>
      <c r="C642" s="31"/>
      <c r="D642" s="31"/>
      <c r="E642" s="31"/>
      <c r="F642" s="2"/>
      <c r="G642" s="2"/>
      <c r="H642" s="31"/>
      <c r="K642" s="26"/>
    </row>
    <row r="643">
      <c r="A643" s="31"/>
      <c r="B643" s="31"/>
      <c r="C643" s="31"/>
      <c r="D643" s="31"/>
      <c r="E643" s="31"/>
      <c r="F643" s="2"/>
      <c r="G643" s="2"/>
      <c r="H643" s="31"/>
      <c r="K643" s="26"/>
    </row>
    <row r="644">
      <c r="A644" s="31"/>
      <c r="B644" s="31"/>
      <c r="C644" s="31"/>
      <c r="D644" s="31"/>
      <c r="E644" s="31"/>
      <c r="F644" s="2"/>
      <c r="G644" s="2"/>
      <c r="H644" s="31"/>
      <c r="K644" s="26"/>
    </row>
    <row r="645">
      <c r="A645" s="31"/>
      <c r="B645" s="31"/>
      <c r="C645" s="31"/>
      <c r="D645" s="31"/>
      <c r="E645" s="31"/>
      <c r="F645" s="2"/>
      <c r="G645" s="2"/>
      <c r="H645" s="31"/>
      <c r="K645" s="26"/>
    </row>
    <row r="646">
      <c r="A646" s="31"/>
      <c r="B646" s="31"/>
      <c r="C646" s="31"/>
      <c r="D646" s="31"/>
      <c r="E646" s="31"/>
      <c r="F646" s="2"/>
      <c r="G646" s="2"/>
      <c r="H646" s="31"/>
      <c r="K646" s="26"/>
    </row>
    <row r="647">
      <c r="A647" s="31"/>
      <c r="B647" s="31"/>
      <c r="C647" s="31"/>
      <c r="D647" s="31"/>
      <c r="E647" s="31"/>
      <c r="F647" s="2"/>
      <c r="G647" s="2"/>
      <c r="H647" s="31"/>
      <c r="K647" s="26"/>
    </row>
    <row r="648">
      <c r="A648" s="31"/>
      <c r="B648" s="31"/>
      <c r="C648" s="31"/>
      <c r="D648" s="31"/>
      <c r="E648" s="31"/>
      <c r="F648" s="2"/>
      <c r="G648" s="2"/>
      <c r="H648" s="31"/>
      <c r="K648" s="26"/>
    </row>
    <row r="649">
      <c r="A649" s="31"/>
      <c r="B649" s="31"/>
      <c r="C649" s="31"/>
      <c r="D649" s="31"/>
      <c r="E649" s="31"/>
      <c r="F649" s="2"/>
      <c r="G649" s="2"/>
      <c r="H649" s="31"/>
      <c r="K649" s="26"/>
    </row>
    <row r="650">
      <c r="A650" s="31"/>
      <c r="B650" s="31"/>
      <c r="C650" s="31"/>
      <c r="D650" s="31"/>
      <c r="E650" s="31"/>
      <c r="F650" s="2"/>
      <c r="G650" s="2"/>
      <c r="H650" s="31"/>
      <c r="K650" s="26"/>
    </row>
    <row r="651">
      <c r="A651" s="31"/>
      <c r="B651" s="31"/>
      <c r="C651" s="31"/>
      <c r="D651" s="31"/>
      <c r="E651" s="31"/>
      <c r="F651" s="2"/>
      <c r="G651" s="2"/>
      <c r="H651" s="31"/>
      <c r="K651" s="26"/>
    </row>
    <row r="652">
      <c r="A652" s="31"/>
      <c r="B652" s="31"/>
      <c r="C652" s="31"/>
      <c r="D652" s="31"/>
      <c r="E652" s="31"/>
      <c r="F652" s="2"/>
      <c r="G652" s="2"/>
      <c r="H652" s="31"/>
      <c r="K652" s="26"/>
    </row>
    <row r="653">
      <c r="A653" s="31"/>
      <c r="B653" s="31"/>
      <c r="C653" s="31"/>
      <c r="D653" s="31"/>
      <c r="E653" s="31"/>
      <c r="F653" s="2"/>
      <c r="G653" s="2"/>
      <c r="H653" s="31"/>
      <c r="K653" s="26"/>
    </row>
    <row r="654">
      <c r="A654" s="31"/>
      <c r="B654" s="31"/>
      <c r="C654" s="31"/>
      <c r="D654" s="31"/>
      <c r="E654" s="31"/>
      <c r="F654" s="2"/>
      <c r="G654" s="2"/>
      <c r="H654" s="31"/>
      <c r="K654" s="26"/>
    </row>
    <row r="655">
      <c r="A655" s="31"/>
      <c r="B655" s="31"/>
      <c r="C655" s="31"/>
      <c r="D655" s="31"/>
      <c r="E655" s="31"/>
      <c r="F655" s="2"/>
      <c r="G655" s="2"/>
      <c r="H655" s="31"/>
      <c r="K655" s="26"/>
    </row>
    <row r="656">
      <c r="A656" s="31"/>
      <c r="B656" s="31"/>
      <c r="C656" s="31"/>
      <c r="D656" s="31"/>
      <c r="E656" s="31"/>
      <c r="F656" s="2"/>
      <c r="G656" s="2"/>
      <c r="H656" s="31"/>
      <c r="K656" s="26"/>
    </row>
    <row r="657">
      <c r="A657" s="31"/>
      <c r="B657" s="31"/>
      <c r="C657" s="31"/>
      <c r="D657" s="31"/>
      <c r="E657" s="31"/>
      <c r="F657" s="2"/>
      <c r="G657" s="2"/>
      <c r="H657" s="31"/>
      <c r="K657" s="26"/>
    </row>
    <row r="658">
      <c r="A658" s="31"/>
      <c r="B658" s="31"/>
      <c r="C658" s="31"/>
      <c r="D658" s="31"/>
      <c r="E658" s="31"/>
      <c r="F658" s="2"/>
      <c r="G658" s="2"/>
      <c r="H658" s="31"/>
      <c r="K658" s="26"/>
    </row>
    <row r="659">
      <c r="A659" s="31"/>
      <c r="B659" s="31"/>
      <c r="C659" s="31"/>
      <c r="D659" s="31"/>
      <c r="E659" s="31"/>
      <c r="F659" s="2"/>
      <c r="G659" s="2"/>
      <c r="H659" s="31"/>
      <c r="K659" s="26"/>
    </row>
    <row r="660">
      <c r="A660" s="31"/>
      <c r="B660" s="31"/>
      <c r="C660" s="31"/>
      <c r="D660" s="31"/>
      <c r="E660" s="31"/>
      <c r="F660" s="2"/>
      <c r="G660" s="2"/>
      <c r="H660" s="31"/>
      <c r="K660" s="26"/>
    </row>
    <row r="661">
      <c r="A661" s="31"/>
      <c r="B661" s="31"/>
      <c r="C661" s="31"/>
      <c r="D661" s="31"/>
      <c r="E661" s="31"/>
      <c r="F661" s="2"/>
      <c r="G661" s="2"/>
      <c r="H661" s="31"/>
      <c r="K661" s="26"/>
    </row>
    <row r="662">
      <c r="A662" s="31"/>
      <c r="B662" s="31"/>
      <c r="C662" s="31"/>
      <c r="D662" s="31"/>
      <c r="E662" s="31"/>
      <c r="F662" s="2"/>
      <c r="G662" s="2"/>
      <c r="H662" s="31"/>
      <c r="K662" s="26"/>
    </row>
    <row r="663">
      <c r="A663" s="31"/>
      <c r="B663" s="31"/>
      <c r="C663" s="31"/>
      <c r="D663" s="31"/>
      <c r="E663" s="31"/>
      <c r="F663" s="2"/>
      <c r="G663" s="2"/>
      <c r="H663" s="31"/>
      <c r="K663" s="26"/>
    </row>
    <row r="664">
      <c r="A664" s="31"/>
      <c r="B664" s="31"/>
      <c r="C664" s="31"/>
      <c r="D664" s="31"/>
      <c r="E664" s="31"/>
      <c r="F664" s="2"/>
      <c r="G664" s="2"/>
      <c r="H664" s="31"/>
      <c r="K664" s="26"/>
    </row>
    <row r="665">
      <c r="A665" s="31"/>
      <c r="B665" s="31"/>
      <c r="C665" s="31"/>
      <c r="D665" s="31"/>
      <c r="E665" s="31"/>
      <c r="F665" s="2"/>
      <c r="G665" s="2"/>
      <c r="H665" s="31"/>
      <c r="K665" s="26"/>
    </row>
    <row r="666">
      <c r="A666" s="31"/>
      <c r="B666" s="31"/>
      <c r="C666" s="31"/>
      <c r="D666" s="31"/>
      <c r="E666" s="31"/>
      <c r="F666" s="2"/>
      <c r="G666" s="2"/>
      <c r="H666" s="31"/>
      <c r="K666" s="26"/>
    </row>
    <row r="667">
      <c r="A667" s="31"/>
      <c r="B667" s="31"/>
      <c r="C667" s="31"/>
      <c r="D667" s="31"/>
      <c r="E667" s="31"/>
      <c r="F667" s="2"/>
      <c r="G667" s="2"/>
      <c r="H667" s="31"/>
      <c r="K667" s="26"/>
    </row>
    <row r="668">
      <c r="A668" s="31"/>
      <c r="B668" s="31"/>
      <c r="C668" s="31"/>
      <c r="D668" s="31"/>
      <c r="E668" s="31"/>
      <c r="F668" s="2"/>
      <c r="G668" s="2"/>
      <c r="H668" s="31"/>
      <c r="K668" s="26"/>
    </row>
    <row r="669">
      <c r="A669" s="31"/>
      <c r="B669" s="31"/>
      <c r="C669" s="31"/>
      <c r="D669" s="31"/>
      <c r="E669" s="31"/>
      <c r="F669" s="2"/>
      <c r="G669" s="2"/>
      <c r="H669" s="31"/>
      <c r="K669" s="26"/>
    </row>
    <row r="670">
      <c r="A670" s="31"/>
      <c r="B670" s="31"/>
      <c r="C670" s="31"/>
      <c r="D670" s="31"/>
      <c r="E670" s="31"/>
      <c r="F670" s="2"/>
      <c r="G670" s="2"/>
      <c r="H670" s="31"/>
      <c r="K670" s="26"/>
    </row>
    <row r="671">
      <c r="A671" s="31"/>
      <c r="B671" s="31"/>
      <c r="C671" s="31"/>
      <c r="D671" s="31"/>
      <c r="E671" s="31"/>
      <c r="F671" s="2"/>
      <c r="G671" s="2"/>
      <c r="H671" s="31"/>
      <c r="K671" s="26"/>
    </row>
    <row r="672">
      <c r="A672" s="31"/>
      <c r="B672" s="31"/>
      <c r="C672" s="31"/>
      <c r="D672" s="31"/>
      <c r="E672" s="31"/>
      <c r="F672" s="2"/>
      <c r="G672" s="2"/>
      <c r="H672" s="31"/>
      <c r="K672" s="26"/>
    </row>
    <row r="673">
      <c r="A673" s="31"/>
      <c r="B673" s="31"/>
      <c r="C673" s="31"/>
      <c r="D673" s="31"/>
      <c r="E673" s="31"/>
      <c r="F673" s="2"/>
      <c r="G673" s="2"/>
      <c r="H673" s="31"/>
      <c r="K673" s="26"/>
    </row>
    <row r="674">
      <c r="A674" s="31"/>
      <c r="B674" s="31"/>
      <c r="C674" s="31"/>
      <c r="D674" s="31"/>
      <c r="E674" s="31"/>
      <c r="F674" s="2"/>
      <c r="G674" s="2"/>
      <c r="H674" s="31"/>
      <c r="K674" s="26"/>
    </row>
    <row r="675">
      <c r="A675" s="31"/>
      <c r="B675" s="31"/>
      <c r="C675" s="31"/>
      <c r="D675" s="31"/>
      <c r="E675" s="31"/>
      <c r="F675" s="2"/>
      <c r="G675" s="2"/>
      <c r="H675" s="31"/>
      <c r="K675" s="26"/>
    </row>
    <row r="676">
      <c r="A676" s="31"/>
      <c r="B676" s="31"/>
      <c r="C676" s="31"/>
      <c r="D676" s="31"/>
      <c r="E676" s="31"/>
      <c r="F676" s="2"/>
      <c r="G676" s="2"/>
      <c r="H676" s="31"/>
      <c r="K676" s="26"/>
    </row>
    <row r="677">
      <c r="A677" s="31"/>
      <c r="B677" s="31"/>
      <c r="C677" s="31"/>
      <c r="D677" s="31"/>
      <c r="E677" s="31"/>
      <c r="F677" s="2"/>
      <c r="G677" s="2"/>
      <c r="H677" s="31"/>
      <c r="K677" s="26"/>
    </row>
    <row r="678">
      <c r="A678" s="31"/>
      <c r="B678" s="31"/>
      <c r="C678" s="31"/>
      <c r="D678" s="31"/>
      <c r="E678" s="31"/>
      <c r="F678" s="2"/>
      <c r="G678" s="2"/>
      <c r="H678" s="31"/>
      <c r="K678" s="26"/>
    </row>
    <row r="679">
      <c r="A679" s="31"/>
      <c r="B679" s="31"/>
      <c r="C679" s="31"/>
      <c r="D679" s="31"/>
      <c r="E679" s="31"/>
      <c r="F679" s="2"/>
      <c r="G679" s="2"/>
      <c r="H679" s="31"/>
      <c r="K679" s="26"/>
    </row>
    <row r="680">
      <c r="A680" s="31"/>
      <c r="B680" s="31"/>
      <c r="C680" s="31"/>
      <c r="D680" s="31"/>
      <c r="E680" s="31"/>
      <c r="F680" s="2"/>
      <c r="G680" s="2"/>
      <c r="H680" s="31"/>
      <c r="K680" s="26"/>
    </row>
    <row r="681">
      <c r="A681" s="31"/>
      <c r="B681" s="31"/>
      <c r="C681" s="31"/>
      <c r="D681" s="31"/>
      <c r="E681" s="31"/>
      <c r="F681" s="2"/>
      <c r="G681" s="2"/>
      <c r="H681" s="31"/>
      <c r="K681" s="26"/>
    </row>
    <row r="682">
      <c r="A682" s="31"/>
      <c r="B682" s="31"/>
      <c r="C682" s="31"/>
      <c r="D682" s="31"/>
      <c r="E682" s="31"/>
      <c r="F682" s="2"/>
      <c r="G682" s="2"/>
      <c r="H682" s="31"/>
      <c r="K682" s="26"/>
    </row>
    <row r="683">
      <c r="A683" s="31"/>
      <c r="B683" s="31"/>
      <c r="C683" s="31"/>
      <c r="D683" s="31"/>
      <c r="E683" s="31"/>
      <c r="F683" s="2"/>
      <c r="G683" s="2"/>
      <c r="H683" s="31"/>
      <c r="K683" s="26"/>
    </row>
    <row r="684">
      <c r="A684" s="31"/>
      <c r="B684" s="31"/>
      <c r="C684" s="31"/>
      <c r="D684" s="31"/>
      <c r="E684" s="31"/>
      <c r="F684" s="2"/>
      <c r="G684" s="2"/>
      <c r="H684" s="31"/>
      <c r="K684" s="26"/>
    </row>
    <row r="685">
      <c r="A685" s="31"/>
      <c r="B685" s="31"/>
      <c r="C685" s="31"/>
      <c r="D685" s="31"/>
      <c r="E685" s="31"/>
      <c r="F685" s="2"/>
      <c r="G685" s="2"/>
      <c r="H685" s="31"/>
      <c r="K685" s="26"/>
    </row>
    <row r="686">
      <c r="A686" s="31"/>
      <c r="B686" s="31"/>
      <c r="C686" s="31"/>
      <c r="D686" s="31"/>
      <c r="E686" s="31"/>
      <c r="F686" s="2"/>
      <c r="G686" s="2"/>
      <c r="H686" s="31"/>
      <c r="K686" s="26"/>
    </row>
    <row r="687">
      <c r="A687" s="31"/>
      <c r="B687" s="31"/>
      <c r="C687" s="31"/>
      <c r="D687" s="31"/>
      <c r="E687" s="31"/>
      <c r="F687" s="2"/>
      <c r="G687" s="2"/>
      <c r="H687" s="31"/>
      <c r="K687" s="26"/>
    </row>
    <row r="688">
      <c r="A688" s="31"/>
      <c r="B688" s="31"/>
      <c r="C688" s="31"/>
      <c r="D688" s="31"/>
      <c r="E688" s="31"/>
      <c r="F688" s="2"/>
      <c r="G688" s="2"/>
      <c r="H688" s="31"/>
      <c r="K688" s="26"/>
    </row>
    <row r="689">
      <c r="A689" s="31"/>
      <c r="B689" s="31"/>
      <c r="C689" s="31"/>
      <c r="D689" s="31"/>
      <c r="E689" s="31"/>
      <c r="F689" s="2"/>
      <c r="G689" s="2"/>
      <c r="H689" s="31"/>
      <c r="K689" s="26"/>
    </row>
    <row r="690">
      <c r="A690" s="31"/>
      <c r="B690" s="31"/>
      <c r="C690" s="31"/>
      <c r="D690" s="31"/>
      <c r="E690" s="31"/>
      <c r="F690" s="2"/>
      <c r="G690" s="2"/>
      <c r="H690" s="31"/>
      <c r="K690" s="26"/>
    </row>
    <row r="691">
      <c r="A691" s="31"/>
      <c r="B691" s="31"/>
      <c r="C691" s="31"/>
      <c r="D691" s="31"/>
      <c r="E691" s="31"/>
      <c r="F691" s="2"/>
      <c r="G691" s="2"/>
      <c r="H691" s="31"/>
      <c r="K691" s="26"/>
    </row>
    <row r="692">
      <c r="A692" s="31"/>
      <c r="B692" s="31"/>
      <c r="C692" s="31"/>
      <c r="D692" s="31"/>
      <c r="E692" s="31"/>
      <c r="F692" s="2"/>
      <c r="G692" s="2"/>
      <c r="H692" s="31"/>
      <c r="K692" s="26"/>
    </row>
    <row r="693">
      <c r="A693" s="31"/>
      <c r="B693" s="31"/>
      <c r="C693" s="31"/>
      <c r="D693" s="31"/>
      <c r="E693" s="31"/>
      <c r="F693" s="2"/>
      <c r="G693" s="2"/>
      <c r="H693" s="31"/>
      <c r="K693" s="26"/>
    </row>
    <row r="694">
      <c r="A694" s="31"/>
      <c r="B694" s="31"/>
      <c r="C694" s="31"/>
      <c r="D694" s="31"/>
      <c r="E694" s="31"/>
      <c r="F694" s="2"/>
      <c r="G694" s="2"/>
      <c r="H694" s="31"/>
      <c r="K694" s="26"/>
    </row>
    <row r="695">
      <c r="A695" s="31"/>
      <c r="B695" s="31"/>
      <c r="C695" s="31"/>
      <c r="D695" s="31"/>
      <c r="E695" s="31"/>
      <c r="F695" s="2"/>
      <c r="G695" s="2"/>
      <c r="H695" s="31"/>
      <c r="K695" s="26"/>
    </row>
    <row r="696">
      <c r="A696" s="31"/>
      <c r="B696" s="31"/>
      <c r="C696" s="31"/>
      <c r="D696" s="31"/>
      <c r="E696" s="31"/>
      <c r="F696" s="2"/>
      <c r="G696" s="2"/>
      <c r="H696" s="31"/>
      <c r="K696" s="26"/>
    </row>
    <row r="697">
      <c r="A697" s="31"/>
      <c r="B697" s="31"/>
      <c r="C697" s="31"/>
      <c r="D697" s="31"/>
      <c r="E697" s="31"/>
      <c r="F697" s="2"/>
      <c r="G697" s="2"/>
      <c r="H697" s="31"/>
      <c r="K697" s="26"/>
    </row>
    <row r="698">
      <c r="A698" s="31"/>
      <c r="B698" s="31"/>
      <c r="C698" s="31"/>
      <c r="D698" s="31"/>
      <c r="E698" s="31"/>
      <c r="F698" s="2"/>
      <c r="G698" s="2"/>
      <c r="H698" s="31"/>
      <c r="K698" s="26"/>
    </row>
    <row r="699">
      <c r="A699" s="31"/>
      <c r="B699" s="31"/>
      <c r="C699" s="31"/>
      <c r="D699" s="31"/>
      <c r="E699" s="31"/>
      <c r="F699" s="2"/>
      <c r="G699" s="2"/>
      <c r="H699" s="31"/>
      <c r="K699" s="26"/>
    </row>
    <row r="700">
      <c r="A700" s="31"/>
      <c r="B700" s="31"/>
      <c r="C700" s="31"/>
      <c r="D700" s="31"/>
      <c r="E700" s="31"/>
      <c r="F700" s="2"/>
      <c r="G700" s="2"/>
      <c r="H700" s="31"/>
      <c r="K700" s="26"/>
    </row>
    <row r="701">
      <c r="A701" s="31"/>
      <c r="B701" s="31"/>
      <c r="C701" s="31"/>
      <c r="D701" s="31"/>
      <c r="E701" s="31"/>
      <c r="F701" s="2"/>
      <c r="G701" s="2"/>
      <c r="H701" s="31"/>
      <c r="K701" s="26"/>
    </row>
    <row r="702">
      <c r="A702" s="31"/>
      <c r="B702" s="31"/>
      <c r="C702" s="31"/>
      <c r="D702" s="31"/>
      <c r="E702" s="31"/>
      <c r="F702" s="2"/>
      <c r="G702" s="2"/>
      <c r="H702" s="31"/>
      <c r="K702" s="26"/>
    </row>
    <row r="703">
      <c r="A703" s="31"/>
      <c r="B703" s="31"/>
      <c r="C703" s="31"/>
      <c r="D703" s="31"/>
      <c r="E703" s="31"/>
      <c r="F703" s="2"/>
      <c r="G703" s="2"/>
      <c r="H703" s="31"/>
      <c r="K703" s="26"/>
    </row>
    <row r="704">
      <c r="A704" s="31"/>
      <c r="B704" s="31"/>
      <c r="C704" s="31"/>
      <c r="D704" s="31"/>
      <c r="E704" s="31"/>
      <c r="F704" s="2"/>
      <c r="G704" s="2"/>
      <c r="H704" s="31"/>
      <c r="K704" s="26"/>
    </row>
    <row r="705">
      <c r="A705" s="31"/>
      <c r="B705" s="31"/>
      <c r="C705" s="31"/>
      <c r="D705" s="31"/>
      <c r="E705" s="31"/>
      <c r="F705" s="2"/>
      <c r="G705" s="2"/>
      <c r="H705" s="31"/>
      <c r="K705" s="26"/>
    </row>
    <row r="706">
      <c r="A706" s="31"/>
      <c r="B706" s="31"/>
      <c r="C706" s="31"/>
      <c r="D706" s="31"/>
      <c r="E706" s="31"/>
      <c r="F706" s="2"/>
      <c r="G706" s="2"/>
      <c r="H706" s="31"/>
      <c r="K706" s="26"/>
    </row>
    <row r="707">
      <c r="A707" s="31"/>
      <c r="B707" s="31"/>
      <c r="C707" s="31"/>
      <c r="D707" s="31"/>
      <c r="E707" s="31"/>
      <c r="F707" s="2"/>
      <c r="G707" s="2"/>
      <c r="H707" s="31"/>
      <c r="K707" s="26"/>
    </row>
    <row r="708">
      <c r="A708" s="31"/>
      <c r="B708" s="31"/>
      <c r="C708" s="31"/>
      <c r="D708" s="31"/>
      <c r="E708" s="31"/>
      <c r="F708" s="2"/>
      <c r="G708" s="2"/>
      <c r="H708" s="31"/>
      <c r="K708" s="26"/>
    </row>
    <row r="709">
      <c r="A709" s="31"/>
      <c r="B709" s="31"/>
      <c r="C709" s="31"/>
      <c r="D709" s="31"/>
      <c r="E709" s="31"/>
      <c r="F709" s="2"/>
      <c r="G709" s="2"/>
      <c r="H709" s="31"/>
      <c r="K709" s="26"/>
    </row>
    <row r="710">
      <c r="A710" s="31"/>
      <c r="B710" s="31"/>
      <c r="C710" s="31"/>
      <c r="D710" s="31"/>
      <c r="E710" s="31"/>
      <c r="F710" s="2"/>
      <c r="G710" s="2"/>
      <c r="H710" s="31"/>
      <c r="K710" s="26"/>
    </row>
    <row r="711">
      <c r="A711" s="31"/>
      <c r="B711" s="31"/>
      <c r="C711" s="31"/>
      <c r="D711" s="31"/>
      <c r="E711" s="31"/>
      <c r="F711" s="2"/>
      <c r="G711" s="2"/>
      <c r="H711" s="31"/>
      <c r="K711" s="26"/>
    </row>
    <row r="712">
      <c r="A712" s="31"/>
      <c r="B712" s="31"/>
      <c r="C712" s="31"/>
      <c r="D712" s="31"/>
      <c r="E712" s="31"/>
      <c r="F712" s="2"/>
      <c r="G712" s="2"/>
      <c r="H712" s="31"/>
      <c r="K712" s="26"/>
    </row>
    <row r="713">
      <c r="A713" s="31"/>
      <c r="B713" s="31"/>
      <c r="C713" s="31"/>
      <c r="D713" s="31"/>
      <c r="E713" s="31"/>
      <c r="F713" s="2"/>
      <c r="G713" s="2"/>
      <c r="H713" s="31"/>
      <c r="K713" s="26"/>
    </row>
    <row r="714">
      <c r="A714" s="31"/>
      <c r="B714" s="31"/>
      <c r="C714" s="31"/>
      <c r="D714" s="31"/>
      <c r="E714" s="31"/>
      <c r="F714" s="2"/>
      <c r="G714" s="2"/>
      <c r="H714" s="31"/>
      <c r="K714" s="26"/>
    </row>
    <row r="715">
      <c r="A715" s="31"/>
      <c r="B715" s="31"/>
      <c r="C715" s="31"/>
      <c r="D715" s="31"/>
      <c r="E715" s="31"/>
      <c r="F715" s="2"/>
      <c r="G715" s="2"/>
      <c r="H715" s="31"/>
      <c r="K715" s="26"/>
    </row>
    <row r="716">
      <c r="A716" s="31"/>
      <c r="B716" s="31"/>
      <c r="C716" s="31"/>
      <c r="D716" s="31"/>
      <c r="E716" s="31"/>
      <c r="F716" s="2"/>
      <c r="G716" s="2"/>
      <c r="H716" s="31"/>
      <c r="K716" s="26"/>
    </row>
    <row r="717">
      <c r="A717" s="31"/>
      <c r="B717" s="31"/>
      <c r="C717" s="31"/>
      <c r="D717" s="31"/>
      <c r="E717" s="31"/>
      <c r="F717" s="2"/>
      <c r="G717" s="2"/>
      <c r="H717" s="31"/>
      <c r="K717" s="26"/>
    </row>
    <row r="718">
      <c r="A718" s="31"/>
      <c r="B718" s="31"/>
      <c r="C718" s="31"/>
      <c r="D718" s="31"/>
      <c r="E718" s="31"/>
      <c r="F718" s="2"/>
      <c r="G718" s="2"/>
      <c r="H718" s="31"/>
      <c r="K718" s="26"/>
    </row>
    <row r="719">
      <c r="A719" s="31"/>
      <c r="B719" s="31"/>
      <c r="C719" s="31"/>
      <c r="D719" s="31"/>
      <c r="E719" s="31"/>
      <c r="F719" s="2"/>
      <c r="G719" s="2"/>
      <c r="H719" s="31"/>
      <c r="K719" s="26"/>
    </row>
    <row r="720">
      <c r="A720" s="31"/>
      <c r="B720" s="31"/>
      <c r="C720" s="31"/>
      <c r="D720" s="31"/>
      <c r="E720" s="31"/>
      <c r="F720" s="2"/>
      <c r="G720" s="2"/>
      <c r="H720" s="31"/>
      <c r="K720" s="26"/>
    </row>
    <row r="721">
      <c r="A721" s="31"/>
      <c r="B721" s="31"/>
      <c r="C721" s="31"/>
      <c r="D721" s="31"/>
      <c r="E721" s="31"/>
      <c r="F721" s="2"/>
      <c r="G721" s="2"/>
      <c r="H721" s="31"/>
      <c r="K721" s="26"/>
    </row>
    <row r="722">
      <c r="A722" s="31"/>
      <c r="B722" s="31"/>
      <c r="C722" s="31"/>
      <c r="D722" s="31"/>
      <c r="E722" s="31"/>
      <c r="F722" s="2"/>
      <c r="G722" s="2"/>
      <c r="H722" s="31"/>
      <c r="K722" s="26"/>
    </row>
    <row r="723">
      <c r="A723" s="31"/>
      <c r="B723" s="31"/>
      <c r="C723" s="31"/>
      <c r="D723" s="31"/>
      <c r="E723" s="31"/>
      <c r="F723" s="2"/>
      <c r="G723" s="2"/>
      <c r="H723" s="31"/>
      <c r="K723" s="26"/>
    </row>
    <row r="724">
      <c r="A724" s="31"/>
      <c r="B724" s="31"/>
      <c r="C724" s="31"/>
      <c r="D724" s="31"/>
      <c r="E724" s="31"/>
      <c r="F724" s="2"/>
      <c r="G724" s="2"/>
      <c r="H724" s="31"/>
      <c r="K724" s="26"/>
    </row>
    <row r="725">
      <c r="A725" s="31"/>
      <c r="B725" s="31"/>
      <c r="C725" s="31"/>
      <c r="D725" s="31"/>
      <c r="E725" s="31"/>
      <c r="F725" s="2"/>
      <c r="G725" s="2"/>
      <c r="H725" s="31"/>
      <c r="K725" s="26"/>
    </row>
    <row r="726">
      <c r="A726" s="31"/>
      <c r="B726" s="31"/>
      <c r="C726" s="31"/>
      <c r="D726" s="31"/>
      <c r="E726" s="31"/>
      <c r="F726" s="2"/>
      <c r="G726" s="2"/>
      <c r="H726" s="31"/>
      <c r="K726" s="26"/>
    </row>
    <row r="727">
      <c r="A727" s="31"/>
      <c r="B727" s="31"/>
      <c r="C727" s="31"/>
      <c r="D727" s="31"/>
      <c r="E727" s="31"/>
      <c r="F727" s="2"/>
      <c r="G727" s="2"/>
      <c r="H727" s="31"/>
      <c r="K727" s="26"/>
    </row>
    <row r="728">
      <c r="A728" s="31"/>
      <c r="B728" s="31"/>
      <c r="C728" s="31"/>
      <c r="D728" s="31"/>
      <c r="E728" s="31"/>
      <c r="F728" s="2"/>
      <c r="G728" s="2"/>
      <c r="H728" s="31"/>
      <c r="K728" s="26"/>
    </row>
    <row r="729">
      <c r="A729" s="31"/>
      <c r="B729" s="31"/>
      <c r="C729" s="31"/>
      <c r="D729" s="31"/>
      <c r="E729" s="31"/>
      <c r="F729" s="2"/>
      <c r="G729" s="2"/>
      <c r="H729" s="31"/>
      <c r="K729" s="26"/>
    </row>
    <row r="730">
      <c r="A730" s="31"/>
      <c r="B730" s="31"/>
      <c r="C730" s="31"/>
      <c r="D730" s="31"/>
      <c r="E730" s="31"/>
      <c r="F730" s="2"/>
      <c r="G730" s="2"/>
      <c r="H730" s="31"/>
      <c r="K730" s="26"/>
    </row>
    <row r="731">
      <c r="A731" s="31"/>
      <c r="B731" s="31"/>
      <c r="C731" s="31"/>
      <c r="D731" s="31"/>
      <c r="E731" s="31"/>
      <c r="F731" s="2"/>
      <c r="G731" s="2"/>
      <c r="H731" s="31"/>
      <c r="K731" s="26"/>
    </row>
    <row r="732">
      <c r="A732" s="31"/>
      <c r="B732" s="31"/>
      <c r="C732" s="31"/>
      <c r="D732" s="31"/>
      <c r="E732" s="31"/>
      <c r="F732" s="2"/>
      <c r="G732" s="2"/>
      <c r="H732" s="31"/>
      <c r="K732" s="26"/>
    </row>
    <row r="733">
      <c r="A733" s="31"/>
      <c r="B733" s="31"/>
      <c r="C733" s="31"/>
      <c r="D733" s="31"/>
      <c r="E733" s="31"/>
      <c r="F733" s="2"/>
      <c r="G733" s="2"/>
      <c r="H733" s="31"/>
      <c r="K733" s="26"/>
    </row>
    <row r="734">
      <c r="A734" s="31"/>
      <c r="B734" s="31"/>
      <c r="C734" s="31"/>
      <c r="D734" s="31"/>
      <c r="E734" s="31"/>
      <c r="F734" s="2"/>
      <c r="G734" s="2"/>
      <c r="H734" s="31"/>
      <c r="K734" s="26"/>
    </row>
    <row r="735">
      <c r="A735" s="31"/>
      <c r="B735" s="31"/>
      <c r="C735" s="31"/>
      <c r="D735" s="31"/>
      <c r="E735" s="31"/>
      <c r="F735" s="2"/>
      <c r="G735" s="2"/>
      <c r="H735" s="31"/>
      <c r="K735" s="26"/>
    </row>
    <row r="736">
      <c r="A736" s="31"/>
      <c r="B736" s="31"/>
      <c r="C736" s="31"/>
      <c r="D736" s="31"/>
      <c r="E736" s="31"/>
      <c r="F736" s="2"/>
      <c r="G736" s="2"/>
      <c r="H736" s="31"/>
      <c r="K736" s="26"/>
    </row>
    <row r="737">
      <c r="A737" s="31"/>
      <c r="B737" s="31"/>
      <c r="C737" s="31"/>
      <c r="D737" s="31"/>
      <c r="E737" s="31"/>
      <c r="F737" s="2"/>
      <c r="G737" s="2"/>
      <c r="H737" s="31"/>
      <c r="K737" s="26"/>
    </row>
    <row r="738">
      <c r="A738" s="31"/>
      <c r="B738" s="31"/>
      <c r="C738" s="31"/>
      <c r="D738" s="31"/>
      <c r="E738" s="31"/>
      <c r="F738" s="2"/>
      <c r="G738" s="2"/>
      <c r="H738" s="31"/>
      <c r="K738" s="26"/>
    </row>
    <row r="739">
      <c r="A739" s="31"/>
      <c r="B739" s="31"/>
      <c r="C739" s="31"/>
      <c r="D739" s="31"/>
      <c r="E739" s="31"/>
      <c r="F739" s="2"/>
      <c r="G739" s="2"/>
      <c r="H739" s="31"/>
      <c r="K739" s="26"/>
    </row>
    <row r="740">
      <c r="A740" s="31"/>
      <c r="B740" s="31"/>
      <c r="C740" s="31"/>
      <c r="D740" s="31"/>
      <c r="E740" s="31"/>
      <c r="F740" s="2"/>
      <c r="G740" s="2"/>
      <c r="H740" s="31"/>
      <c r="K740" s="26"/>
    </row>
    <row r="741">
      <c r="A741" s="31"/>
      <c r="B741" s="31"/>
      <c r="C741" s="31"/>
      <c r="D741" s="31"/>
      <c r="E741" s="31"/>
      <c r="F741" s="2"/>
      <c r="G741" s="2"/>
      <c r="H741" s="31"/>
      <c r="K741" s="26"/>
    </row>
    <row r="742">
      <c r="A742" s="31"/>
      <c r="B742" s="31"/>
      <c r="C742" s="31"/>
      <c r="D742" s="31"/>
      <c r="E742" s="31"/>
      <c r="F742" s="2"/>
      <c r="G742" s="2"/>
      <c r="H742" s="31"/>
      <c r="K742" s="26"/>
    </row>
    <row r="743">
      <c r="A743" s="31"/>
      <c r="B743" s="31"/>
      <c r="C743" s="31"/>
      <c r="D743" s="31"/>
      <c r="E743" s="31"/>
      <c r="F743" s="2"/>
      <c r="G743" s="2"/>
      <c r="H743" s="31"/>
      <c r="K743" s="26"/>
    </row>
    <row r="744">
      <c r="A744" s="31"/>
      <c r="B744" s="31"/>
      <c r="C744" s="31"/>
      <c r="D744" s="31"/>
      <c r="E744" s="31"/>
      <c r="F744" s="2"/>
      <c r="G744" s="2"/>
      <c r="H744" s="31"/>
      <c r="K744" s="26"/>
    </row>
    <row r="745">
      <c r="A745" s="31"/>
      <c r="B745" s="31"/>
      <c r="C745" s="31"/>
      <c r="D745" s="31"/>
      <c r="E745" s="31"/>
      <c r="F745" s="2"/>
      <c r="G745" s="2"/>
      <c r="H745" s="31"/>
      <c r="K745" s="26"/>
    </row>
    <row r="746">
      <c r="A746" s="31"/>
      <c r="B746" s="31"/>
      <c r="C746" s="31"/>
      <c r="D746" s="31"/>
      <c r="E746" s="31"/>
      <c r="F746" s="2"/>
      <c r="G746" s="2"/>
      <c r="H746" s="31"/>
      <c r="K746" s="26"/>
    </row>
    <row r="747">
      <c r="A747" s="31"/>
      <c r="B747" s="31"/>
      <c r="C747" s="31"/>
      <c r="D747" s="31"/>
      <c r="E747" s="31"/>
      <c r="F747" s="2"/>
      <c r="G747" s="2"/>
      <c r="H747" s="31"/>
      <c r="K747" s="26"/>
    </row>
    <row r="748">
      <c r="A748" s="31"/>
      <c r="B748" s="31"/>
      <c r="C748" s="31"/>
      <c r="D748" s="31"/>
      <c r="E748" s="31"/>
      <c r="F748" s="2"/>
      <c r="G748" s="2"/>
      <c r="H748" s="31"/>
      <c r="K748" s="26"/>
    </row>
    <row r="749">
      <c r="A749" s="31"/>
      <c r="B749" s="31"/>
      <c r="C749" s="31"/>
      <c r="D749" s="31"/>
      <c r="E749" s="31"/>
      <c r="F749" s="2"/>
      <c r="G749" s="2"/>
      <c r="H749" s="31"/>
      <c r="K749" s="26"/>
    </row>
    <row r="750">
      <c r="A750" s="31"/>
      <c r="B750" s="31"/>
      <c r="C750" s="31"/>
      <c r="D750" s="31"/>
      <c r="E750" s="31"/>
      <c r="F750" s="2"/>
      <c r="G750" s="2"/>
      <c r="H750" s="31"/>
      <c r="K750" s="26"/>
    </row>
    <row r="751">
      <c r="A751" s="31"/>
      <c r="B751" s="31"/>
      <c r="C751" s="31"/>
      <c r="D751" s="31"/>
      <c r="E751" s="31"/>
      <c r="F751" s="2"/>
      <c r="G751" s="2"/>
      <c r="H751" s="31"/>
      <c r="K751" s="26"/>
    </row>
    <row r="752">
      <c r="A752" s="31"/>
      <c r="B752" s="31"/>
      <c r="C752" s="31"/>
      <c r="D752" s="31"/>
      <c r="E752" s="31"/>
      <c r="F752" s="2"/>
      <c r="G752" s="2"/>
      <c r="H752" s="31"/>
      <c r="K752" s="26"/>
    </row>
    <row r="753">
      <c r="A753" s="31"/>
      <c r="B753" s="31"/>
      <c r="C753" s="31"/>
      <c r="D753" s="31"/>
      <c r="E753" s="31"/>
      <c r="F753" s="2"/>
      <c r="G753" s="2"/>
      <c r="H753" s="31"/>
      <c r="K753" s="26"/>
    </row>
    <row r="754">
      <c r="A754" s="31"/>
      <c r="B754" s="31"/>
      <c r="C754" s="31"/>
      <c r="D754" s="31"/>
      <c r="E754" s="31"/>
      <c r="F754" s="2"/>
      <c r="G754" s="2"/>
      <c r="H754" s="31"/>
      <c r="K754" s="26"/>
    </row>
    <row r="755">
      <c r="A755" s="31"/>
      <c r="B755" s="31"/>
      <c r="C755" s="31"/>
      <c r="D755" s="31"/>
      <c r="E755" s="31"/>
      <c r="F755" s="2"/>
      <c r="G755" s="2"/>
      <c r="H755" s="31"/>
      <c r="K755" s="26"/>
    </row>
    <row r="756">
      <c r="A756" s="31"/>
      <c r="B756" s="31"/>
      <c r="C756" s="31"/>
      <c r="D756" s="31"/>
      <c r="E756" s="31"/>
      <c r="F756" s="2"/>
      <c r="G756" s="2"/>
      <c r="H756" s="31"/>
      <c r="K756" s="26"/>
    </row>
    <row r="757">
      <c r="A757" s="31"/>
      <c r="B757" s="31"/>
      <c r="C757" s="31"/>
      <c r="D757" s="31"/>
      <c r="E757" s="31"/>
      <c r="F757" s="2"/>
      <c r="G757" s="2"/>
      <c r="H757" s="31"/>
      <c r="K757" s="26"/>
    </row>
    <row r="758">
      <c r="A758" s="31"/>
      <c r="B758" s="31"/>
      <c r="C758" s="31"/>
      <c r="D758" s="31"/>
      <c r="E758" s="31"/>
      <c r="F758" s="2"/>
      <c r="G758" s="2"/>
      <c r="H758" s="31"/>
      <c r="K758" s="26"/>
    </row>
    <row r="759">
      <c r="A759" s="31"/>
      <c r="B759" s="31"/>
      <c r="C759" s="31"/>
      <c r="D759" s="31"/>
      <c r="E759" s="31"/>
      <c r="F759" s="2"/>
      <c r="G759" s="2"/>
      <c r="H759" s="31"/>
      <c r="K759" s="26"/>
    </row>
    <row r="760">
      <c r="A760" s="31"/>
      <c r="B760" s="31"/>
      <c r="C760" s="31"/>
      <c r="D760" s="31"/>
      <c r="E760" s="31"/>
      <c r="F760" s="2"/>
      <c r="G760" s="2"/>
      <c r="H760" s="31"/>
      <c r="K760" s="26"/>
    </row>
    <row r="761">
      <c r="A761" s="31"/>
      <c r="B761" s="31"/>
      <c r="C761" s="31"/>
      <c r="D761" s="31"/>
      <c r="E761" s="31"/>
      <c r="F761" s="2"/>
      <c r="G761" s="2"/>
      <c r="H761" s="31"/>
      <c r="K761" s="26"/>
    </row>
    <row r="762">
      <c r="A762" s="31"/>
      <c r="B762" s="31"/>
      <c r="C762" s="31"/>
      <c r="D762" s="31"/>
      <c r="E762" s="31"/>
      <c r="F762" s="2"/>
      <c r="G762" s="2"/>
      <c r="H762" s="31"/>
      <c r="K762" s="26"/>
    </row>
    <row r="763">
      <c r="A763" s="31"/>
      <c r="B763" s="31"/>
      <c r="C763" s="31"/>
      <c r="D763" s="31"/>
      <c r="E763" s="31"/>
      <c r="F763" s="2"/>
      <c r="G763" s="2"/>
      <c r="H763" s="31"/>
      <c r="K763" s="26"/>
    </row>
    <row r="764">
      <c r="A764" s="31"/>
      <c r="B764" s="31"/>
      <c r="C764" s="31"/>
      <c r="D764" s="31"/>
      <c r="E764" s="31"/>
      <c r="F764" s="2"/>
      <c r="G764" s="2"/>
      <c r="H764" s="31"/>
      <c r="K764" s="26"/>
    </row>
    <row r="765">
      <c r="A765" s="31"/>
      <c r="B765" s="31"/>
      <c r="C765" s="31"/>
      <c r="D765" s="31"/>
      <c r="E765" s="31"/>
      <c r="F765" s="2"/>
      <c r="G765" s="2"/>
      <c r="H765" s="31"/>
      <c r="K765" s="26"/>
    </row>
    <row r="766">
      <c r="A766" s="31"/>
      <c r="B766" s="31"/>
      <c r="C766" s="31"/>
      <c r="D766" s="31"/>
      <c r="E766" s="31"/>
      <c r="F766" s="2"/>
      <c r="G766" s="2"/>
      <c r="H766" s="31"/>
      <c r="K766" s="26"/>
    </row>
    <row r="767">
      <c r="A767" s="31"/>
      <c r="B767" s="31"/>
      <c r="C767" s="31"/>
      <c r="D767" s="31"/>
      <c r="E767" s="31"/>
      <c r="F767" s="2"/>
      <c r="G767" s="2"/>
      <c r="H767" s="31"/>
      <c r="K767" s="26"/>
    </row>
    <row r="768">
      <c r="A768" s="31"/>
      <c r="B768" s="31"/>
      <c r="C768" s="31"/>
      <c r="D768" s="31"/>
      <c r="E768" s="31"/>
      <c r="F768" s="2"/>
      <c r="G768" s="2"/>
      <c r="H768" s="31"/>
      <c r="K768" s="26"/>
    </row>
    <row r="769">
      <c r="A769" s="31"/>
      <c r="B769" s="31"/>
      <c r="C769" s="31"/>
      <c r="D769" s="31"/>
      <c r="E769" s="31"/>
      <c r="F769" s="2"/>
      <c r="G769" s="2"/>
      <c r="H769" s="31"/>
      <c r="K769" s="26"/>
    </row>
    <row r="770">
      <c r="A770" s="31"/>
      <c r="B770" s="31"/>
      <c r="C770" s="31"/>
      <c r="D770" s="31"/>
      <c r="E770" s="31"/>
      <c r="F770" s="2"/>
      <c r="G770" s="2"/>
      <c r="H770" s="31"/>
      <c r="K770" s="26"/>
    </row>
    <row r="771">
      <c r="A771" s="31"/>
      <c r="B771" s="31"/>
      <c r="C771" s="31"/>
      <c r="D771" s="31"/>
      <c r="E771" s="31"/>
      <c r="F771" s="2"/>
      <c r="G771" s="2"/>
      <c r="H771" s="31"/>
      <c r="K771" s="26"/>
    </row>
    <row r="772">
      <c r="A772" s="31"/>
      <c r="B772" s="31"/>
      <c r="C772" s="31"/>
      <c r="D772" s="31"/>
      <c r="E772" s="31"/>
      <c r="F772" s="2"/>
      <c r="G772" s="2"/>
      <c r="H772" s="31"/>
      <c r="K772" s="26"/>
    </row>
    <row r="773">
      <c r="A773" s="31"/>
      <c r="B773" s="31"/>
      <c r="C773" s="31"/>
      <c r="D773" s="31"/>
      <c r="E773" s="31"/>
      <c r="F773" s="2"/>
      <c r="G773" s="2"/>
      <c r="H773" s="31"/>
      <c r="K773" s="26"/>
    </row>
    <row r="774">
      <c r="A774" s="31"/>
      <c r="B774" s="31"/>
      <c r="C774" s="31"/>
      <c r="D774" s="31"/>
      <c r="E774" s="31"/>
      <c r="F774" s="2"/>
      <c r="G774" s="2"/>
      <c r="H774" s="31"/>
      <c r="K774" s="26"/>
    </row>
    <row r="775">
      <c r="A775" s="31"/>
      <c r="B775" s="31"/>
      <c r="C775" s="31"/>
      <c r="D775" s="31"/>
      <c r="E775" s="31"/>
      <c r="F775" s="2"/>
      <c r="G775" s="2"/>
      <c r="H775" s="31"/>
      <c r="K775" s="26"/>
    </row>
    <row r="776">
      <c r="A776" s="31"/>
      <c r="B776" s="31"/>
      <c r="C776" s="31"/>
      <c r="D776" s="31"/>
      <c r="E776" s="31"/>
      <c r="F776" s="2"/>
      <c r="G776" s="2"/>
      <c r="H776" s="31"/>
      <c r="K776" s="26"/>
    </row>
    <row r="777">
      <c r="A777" s="31"/>
      <c r="B777" s="31"/>
      <c r="C777" s="31"/>
      <c r="D777" s="31"/>
      <c r="E777" s="31"/>
      <c r="F777" s="2"/>
      <c r="G777" s="2"/>
      <c r="H777" s="31"/>
      <c r="K777" s="26"/>
    </row>
    <row r="778">
      <c r="A778" s="31"/>
      <c r="B778" s="31"/>
      <c r="C778" s="31"/>
      <c r="D778" s="31"/>
      <c r="E778" s="31"/>
      <c r="F778" s="2"/>
      <c r="G778" s="2"/>
      <c r="H778" s="31"/>
      <c r="K778" s="26"/>
    </row>
    <row r="779">
      <c r="A779" s="31"/>
      <c r="B779" s="31"/>
      <c r="C779" s="31"/>
      <c r="D779" s="31"/>
      <c r="E779" s="31"/>
      <c r="F779" s="2"/>
      <c r="G779" s="2"/>
      <c r="H779" s="31"/>
      <c r="K779" s="26"/>
    </row>
    <row r="780">
      <c r="A780" s="31"/>
      <c r="B780" s="31"/>
      <c r="C780" s="31"/>
      <c r="D780" s="31"/>
      <c r="E780" s="31"/>
      <c r="F780" s="2"/>
      <c r="G780" s="2"/>
      <c r="H780" s="31"/>
      <c r="K780" s="26"/>
    </row>
    <row r="781">
      <c r="A781" s="31"/>
      <c r="B781" s="31"/>
      <c r="C781" s="31"/>
      <c r="D781" s="31"/>
      <c r="E781" s="31"/>
      <c r="F781" s="2"/>
      <c r="G781" s="2"/>
      <c r="H781" s="31"/>
      <c r="K781" s="26"/>
    </row>
    <row r="782">
      <c r="A782" s="31"/>
      <c r="B782" s="31"/>
      <c r="C782" s="31"/>
      <c r="D782" s="31"/>
      <c r="E782" s="31"/>
      <c r="F782" s="2"/>
      <c r="G782" s="2"/>
      <c r="H782" s="31"/>
      <c r="K782" s="26"/>
    </row>
    <row r="783">
      <c r="A783" s="31"/>
      <c r="B783" s="31"/>
      <c r="C783" s="31"/>
      <c r="D783" s="31"/>
      <c r="E783" s="31"/>
      <c r="F783" s="2"/>
      <c r="G783" s="2"/>
      <c r="H783" s="31"/>
      <c r="K783" s="26"/>
    </row>
    <row r="784">
      <c r="A784" s="31"/>
      <c r="B784" s="31"/>
      <c r="C784" s="31"/>
      <c r="D784" s="31"/>
      <c r="E784" s="31"/>
      <c r="F784" s="2"/>
      <c r="G784" s="2"/>
      <c r="H784" s="31"/>
      <c r="K784" s="26"/>
    </row>
    <row r="785">
      <c r="A785" s="31"/>
      <c r="B785" s="31"/>
      <c r="C785" s="31"/>
      <c r="D785" s="31"/>
      <c r="E785" s="31"/>
      <c r="F785" s="2"/>
      <c r="G785" s="2"/>
      <c r="H785" s="31"/>
      <c r="K785" s="26"/>
    </row>
    <row r="786">
      <c r="A786" s="31"/>
      <c r="B786" s="31"/>
      <c r="C786" s="31"/>
      <c r="D786" s="31"/>
      <c r="E786" s="31"/>
      <c r="F786" s="2"/>
      <c r="G786" s="2"/>
      <c r="H786" s="31"/>
      <c r="K786" s="26"/>
    </row>
    <row r="787">
      <c r="A787" s="31"/>
      <c r="B787" s="31"/>
      <c r="C787" s="31"/>
      <c r="D787" s="31"/>
      <c r="E787" s="31"/>
      <c r="F787" s="2"/>
      <c r="G787" s="2"/>
      <c r="H787" s="31"/>
      <c r="K787" s="26"/>
    </row>
    <row r="788">
      <c r="A788" s="31"/>
      <c r="B788" s="31"/>
      <c r="C788" s="31"/>
      <c r="D788" s="31"/>
      <c r="E788" s="31"/>
      <c r="F788" s="2"/>
      <c r="G788" s="2"/>
      <c r="H788" s="31"/>
      <c r="K788" s="26"/>
    </row>
    <row r="789">
      <c r="A789" s="31"/>
      <c r="B789" s="31"/>
      <c r="C789" s="31"/>
      <c r="D789" s="31"/>
      <c r="E789" s="31"/>
      <c r="F789" s="2"/>
      <c r="G789" s="2"/>
      <c r="H789" s="31"/>
      <c r="K789" s="26"/>
    </row>
    <row r="790">
      <c r="A790" s="31"/>
      <c r="B790" s="31"/>
      <c r="C790" s="31"/>
      <c r="D790" s="31"/>
      <c r="E790" s="31"/>
      <c r="F790" s="2"/>
      <c r="G790" s="2"/>
      <c r="H790" s="31"/>
      <c r="K790" s="26"/>
    </row>
    <row r="791">
      <c r="A791" s="31"/>
      <c r="B791" s="31"/>
      <c r="C791" s="31"/>
      <c r="D791" s="31"/>
      <c r="E791" s="31"/>
      <c r="F791" s="2"/>
      <c r="G791" s="2"/>
      <c r="H791" s="31"/>
      <c r="K791" s="26"/>
    </row>
    <row r="792">
      <c r="A792" s="31"/>
      <c r="B792" s="31"/>
      <c r="C792" s="31"/>
      <c r="D792" s="31"/>
      <c r="E792" s="31"/>
      <c r="F792" s="2"/>
      <c r="G792" s="2"/>
      <c r="H792" s="31"/>
      <c r="K792" s="26"/>
    </row>
    <row r="793">
      <c r="A793" s="31"/>
      <c r="B793" s="31"/>
      <c r="C793" s="31"/>
      <c r="D793" s="31"/>
      <c r="E793" s="31"/>
      <c r="F793" s="2"/>
      <c r="G793" s="2"/>
      <c r="H793" s="31"/>
      <c r="K793" s="26"/>
    </row>
    <row r="794">
      <c r="A794" s="31"/>
      <c r="B794" s="31"/>
      <c r="C794" s="31"/>
      <c r="D794" s="31"/>
      <c r="E794" s="31"/>
      <c r="F794" s="2"/>
      <c r="G794" s="2"/>
      <c r="H794" s="31"/>
      <c r="K794" s="26"/>
    </row>
    <row r="795">
      <c r="A795" s="31"/>
      <c r="B795" s="31"/>
      <c r="C795" s="31"/>
      <c r="D795" s="31"/>
      <c r="E795" s="31"/>
      <c r="F795" s="2"/>
      <c r="G795" s="2"/>
      <c r="H795" s="31"/>
      <c r="K795" s="26"/>
    </row>
    <row r="796">
      <c r="A796" s="31"/>
      <c r="B796" s="31"/>
      <c r="C796" s="31"/>
      <c r="D796" s="31"/>
      <c r="E796" s="31"/>
      <c r="F796" s="2"/>
      <c r="G796" s="2"/>
      <c r="H796" s="31"/>
      <c r="K796" s="26"/>
    </row>
    <row r="797">
      <c r="A797" s="31"/>
      <c r="B797" s="31"/>
      <c r="C797" s="31"/>
      <c r="D797" s="31"/>
      <c r="E797" s="31"/>
      <c r="F797" s="2"/>
      <c r="G797" s="2"/>
      <c r="H797" s="31"/>
      <c r="K797" s="26"/>
    </row>
    <row r="798">
      <c r="A798" s="31"/>
      <c r="B798" s="31"/>
      <c r="C798" s="31"/>
      <c r="D798" s="31"/>
      <c r="E798" s="31"/>
      <c r="F798" s="2"/>
      <c r="G798" s="2"/>
      <c r="H798" s="31"/>
      <c r="K798" s="26"/>
    </row>
    <row r="799">
      <c r="A799" s="31"/>
      <c r="B799" s="31"/>
      <c r="C799" s="31"/>
      <c r="D799" s="31"/>
      <c r="E799" s="31"/>
      <c r="F799" s="2"/>
      <c r="G799" s="2"/>
      <c r="H799" s="31"/>
      <c r="K799" s="26"/>
    </row>
    <row r="800">
      <c r="A800" s="31"/>
      <c r="B800" s="31"/>
      <c r="C800" s="31"/>
      <c r="D800" s="31"/>
      <c r="E800" s="31"/>
      <c r="F800" s="2"/>
      <c r="G800" s="2"/>
      <c r="H800" s="31"/>
      <c r="K800" s="26"/>
    </row>
    <row r="801">
      <c r="A801" s="31"/>
      <c r="B801" s="31"/>
      <c r="C801" s="31"/>
      <c r="D801" s="31"/>
      <c r="E801" s="31"/>
      <c r="F801" s="2"/>
      <c r="G801" s="2"/>
      <c r="H801" s="31"/>
      <c r="K801" s="26"/>
    </row>
    <row r="802">
      <c r="A802" s="31"/>
      <c r="B802" s="31"/>
      <c r="C802" s="31"/>
      <c r="D802" s="31"/>
      <c r="E802" s="31"/>
      <c r="F802" s="2"/>
      <c r="G802" s="2"/>
      <c r="H802" s="31"/>
      <c r="K802" s="26"/>
    </row>
    <row r="803">
      <c r="A803" s="31"/>
      <c r="B803" s="31"/>
      <c r="C803" s="31"/>
      <c r="D803" s="31"/>
      <c r="E803" s="31"/>
      <c r="F803" s="2"/>
      <c r="G803" s="2"/>
      <c r="H803" s="31"/>
      <c r="K803" s="26"/>
    </row>
    <row r="804">
      <c r="A804" s="31"/>
      <c r="B804" s="31"/>
      <c r="C804" s="31"/>
      <c r="D804" s="31"/>
      <c r="E804" s="31"/>
      <c r="F804" s="2"/>
      <c r="G804" s="2"/>
      <c r="H804" s="31"/>
      <c r="K804" s="26"/>
    </row>
    <row r="805">
      <c r="A805" s="31"/>
      <c r="B805" s="31"/>
      <c r="C805" s="31"/>
      <c r="D805" s="31"/>
      <c r="E805" s="31"/>
      <c r="F805" s="2"/>
      <c r="G805" s="2"/>
      <c r="H805" s="31"/>
      <c r="K805" s="26"/>
    </row>
    <row r="806">
      <c r="A806" s="31"/>
      <c r="B806" s="31"/>
      <c r="C806" s="31"/>
      <c r="D806" s="31"/>
      <c r="E806" s="31"/>
      <c r="F806" s="2"/>
      <c r="G806" s="2"/>
      <c r="H806" s="31"/>
      <c r="K806" s="26"/>
    </row>
    <row r="807">
      <c r="A807" s="31"/>
      <c r="B807" s="31"/>
      <c r="C807" s="31"/>
      <c r="D807" s="31"/>
      <c r="E807" s="31"/>
      <c r="F807" s="2"/>
      <c r="G807" s="2"/>
      <c r="H807" s="31"/>
      <c r="K807" s="26"/>
    </row>
    <row r="808">
      <c r="A808" s="31"/>
      <c r="B808" s="31"/>
      <c r="C808" s="31"/>
      <c r="D808" s="31"/>
      <c r="E808" s="31"/>
      <c r="F808" s="2"/>
      <c r="G808" s="2"/>
      <c r="H808" s="31"/>
      <c r="K808" s="26"/>
    </row>
    <row r="809">
      <c r="A809" s="31"/>
      <c r="B809" s="31"/>
      <c r="C809" s="31"/>
      <c r="D809" s="31"/>
      <c r="E809" s="31"/>
      <c r="F809" s="2"/>
      <c r="G809" s="2"/>
      <c r="H809" s="31"/>
      <c r="K809" s="26"/>
    </row>
    <row r="810">
      <c r="A810" s="31"/>
      <c r="B810" s="31"/>
      <c r="C810" s="31"/>
      <c r="D810" s="31"/>
      <c r="E810" s="31"/>
      <c r="F810" s="2"/>
      <c r="G810" s="2"/>
      <c r="H810" s="31"/>
      <c r="K810" s="26"/>
    </row>
    <row r="811">
      <c r="A811" s="31"/>
      <c r="B811" s="31"/>
      <c r="C811" s="31"/>
      <c r="D811" s="31"/>
      <c r="E811" s="31"/>
      <c r="F811" s="2"/>
      <c r="G811" s="2"/>
      <c r="H811" s="31"/>
      <c r="K811" s="26"/>
    </row>
    <row r="812">
      <c r="A812" s="31"/>
      <c r="B812" s="31"/>
      <c r="C812" s="31"/>
      <c r="D812" s="31"/>
      <c r="E812" s="31"/>
      <c r="F812" s="2"/>
      <c r="G812" s="2"/>
      <c r="H812" s="31"/>
      <c r="K812" s="26"/>
    </row>
    <row r="813">
      <c r="A813" s="31"/>
      <c r="B813" s="31"/>
      <c r="C813" s="31"/>
      <c r="D813" s="31"/>
      <c r="E813" s="31"/>
      <c r="F813" s="2"/>
      <c r="G813" s="2"/>
      <c r="H813" s="31"/>
      <c r="K813" s="26"/>
    </row>
    <row r="814">
      <c r="A814" s="31"/>
      <c r="B814" s="31"/>
      <c r="C814" s="31"/>
      <c r="D814" s="31"/>
      <c r="E814" s="31"/>
      <c r="F814" s="2"/>
      <c r="G814" s="2"/>
      <c r="H814" s="31"/>
      <c r="K814" s="26"/>
    </row>
    <row r="815">
      <c r="A815" s="31"/>
      <c r="B815" s="31"/>
      <c r="C815" s="31"/>
      <c r="D815" s="31"/>
      <c r="E815" s="31"/>
      <c r="F815" s="2"/>
      <c r="G815" s="2"/>
      <c r="H815" s="31"/>
      <c r="K815" s="26"/>
    </row>
    <row r="816">
      <c r="A816" s="31"/>
      <c r="B816" s="31"/>
      <c r="C816" s="31"/>
      <c r="D816" s="31"/>
      <c r="E816" s="31"/>
      <c r="F816" s="2"/>
      <c r="G816" s="2"/>
      <c r="H816" s="31"/>
      <c r="K816" s="26"/>
    </row>
    <row r="817">
      <c r="A817" s="31"/>
      <c r="B817" s="31"/>
      <c r="C817" s="31"/>
      <c r="D817" s="31"/>
      <c r="E817" s="31"/>
      <c r="F817" s="2"/>
      <c r="G817" s="2"/>
      <c r="H817" s="31"/>
      <c r="K817" s="26"/>
    </row>
    <row r="818">
      <c r="A818" s="31"/>
      <c r="B818" s="31"/>
      <c r="C818" s="31"/>
      <c r="D818" s="31"/>
      <c r="E818" s="31"/>
      <c r="F818" s="2"/>
      <c r="G818" s="2"/>
      <c r="H818" s="31"/>
      <c r="K818" s="26"/>
    </row>
    <row r="819">
      <c r="A819" s="31"/>
      <c r="B819" s="31"/>
      <c r="C819" s="31"/>
      <c r="D819" s="31"/>
      <c r="E819" s="31"/>
      <c r="F819" s="2"/>
      <c r="G819" s="2"/>
      <c r="H819" s="31"/>
      <c r="K819" s="26"/>
    </row>
    <row r="820">
      <c r="A820" s="31"/>
      <c r="B820" s="31"/>
      <c r="C820" s="31"/>
      <c r="D820" s="31"/>
      <c r="E820" s="31"/>
      <c r="F820" s="2"/>
      <c r="G820" s="2"/>
      <c r="H820" s="31"/>
      <c r="K820" s="26"/>
    </row>
    <row r="821">
      <c r="A821" s="31"/>
      <c r="B821" s="31"/>
      <c r="C821" s="31"/>
      <c r="D821" s="31"/>
      <c r="E821" s="31"/>
      <c r="F821" s="2"/>
      <c r="G821" s="2"/>
      <c r="H821" s="31"/>
      <c r="K821" s="26"/>
    </row>
    <row r="822">
      <c r="A822" s="31"/>
      <c r="B822" s="31"/>
      <c r="C822" s="31"/>
      <c r="D822" s="31"/>
      <c r="E822" s="31"/>
      <c r="F822" s="2"/>
      <c r="G822" s="2"/>
      <c r="H822" s="31"/>
      <c r="K822" s="26"/>
    </row>
    <row r="823">
      <c r="A823" s="31"/>
      <c r="B823" s="31"/>
      <c r="C823" s="31"/>
      <c r="D823" s="31"/>
      <c r="E823" s="31"/>
      <c r="F823" s="2"/>
      <c r="G823" s="2"/>
      <c r="H823" s="31"/>
      <c r="K823" s="26"/>
    </row>
    <row r="824">
      <c r="A824" s="31"/>
      <c r="B824" s="31"/>
      <c r="C824" s="31"/>
      <c r="D824" s="31"/>
      <c r="E824" s="31"/>
      <c r="F824" s="2"/>
      <c r="G824" s="2"/>
      <c r="H824" s="31"/>
      <c r="K824" s="26"/>
    </row>
    <row r="825">
      <c r="A825" s="31"/>
      <c r="B825" s="31"/>
      <c r="C825" s="31"/>
      <c r="D825" s="31"/>
      <c r="E825" s="31"/>
      <c r="F825" s="2"/>
      <c r="G825" s="2"/>
      <c r="H825" s="31"/>
      <c r="K825" s="26"/>
    </row>
    <row r="826">
      <c r="A826" s="31"/>
      <c r="B826" s="31"/>
      <c r="C826" s="31"/>
      <c r="D826" s="31"/>
      <c r="E826" s="31"/>
      <c r="F826" s="2"/>
      <c r="G826" s="2"/>
      <c r="H826" s="31"/>
      <c r="K826" s="26"/>
    </row>
    <row r="827">
      <c r="A827" s="31"/>
      <c r="B827" s="31"/>
      <c r="C827" s="31"/>
      <c r="D827" s="31"/>
      <c r="E827" s="31"/>
      <c r="F827" s="2"/>
      <c r="G827" s="2"/>
      <c r="H827" s="31"/>
      <c r="K827" s="26"/>
    </row>
    <row r="828">
      <c r="A828" s="31"/>
      <c r="B828" s="31"/>
      <c r="C828" s="31"/>
      <c r="D828" s="31"/>
      <c r="E828" s="31"/>
      <c r="F828" s="2"/>
      <c r="G828" s="2"/>
      <c r="H828" s="31"/>
      <c r="K828" s="26"/>
    </row>
    <row r="829">
      <c r="A829" s="31"/>
      <c r="B829" s="31"/>
      <c r="C829" s="31"/>
      <c r="D829" s="31"/>
      <c r="E829" s="31"/>
      <c r="F829" s="2"/>
      <c r="G829" s="2"/>
      <c r="H829" s="31"/>
      <c r="K829" s="26"/>
    </row>
    <row r="830">
      <c r="A830" s="31"/>
      <c r="B830" s="31"/>
      <c r="C830" s="31"/>
      <c r="D830" s="31"/>
      <c r="E830" s="31"/>
      <c r="F830" s="2"/>
      <c r="G830" s="2"/>
      <c r="H830" s="31"/>
      <c r="K830" s="26"/>
    </row>
    <row r="831">
      <c r="A831" s="31"/>
      <c r="B831" s="31"/>
      <c r="C831" s="31"/>
      <c r="D831" s="31"/>
      <c r="E831" s="31"/>
      <c r="F831" s="2"/>
      <c r="G831" s="2"/>
      <c r="H831" s="31"/>
      <c r="K831" s="26"/>
    </row>
    <row r="832">
      <c r="A832" s="31"/>
      <c r="B832" s="31"/>
      <c r="C832" s="31"/>
      <c r="D832" s="31"/>
      <c r="E832" s="31"/>
      <c r="F832" s="2"/>
      <c r="G832" s="2"/>
      <c r="H832" s="31"/>
      <c r="K832" s="26"/>
    </row>
    <row r="833">
      <c r="A833" s="31"/>
      <c r="B833" s="31"/>
      <c r="C833" s="31"/>
      <c r="D833" s="31"/>
      <c r="E833" s="31"/>
      <c r="F833" s="2"/>
      <c r="G833" s="2"/>
      <c r="H833" s="31"/>
      <c r="K833" s="26"/>
    </row>
    <row r="834">
      <c r="A834" s="31"/>
      <c r="B834" s="31"/>
      <c r="C834" s="31"/>
      <c r="D834" s="31"/>
      <c r="E834" s="31"/>
      <c r="F834" s="2"/>
      <c r="G834" s="2"/>
      <c r="H834" s="31"/>
      <c r="K834" s="26"/>
    </row>
    <row r="835">
      <c r="A835" s="31"/>
      <c r="B835" s="31"/>
      <c r="C835" s="31"/>
      <c r="D835" s="31"/>
      <c r="E835" s="31"/>
      <c r="F835" s="2"/>
      <c r="G835" s="2"/>
      <c r="H835" s="31"/>
      <c r="K835" s="26"/>
    </row>
    <row r="836">
      <c r="A836" s="31"/>
      <c r="B836" s="31"/>
      <c r="C836" s="31"/>
      <c r="D836" s="31"/>
      <c r="E836" s="31"/>
      <c r="F836" s="2"/>
      <c r="G836" s="2"/>
      <c r="H836" s="31"/>
      <c r="K836" s="26"/>
    </row>
    <row r="837">
      <c r="A837" s="31"/>
      <c r="B837" s="31"/>
      <c r="C837" s="31"/>
      <c r="D837" s="31"/>
      <c r="E837" s="31"/>
      <c r="F837" s="2"/>
      <c r="G837" s="2"/>
      <c r="H837" s="31"/>
      <c r="K837" s="26"/>
    </row>
    <row r="838">
      <c r="A838" s="31"/>
      <c r="B838" s="31"/>
      <c r="C838" s="31"/>
      <c r="D838" s="31"/>
      <c r="E838" s="31"/>
      <c r="F838" s="2"/>
      <c r="G838" s="2"/>
      <c r="H838" s="31"/>
      <c r="K838" s="26"/>
    </row>
    <row r="839">
      <c r="A839" s="31"/>
      <c r="B839" s="31"/>
      <c r="C839" s="31"/>
      <c r="D839" s="31"/>
      <c r="E839" s="31"/>
      <c r="F839" s="2"/>
      <c r="G839" s="2"/>
      <c r="H839" s="31"/>
      <c r="K839" s="26"/>
    </row>
    <row r="840">
      <c r="A840" s="31"/>
      <c r="B840" s="31"/>
      <c r="C840" s="31"/>
      <c r="D840" s="31"/>
      <c r="E840" s="31"/>
      <c r="F840" s="2"/>
      <c r="G840" s="2"/>
      <c r="H840" s="31"/>
      <c r="K840" s="26"/>
    </row>
    <row r="841">
      <c r="A841" s="31"/>
      <c r="B841" s="31"/>
      <c r="C841" s="31"/>
      <c r="D841" s="31"/>
      <c r="E841" s="31"/>
      <c r="F841" s="2"/>
      <c r="G841" s="2"/>
      <c r="H841" s="31"/>
      <c r="K841" s="26"/>
    </row>
    <row r="842">
      <c r="A842" s="31"/>
      <c r="B842" s="31"/>
      <c r="C842" s="31"/>
      <c r="D842" s="31"/>
      <c r="E842" s="31"/>
      <c r="F842" s="2"/>
      <c r="G842" s="2"/>
      <c r="H842" s="31"/>
      <c r="K842" s="26"/>
    </row>
    <row r="843">
      <c r="A843" s="31"/>
      <c r="B843" s="31"/>
      <c r="C843" s="31"/>
      <c r="D843" s="31"/>
      <c r="E843" s="31"/>
      <c r="F843" s="2"/>
      <c r="G843" s="2"/>
      <c r="H843" s="31"/>
      <c r="K843" s="26"/>
    </row>
    <row r="844">
      <c r="A844" s="31"/>
      <c r="B844" s="31"/>
      <c r="C844" s="31"/>
      <c r="D844" s="31"/>
      <c r="E844" s="31"/>
      <c r="F844" s="2"/>
      <c r="G844" s="2"/>
      <c r="H844" s="31"/>
      <c r="K844" s="26"/>
    </row>
    <row r="845">
      <c r="A845" s="31"/>
      <c r="B845" s="31"/>
      <c r="C845" s="31"/>
      <c r="D845" s="31"/>
      <c r="E845" s="31"/>
      <c r="F845" s="2"/>
      <c r="G845" s="2"/>
      <c r="H845" s="31"/>
      <c r="K845" s="26"/>
    </row>
    <row r="846">
      <c r="A846" s="31"/>
      <c r="B846" s="31"/>
      <c r="C846" s="31"/>
      <c r="D846" s="31"/>
      <c r="E846" s="31"/>
      <c r="F846" s="2"/>
      <c r="G846" s="2"/>
      <c r="H846" s="31"/>
      <c r="K846" s="26"/>
    </row>
    <row r="847">
      <c r="A847" s="31"/>
      <c r="B847" s="31"/>
      <c r="C847" s="31"/>
      <c r="D847" s="31"/>
      <c r="E847" s="31"/>
      <c r="F847" s="2"/>
      <c r="G847" s="2"/>
      <c r="H847" s="31"/>
      <c r="K847" s="26"/>
    </row>
    <row r="848">
      <c r="A848" s="31"/>
      <c r="B848" s="31"/>
      <c r="C848" s="31"/>
      <c r="D848" s="31"/>
      <c r="E848" s="31"/>
      <c r="F848" s="2"/>
      <c r="G848" s="2"/>
      <c r="H848" s="31"/>
      <c r="K848" s="26"/>
    </row>
    <row r="849">
      <c r="A849" s="31"/>
      <c r="B849" s="31"/>
      <c r="C849" s="31"/>
      <c r="D849" s="31"/>
      <c r="E849" s="31"/>
      <c r="F849" s="2"/>
      <c r="G849" s="2"/>
      <c r="H849" s="31"/>
      <c r="K849" s="26"/>
    </row>
    <row r="850">
      <c r="A850" s="31"/>
      <c r="B850" s="31"/>
      <c r="C850" s="31"/>
      <c r="D850" s="31"/>
      <c r="E850" s="31"/>
      <c r="F850" s="2"/>
      <c r="G850" s="2"/>
      <c r="H850" s="31"/>
      <c r="K850" s="26"/>
    </row>
    <row r="851">
      <c r="A851" s="31"/>
      <c r="B851" s="31"/>
      <c r="C851" s="31"/>
      <c r="D851" s="31"/>
      <c r="E851" s="31"/>
      <c r="F851" s="2"/>
      <c r="G851" s="2"/>
      <c r="H851" s="31"/>
      <c r="K851" s="26"/>
    </row>
    <row r="852">
      <c r="A852" s="31"/>
      <c r="B852" s="31"/>
      <c r="C852" s="31"/>
      <c r="D852" s="31"/>
      <c r="E852" s="31"/>
      <c r="F852" s="2"/>
      <c r="G852" s="2"/>
      <c r="H852" s="31"/>
      <c r="K852" s="26"/>
    </row>
    <row r="853">
      <c r="A853" s="31"/>
      <c r="B853" s="31"/>
      <c r="C853" s="31"/>
      <c r="D853" s="31"/>
      <c r="E853" s="31"/>
      <c r="F853" s="2"/>
      <c r="G853" s="2"/>
      <c r="H853" s="31"/>
      <c r="K853" s="26"/>
    </row>
    <row r="854">
      <c r="A854" s="31"/>
      <c r="B854" s="31"/>
      <c r="C854" s="31"/>
      <c r="D854" s="31"/>
      <c r="E854" s="31"/>
      <c r="F854" s="2"/>
      <c r="G854" s="2"/>
      <c r="H854" s="31"/>
      <c r="K854" s="26"/>
    </row>
    <row r="855">
      <c r="A855" s="31"/>
      <c r="B855" s="31"/>
      <c r="C855" s="31"/>
      <c r="D855" s="31"/>
      <c r="E855" s="31"/>
      <c r="F855" s="2"/>
      <c r="G855" s="2"/>
      <c r="H855" s="31"/>
      <c r="K855" s="26"/>
    </row>
    <row r="856">
      <c r="A856" s="31"/>
      <c r="B856" s="31"/>
      <c r="C856" s="31"/>
      <c r="D856" s="31"/>
      <c r="E856" s="31"/>
      <c r="F856" s="2"/>
      <c r="G856" s="2"/>
      <c r="H856" s="31"/>
      <c r="K856" s="26"/>
    </row>
    <row r="857">
      <c r="A857" s="31"/>
      <c r="B857" s="31"/>
      <c r="C857" s="31"/>
      <c r="D857" s="31"/>
      <c r="E857" s="31"/>
      <c r="F857" s="2"/>
      <c r="G857" s="2"/>
      <c r="H857" s="31"/>
      <c r="K857" s="26"/>
    </row>
    <row r="858">
      <c r="A858" s="31"/>
      <c r="B858" s="31"/>
      <c r="C858" s="31"/>
      <c r="D858" s="31"/>
      <c r="E858" s="31"/>
      <c r="F858" s="2"/>
      <c r="G858" s="2"/>
      <c r="H858" s="31"/>
      <c r="K858" s="26"/>
    </row>
    <row r="859">
      <c r="A859" s="31"/>
      <c r="B859" s="31"/>
      <c r="C859" s="31"/>
      <c r="D859" s="31"/>
      <c r="E859" s="31"/>
      <c r="F859" s="2"/>
      <c r="G859" s="2"/>
      <c r="H859" s="31"/>
      <c r="K859" s="26"/>
    </row>
    <row r="860">
      <c r="A860" s="31"/>
      <c r="B860" s="31"/>
      <c r="C860" s="31"/>
      <c r="D860" s="31"/>
      <c r="E860" s="31"/>
      <c r="F860" s="2"/>
      <c r="G860" s="2"/>
      <c r="H860" s="31"/>
      <c r="K860" s="26"/>
    </row>
    <row r="861">
      <c r="A861" s="31"/>
      <c r="B861" s="31"/>
      <c r="C861" s="31"/>
      <c r="D861" s="31"/>
      <c r="E861" s="31"/>
      <c r="F861" s="2"/>
      <c r="G861" s="2"/>
      <c r="H861" s="31"/>
      <c r="K861" s="26"/>
    </row>
    <row r="862">
      <c r="A862" s="31"/>
      <c r="B862" s="31"/>
      <c r="C862" s="31"/>
      <c r="D862" s="31"/>
      <c r="E862" s="31"/>
      <c r="F862" s="2"/>
      <c r="G862" s="2"/>
      <c r="H862" s="31"/>
      <c r="K862" s="26"/>
    </row>
    <row r="863">
      <c r="A863" s="31"/>
      <c r="B863" s="31"/>
      <c r="C863" s="31"/>
      <c r="D863" s="31"/>
      <c r="E863" s="31"/>
      <c r="F863" s="2"/>
      <c r="G863" s="2"/>
      <c r="H863" s="31"/>
      <c r="K863" s="26"/>
    </row>
    <row r="864">
      <c r="A864" s="31"/>
      <c r="B864" s="31"/>
      <c r="C864" s="31"/>
      <c r="D864" s="31"/>
      <c r="E864" s="31"/>
      <c r="F864" s="2"/>
      <c r="G864" s="2"/>
      <c r="H864" s="31"/>
      <c r="K864" s="26"/>
    </row>
    <row r="865">
      <c r="A865" s="31"/>
      <c r="B865" s="31"/>
      <c r="C865" s="31"/>
      <c r="D865" s="31"/>
      <c r="E865" s="31"/>
      <c r="F865" s="2"/>
      <c r="G865" s="2"/>
      <c r="H865" s="31"/>
      <c r="K865" s="26"/>
    </row>
    <row r="866">
      <c r="A866" s="31"/>
      <c r="B866" s="31"/>
      <c r="C866" s="31"/>
      <c r="D866" s="31"/>
      <c r="E866" s="31"/>
      <c r="F866" s="2"/>
      <c r="G866" s="2"/>
      <c r="H866" s="31"/>
      <c r="K866" s="26"/>
    </row>
    <row r="867">
      <c r="A867" s="31"/>
      <c r="B867" s="31"/>
      <c r="C867" s="31"/>
      <c r="D867" s="31"/>
      <c r="E867" s="31"/>
      <c r="F867" s="2"/>
      <c r="G867" s="2"/>
      <c r="H867" s="31"/>
      <c r="K867" s="26"/>
    </row>
    <row r="868">
      <c r="A868" s="31"/>
      <c r="B868" s="31"/>
      <c r="C868" s="31"/>
      <c r="D868" s="31"/>
      <c r="E868" s="31"/>
      <c r="F868" s="2"/>
      <c r="G868" s="2"/>
      <c r="H868" s="31"/>
      <c r="K868" s="26"/>
    </row>
    <row r="869">
      <c r="A869" s="31"/>
      <c r="B869" s="31"/>
      <c r="C869" s="31"/>
      <c r="D869" s="31"/>
      <c r="E869" s="31"/>
      <c r="F869" s="2"/>
      <c r="G869" s="2"/>
      <c r="H869" s="31"/>
      <c r="K869" s="26"/>
    </row>
    <row r="870">
      <c r="A870" s="31"/>
      <c r="B870" s="31"/>
      <c r="C870" s="31"/>
      <c r="D870" s="31"/>
      <c r="E870" s="31"/>
      <c r="F870" s="2"/>
      <c r="G870" s="2"/>
      <c r="H870" s="31"/>
      <c r="K870" s="26"/>
    </row>
    <row r="871">
      <c r="A871" s="31"/>
      <c r="B871" s="31"/>
      <c r="C871" s="31"/>
      <c r="D871" s="31"/>
      <c r="E871" s="31"/>
      <c r="F871" s="2"/>
      <c r="G871" s="2"/>
      <c r="H871" s="31"/>
      <c r="K871" s="26"/>
    </row>
    <row r="872">
      <c r="A872" s="31"/>
      <c r="B872" s="31"/>
      <c r="C872" s="31"/>
      <c r="D872" s="31"/>
      <c r="E872" s="31"/>
      <c r="F872" s="2"/>
      <c r="G872" s="2"/>
      <c r="H872" s="31"/>
      <c r="K872" s="26"/>
    </row>
    <row r="873">
      <c r="A873" s="31"/>
      <c r="B873" s="31"/>
      <c r="C873" s="31"/>
      <c r="D873" s="31"/>
      <c r="E873" s="31"/>
      <c r="F873" s="2"/>
      <c r="G873" s="2"/>
      <c r="H873" s="31"/>
      <c r="K873" s="26"/>
    </row>
    <row r="874">
      <c r="A874" s="31"/>
      <c r="B874" s="31"/>
      <c r="C874" s="31"/>
      <c r="D874" s="31"/>
      <c r="E874" s="31"/>
      <c r="F874" s="2"/>
      <c r="G874" s="2"/>
      <c r="H874" s="31"/>
      <c r="K874" s="26"/>
    </row>
    <row r="875">
      <c r="A875" s="31"/>
      <c r="B875" s="31"/>
      <c r="C875" s="31"/>
      <c r="D875" s="31"/>
      <c r="E875" s="31"/>
      <c r="F875" s="2"/>
      <c r="G875" s="2"/>
      <c r="H875" s="31"/>
      <c r="K875" s="26"/>
    </row>
    <row r="876">
      <c r="A876" s="31"/>
      <c r="B876" s="31"/>
      <c r="C876" s="31"/>
      <c r="D876" s="31"/>
      <c r="E876" s="31"/>
      <c r="F876" s="2"/>
      <c r="G876" s="2"/>
      <c r="H876" s="31"/>
      <c r="K876" s="26"/>
    </row>
    <row r="877">
      <c r="A877" s="31"/>
      <c r="B877" s="31"/>
      <c r="C877" s="31"/>
      <c r="D877" s="31"/>
      <c r="E877" s="31"/>
      <c r="F877" s="2"/>
      <c r="G877" s="2"/>
      <c r="H877" s="31"/>
      <c r="K877" s="26"/>
    </row>
    <row r="878">
      <c r="A878" s="31"/>
      <c r="B878" s="31"/>
      <c r="C878" s="31"/>
      <c r="D878" s="31"/>
      <c r="E878" s="31"/>
      <c r="F878" s="2"/>
      <c r="G878" s="2"/>
      <c r="H878" s="31"/>
      <c r="K878" s="26"/>
    </row>
    <row r="879">
      <c r="A879" s="31"/>
      <c r="B879" s="31"/>
      <c r="C879" s="31"/>
      <c r="D879" s="31"/>
      <c r="E879" s="31"/>
      <c r="F879" s="2"/>
      <c r="G879" s="2"/>
      <c r="H879" s="31"/>
      <c r="K879" s="26"/>
    </row>
    <row r="880">
      <c r="A880" s="31"/>
      <c r="B880" s="31"/>
      <c r="C880" s="31"/>
      <c r="D880" s="31"/>
      <c r="E880" s="31"/>
      <c r="F880" s="2"/>
      <c r="G880" s="2"/>
      <c r="H880" s="31"/>
      <c r="K880" s="26"/>
    </row>
    <row r="881">
      <c r="A881" s="31"/>
      <c r="B881" s="31"/>
      <c r="C881" s="31"/>
      <c r="D881" s="31"/>
      <c r="E881" s="31"/>
      <c r="F881" s="2"/>
      <c r="G881" s="2"/>
      <c r="H881" s="31"/>
      <c r="K881" s="26"/>
    </row>
    <row r="882">
      <c r="A882" s="31"/>
      <c r="B882" s="31"/>
      <c r="C882" s="31"/>
      <c r="D882" s="31"/>
      <c r="E882" s="31"/>
      <c r="F882" s="2"/>
      <c r="G882" s="2"/>
      <c r="H882" s="31"/>
      <c r="K882" s="26"/>
    </row>
    <row r="883">
      <c r="A883" s="31"/>
      <c r="B883" s="31"/>
      <c r="C883" s="31"/>
      <c r="D883" s="31"/>
      <c r="E883" s="31"/>
      <c r="F883" s="2"/>
      <c r="G883" s="2"/>
      <c r="H883" s="31"/>
      <c r="K883" s="26"/>
    </row>
    <row r="884">
      <c r="A884" s="31"/>
      <c r="B884" s="31"/>
      <c r="C884" s="31"/>
      <c r="D884" s="31"/>
      <c r="E884" s="31"/>
      <c r="F884" s="2"/>
      <c r="G884" s="2"/>
      <c r="H884" s="31"/>
      <c r="K884" s="26"/>
    </row>
    <row r="885">
      <c r="A885" s="31"/>
      <c r="B885" s="31"/>
      <c r="C885" s="31"/>
      <c r="D885" s="31"/>
      <c r="E885" s="31"/>
      <c r="F885" s="2"/>
      <c r="G885" s="2"/>
      <c r="H885" s="31"/>
      <c r="K885" s="26"/>
    </row>
    <row r="886">
      <c r="A886" s="31"/>
      <c r="B886" s="31"/>
      <c r="C886" s="31"/>
      <c r="D886" s="31"/>
      <c r="E886" s="31"/>
      <c r="F886" s="2"/>
      <c r="G886" s="2"/>
      <c r="H886" s="31"/>
      <c r="K886" s="26"/>
    </row>
    <row r="887">
      <c r="A887" s="31"/>
      <c r="B887" s="31"/>
      <c r="C887" s="31"/>
      <c r="D887" s="31"/>
      <c r="E887" s="31"/>
      <c r="F887" s="2"/>
      <c r="G887" s="2"/>
      <c r="H887" s="31"/>
      <c r="K887" s="26"/>
    </row>
    <row r="888">
      <c r="A888" s="31"/>
      <c r="B888" s="31"/>
      <c r="C888" s="31"/>
      <c r="D888" s="31"/>
      <c r="E888" s="31"/>
      <c r="F888" s="2"/>
      <c r="G888" s="2"/>
      <c r="H888" s="31"/>
      <c r="K888" s="26"/>
    </row>
    <row r="889">
      <c r="A889" s="31"/>
      <c r="B889" s="31"/>
      <c r="C889" s="31"/>
      <c r="D889" s="31"/>
      <c r="E889" s="31"/>
      <c r="F889" s="2"/>
      <c r="G889" s="2"/>
      <c r="H889" s="31"/>
      <c r="K889" s="26"/>
    </row>
    <row r="890">
      <c r="A890" s="31"/>
      <c r="B890" s="31"/>
      <c r="C890" s="31"/>
      <c r="D890" s="31"/>
      <c r="E890" s="31"/>
      <c r="F890" s="2"/>
      <c r="G890" s="2"/>
      <c r="H890" s="31"/>
      <c r="K890" s="26"/>
    </row>
    <row r="891">
      <c r="A891" s="31"/>
      <c r="B891" s="31"/>
      <c r="C891" s="31"/>
      <c r="D891" s="31"/>
      <c r="E891" s="31"/>
      <c r="F891" s="2"/>
      <c r="G891" s="2"/>
      <c r="H891" s="31"/>
      <c r="K891" s="26"/>
    </row>
    <row r="892">
      <c r="A892" s="31"/>
      <c r="B892" s="31"/>
      <c r="C892" s="31"/>
      <c r="D892" s="31"/>
      <c r="E892" s="31"/>
      <c r="F892" s="2"/>
      <c r="G892" s="2"/>
      <c r="H892" s="31"/>
      <c r="K892" s="26"/>
    </row>
    <row r="893">
      <c r="A893" s="31"/>
      <c r="B893" s="31"/>
      <c r="C893" s="31"/>
      <c r="D893" s="31"/>
      <c r="E893" s="31"/>
      <c r="F893" s="2"/>
      <c r="G893" s="2"/>
      <c r="H893" s="31"/>
      <c r="K893" s="26"/>
    </row>
    <row r="894">
      <c r="A894" s="31"/>
      <c r="B894" s="31"/>
      <c r="C894" s="31"/>
      <c r="D894" s="31"/>
      <c r="E894" s="31"/>
      <c r="F894" s="2"/>
      <c r="G894" s="2"/>
      <c r="H894" s="31"/>
      <c r="K894" s="26"/>
    </row>
    <row r="895">
      <c r="A895" s="31"/>
      <c r="B895" s="31"/>
      <c r="C895" s="31"/>
      <c r="D895" s="31"/>
      <c r="E895" s="31"/>
      <c r="F895" s="2"/>
      <c r="G895" s="2"/>
      <c r="H895" s="31"/>
      <c r="K895" s="26"/>
    </row>
    <row r="896">
      <c r="A896" s="31"/>
      <c r="B896" s="31"/>
      <c r="C896" s="31"/>
      <c r="D896" s="31"/>
      <c r="E896" s="31"/>
      <c r="F896" s="2"/>
      <c r="G896" s="2"/>
      <c r="H896" s="31"/>
      <c r="K896" s="26"/>
    </row>
    <row r="897">
      <c r="A897" s="31"/>
      <c r="B897" s="31"/>
      <c r="C897" s="31"/>
      <c r="D897" s="31"/>
      <c r="E897" s="31"/>
      <c r="F897" s="2"/>
      <c r="G897" s="2"/>
      <c r="H897" s="31"/>
      <c r="K897" s="26"/>
    </row>
    <row r="898">
      <c r="A898" s="31"/>
      <c r="B898" s="31"/>
      <c r="C898" s="31"/>
      <c r="D898" s="31"/>
      <c r="E898" s="31"/>
      <c r="F898" s="2"/>
      <c r="G898" s="2"/>
      <c r="H898" s="31"/>
      <c r="K898" s="26"/>
    </row>
    <row r="899">
      <c r="A899" s="31"/>
      <c r="B899" s="31"/>
      <c r="C899" s="31"/>
      <c r="D899" s="31"/>
      <c r="E899" s="31"/>
      <c r="F899" s="2"/>
      <c r="G899" s="2"/>
      <c r="H899" s="31"/>
      <c r="K899" s="26"/>
    </row>
    <row r="900">
      <c r="A900" s="31"/>
      <c r="B900" s="31"/>
      <c r="C900" s="31"/>
      <c r="D900" s="31"/>
      <c r="E900" s="31"/>
      <c r="F900" s="2"/>
      <c r="G900" s="2"/>
      <c r="H900" s="31"/>
      <c r="K900" s="26"/>
    </row>
    <row r="901">
      <c r="A901" s="31"/>
      <c r="B901" s="31"/>
      <c r="C901" s="31"/>
      <c r="D901" s="31"/>
      <c r="E901" s="31"/>
      <c r="F901" s="2"/>
      <c r="G901" s="2"/>
      <c r="H901" s="31"/>
      <c r="K901" s="26"/>
    </row>
    <row r="902">
      <c r="A902" s="31"/>
      <c r="B902" s="31"/>
      <c r="C902" s="31"/>
      <c r="D902" s="31"/>
      <c r="E902" s="31"/>
      <c r="F902" s="2"/>
      <c r="G902" s="2"/>
      <c r="H902" s="31"/>
      <c r="K902" s="26"/>
    </row>
    <row r="903">
      <c r="A903" s="31"/>
      <c r="B903" s="31"/>
      <c r="C903" s="31"/>
      <c r="D903" s="31"/>
      <c r="E903" s="31"/>
      <c r="F903" s="2"/>
      <c r="G903" s="2"/>
      <c r="H903" s="31"/>
      <c r="K903" s="26"/>
    </row>
    <row r="904">
      <c r="A904" s="31"/>
      <c r="B904" s="31"/>
      <c r="C904" s="31"/>
      <c r="D904" s="31"/>
      <c r="E904" s="31"/>
      <c r="F904" s="2"/>
      <c r="G904" s="2"/>
      <c r="H904" s="31"/>
      <c r="K904" s="26"/>
    </row>
    <row r="905">
      <c r="A905" s="31"/>
      <c r="B905" s="31"/>
      <c r="C905" s="31"/>
      <c r="D905" s="31"/>
      <c r="E905" s="31"/>
      <c r="F905" s="2"/>
      <c r="G905" s="2"/>
      <c r="H905" s="31"/>
      <c r="K905" s="26"/>
    </row>
    <row r="906">
      <c r="A906" s="31"/>
      <c r="B906" s="31"/>
      <c r="C906" s="31"/>
      <c r="D906" s="31"/>
      <c r="E906" s="31"/>
      <c r="F906" s="2"/>
      <c r="G906" s="2"/>
      <c r="H906" s="31"/>
      <c r="K906" s="26"/>
    </row>
    <row r="907">
      <c r="A907" s="31"/>
      <c r="B907" s="31"/>
      <c r="C907" s="31"/>
      <c r="D907" s="31"/>
      <c r="E907" s="31"/>
      <c r="F907" s="2"/>
      <c r="G907" s="2"/>
      <c r="H907" s="31"/>
      <c r="K907" s="26"/>
    </row>
    <row r="908">
      <c r="A908" s="31"/>
      <c r="B908" s="31"/>
      <c r="C908" s="31"/>
      <c r="D908" s="31"/>
      <c r="E908" s="31"/>
      <c r="F908" s="2"/>
      <c r="G908" s="2"/>
      <c r="H908" s="31"/>
      <c r="K908" s="26"/>
    </row>
    <row r="909">
      <c r="A909" s="31"/>
      <c r="B909" s="31"/>
      <c r="C909" s="31"/>
      <c r="D909" s="31"/>
      <c r="E909" s="31"/>
      <c r="F909" s="2"/>
      <c r="G909" s="2"/>
      <c r="H909" s="31"/>
      <c r="K909" s="26"/>
    </row>
    <row r="910">
      <c r="A910" s="31"/>
      <c r="B910" s="31"/>
      <c r="C910" s="31"/>
      <c r="D910" s="31"/>
      <c r="E910" s="31"/>
      <c r="F910" s="2"/>
      <c r="G910" s="2"/>
      <c r="H910" s="31"/>
      <c r="K910" s="26"/>
    </row>
    <row r="911">
      <c r="A911" s="31"/>
      <c r="B911" s="31"/>
      <c r="C911" s="31"/>
      <c r="D911" s="31"/>
      <c r="E911" s="31"/>
      <c r="F911" s="2"/>
      <c r="G911" s="2"/>
      <c r="H911" s="31"/>
      <c r="K911" s="26"/>
    </row>
    <row r="912">
      <c r="A912" s="31"/>
      <c r="B912" s="31"/>
      <c r="C912" s="31"/>
      <c r="D912" s="31"/>
      <c r="E912" s="31"/>
      <c r="F912" s="2"/>
      <c r="G912" s="2"/>
      <c r="H912" s="31"/>
      <c r="K912" s="26"/>
    </row>
    <row r="913">
      <c r="A913" s="31"/>
      <c r="B913" s="31"/>
      <c r="C913" s="31"/>
      <c r="D913" s="31"/>
      <c r="E913" s="31"/>
      <c r="F913" s="2"/>
      <c r="G913" s="2"/>
      <c r="H913" s="31"/>
      <c r="K913" s="26"/>
    </row>
    <row r="914">
      <c r="A914" s="31"/>
      <c r="B914" s="31"/>
      <c r="C914" s="31"/>
      <c r="D914" s="31"/>
      <c r="E914" s="31"/>
      <c r="F914" s="2"/>
      <c r="G914" s="2"/>
      <c r="H914" s="31"/>
      <c r="K914" s="26"/>
    </row>
    <row r="915">
      <c r="A915" s="31"/>
      <c r="B915" s="31"/>
      <c r="C915" s="31"/>
      <c r="D915" s="31"/>
      <c r="E915" s="31"/>
      <c r="F915" s="2"/>
      <c r="G915" s="2"/>
      <c r="H915" s="31"/>
      <c r="K915" s="26"/>
    </row>
    <row r="916">
      <c r="A916" s="31"/>
      <c r="B916" s="31"/>
      <c r="C916" s="31"/>
      <c r="D916" s="31"/>
      <c r="E916" s="31"/>
      <c r="F916" s="2"/>
      <c r="G916" s="2"/>
      <c r="H916" s="31"/>
      <c r="K916" s="26"/>
    </row>
    <row r="917">
      <c r="A917" s="31"/>
      <c r="B917" s="31"/>
      <c r="C917" s="31"/>
      <c r="D917" s="31"/>
      <c r="E917" s="31"/>
      <c r="F917" s="2"/>
      <c r="G917" s="2"/>
      <c r="H917" s="31"/>
      <c r="K917" s="26"/>
    </row>
    <row r="918">
      <c r="A918" s="31"/>
      <c r="B918" s="31"/>
      <c r="C918" s="31"/>
      <c r="D918" s="31"/>
      <c r="E918" s="31"/>
      <c r="F918" s="2"/>
      <c r="G918" s="2"/>
      <c r="H918" s="31"/>
      <c r="K918" s="26"/>
    </row>
    <row r="919">
      <c r="A919" s="31"/>
      <c r="B919" s="31"/>
      <c r="C919" s="31"/>
      <c r="D919" s="31"/>
      <c r="E919" s="31"/>
      <c r="F919" s="2"/>
      <c r="G919" s="2"/>
      <c r="H919" s="31"/>
      <c r="K919" s="26"/>
    </row>
    <row r="920">
      <c r="A920" s="31"/>
      <c r="B920" s="31"/>
      <c r="C920" s="31"/>
      <c r="D920" s="31"/>
      <c r="E920" s="31"/>
      <c r="F920" s="2"/>
      <c r="G920" s="2"/>
      <c r="H920" s="31"/>
      <c r="K920" s="26"/>
    </row>
    <row r="921">
      <c r="A921" s="31"/>
      <c r="B921" s="31"/>
      <c r="C921" s="31"/>
      <c r="D921" s="31"/>
      <c r="E921" s="31"/>
      <c r="F921" s="2"/>
      <c r="G921" s="2"/>
      <c r="H921" s="31"/>
      <c r="K921" s="26"/>
    </row>
    <row r="922">
      <c r="A922" s="31"/>
      <c r="B922" s="31"/>
      <c r="C922" s="31"/>
      <c r="D922" s="31"/>
      <c r="E922" s="31"/>
      <c r="F922" s="2"/>
      <c r="G922" s="2"/>
      <c r="H922" s="31"/>
      <c r="K922" s="26"/>
    </row>
    <row r="923">
      <c r="A923" s="31"/>
      <c r="B923" s="31"/>
      <c r="C923" s="31"/>
      <c r="D923" s="31"/>
      <c r="E923" s="31"/>
      <c r="F923" s="2"/>
      <c r="G923" s="2"/>
      <c r="H923" s="31"/>
      <c r="K923" s="26"/>
    </row>
    <row r="924">
      <c r="A924" s="31"/>
      <c r="B924" s="31"/>
      <c r="C924" s="31"/>
      <c r="D924" s="31"/>
      <c r="E924" s="31"/>
      <c r="F924" s="2"/>
      <c r="G924" s="2"/>
      <c r="H924" s="31"/>
      <c r="K924" s="26"/>
    </row>
    <row r="925">
      <c r="A925" s="31"/>
      <c r="B925" s="31"/>
      <c r="C925" s="31"/>
      <c r="D925" s="31"/>
      <c r="E925" s="31"/>
      <c r="F925" s="2"/>
      <c r="G925" s="2"/>
      <c r="H925" s="31"/>
      <c r="K925" s="26"/>
    </row>
    <row r="926">
      <c r="A926" s="31"/>
      <c r="B926" s="31"/>
      <c r="C926" s="31"/>
      <c r="D926" s="31"/>
      <c r="E926" s="31"/>
      <c r="F926" s="2"/>
      <c r="G926" s="2"/>
      <c r="H926" s="31"/>
      <c r="K926" s="26"/>
    </row>
    <row r="927">
      <c r="A927" s="31"/>
      <c r="B927" s="31"/>
      <c r="C927" s="31"/>
      <c r="D927" s="31"/>
      <c r="E927" s="31"/>
      <c r="F927" s="2"/>
      <c r="G927" s="2"/>
      <c r="H927" s="31"/>
      <c r="K927" s="26"/>
    </row>
    <row r="928">
      <c r="A928" s="31"/>
      <c r="B928" s="31"/>
      <c r="C928" s="31"/>
      <c r="D928" s="31"/>
      <c r="E928" s="31"/>
      <c r="F928" s="2"/>
      <c r="G928" s="2"/>
      <c r="H928" s="31"/>
      <c r="K928" s="26"/>
    </row>
    <row r="929">
      <c r="A929" s="31"/>
      <c r="B929" s="31"/>
      <c r="C929" s="31"/>
      <c r="D929" s="31"/>
      <c r="E929" s="31"/>
      <c r="F929" s="2"/>
      <c r="G929" s="2"/>
      <c r="H929" s="31"/>
      <c r="K929" s="26"/>
    </row>
    <row r="930">
      <c r="A930" s="31"/>
      <c r="B930" s="31"/>
      <c r="C930" s="31"/>
      <c r="D930" s="31"/>
      <c r="E930" s="31"/>
      <c r="F930" s="2"/>
      <c r="G930" s="2"/>
      <c r="H930" s="31"/>
      <c r="K930" s="26"/>
    </row>
    <row r="931">
      <c r="A931" s="31"/>
      <c r="B931" s="31"/>
      <c r="C931" s="31"/>
      <c r="D931" s="31"/>
      <c r="E931" s="31"/>
      <c r="F931" s="2"/>
      <c r="G931" s="2"/>
      <c r="H931" s="31"/>
      <c r="K931" s="26"/>
    </row>
    <row r="932">
      <c r="A932" s="31"/>
      <c r="B932" s="31"/>
      <c r="C932" s="31"/>
      <c r="D932" s="31"/>
      <c r="E932" s="31"/>
      <c r="F932" s="2"/>
      <c r="G932" s="2"/>
      <c r="H932" s="31"/>
      <c r="K932" s="26"/>
    </row>
    <row r="933">
      <c r="A933" s="31"/>
      <c r="B933" s="31"/>
      <c r="C933" s="31"/>
      <c r="D933" s="31"/>
      <c r="E933" s="31"/>
      <c r="F933" s="2"/>
      <c r="G933" s="2"/>
      <c r="H933" s="31"/>
      <c r="K933" s="26"/>
    </row>
    <row r="934">
      <c r="A934" s="31"/>
      <c r="B934" s="31"/>
      <c r="C934" s="31"/>
      <c r="D934" s="31"/>
      <c r="E934" s="31"/>
      <c r="F934" s="2"/>
      <c r="G934" s="2"/>
      <c r="H934" s="31"/>
      <c r="K934" s="26"/>
    </row>
    <row r="935">
      <c r="A935" s="31"/>
      <c r="B935" s="31"/>
      <c r="C935" s="31"/>
      <c r="D935" s="31"/>
      <c r="E935" s="31"/>
      <c r="F935" s="2"/>
      <c r="G935" s="2"/>
      <c r="H935" s="31"/>
      <c r="K935" s="26"/>
    </row>
    <row r="936">
      <c r="A936" s="31"/>
      <c r="B936" s="31"/>
      <c r="C936" s="31"/>
      <c r="D936" s="31"/>
      <c r="E936" s="31"/>
      <c r="F936" s="2"/>
      <c r="G936" s="2"/>
      <c r="H936" s="31"/>
      <c r="K936" s="26"/>
    </row>
    <row r="937">
      <c r="A937" s="31"/>
      <c r="B937" s="31"/>
      <c r="C937" s="31"/>
      <c r="D937" s="31"/>
      <c r="E937" s="31"/>
      <c r="F937" s="2"/>
      <c r="G937" s="2"/>
      <c r="H937" s="31"/>
      <c r="K937" s="26"/>
    </row>
    <row r="938">
      <c r="A938" s="31"/>
      <c r="B938" s="31"/>
      <c r="C938" s="31"/>
      <c r="D938" s="31"/>
      <c r="E938" s="31"/>
      <c r="F938" s="2"/>
      <c r="G938" s="2"/>
      <c r="H938" s="31"/>
      <c r="K938" s="26"/>
    </row>
    <row r="939">
      <c r="A939" s="31"/>
      <c r="B939" s="31"/>
      <c r="C939" s="31"/>
      <c r="D939" s="31"/>
      <c r="E939" s="31"/>
      <c r="F939" s="2"/>
      <c r="G939" s="2"/>
      <c r="H939" s="31"/>
      <c r="K939" s="26"/>
    </row>
    <row r="940">
      <c r="A940" s="31"/>
      <c r="B940" s="31"/>
      <c r="C940" s="31"/>
      <c r="D940" s="31"/>
      <c r="E940" s="31"/>
      <c r="F940" s="2"/>
      <c r="G940" s="2"/>
      <c r="H940" s="31"/>
      <c r="K940" s="26"/>
    </row>
    <row r="941">
      <c r="A941" s="31"/>
      <c r="B941" s="31"/>
      <c r="C941" s="31"/>
      <c r="D941" s="31"/>
      <c r="E941" s="31"/>
      <c r="F941" s="2"/>
      <c r="G941" s="2"/>
      <c r="H941" s="31"/>
      <c r="K941" s="26"/>
    </row>
    <row r="942">
      <c r="A942" s="31"/>
      <c r="B942" s="31"/>
      <c r="C942" s="31"/>
      <c r="D942" s="31"/>
      <c r="E942" s="31"/>
      <c r="F942" s="2"/>
      <c r="G942" s="2"/>
      <c r="H942" s="31"/>
      <c r="K942" s="26"/>
    </row>
    <row r="943">
      <c r="A943" s="31"/>
      <c r="B943" s="31"/>
      <c r="C943" s="31"/>
      <c r="D943" s="31"/>
      <c r="E943" s="31"/>
      <c r="F943" s="2"/>
      <c r="G943" s="2"/>
      <c r="H943" s="31"/>
      <c r="K943" s="26"/>
    </row>
    <row r="944">
      <c r="A944" s="31"/>
      <c r="B944" s="31"/>
      <c r="C944" s="31"/>
      <c r="D944" s="31"/>
      <c r="E944" s="31"/>
      <c r="F944" s="2"/>
      <c r="G944" s="2"/>
      <c r="H944" s="31"/>
      <c r="K944" s="26"/>
    </row>
    <row r="945">
      <c r="A945" s="31"/>
      <c r="B945" s="31"/>
      <c r="C945" s="31"/>
      <c r="D945" s="31"/>
      <c r="E945" s="31"/>
      <c r="F945" s="2"/>
      <c r="G945" s="2"/>
      <c r="H945" s="31"/>
      <c r="K945" s="26"/>
    </row>
    <row r="946">
      <c r="A946" s="31"/>
      <c r="B946" s="31"/>
      <c r="C946" s="31"/>
      <c r="D946" s="31"/>
      <c r="E946" s="31"/>
      <c r="F946" s="2"/>
      <c r="G946" s="2"/>
      <c r="H946" s="31"/>
      <c r="K946" s="26"/>
    </row>
    <row r="947">
      <c r="A947" s="31"/>
      <c r="B947" s="31"/>
      <c r="C947" s="31"/>
      <c r="D947" s="31"/>
      <c r="E947" s="31"/>
      <c r="F947" s="2"/>
      <c r="G947" s="2"/>
      <c r="H947" s="31"/>
      <c r="K947" s="26"/>
    </row>
    <row r="948">
      <c r="A948" s="31"/>
      <c r="B948" s="31"/>
      <c r="C948" s="31"/>
      <c r="D948" s="31"/>
      <c r="E948" s="31"/>
      <c r="F948" s="2"/>
      <c r="G948" s="2"/>
      <c r="H948" s="31"/>
      <c r="K948" s="26"/>
    </row>
    <row r="949">
      <c r="A949" s="31"/>
      <c r="B949" s="31"/>
      <c r="C949" s="31"/>
      <c r="D949" s="31"/>
      <c r="E949" s="31"/>
      <c r="F949" s="2"/>
      <c r="G949" s="2"/>
      <c r="H949" s="31"/>
      <c r="K949" s="26"/>
    </row>
    <row r="950">
      <c r="A950" s="31"/>
      <c r="B950" s="31"/>
      <c r="C950" s="31"/>
      <c r="D950" s="31"/>
      <c r="E950" s="31"/>
      <c r="F950" s="2"/>
      <c r="G950" s="2"/>
      <c r="H950" s="31"/>
      <c r="K950" s="26"/>
    </row>
    <row r="951">
      <c r="A951" s="31"/>
      <c r="B951" s="31"/>
      <c r="C951" s="31"/>
      <c r="D951" s="31"/>
      <c r="E951" s="31"/>
      <c r="F951" s="2"/>
      <c r="G951" s="2"/>
      <c r="H951" s="31"/>
      <c r="K951" s="26"/>
    </row>
    <row r="952">
      <c r="A952" s="31"/>
      <c r="B952" s="31"/>
      <c r="C952" s="31"/>
      <c r="D952" s="31"/>
      <c r="E952" s="31"/>
      <c r="F952" s="2"/>
      <c r="G952" s="2"/>
      <c r="H952" s="31"/>
      <c r="K952" s="26"/>
    </row>
    <row r="953">
      <c r="A953" s="31"/>
      <c r="B953" s="31"/>
      <c r="C953" s="31"/>
      <c r="D953" s="31"/>
      <c r="E953" s="31"/>
      <c r="F953" s="2"/>
      <c r="G953" s="2"/>
      <c r="H953" s="31"/>
      <c r="K953" s="26"/>
    </row>
    <row r="954">
      <c r="A954" s="31"/>
      <c r="B954" s="31"/>
      <c r="C954" s="31"/>
      <c r="D954" s="31"/>
      <c r="E954" s="31"/>
      <c r="F954" s="2"/>
      <c r="G954" s="2"/>
      <c r="H954" s="31"/>
      <c r="K954" s="26"/>
    </row>
    <row r="955">
      <c r="A955" s="31"/>
      <c r="B955" s="31"/>
      <c r="C955" s="31"/>
      <c r="D955" s="31"/>
      <c r="E955" s="31"/>
      <c r="F955" s="2"/>
      <c r="G955" s="2"/>
      <c r="H955" s="31"/>
      <c r="K955" s="26"/>
    </row>
    <row r="956">
      <c r="A956" s="31"/>
      <c r="B956" s="31"/>
      <c r="C956" s="31"/>
      <c r="D956" s="31"/>
      <c r="E956" s="31"/>
      <c r="F956" s="2"/>
      <c r="G956" s="2"/>
      <c r="H956" s="31"/>
      <c r="K956" s="26"/>
    </row>
    <row r="957">
      <c r="A957" s="31"/>
      <c r="B957" s="31"/>
      <c r="C957" s="31"/>
      <c r="D957" s="31"/>
      <c r="E957" s="31"/>
      <c r="F957" s="2"/>
      <c r="G957" s="2"/>
      <c r="H957" s="31"/>
      <c r="K957" s="26"/>
    </row>
    <row r="958">
      <c r="A958" s="31"/>
      <c r="B958" s="31"/>
      <c r="C958" s="31"/>
      <c r="D958" s="31"/>
      <c r="E958" s="31"/>
      <c r="F958" s="2"/>
      <c r="G958" s="2"/>
      <c r="H958" s="31"/>
      <c r="K958" s="26"/>
    </row>
    <row r="959">
      <c r="A959" s="31"/>
      <c r="B959" s="31"/>
      <c r="C959" s="31"/>
      <c r="D959" s="31"/>
      <c r="E959" s="31"/>
      <c r="F959" s="2"/>
      <c r="G959" s="2"/>
      <c r="H959" s="31"/>
      <c r="K959" s="26"/>
    </row>
    <row r="960">
      <c r="A960" s="31"/>
      <c r="B960" s="31"/>
      <c r="C960" s="31"/>
      <c r="D960" s="31"/>
      <c r="E960" s="31"/>
      <c r="F960" s="2"/>
      <c r="G960" s="2"/>
      <c r="H960" s="31"/>
      <c r="K960" s="26"/>
    </row>
    <row r="961">
      <c r="A961" s="31"/>
      <c r="B961" s="31"/>
      <c r="C961" s="31"/>
      <c r="D961" s="31"/>
      <c r="E961" s="31"/>
      <c r="F961" s="2"/>
      <c r="G961" s="2"/>
      <c r="H961" s="31"/>
      <c r="K961" s="26"/>
    </row>
    <row r="962">
      <c r="A962" s="31"/>
      <c r="B962" s="31"/>
      <c r="C962" s="31"/>
      <c r="D962" s="31"/>
      <c r="E962" s="31"/>
      <c r="F962" s="2"/>
      <c r="G962" s="2"/>
      <c r="H962" s="31"/>
      <c r="K962" s="26"/>
    </row>
    <row r="963">
      <c r="A963" s="31"/>
      <c r="B963" s="31"/>
      <c r="C963" s="31"/>
      <c r="D963" s="31"/>
      <c r="E963" s="31"/>
      <c r="F963" s="2"/>
      <c r="G963" s="2"/>
      <c r="H963" s="31"/>
      <c r="K963" s="26"/>
    </row>
    <row r="964">
      <c r="A964" s="31"/>
      <c r="B964" s="31"/>
      <c r="C964" s="31"/>
      <c r="D964" s="31"/>
      <c r="E964" s="31"/>
      <c r="F964" s="2"/>
      <c r="G964" s="2"/>
      <c r="H964" s="31"/>
      <c r="K964" s="26"/>
    </row>
    <row r="965">
      <c r="A965" s="31"/>
      <c r="B965" s="31"/>
      <c r="C965" s="31"/>
      <c r="D965" s="31"/>
      <c r="E965" s="31"/>
      <c r="F965" s="2"/>
      <c r="G965" s="2"/>
      <c r="H965" s="31"/>
      <c r="K965" s="26"/>
    </row>
    <row r="966">
      <c r="A966" s="31"/>
      <c r="B966" s="31"/>
      <c r="C966" s="31"/>
      <c r="D966" s="31"/>
      <c r="E966" s="31"/>
      <c r="F966" s="2"/>
      <c r="G966" s="2"/>
      <c r="H966" s="31"/>
      <c r="K966" s="26"/>
    </row>
    <row r="967">
      <c r="A967" s="31"/>
      <c r="B967" s="31"/>
      <c r="C967" s="31"/>
      <c r="D967" s="31"/>
      <c r="E967" s="31"/>
      <c r="F967" s="2"/>
      <c r="G967" s="2"/>
      <c r="H967" s="31"/>
      <c r="K967" s="26"/>
    </row>
    <row r="968">
      <c r="A968" s="31"/>
      <c r="B968" s="31"/>
      <c r="C968" s="31"/>
      <c r="D968" s="31"/>
      <c r="E968" s="31"/>
      <c r="F968" s="2"/>
      <c r="G968" s="2"/>
      <c r="H968" s="31"/>
      <c r="K968" s="26"/>
    </row>
    <row r="969">
      <c r="A969" s="31"/>
      <c r="B969" s="31"/>
      <c r="C969" s="31"/>
      <c r="D969" s="31"/>
      <c r="E969" s="31"/>
      <c r="F969" s="2"/>
      <c r="G969" s="2"/>
      <c r="H969" s="31"/>
      <c r="K969" s="26"/>
    </row>
    <row r="970">
      <c r="A970" s="31"/>
      <c r="B970" s="31"/>
      <c r="C970" s="31"/>
      <c r="D970" s="31"/>
      <c r="E970" s="31"/>
      <c r="F970" s="2"/>
      <c r="G970" s="2"/>
      <c r="H970" s="31"/>
      <c r="K970" s="26"/>
    </row>
    <row r="971">
      <c r="A971" s="31"/>
      <c r="B971" s="31"/>
      <c r="C971" s="31"/>
      <c r="D971" s="31"/>
      <c r="E971" s="31"/>
      <c r="F971" s="2"/>
      <c r="G971" s="2"/>
      <c r="H971" s="31"/>
      <c r="K971" s="26"/>
    </row>
    <row r="972">
      <c r="A972" s="31"/>
      <c r="B972" s="31"/>
      <c r="C972" s="31"/>
      <c r="D972" s="31"/>
      <c r="E972" s="31"/>
      <c r="F972" s="2"/>
      <c r="G972" s="2"/>
      <c r="H972" s="31"/>
      <c r="K972" s="26"/>
    </row>
    <row r="973">
      <c r="A973" s="31"/>
      <c r="B973" s="31"/>
      <c r="C973" s="31"/>
      <c r="D973" s="31"/>
      <c r="E973" s="31"/>
      <c r="F973" s="2"/>
      <c r="G973" s="2"/>
      <c r="H973" s="31"/>
      <c r="K973" s="26"/>
    </row>
    <row r="974">
      <c r="A974" s="31"/>
      <c r="B974" s="31"/>
      <c r="C974" s="31"/>
      <c r="D974" s="31"/>
      <c r="E974" s="31"/>
      <c r="F974" s="2"/>
      <c r="G974" s="2"/>
      <c r="H974" s="31"/>
      <c r="K974" s="26"/>
    </row>
    <row r="975">
      <c r="A975" s="31"/>
      <c r="B975" s="31"/>
      <c r="C975" s="31"/>
      <c r="D975" s="31"/>
      <c r="E975" s="31"/>
      <c r="F975" s="2"/>
      <c r="G975" s="2"/>
      <c r="H975" s="31"/>
      <c r="K975" s="26"/>
    </row>
    <row r="976">
      <c r="A976" s="31"/>
      <c r="B976" s="31"/>
      <c r="C976" s="31"/>
      <c r="D976" s="31"/>
      <c r="E976" s="31"/>
      <c r="F976" s="2"/>
      <c r="G976" s="2"/>
      <c r="H976" s="31"/>
      <c r="K976" s="26"/>
    </row>
    <row r="977">
      <c r="A977" s="31"/>
      <c r="B977" s="31"/>
      <c r="C977" s="31"/>
      <c r="D977" s="31"/>
      <c r="E977" s="31"/>
      <c r="F977" s="2"/>
      <c r="G977" s="2"/>
      <c r="H977" s="31"/>
      <c r="K977" s="26"/>
    </row>
    <row r="978">
      <c r="A978" s="31"/>
      <c r="B978" s="31"/>
      <c r="C978" s="31"/>
      <c r="D978" s="31"/>
      <c r="E978" s="31"/>
      <c r="F978" s="2"/>
      <c r="G978" s="2"/>
      <c r="H978" s="31"/>
      <c r="K978" s="26"/>
    </row>
    <row r="979">
      <c r="A979" s="31"/>
      <c r="B979" s="31"/>
      <c r="C979" s="31"/>
      <c r="D979" s="31"/>
      <c r="E979" s="31"/>
      <c r="F979" s="2"/>
      <c r="G979" s="2"/>
      <c r="H979" s="31"/>
      <c r="K979" s="26"/>
    </row>
    <row r="980">
      <c r="A980" s="31"/>
      <c r="B980" s="31"/>
      <c r="C980" s="31"/>
      <c r="D980" s="31"/>
      <c r="E980" s="31"/>
      <c r="F980" s="2"/>
      <c r="G980" s="2"/>
      <c r="H980" s="31"/>
      <c r="K980" s="26"/>
    </row>
    <row r="981">
      <c r="A981" s="31"/>
      <c r="B981" s="31"/>
      <c r="C981" s="31"/>
      <c r="D981" s="31"/>
      <c r="E981" s="31"/>
      <c r="F981" s="2"/>
      <c r="G981" s="2"/>
      <c r="H981" s="31"/>
      <c r="K981" s="26"/>
    </row>
    <row r="982">
      <c r="A982" s="31"/>
      <c r="B982" s="31"/>
      <c r="C982" s="31"/>
      <c r="D982" s="31"/>
      <c r="E982" s="31"/>
      <c r="F982" s="2"/>
      <c r="G982" s="2"/>
      <c r="H982" s="31"/>
      <c r="K982" s="26"/>
    </row>
    <row r="983">
      <c r="A983" s="31"/>
      <c r="B983" s="31"/>
      <c r="C983" s="31"/>
      <c r="D983" s="31"/>
      <c r="E983" s="31"/>
      <c r="F983" s="2"/>
      <c r="G983" s="2"/>
      <c r="H983" s="31"/>
      <c r="K983" s="26"/>
    </row>
    <row r="984">
      <c r="A984" s="31"/>
      <c r="B984" s="31"/>
      <c r="C984" s="31"/>
      <c r="D984" s="31"/>
      <c r="E984" s="31"/>
      <c r="F984" s="2"/>
      <c r="G984" s="2"/>
      <c r="H984" s="31"/>
      <c r="K984" s="26"/>
    </row>
    <row r="985">
      <c r="A985" s="31"/>
      <c r="B985" s="31"/>
      <c r="C985" s="31"/>
      <c r="D985" s="31"/>
      <c r="E985" s="31"/>
      <c r="F985" s="2"/>
      <c r="G985" s="2"/>
      <c r="H985" s="31"/>
      <c r="K985" s="26"/>
    </row>
    <row r="986">
      <c r="A986" s="31"/>
      <c r="B986" s="31"/>
      <c r="C986" s="31"/>
      <c r="D986" s="31"/>
      <c r="E986" s="31"/>
      <c r="F986" s="2"/>
      <c r="G986" s="2"/>
      <c r="H986" s="31"/>
      <c r="K986" s="26"/>
    </row>
    <row r="987">
      <c r="A987" s="31"/>
      <c r="B987" s="31"/>
      <c r="C987" s="31"/>
      <c r="D987" s="31"/>
      <c r="E987" s="31"/>
      <c r="F987" s="2"/>
      <c r="G987" s="2"/>
      <c r="H987" s="31"/>
      <c r="K987" s="26"/>
    </row>
    <row r="988">
      <c r="A988" s="31"/>
      <c r="B988" s="31"/>
      <c r="C988" s="31"/>
      <c r="D988" s="31"/>
      <c r="E988" s="31"/>
      <c r="F988" s="2"/>
      <c r="G988" s="2"/>
      <c r="H988" s="31"/>
      <c r="K988" s="26"/>
    </row>
    <row r="989">
      <c r="A989" s="31"/>
      <c r="B989" s="31"/>
      <c r="C989" s="31"/>
      <c r="D989" s="31"/>
      <c r="E989" s="31"/>
      <c r="F989" s="2"/>
      <c r="G989" s="2"/>
      <c r="H989" s="31"/>
      <c r="K989" s="26"/>
    </row>
    <row r="990">
      <c r="A990" s="31"/>
      <c r="B990" s="31"/>
      <c r="C990" s="31"/>
      <c r="D990" s="31"/>
      <c r="E990" s="31"/>
      <c r="F990" s="2"/>
      <c r="G990" s="2"/>
      <c r="H990" s="31"/>
      <c r="K990" s="26"/>
    </row>
    <row r="991">
      <c r="A991" s="31"/>
      <c r="B991" s="31"/>
      <c r="C991" s="31"/>
      <c r="D991" s="31"/>
      <c r="E991" s="31"/>
      <c r="F991" s="2"/>
      <c r="G991" s="2"/>
      <c r="H991" s="31"/>
      <c r="K991" s="26"/>
    </row>
    <row r="992">
      <c r="A992" s="31"/>
      <c r="B992" s="31"/>
      <c r="C992" s="31"/>
      <c r="D992" s="31"/>
      <c r="E992" s="31"/>
      <c r="F992" s="2"/>
      <c r="G992" s="2"/>
      <c r="H992" s="31"/>
      <c r="K992" s="26"/>
    </row>
    <row r="993">
      <c r="A993" s="31"/>
      <c r="B993" s="31"/>
      <c r="C993" s="31"/>
      <c r="D993" s="31"/>
      <c r="E993" s="31"/>
      <c r="F993" s="2"/>
      <c r="G993" s="2"/>
      <c r="H993" s="31"/>
      <c r="K993" s="26"/>
    </row>
    <row r="994">
      <c r="A994" s="31"/>
      <c r="B994" s="31"/>
      <c r="C994" s="31"/>
      <c r="D994" s="31"/>
      <c r="E994" s="31"/>
      <c r="F994" s="2"/>
      <c r="G994" s="2"/>
      <c r="H994" s="31"/>
      <c r="K994" s="26"/>
    </row>
    <row r="995">
      <c r="A995" s="31"/>
      <c r="B995" s="31"/>
      <c r="C995" s="31"/>
      <c r="D995" s="31"/>
      <c r="E995" s="31"/>
      <c r="F995" s="2"/>
      <c r="G995" s="2"/>
      <c r="H995" s="31"/>
      <c r="K995" s="26"/>
    </row>
    <row r="996">
      <c r="A996" s="31"/>
      <c r="B996" s="31"/>
      <c r="C996" s="31"/>
      <c r="D996" s="31"/>
      <c r="E996" s="31"/>
      <c r="F996" s="2"/>
      <c r="G996" s="2"/>
      <c r="H996" s="31"/>
      <c r="K996" s="26"/>
    </row>
    <row r="997">
      <c r="A997" s="31"/>
      <c r="B997" s="31"/>
      <c r="C997" s="31"/>
      <c r="D997" s="31"/>
      <c r="E997" s="31"/>
      <c r="F997" s="2"/>
      <c r="G997" s="2"/>
      <c r="H997" s="31"/>
      <c r="K997" s="26"/>
    </row>
    <row r="998">
      <c r="A998" s="31"/>
      <c r="B998" s="31"/>
      <c r="C998" s="31"/>
      <c r="D998" s="31"/>
      <c r="E998" s="31"/>
      <c r="F998" s="2"/>
      <c r="G998" s="2"/>
      <c r="H998" s="31"/>
      <c r="K998" s="26"/>
    </row>
    <row r="999">
      <c r="A999" s="31"/>
      <c r="B999" s="31"/>
      <c r="C999" s="31"/>
      <c r="D999" s="31"/>
      <c r="E999" s="31"/>
      <c r="F999" s="2"/>
      <c r="G999" s="2"/>
      <c r="H999" s="31"/>
      <c r="K999" s="26"/>
    </row>
    <row r="1000">
      <c r="A1000" s="31"/>
      <c r="B1000" s="31"/>
      <c r="C1000" s="31"/>
      <c r="D1000" s="31"/>
      <c r="E1000" s="31"/>
      <c r="F1000" s="2"/>
      <c r="G1000" s="2"/>
      <c r="H1000" s="31"/>
      <c r="K1000" s="26"/>
    </row>
    <row r="1001">
      <c r="A1001" s="31"/>
      <c r="B1001" s="31"/>
      <c r="C1001" s="31"/>
      <c r="D1001" s="31"/>
      <c r="E1001" s="31"/>
      <c r="F1001" s="2"/>
      <c r="G1001" s="2"/>
      <c r="H1001" s="31"/>
      <c r="K1001" s="26"/>
    </row>
    <row r="1002">
      <c r="A1002" s="31"/>
      <c r="B1002" s="31"/>
      <c r="C1002" s="31"/>
      <c r="D1002" s="31"/>
      <c r="E1002" s="31"/>
      <c r="F1002" s="2"/>
      <c r="G1002" s="2"/>
      <c r="H1002" s="31"/>
      <c r="K1002" s="26"/>
    </row>
    <row r="1003">
      <c r="A1003" s="31"/>
      <c r="B1003" s="31"/>
      <c r="C1003" s="31"/>
      <c r="D1003" s="31"/>
      <c r="E1003" s="31"/>
      <c r="F1003" s="2"/>
      <c r="G1003" s="2"/>
      <c r="H1003" s="31"/>
      <c r="K1003" s="26"/>
    </row>
    <row r="1004">
      <c r="A1004" s="31"/>
      <c r="B1004" s="31"/>
      <c r="C1004" s="31"/>
      <c r="D1004" s="31"/>
      <c r="E1004" s="31"/>
      <c r="F1004" s="2"/>
      <c r="G1004" s="2"/>
      <c r="H1004" s="31"/>
      <c r="K1004" s="26"/>
    </row>
    <row r="1005">
      <c r="A1005" s="31"/>
      <c r="B1005" s="31"/>
      <c r="C1005" s="31"/>
      <c r="D1005" s="31"/>
      <c r="E1005" s="31"/>
      <c r="F1005" s="2"/>
      <c r="G1005" s="2"/>
      <c r="H1005" s="31"/>
      <c r="K1005" s="26"/>
    </row>
    <row r="1006">
      <c r="A1006" s="31"/>
      <c r="B1006" s="31"/>
      <c r="C1006" s="31"/>
      <c r="D1006" s="31"/>
      <c r="E1006" s="31"/>
      <c r="F1006" s="2"/>
      <c r="G1006" s="2"/>
      <c r="H1006" s="31"/>
      <c r="K1006" s="26"/>
    </row>
    <row r="1007">
      <c r="A1007" s="31"/>
      <c r="B1007" s="31"/>
      <c r="C1007" s="31"/>
      <c r="D1007" s="31"/>
      <c r="E1007" s="31"/>
      <c r="F1007" s="2"/>
      <c r="G1007" s="2"/>
      <c r="H1007" s="31"/>
      <c r="K1007" s="26"/>
    </row>
    <row r="1008">
      <c r="A1008" s="31"/>
      <c r="B1008" s="31"/>
      <c r="C1008" s="31"/>
      <c r="D1008" s="31"/>
      <c r="E1008" s="31"/>
      <c r="F1008" s="2"/>
      <c r="G1008" s="2"/>
      <c r="H1008" s="31"/>
      <c r="K1008" s="26"/>
    </row>
    <row r="1009">
      <c r="A1009" s="31"/>
      <c r="B1009" s="31"/>
      <c r="C1009" s="31"/>
      <c r="D1009" s="31"/>
      <c r="E1009" s="31"/>
      <c r="F1009" s="2"/>
      <c r="G1009" s="2"/>
      <c r="H1009" s="31"/>
      <c r="K1009" s="26"/>
    </row>
    <row r="1010">
      <c r="A1010" s="31"/>
      <c r="B1010" s="31"/>
      <c r="C1010" s="31"/>
      <c r="D1010" s="31"/>
      <c r="E1010" s="31"/>
      <c r="F1010" s="2"/>
      <c r="G1010" s="2"/>
      <c r="H1010" s="31"/>
      <c r="K1010" s="26"/>
    </row>
    <row r="1011">
      <c r="A1011" s="31"/>
      <c r="B1011" s="31"/>
      <c r="C1011" s="31"/>
      <c r="D1011" s="31"/>
      <c r="E1011" s="31"/>
      <c r="F1011" s="2"/>
      <c r="G1011" s="2"/>
      <c r="H1011" s="31"/>
      <c r="K1011" s="26"/>
    </row>
    <row r="1012">
      <c r="A1012" s="31"/>
      <c r="B1012" s="31"/>
      <c r="C1012" s="31"/>
      <c r="D1012" s="31"/>
      <c r="E1012" s="31"/>
      <c r="F1012" s="2"/>
      <c r="G1012" s="2"/>
      <c r="H1012" s="31"/>
      <c r="K1012" s="26"/>
    </row>
    <row r="1013">
      <c r="A1013" s="31"/>
      <c r="B1013" s="31"/>
      <c r="C1013" s="31"/>
      <c r="D1013" s="31"/>
      <c r="E1013" s="31"/>
      <c r="F1013" s="2"/>
      <c r="G1013" s="2"/>
      <c r="H1013" s="31"/>
      <c r="K1013" s="26"/>
    </row>
    <row r="1014">
      <c r="A1014" s="31"/>
      <c r="B1014" s="31"/>
      <c r="C1014" s="31"/>
      <c r="D1014" s="31"/>
      <c r="E1014" s="31"/>
      <c r="F1014" s="2"/>
      <c r="G1014" s="2"/>
      <c r="H1014" s="31"/>
      <c r="K1014" s="26"/>
    </row>
    <row r="1015">
      <c r="A1015" s="31"/>
      <c r="B1015" s="31"/>
      <c r="C1015" s="31"/>
      <c r="D1015" s="31"/>
      <c r="E1015" s="31"/>
      <c r="F1015" s="2"/>
      <c r="G1015" s="2"/>
      <c r="H1015" s="31"/>
      <c r="K1015" s="26"/>
    </row>
    <row r="1016">
      <c r="A1016" s="31"/>
      <c r="B1016" s="31"/>
      <c r="C1016" s="31"/>
      <c r="D1016" s="31"/>
      <c r="E1016" s="31"/>
      <c r="F1016" s="2"/>
      <c r="G1016" s="2"/>
      <c r="H1016" s="31"/>
      <c r="K1016" s="26"/>
    </row>
    <row r="1017">
      <c r="A1017" s="31"/>
      <c r="B1017" s="31"/>
      <c r="C1017" s="31"/>
      <c r="D1017" s="31"/>
      <c r="E1017" s="31"/>
      <c r="F1017" s="2"/>
      <c r="G1017" s="2"/>
      <c r="H1017" s="31"/>
      <c r="K1017" s="26"/>
    </row>
    <row r="1018">
      <c r="A1018" s="31"/>
      <c r="B1018" s="31"/>
      <c r="C1018" s="31"/>
      <c r="D1018" s="31"/>
      <c r="E1018" s="31"/>
      <c r="F1018" s="2"/>
      <c r="G1018" s="2"/>
      <c r="H1018" s="31"/>
      <c r="K1018" s="26"/>
    </row>
    <row r="1019">
      <c r="A1019" s="31"/>
      <c r="B1019" s="31"/>
      <c r="C1019" s="31"/>
      <c r="D1019" s="31"/>
      <c r="E1019" s="31"/>
      <c r="F1019" s="2"/>
      <c r="G1019" s="2"/>
      <c r="H1019" s="31"/>
      <c r="K1019" s="26"/>
    </row>
    <row r="1020">
      <c r="A1020" s="31"/>
      <c r="B1020" s="31"/>
      <c r="C1020" s="31"/>
      <c r="D1020" s="31"/>
      <c r="E1020" s="31"/>
      <c r="F1020" s="2"/>
      <c r="G1020" s="2"/>
      <c r="H1020" s="31"/>
      <c r="K1020" s="26"/>
    </row>
    <row r="1021">
      <c r="A1021" s="31"/>
      <c r="B1021" s="31"/>
      <c r="C1021" s="31"/>
      <c r="D1021" s="31"/>
      <c r="E1021" s="31"/>
      <c r="F1021" s="2"/>
      <c r="G1021" s="2"/>
      <c r="H1021" s="31"/>
      <c r="K1021" s="26"/>
    </row>
    <row r="1022">
      <c r="A1022" s="31"/>
      <c r="B1022" s="31"/>
      <c r="C1022" s="31"/>
      <c r="D1022" s="31"/>
      <c r="E1022" s="31"/>
      <c r="F1022" s="2"/>
      <c r="G1022" s="2"/>
      <c r="H1022" s="31"/>
      <c r="K1022" s="26"/>
    </row>
    <row r="1023">
      <c r="A1023" s="31"/>
      <c r="B1023" s="31"/>
      <c r="C1023" s="31"/>
      <c r="D1023" s="31"/>
      <c r="E1023" s="31"/>
      <c r="F1023" s="2"/>
      <c r="G1023" s="2"/>
      <c r="H1023" s="31"/>
      <c r="K1023" s="26"/>
    </row>
    <row r="1024">
      <c r="A1024" s="31"/>
      <c r="B1024" s="31"/>
      <c r="C1024" s="31"/>
      <c r="D1024" s="31"/>
      <c r="E1024" s="31"/>
      <c r="F1024" s="2"/>
      <c r="G1024" s="2"/>
      <c r="H1024" s="31"/>
      <c r="K1024" s="26"/>
    </row>
    <row r="1025">
      <c r="A1025" s="31"/>
      <c r="B1025" s="31"/>
      <c r="C1025" s="31"/>
      <c r="D1025" s="31"/>
      <c r="E1025" s="31"/>
      <c r="F1025" s="2"/>
      <c r="G1025" s="2"/>
      <c r="H1025" s="31"/>
      <c r="K1025" s="26"/>
    </row>
    <row r="1026">
      <c r="A1026" s="31"/>
      <c r="B1026" s="31"/>
      <c r="C1026" s="31"/>
      <c r="D1026" s="31"/>
      <c r="E1026" s="31"/>
      <c r="F1026" s="2"/>
      <c r="G1026" s="2"/>
      <c r="H1026" s="31"/>
      <c r="K1026" s="26"/>
    </row>
    <row r="1027">
      <c r="A1027" s="31"/>
      <c r="B1027" s="31"/>
      <c r="C1027" s="31"/>
      <c r="D1027" s="31"/>
      <c r="E1027" s="31"/>
      <c r="F1027" s="2"/>
      <c r="G1027" s="2"/>
      <c r="H1027" s="31"/>
      <c r="K1027" s="26"/>
    </row>
    <row r="1028">
      <c r="A1028" s="31"/>
      <c r="B1028" s="31"/>
      <c r="C1028" s="31"/>
      <c r="D1028" s="31"/>
      <c r="E1028" s="31"/>
      <c r="F1028" s="2"/>
      <c r="G1028" s="2"/>
      <c r="H1028" s="31"/>
      <c r="K1028" s="26"/>
    </row>
    <row r="1029">
      <c r="A1029" s="31"/>
      <c r="B1029" s="31"/>
      <c r="C1029" s="31"/>
      <c r="D1029" s="31"/>
      <c r="E1029" s="31"/>
      <c r="F1029" s="2"/>
      <c r="G1029" s="2"/>
      <c r="H1029" s="31"/>
      <c r="K1029" s="26"/>
    </row>
    <row r="1030">
      <c r="A1030" s="31"/>
      <c r="B1030" s="31"/>
      <c r="C1030" s="31"/>
      <c r="D1030" s="31"/>
      <c r="E1030" s="31"/>
      <c r="F1030" s="2"/>
      <c r="G1030" s="2"/>
      <c r="H1030" s="31"/>
      <c r="K1030" s="26"/>
    </row>
    <row r="1031">
      <c r="A1031" s="31"/>
      <c r="B1031" s="31"/>
      <c r="C1031" s="31"/>
      <c r="D1031" s="31"/>
      <c r="E1031" s="31"/>
      <c r="F1031" s="2"/>
      <c r="G1031" s="2"/>
      <c r="H1031" s="31"/>
      <c r="K1031" s="26"/>
    </row>
    <row r="1032">
      <c r="A1032" s="31"/>
      <c r="B1032" s="31"/>
      <c r="C1032" s="31"/>
      <c r="D1032" s="31"/>
      <c r="E1032" s="31"/>
      <c r="F1032" s="2"/>
      <c r="G1032" s="2"/>
      <c r="H1032" s="31"/>
      <c r="K1032" s="26"/>
    </row>
    <row r="1033">
      <c r="A1033" s="31"/>
      <c r="B1033" s="31"/>
      <c r="C1033" s="31"/>
      <c r="D1033" s="31"/>
      <c r="E1033" s="31"/>
      <c r="F1033" s="2"/>
      <c r="G1033" s="2"/>
      <c r="H1033" s="31"/>
      <c r="K1033" s="26"/>
    </row>
    <row r="1034">
      <c r="A1034" s="31"/>
      <c r="B1034" s="31"/>
      <c r="C1034" s="31"/>
      <c r="D1034" s="31"/>
      <c r="E1034" s="31"/>
      <c r="F1034" s="2"/>
      <c r="G1034" s="2"/>
      <c r="H1034" s="31"/>
      <c r="K1034" s="26"/>
    </row>
    <row r="1035">
      <c r="A1035" s="31"/>
      <c r="B1035" s="31"/>
      <c r="C1035" s="31"/>
      <c r="D1035" s="31"/>
      <c r="E1035" s="31"/>
      <c r="F1035" s="2"/>
      <c r="G1035" s="2"/>
      <c r="H1035" s="31"/>
      <c r="K1035" s="26"/>
    </row>
    <row r="1036">
      <c r="A1036" s="31"/>
      <c r="B1036" s="31"/>
      <c r="C1036" s="31"/>
      <c r="D1036" s="31"/>
      <c r="E1036" s="31"/>
      <c r="F1036" s="2"/>
      <c r="G1036" s="2"/>
      <c r="H1036" s="31"/>
      <c r="K1036" s="26"/>
    </row>
    <row r="1037">
      <c r="A1037" s="31"/>
      <c r="B1037" s="31"/>
      <c r="C1037" s="31"/>
      <c r="D1037" s="31"/>
      <c r="E1037" s="31"/>
      <c r="F1037" s="2"/>
      <c r="G1037" s="2"/>
      <c r="H1037" s="31"/>
      <c r="K1037" s="26"/>
    </row>
    <row r="1038">
      <c r="A1038" s="31"/>
      <c r="B1038" s="31"/>
      <c r="C1038" s="31"/>
      <c r="D1038" s="31"/>
      <c r="E1038" s="31"/>
      <c r="F1038" s="2"/>
      <c r="G1038" s="2"/>
      <c r="H1038" s="31"/>
      <c r="K1038" s="26"/>
    </row>
    <row r="1039">
      <c r="A1039" s="31"/>
      <c r="B1039" s="31"/>
      <c r="C1039" s="31"/>
      <c r="D1039" s="31"/>
      <c r="E1039" s="31"/>
      <c r="F1039" s="2"/>
      <c r="G1039" s="2"/>
      <c r="H1039" s="31"/>
      <c r="K1039" s="26"/>
    </row>
    <row r="1040">
      <c r="A1040" s="31"/>
      <c r="B1040" s="31"/>
      <c r="C1040" s="31"/>
      <c r="D1040" s="31"/>
      <c r="E1040" s="31"/>
      <c r="F1040" s="2"/>
      <c r="G1040" s="2"/>
      <c r="H1040" s="31"/>
      <c r="K1040" s="26"/>
    </row>
    <row r="1041">
      <c r="A1041" s="31"/>
      <c r="B1041" s="31"/>
      <c r="C1041" s="31"/>
      <c r="D1041" s="31"/>
      <c r="E1041" s="31"/>
      <c r="F1041" s="2"/>
      <c r="G1041" s="2"/>
      <c r="H1041" s="31"/>
      <c r="K1041" s="26"/>
    </row>
    <row r="1042">
      <c r="A1042" s="31"/>
      <c r="B1042" s="31"/>
      <c r="C1042" s="31"/>
      <c r="D1042" s="31"/>
      <c r="E1042" s="31"/>
      <c r="F1042" s="2"/>
      <c r="G1042" s="2"/>
      <c r="H1042" s="31"/>
      <c r="K1042" s="26"/>
    </row>
    <row r="1043">
      <c r="A1043" s="31"/>
      <c r="B1043" s="31"/>
      <c r="C1043" s="31"/>
      <c r="D1043" s="31"/>
      <c r="E1043" s="31"/>
      <c r="F1043" s="2"/>
      <c r="G1043" s="2"/>
      <c r="H1043" s="31"/>
      <c r="K1043" s="26"/>
    </row>
    <row r="1044">
      <c r="A1044" s="31"/>
      <c r="B1044" s="31"/>
      <c r="C1044" s="31"/>
      <c r="D1044" s="31"/>
      <c r="E1044" s="31"/>
      <c r="F1044" s="2"/>
      <c r="G1044" s="2"/>
      <c r="H1044" s="31"/>
      <c r="K1044" s="26"/>
    </row>
    <row r="1045">
      <c r="A1045" s="31"/>
      <c r="B1045" s="31"/>
      <c r="C1045" s="31"/>
      <c r="D1045" s="31"/>
      <c r="E1045" s="31"/>
      <c r="F1045" s="2"/>
      <c r="G1045" s="2"/>
      <c r="H1045" s="31"/>
      <c r="K1045" s="26"/>
    </row>
    <row r="1046">
      <c r="A1046" s="31"/>
      <c r="B1046" s="31"/>
      <c r="C1046" s="31"/>
      <c r="D1046" s="31"/>
      <c r="E1046" s="31"/>
      <c r="F1046" s="2"/>
      <c r="G1046" s="2"/>
      <c r="H1046" s="31"/>
      <c r="K1046" s="26"/>
    </row>
    <row r="1047">
      <c r="A1047" s="31"/>
      <c r="B1047" s="31"/>
      <c r="C1047" s="31"/>
      <c r="D1047" s="31"/>
      <c r="E1047" s="31"/>
      <c r="F1047" s="2"/>
      <c r="G1047" s="2"/>
      <c r="H1047" s="31"/>
      <c r="K1047" s="26"/>
    </row>
    <row r="1048">
      <c r="A1048" s="31"/>
      <c r="B1048" s="31"/>
      <c r="C1048" s="31"/>
      <c r="D1048" s="31"/>
      <c r="E1048" s="31"/>
      <c r="F1048" s="2"/>
      <c r="G1048" s="2"/>
      <c r="H1048" s="31"/>
      <c r="K1048" s="26"/>
    </row>
    <row r="1049">
      <c r="A1049" s="31"/>
      <c r="B1049" s="31"/>
      <c r="C1049" s="31"/>
      <c r="D1049" s="31"/>
      <c r="E1049" s="31"/>
      <c r="F1049" s="2"/>
      <c r="G1049" s="2"/>
      <c r="H1049" s="31"/>
      <c r="K1049" s="26"/>
    </row>
    <row r="1050">
      <c r="A1050" s="31"/>
      <c r="B1050" s="31"/>
      <c r="C1050" s="31"/>
      <c r="D1050" s="31"/>
      <c r="E1050" s="31"/>
      <c r="F1050" s="2"/>
      <c r="G1050" s="2"/>
      <c r="H1050" s="31"/>
      <c r="K1050" s="26"/>
    </row>
    <row r="1051">
      <c r="A1051" s="31"/>
      <c r="B1051" s="31"/>
      <c r="C1051" s="31"/>
      <c r="D1051" s="31"/>
      <c r="E1051" s="31"/>
      <c r="F1051" s="2"/>
      <c r="G1051" s="2"/>
      <c r="H1051" s="31"/>
      <c r="K1051" s="26"/>
    </row>
    <row r="1052">
      <c r="A1052" s="31"/>
      <c r="B1052" s="31"/>
      <c r="C1052" s="31"/>
      <c r="D1052" s="31"/>
      <c r="E1052" s="31"/>
      <c r="F1052" s="2"/>
      <c r="G1052" s="2"/>
      <c r="H1052" s="31"/>
      <c r="K1052" s="26"/>
    </row>
    <row r="1053">
      <c r="A1053" s="31"/>
      <c r="B1053" s="31"/>
      <c r="C1053" s="31"/>
      <c r="D1053" s="31"/>
      <c r="E1053" s="31"/>
      <c r="F1053" s="2"/>
      <c r="G1053" s="2"/>
      <c r="H1053" s="31"/>
      <c r="K1053" s="26"/>
    </row>
    <row r="1054">
      <c r="A1054" s="31"/>
      <c r="B1054" s="31"/>
      <c r="C1054" s="31"/>
      <c r="D1054" s="31"/>
      <c r="E1054" s="31"/>
      <c r="F1054" s="2"/>
      <c r="G1054" s="2"/>
      <c r="H1054" s="31"/>
      <c r="K1054" s="26"/>
    </row>
    <row r="1055">
      <c r="A1055" s="31"/>
      <c r="B1055" s="31"/>
      <c r="C1055" s="31"/>
      <c r="D1055" s="31"/>
      <c r="E1055" s="31"/>
      <c r="F1055" s="2"/>
      <c r="G1055" s="2"/>
      <c r="H1055" s="31"/>
      <c r="K1055" s="26"/>
    </row>
    <row r="1056">
      <c r="A1056" s="31"/>
      <c r="B1056" s="31"/>
      <c r="C1056" s="31"/>
      <c r="D1056" s="31"/>
      <c r="E1056" s="31"/>
      <c r="F1056" s="2"/>
      <c r="G1056" s="2"/>
      <c r="H1056" s="31"/>
      <c r="K1056" s="26"/>
    </row>
    <row r="1057">
      <c r="A1057" s="31"/>
      <c r="B1057" s="31"/>
      <c r="C1057" s="31"/>
      <c r="D1057" s="31"/>
      <c r="E1057" s="31"/>
      <c r="F1057" s="2"/>
      <c r="G1057" s="2"/>
      <c r="H1057" s="31"/>
      <c r="K1057" s="26"/>
    </row>
    <row r="1058">
      <c r="A1058" s="31"/>
      <c r="B1058" s="31"/>
      <c r="C1058" s="31"/>
      <c r="D1058" s="31"/>
      <c r="E1058" s="31"/>
      <c r="F1058" s="2"/>
      <c r="G1058" s="2"/>
      <c r="H1058" s="31"/>
      <c r="K1058" s="26"/>
    </row>
    <row r="1059">
      <c r="A1059" s="31"/>
      <c r="B1059" s="31"/>
      <c r="C1059" s="31"/>
      <c r="D1059" s="31"/>
      <c r="E1059" s="31"/>
      <c r="F1059" s="2"/>
      <c r="G1059" s="2"/>
      <c r="H1059" s="31"/>
      <c r="K1059" s="26"/>
    </row>
    <row r="1060">
      <c r="A1060" s="31"/>
      <c r="B1060" s="31"/>
      <c r="C1060" s="31"/>
      <c r="D1060" s="31"/>
      <c r="E1060" s="31"/>
      <c r="F1060" s="2"/>
      <c r="G1060" s="2"/>
      <c r="H1060" s="31"/>
      <c r="K1060" s="26"/>
    </row>
    <row r="1061">
      <c r="A1061" s="31"/>
      <c r="B1061" s="31"/>
      <c r="C1061" s="31"/>
      <c r="D1061" s="31"/>
      <c r="E1061" s="31"/>
      <c r="F1061" s="2"/>
      <c r="G1061" s="2"/>
      <c r="H1061" s="31"/>
      <c r="K1061" s="26"/>
    </row>
    <row r="1062">
      <c r="A1062" s="31"/>
      <c r="B1062" s="31"/>
      <c r="C1062" s="31"/>
      <c r="D1062" s="31"/>
      <c r="E1062" s="31"/>
      <c r="F1062" s="2"/>
      <c r="G1062" s="2"/>
      <c r="H1062" s="31"/>
      <c r="K1062" s="26"/>
    </row>
    <row r="1063">
      <c r="A1063" s="31"/>
      <c r="B1063" s="31"/>
      <c r="C1063" s="31"/>
      <c r="D1063" s="31"/>
      <c r="E1063" s="31"/>
      <c r="F1063" s="2"/>
      <c r="G1063" s="2"/>
      <c r="H1063" s="31"/>
      <c r="K1063" s="26"/>
    </row>
    <row r="1064">
      <c r="A1064" s="31"/>
      <c r="B1064" s="31"/>
      <c r="C1064" s="31"/>
      <c r="D1064" s="31"/>
      <c r="E1064" s="31"/>
      <c r="F1064" s="2"/>
      <c r="G1064" s="2"/>
      <c r="H1064" s="31"/>
      <c r="K1064" s="26"/>
    </row>
    <row r="1065">
      <c r="A1065" s="31"/>
      <c r="B1065" s="31"/>
      <c r="C1065" s="31"/>
      <c r="D1065" s="31"/>
      <c r="E1065" s="31"/>
      <c r="F1065" s="2"/>
      <c r="G1065" s="2"/>
      <c r="H1065" s="31"/>
      <c r="K1065" s="26"/>
    </row>
    <row r="1066">
      <c r="A1066" s="31"/>
      <c r="B1066" s="31"/>
      <c r="C1066" s="31"/>
      <c r="D1066" s="31"/>
      <c r="E1066" s="31"/>
      <c r="F1066" s="2"/>
      <c r="G1066" s="2"/>
      <c r="H1066" s="31"/>
      <c r="K1066" s="26"/>
    </row>
    <row r="1067">
      <c r="A1067" s="31"/>
      <c r="B1067" s="31"/>
      <c r="C1067" s="31"/>
      <c r="D1067" s="31"/>
      <c r="E1067" s="31"/>
      <c r="F1067" s="2"/>
      <c r="G1067" s="2"/>
      <c r="H1067" s="31"/>
      <c r="K1067" s="26"/>
    </row>
    <row r="1068">
      <c r="A1068" s="31"/>
      <c r="B1068" s="31"/>
      <c r="C1068" s="31"/>
      <c r="D1068" s="31"/>
      <c r="E1068" s="31"/>
      <c r="F1068" s="2"/>
      <c r="G1068" s="2"/>
      <c r="H1068" s="31"/>
      <c r="K1068" s="26"/>
    </row>
    <row r="1069">
      <c r="A1069" s="31"/>
      <c r="B1069" s="31"/>
      <c r="C1069" s="31"/>
      <c r="D1069" s="31"/>
      <c r="E1069" s="31"/>
      <c r="F1069" s="2"/>
      <c r="G1069" s="2"/>
      <c r="H1069" s="31"/>
      <c r="K1069" s="26"/>
    </row>
    <row r="1070">
      <c r="A1070" s="31"/>
      <c r="B1070" s="31"/>
      <c r="C1070" s="31"/>
      <c r="D1070" s="31"/>
      <c r="E1070" s="31"/>
      <c r="F1070" s="2"/>
      <c r="G1070" s="2"/>
      <c r="H1070" s="31"/>
      <c r="K1070" s="26"/>
    </row>
    <row r="1071">
      <c r="A1071" s="31"/>
      <c r="B1071" s="31"/>
      <c r="C1071" s="31"/>
      <c r="D1071" s="31"/>
      <c r="E1071" s="31"/>
      <c r="F1071" s="2"/>
      <c r="G1071" s="2"/>
      <c r="H1071" s="31"/>
      <c r="K1071" s="26"/>
    </row>
    <row r="1072">
      <c r="A1072" s="31"/>
      <c r="B1072" s="31"/>
      <c r="C1072" s="31"/>
      <c r="D1072" s="31"/>
      <c r="E1072" s="31"/>
      <c r="F1072" s="2"/>
      <c r="G1072" s="2"/>
      <c r="H1072" s="31"/>
      <c r="K1072" s="26"/>
    </row>
    <row r="1073">
      <c r="A1073" s="31"/>
      <c r="B1073" s="31"/>
      <c r="C1073" s="31"/>
      <c r="D1073" s="31"/>
      <c r="E1073" s="31"/>
      <c r="F1073" s="2"/>
      <c r="G1073" s="2"/>
      <c r="H1073" s="31"/>
      <c r="K1073" s="26"/>
    </row>
    <row r="1074">
      <c r="A1074" s="31"/>
      <c r="B1074" s="31"/>
      <c r="C1074" s="31"/>
      <c r="D1074" s="31"/>
      <c r="E1074" s="31"/>
      <c r="F1074" s="2"/>
      <c r="G1074" s="2"/>
      <c r="H1074" s="31"/>
      <c r="K1074" s="26"/>
    </row>
    <row r="1075">
      <c r="A1075" s="31"/>
      <c r="B1075" s="31"/>
      <c r="C1075" s="31"/>
      <c r="D1075" s="31"/>
      <c r="E1075" s="31"/>
      <c r="F1075" s="2"/>
      <c r="G1075" s="2"/>
      <c r="H1075" s="31"/>
      <c r="K1075" s="26"/>
    </row>
    <row r="1076">
      <c r="A1076" s="31"/>
      <c r="B1076" s="31"/>
      <c r="C1076" s="31"/>
      <c r="D1076" s="31"/>
      <c r="E1076" s="31"/>
      <c r="F1076" s="2"/>
      <c r="G1076" s="2"/>
      <c r="H1076" s="31"/>
      <c r="K1076" s="26"/>
    </row>
    <row r="1077">
      <c r="A1077" s="31"/>
      <c r="B1077" s="31"/>
      <c r="C1077" s="31"/>
      <c r="D1077" s="31"/>
      <c r="E1077" s="31"/>
      <c r="F1077" s="2"/>
      <c r="G1077" s="2"/>
      <c r="H1077" s="31"/>
      <c r="K1077" s="26"/>
    </row>
    <row r="1078">
      <c r="A1078" s="31"/>
      <c r="B1078" s="31"/>
      <c r="C1078" s="31"/>
      <c r="D1078" s="31"/>
      <c r="E1078" s="31"/>
      <c r="F1078" s="2"/>
      <c r="G1078" s="2"/>
      <c r="H1078" s="31"/>
      <c r="K1078" s="26"/>
    </row>
    <row r="1079">
      <c r="A1079" s="31"/>
      <c r="B1079" s="31"/>
      <c r="C1079" s="31"/>
      <c r="D1079" s="31"/>
      <c r="E1079" s="31"/>
      <c r="F1079" s="2"/>
      <c r="G1079" s="2"/>
      <c r="H1079" s="31"/>
      <c r="K1079" s="26"/>
    </row>
    <row r="1080">
      <c r="A1080" s="31"/>
      <c r="B1080" s="31"/>
      <c r="C1080" s="31"/>
      <c r="D1080" s="31"/>
      <c r="E1080" s="31"/>
      <c r="F1080" s="2"/>
      <c r="G1080" s="2"/>
      <c r="H1080" s="31"/>
      <c r="K1080" s="26"/>
    </row>
    <row r="1081">
      <c r="A1081" s="31"/>
      <c r="B1081" s="31"/>
      <c r="C1081" s="31"/>
      <c r="D1081" s="31"/>
      <c r="E1081" s="31"/>
      <c r="F1081" s="2"/>
      <c r="G1081" s="2"/>
      <c r="H1081" s="31"/>
      <c r="K1081" s="26"/>
    </row>
    <row r="1082">
      <c r="A1082" s="31"/>
      <c r="B1082" s="31"/>
      <c r="C1082" s="31"/>
      <c r="D1082" s="31"/>
      <c r="E1082" s="31"/>
      <c r="F1082" s="2"/>
      <c r="G1082" s="2"/>
      <c r="H1082" s="31"/>
      <c r="K1082" s="26"/>
    </row>
    <row r="1083">
      <c r="A1083" s="31"/>
      <c r="B1083" s="31"/>
      <c r="C1083" s="31"/>
      <c r="D1083" s="31"/>
      <c r="E1083" s="31"/>
      <c r="F1083" s="2"/>
      <c r="G1083" s="2"/>
      <c r="H1083" s="31"/>
      <c r="K1083" s="26"/>
    </row>
    <row r="1084">
      <c r="A1084" s="31"/>
      <c r="B1084" s="31"/>
      <c r="C1084" s="31"/>
      <c r="D1084" s="31"/>
      <c r="E1084" s="31"/>
      <c r="F1084" s="2"/>
      <c r="G1084" s="2"/>
      <c r="H1084" s="31"/>
      <c r="K1084" s="26"/>
    </row>
    <row r="1085">
      <c r="A1085" s="31"/>
      <c r="B1085" s="31"/>
      <c r="C1085" s="31"/>
      <c r="D1085" s="31"/>
      <c r="E1085" s="31"/>
      <c r="F1085" s="2"/>
      <c r="G1085" s="2"/>
      <c r="H1085" s="31"/>
      <c r="K1085" s="26"/>
    </row>
    <row r="1086">
      <c r="A1086" s="31"/>
      <c r="B1086" s="31"/>
      <c r="C1086" s="31"/>
      <c r="D1086" s="31"/>
      <c r="E1086" s="31"/>
      <c r="F1086" s="2"/>
      <c r="G1086" s="2"/>
      <c r="H1086" s="31"/>
      <c r="K1086" s="26"/>
    </row>
    <row r="1087">
      <c r="A1087" s="31"/>
      <c r="B1087" s="31"/>
      <c r="C1087" s="31"/>
      <c r="D1087" s="31"/>
      <c r="E1087" s="31"/>
      <c r="F1087" s="2"/>
      <c r="G1087" s="2"/>
      <c r="H1087" s="31"/>
      <c r="K1087" s="26"/>
    </row>
    <row r="1088">
      <c r="A1088" s="31"/>
      <c r="B1088" s="31"/>
      <c r="C1088" s="31"/>
      <c r="D1088" s="31"/>
      <c r="E1088" s="31"/>
      <c r="F1088" s="2"/>
      <c r="G1088" s="2"/>
      <c r="H1088" s="31"/>
      <c r="K1088" s="26"/>
    </row>
    <row r="1089">
      <c r="A1089" s="31"/>
      <c r="B1089" s="31"/>
      <c r="C1089" s="31"/>
      <c r="D1089" s="31"/>
      <c r="E1089" s="31"/>
      <c r="F1089" s="2"/>
      <c r="G1089" s="2"/>
      <c r="H1089" s="31"/>
      <c r="K1089" s="26"/>
    </row>
    <row r="1090">
      <c r="A1090" s="31"/>
      <c r="B1090" s="31"/>
      <c r="C1090" s="31"/>
      <c r="D1090" s="31"/>
      <c r="E1090" s="31"/>
      <c r="F1090" s="2"/>
      <c r="G1090" s="2"/>
      <c r="H1090" s="31"/>
      <c r="K1090" s="26"/>
    </row>
    <row r="1091">
      <c r="A1091" s="31"/>
      <c r="B1091" s="31"/>
      <c r="C1091" s="31"/>
      <c r="D1091" s="31"/>
      <c r="E1091" s="31"/>
      <c r="F1091" s="2"/>
      <c r="G1091" s="2"/>
      <c r="H1091" s="31"/>
      <c r="K1091" s="26"/>
    </row>
    <row r="1092">
      <c r="A1092" s="31"/>
      <c r="B1092" s="31"/>
      <c r="C1092" s="31"/>
      <c r="D1092" s="31"/>
      <c r="E1092" s="31"/>
      <c r="F1092" s="2"/>
      <c r="G1092" s="2"/>
      <c r="H1092" s="31"/>
      <c r="K1092" s="26"/>
    </row>
    <row r="1093">
      <c r="A1093" s="31"/>
      <c r="B1093" s="31"/>
      <c r="C1093" s="31"/>
      <c r="D1093" s="31"/>
      <c r="E1093" s="31"/>
      <c r="F1093" s="2"/>
      <c r="G1093" s="2"/>
      <c r="H1093" s="31"/>
      <c r="K1093" s="26"/>
    </row>
    <row r="1094">
      <c r="A1094" s="31"/>
      <c r="B1094" s="31"/>
      <c r="C1094" s="31"/>
      <c r="D1094" s="31"/>
      <c r="E1094" s="31"/>
      <c r="F1094" s="2"/>
      <c r="G1094" s="2"/>
      <c r="H1094" s="31"/>
      <c r="K1094" s="26"/>
    </row>
    <row r="1095">
      <c r="A1095" s="31"/>
      <c r="B1095" s="31"/>
      <c r="C1095" s="31"/>
      <c r="D1095" s="31"/>
      <c r="E1095" s="31"/>
      <c r="F1095" s="2"/>
      <c r="G1095" s="2"/>
      <c r="H1095" s="31"/>
      <c r="K1095" s="26"/>
    </row>
    <row r="1096">
      <c r="A1096" s="31"/>
      <c r="B1096" s="31"/>
      <c r="C1096" s="31"/>
      <c r="D1096" s="31"/>
      <c r="E1096" s="31"/>
      <c r="F1096" s="2"/>
      <c r="G1096" s="2"/>
      <c r="H1096" s="31"/>
      <c r="K1096" s="26"/>
    </row>
    <row r="1097">
      <c r="A1097" s="31"/>
      <c r="B1097" s="31"/>
      <c r="C1097" s="31"/>
      <c r="D1097" s="31"/>
      <c r="E1097" s="31"/>
      <c r="F1097" s="2"/>
      <c r="G1097" s="2"/>
      <c r="H1097" s="31"/>
      <c r="K1097" s="26"/>
    </row>
    <row r="1098">
      <c r="A1098" s="31"/>
      <c r="B1098" s="31"/>
      <c r="C1098" s="31"/>
      <c r="D1098" s="31"/>
      <c r="E1098" s="31"/>
      <c r="F1098" s="2"/>
      <c r="G1098" s="2"/>
      <c r="H1098" s="31"/>
      <c r="K1098" s="26"/>
    </row>
    <row r="1099">
      <c r="A1099" s="31"/>
      <c r="B1099" s="31"/>
      <c r="C1099" s="31"/>
      <c r="D1099" s="31"/>
      <c r="E1099" s="31"/>
      <c r="F1099" s="2"/>
      <c r="G1099" s="2"/>
      <c r="H1099" s="31"/>
      <c r="K1099" s="26"/>
    </row>
    <row r="1100">
      <c r="A1100" s="31"/>
      <c r="B1100" s="31"/>
      <c r="C1100" s="31"/>
      <c r="D1100" s="31"/>
      <c r="E1100" s="31"/>
      <c r="F1100" s="2"/>
      <c r="G1100" s="2"/>
      <c r="H1100" s="31"/>
      <c r="K1100" s="26"/>
    </row>
    <row r="1101">
      <c r="A1101" s="31"/>
      <c r="B1101" s="31"/>
      <c r="C1101" s="31"/>
      <c r="D1101" s="31"/>
      <c r="E1101" s="31"/>
      <c r="F1101" s="2"/>
      <c r="G1101" s="2"/>
      <c r="H1101" s="31"/>
      <c r="K1101" s="26"/>
    </row>
    <row r="1102">
      <c r="A1102" s="31"/>
      <c r="B1102" s="31"/>
      <c r="C1102" s="31"/>
      <c r="D1102" s="31"/>
      <c r="E1102" s="31"/>
      <c r="F1102" s="2"/>
      <c r="G1102" s="2"/>
      <c r="H1102" s="31"/>
      <c r="K1102" s="26"/>
    </row>
    <row r="1103">
      <c r="A1103" s="31"/>
      <c r="B1103" s="31"/>
      <c r="C1103" s="31"/>
      <c r="D1103" s="31"/>
      <c r="E1103" s="31"/>
      <c r="F1103" s="2"/>
      <c r="G1103" s="2"/>
      <c r="H1103" s="31"/>
      <c r="K1103" s="26"/>
    </row>
    <row r="1104">
      <c r="A1104" s="31"/>
      <c r="B1104" s="31"/>
      <c r="C1104" s="31"/>
      <c r="D1104" s="31"/>
      <c r="E1104" s="31"/>
      <c r="F1104" s="2"/>
      <c r="G1104" s="2"/>
      <c r="H1104" s="31"/>
      <c r="K1104" s="26"/>
    </row>
    <row r="1105">
      <c r="A1105" s="31"/>
      <c r="B1105" s="31"/>
      <c r="C1105" s="31"/>
      <c r="D1105" s="31"/>
      <c r="E1105" s="31"/>
      <c r="F1105" s="2"/>
      <c r="G1105" s="2"/>
      <c r="H1105" s="31"/>
      <c r="K1105" s="26"/>
    </row>
    <row r="1106">
      <c r="A1106" s="31"/>
      <c r="B1106" s="31"/>
      <c r="C1106" s="31"/>
      <c r="D1106" s="31"/>
      <c r="E1106" s="31"/>
      <c r="F1106" s="2"/>
      <c r="G1106" s="2"/>
      <c r="H1106" s="31"/>
      <c r="K1106" s="26"/>
    </row>
    <row r="1107">
      <c r="A1107" s="31"/>
      <c r="B1107" s="31"/>
      <c r="C1107" s="31"/>
      <c r="D1107" s="31"/>
      <c r="E1107" s="31"/>
      <c r="F1107" s="2"/>
      <c r="G1107" s="2"/>
      <c r="H1107" s="31"/>
      <c r="K1107" s="26"/>
    </row>
    <row r="1108">
      <c r="A1108" s="31"/>
      <c r="B1108" s="31"/>
      <c r="C1108" s="31"/>
      <c r="D1108" s="31"/>
      <c r="E1108" s="31"/>
      <c r="F1108" s="2"/>
      <c r="G1108" s="2"/>
      <c r="H1108" s="31"/>
      <c r="K1108" s="26"/>
    </row>
    <row r="1109">
      <c r="A1109" s="31"/>
      <c r="B1109" s="31"/>
      <c r="C1109" s="31"/>
      <c r="D1109" s="31"/>
      <c r="E1109" s="31"/>
      <c r="F1109" s="2"/>
      <c r="G1109" s="2"/>
      <c r="H1109" s="31"/>
      <c r="K1109" s="26"/>
    </row>
    <row r="1110">
      <c r="A1110" s="31"/>
      <c r="B1110" s="31"/>
      <c r="C1110" s="31"/>
      <c r="D1110" s="31"/>
      <c r="E1110" s="31"/>
      <c r="F1110" s="2"/>
      <c r="G1110" s="2"/>
      <c r="H1110" s="31"/>
      <c r="K1110" s="26"/>
    </row>
    <row r="1111">
      <c r="A1111" s="31"/>
      <c r="B1111" s="31"/>
      <c r="C1111" s="31"/>
      <c r="D1111" s="31"/>
      <c r="E1111" s="31"/>
      <c r="F1111" s="2"/>
      <c r="G1111" s="2"/>
      <c r="H1111" s="31"/>
      <c r="K1111" s="26"/>
    </row>
    <row r="1112">
      <c r="A1112" s="31"/>
      <c r="B1112" s="31"/>
      <c r="C1112" s="31"/>
      <c r="D1112" s="31"/>
      <c r="E1112" s="31"/>
      <c r="F1112" s="2"/>
      <c r="G1112" s="2"/>
      <c r="H1112" s="31"/>
      <c r="K1112" s="26"/>
    </row>
    <row r="1113">
      <c r="A1113" s="31"/>
      <c r="B1113" s="31"/>
      <c r="C1113" s="31"/>
      <c r="D1113" s="31"/>
      <c r="E1113" s="31"/>
      <c r="F1113" s="2"/>
      <c r="G1113" s="2"/>
      <c r="H1113" s="31"/>
      <c r="K1113" s="26"/>
    </row>
    <row r="1114">
      <c r="A1114" s="31"/>
      <c r="B1114" s="31"/>
      <c r="C1114" s="31"/>
      <c r="D1114" s="31"/>
      <c r="E1114" s="31"/>
      <c r="F1114" s="2"/>
      <c r="G1114" s="2"/>
      <c r="H1114" s="31"/>
      <c r="K1114" s="26"/>
    </row>
    <row r="1115">
      <c r="A1115" s="31"/>
      <c r="B1115" s="31"/>
      <c r="C1115" s="31"/>
      <c r="D1115" s="31"/>
      <c r="E1115" s="31"/>
      <c r="F1115" s="2"/>
      <c r="G1115" s="2"/>
      <c r="H1115" s="31"/>
      <c r="K1115" s="26"/>
    </row>
    <row r="1116">
      <c r="A1116" s="31"/>
      <c r="B1116" s="31"/>
      <c r="C1116" s="31"/>
      <c r="D1116" s="31"/>
      <c r="E1116" s="31"/>
      <c r="F1116" s="2"/>
      <c r="G1116" s="2"/>
      <c r="H1116" s="31"/>
      <c r="K1116" s="26"/>
    </row>
    <row r="1117">
      <c r="A1117" s="31"/>
      <c r="B1117" s="31"/>
      <c r="C1117" s="31"/>
      <c r="D1117" s="31"/>
      <c r="E1117" s="31"/>
      <c r="F1117" s="2"/>
      <c r="G1117" s="2"/>
      <c r="H1117" s="31"/>
      <c r="K1117" s="26"/>
    </row>
    <row r="1118">
      <c r="A1118" s="31"/>
      <c r="B1118" s="31"/>
      <c r="C1118" s="31"/>
      <c r="D1118" s="31"/>
      <c r="E1118" s="31"/>
      <c r="F1118" s="2"/>
      <c r="G1118" s="2"/>
      <c r="H1118" s="31"/>
      <c r="K1118" s="26"/>
    </row>
    <row r="1119">
      <c r="A1119" s="31"/>
      <c r="B1119" s="31"/>
      <c r="C1119" s="31"/>
      <c r="D1119" s="31"/>
      <c r="E1119" s="31"/>
      <c r="F1119" s="2"/>
      <c r="G1119" s="2"/>
      <c r="H1119" s="31"/>
      <c r="K1119" s="26"/>
    </row>
    <row r="1120">
      <c r="A1120" s="31"/>
      <c r="B1120" s="31"/>
      <c r="C1120" s="31"/>
      <c r="D1120" s="31"/>
      <c r="E1120" s="31"/>
      <c r="F1120" s="2"/>
      <c r="G1120" s="2"/>
      <c r="H1120" s="31"/>
      <c r="K1120" s="26"/>
    </row>
    <row r="1121">
      <c r="A1121" s="31"/>
      <c r="B1121" s="31"/>
      <c r="C1121" s="31"/>
      <c r="D1121" s="31"/>
      <c r="E1121" s="31"/>
      <c r="F1121" s="2"/>
      <c r="G1121" s="2"/>
      <c r="H1121" s="31"/>
      <c r="K1121" s="26"/>
    </row>
    <row r="1122">
      <c r="A1122" s="31"/>
      <c r="B1122" s="31"/>
      <c r="C1122" s="31"/>
      <c r="D1122" s="31"/>
      <c r="E1122" s="31"/>
      <c r="F1122" s="2"/>
      <c r="G1122" s="2"/>
      <c r="H1122" s="31"/>
      <c r="K1122" s="26"/>
    </row>
    <row r="1123">
      <c r="A1123" s="31"/>
      <c r="B1123" s="31"/>
      <c r="C1123" s="31"/>
      <c r="D1123" s="31"/>
      <c r="E1123" s="31"/>
      <c r="F1123" s="2"/>
      <c r="G1123" s="2"/>
      <c r="H1123" s="31"/>
      <c r="K1123" s="26"/>
    </row>
  </sheetData>
  <autoFilter ref="$A$1:$DY$272"/>
  <conditionalFormatting sqref="D1:D1123">
    <cfRule type="containsText" dxfId="0" priority="1" operator="containsText" text="No">
      <formula>NOT(ISERROR(SEARCH(("No"),(D1))))</formula>
    </cfRule>
  </conditionalFormatting>
  <conditionalFormatting sqref="A1:E1123 G1:H1123 F2:F1123 I57">
    <cfRule type="containsText" dxfId="1" priority="2" operator="containsText" text="Lost">
      <formula>NOT(ISERROR(SEARCH(("Lost"),(A1))))</formula>
    </cfRule>
  </conditionalFormatting>
  <conditionalFormatting sqref="A1:E1123 G1:H1123 F2:F1123 I57">
    <cfRule type="containsText" dxfId="2" priority="3" operator="containsText" text="Continuous">
      <formula>NOT(ISERROR(SEARCH(("Continuous"),(A1))))</formula>
    </cfRule>
  </conditionalFormatting>
  <conditionalFormatting sqref="A1:E1123 G1:H1123 F2:F1123 I57">
    <cfRule type="containsText" dxfId="1" priority="4" operator="containsText" text="Recycled">
      <formula>NOT(ISERROR(SEARCH(("Recycled"),(A1))))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7.29" defaultRowHeight="15.0"/>
  <cols>
    <col customWidth="1" min="1" max="1" width="24.0"/>
    <col customWidth="1" min="2" max="2" width="15.57"/>
    <col customWidth="1" min="3" max="3" width="0.43"/>
    <col customWidth="1" min="15" max="17" width="19.29"/>
  </cols>
  <sheetData>
    <row r="1">
      <c r="A1" s="44"/>
      <c r="B1" s="45"/>
      <c r="C1" s="45"/>
      <c r="D1" s="45"/>
      <c r="E1" s="46">
        <v>43862.0</v>
      </c>
      <c r="F1" s="46">
        <v>43862.0</v>
      </c>
      <c r="G1" s="46">
        <v>43862.0</v>
      </c>
      <c r="H1" s="46">
        <v>43862.0</v>
      </c>
      <c r="I1" s="46">
        <v>43891.0</v>
      </c>
      <c r="J1" s="46">
        <v>43891.0</v>
      </c>
      <c r="K1" s="46">
        <v>43891.0</v>
      </c>
      <c r="L1" s="46">
        <v>43891.0</v>
      </c>
      <c r="M1" s="46">
        <v>43922.0</v>
      </c>
      <c r="N1" s="46">
        <v>43922.0</v>
      </c>
      <c r="O1" s="46">
        <v>43922.0</v>
      </c>
      <c r="P1" s="46">
        <v>43922.0</v>
      </c>
      <c r="Q1" s="46">
        <v>43952.0</v>
      </c>
      <c r="R1" s="46">
        <v>43952.0</v>
      </c>
      <c r="S1" s="46">
        <v>43952.0</v>
      </c>
      <c r="T1" s="46">
        <v>43952.0</v>
      </c>
      <c r="U1" s="46">
        <v>43983.0</v>
      </c>
      <c r="V1" s="46">
        <v>43983.0</v>
      </c>
      <c r="W1" s="46">
        <v>43983.0</v>
      </c>
      <c r="X1" s="46">
        <v>43983.0</v>
      </c>
      <c r="Y1" s="46">
        <v>44013.0</v>
      </c>
      <c r="Z1" s="46">
        <v>44013.0</v>
      </c>
      <c r="AA1" s="46">
        <v>44013.0</v>
      </c>
      <c r="AB1" s="46">
        <v>44013.0</v>
      </c>
      <c r="AC1" s="46">
        <v>44044.0</v>
      </c>
      <c r="AD1" s="46">
        <v>44044.0</v>
      </c>
      <c r="AE1" s="46">
        <v>44044.0</v>
      </c>
      <c r="AF1" s="46">
        <v>44044.0</v>
      </c>
      <c r="AG1" s="46">
        <v>44075.0</v>
      </c>
      <c r="AH1" s="46">
        <v>44075.0</v>
      </c>
      <c r="AI1" s="46">
        <v>44075.0</v>
      </c>
      <c r="AJ1" s="46">
        <v>44075.0</v>
      </c>
    </row>
    <row r="2">
      <c r="A2" s="47" t="s">
        <v>48</v>
      </c>
      <c r="B2" s="48" t="s">
        <v>406</v>
      </c>
      <c r="C2" s="48" t="s">
        <v>45</v>
      </c>
      <c r="D2" s="48" t="s">
        <v>49</v>
      </c>
      <c r="E2" s="48" t="s">
        <v>407</v>
      </c>
      <c r="F2" s="48" t="s">
        <v>408</v>
      </c>
      <c r="G2" s="48" t="s">
        <v>409</v>
      </c>
      <c r="H2" s="48" t="s">
        <v>410</v>
      </c>
      <c r="I2" s="48" t="s">
        <v>407</v>
      </c>
      <c r="J2" s="48" t="s">
        <v>408</v>
      </c>
      <c r="K2" s="48" t="s">
        <v>409</v>
      </c>
      <c r="L2" s="48" t="s">
        <v>410</v>
      </c>
      <c r="M2" s="48" t="s">
        <v>407</v>
      </c>
      <c r="N2" s="48" t="s">
        <v>408</v>
      </c>
      <c r="O2" s="48" t="s">
        <v>409</v>
      </c>
      <c r="P2" s="48" t="s">
        <v>410</v>
      </c>
      <c r="Q2" s="48" t="s">
        <v>407</v>
      </c>
      <c r="R2" s="48" t="s">
        <v>408</v>
      </c>
      <c r="S2" s="48" t="s">
        <v>409</v>
      </c>
      <c r="T2" s="48" t="s">
        <v>410</v>
      </c>
      <c r="U2" s="48" t="s">
        <v>407</v>
      </c>
      <c r="V2" s="48" t="s">
        <v>408</v>
      </c>
      <c r="W2" s="48" t="s">
        <v>409</v>
      </c>
      <c r="X2" s="48" t="s">
        <v>410</v>
      </c>
      <c r="Y2" s="48" t="s">
        <v>407</v>
      </c>
      <c r="Z2" s="48" t="s">
        <v>408</v>
      </c>
      <c r="AA2" s="48" t="s">
        <v>409</v>
      </c>
      <c r="AB2" s="48" t="s">
        <v>410</v>
      </c>
      <c r="AC2" s="48" t="s">
        <v>407</v>
      </c>
      <c r="AD2" s="48" t="s">
        <v>408</v>
      </c>
      <c r="AE2" s="48" t="s">
        <v>409</v>
      </c>
      <c r="AF2" s="48" t="s">
        <v>410</v>
      </c>
      <c r="AG2" s="48" t="s">
        <v>407</v>
      </c>
      <c r="AH2" s="48" t="s">
        <v>408</v>
      </c>
      <c r="AI2" s="48" t="s">
        <v>409</v>
      </c>
      <c r="AJ2" s="48" t="s">
        <v>410</v>
      </c>
    </row>
    <row r="3" hidden="1">
      <c r="A3" s="49" t="s">
        <v>411</v>
      </c>
      <c r="B3" s="15" t="s">
        <v>412</v>
      </c>
      <c r="C3" s="15" t="s">
        <v>94</v>
      </c>
      <c r="E3" s="28" t="s">
        <v>135</v>
      </c>
      <c r="G3" s="28" t="s">
        <v>135</v>
      </c>
      <c r="I3" s="28" t="s">
        <v>135</v>
      </c>
      <c r="K3" s="28" t="s">
        <v>135</v>
      </c>
      <c r="M3" s="50"/>
      <c r="O3" s="50"/>
      <c r="Q3" s="50"/>
      <c r="S3" s="50"/>
    </row>
    <row r="4">
      <c r="A4" s="49" t="s">
        <v>411</v>
      </c>
      <c r="B4" s="15" t="s">
        <v>413</v>
      </c>
      <c r="C4" s="15" t="s">
        <v>94</v>
      </c>
      <c r="D4" s="15" t="s">
        <v>414</v>
      </c>
      <c r="J4" s="28" t="s">
        <v>415</v>
      </c>
      <c r="K4" s="28" t="s">
        <v>415</v>
      </c>
      <c r="L4" s="28" t="s">
        <v>415</v>
      </c>
      <c r="M4" s="28" t="s">
        <v>415</v>
      </c>
      <c r="N4" s="28" t="s">
        <v>415</v>
      </c>
      <c r="O4" s="28" t="s">
        <v>415</v>
      </c>
      <c r="P4" s="28" t="s">
        <v>415</v>
      </c>
      <c r="R4" s="28" t="s">
        <v>415</v>
      </c>
      <c r="T4" s="28" t="s">
        <v>415</v>
      </c>
      <c r="X4" s="28" t="s">
        <v>415</v>
      </c>
    </row>
    <row r="5">
      <c r="A5" s="49" t="s">
        <v>416</v>
      </c>
      <c r="B5" s="15" t="s">
        <v>417</v>
      </c>
      <c r="C5" s="15" t="s">
        <v>94</v>
      </c>
      <c r="D5" s="15" t="s">
        <v>418</v>
      </c>
      <c r="F5" s="28" t="s">
        <v>419</v>
      </c>
      <c r="J5" s="28" t="s">
        <v>419</v>
      </c>
      <c r="K5" s="28" t="s">
        <v>419</v>
      </c>
      <c r="L5" s="28" t="s">
        <v>419</v>
      </c>
      <c r="M5" s="28" t="s">
        <v>419</v>
      </c>
      <c r="N5" s="28" t="s">
        <v>419</v>
      </c>
      <c r="O5" s="28" t="s">
        <v>419</v>
      </c>
      <c r="P5" s="28" t="s">
        <v>419</v>
      </c>
      <c r="Q5" s="28" t="s">
        <v>419</v>
      </c>
      <c r="R5" s="28" t="s">
        <v>419</v>
      </c>
      <c r="T5" s="28" t="s">
        <v>419</v>
      </c>
      <c r="V5" s="28" t="s">
        <v>419</v>
      </c>
      <c r="Z5" s="28" t="s">
        <v>419</v>
      </c>
    </row>
    <row r="6">
      <c r="A6" s="49" t="s">
        <v>420</v>
      </c>
      <c r="B6" s="15" t="s">
        <v>421</v>
      </c>
      <c r="C6" s="15" t="s">
        <v>100</v>
      </c>
      <c r="D6" s="15" t="s">
        <v>422</v>
      </c>
      <c r="K6" s="28" t="s">
        <v>423</v>
      </c>
      <c r="L6" s="28" t="s">
        <v>423</v>
      </c>
      <c r="M6" s="28" t="s">
        <v>423</v>
      </c>
      <c r="N6" s="28" t="s">
        <v>423</v>
      </c>
      <c r="O6" s="28" t="s">
        <v>423</v>
      </c>
      <c r="P6" s="28" t="s">
        <v>423</v>
      </c>
      <c r="Q6" s="28" t="s">
        <v>423</v>
      </c>
      <c r="R6" s="28" t="s">
        <v>423</v>
      </c>
      <c r="S6" s="28" t="s">
        <v>423</v>
      </c>
      <c r="U6" s="28" t="s">
        <v>423</v>
      </c>
      <c r="W6" s="28" t="s">
        <v>423</v>
      </c>
      <c r="AA6" s="28" t="s">
        <v>423</v>
      </c>
    </row>
    <row r="7">
      <c r="A7" s="51"/>
    </row>
    <row r="8">
      <c r="A8" s="51"/>
    </row>
    <row r="9">
      <c r="A9" s="51"/>
    </row>
    <row r="10">
      <c r="A10" s="51"/>
    </row>
    <row r="11">
      <c r="A11" s="51"/>
    </row>
    <row r="12">
      <c r="A12" s="51"/>
    </row>
    <row r="13">
      <c r="A13" s="51"/>
    </row>
    <row r="14">
      <c r="A14" s="51"/>
    </row>
    <row r="15">
      <c r="A15" s="51"/>
    </row>
    <row r="16">
      <c r="A16" s="51"/>
    </row>
    <row r="17">
      <c r="A17" s="51"/>
    </row>
    <row r="18">
      <c r="A18" s="51"/>
    </row>
    <row r="19">
      <c r="A19" s="51"/>
    </row>
    <row r="20">
      <c r="A20" s="51"/>
    </row>
    <row r="21">
      <c r="A21" s="51"/>
    </row>
    <row r="22">
      <c r="A22" s="51"/>
    </row>
    <row r="23">
      <c r="A23" s="51"/>
    </row>
    <row r="24">
      <c r="A24" s="51"/>
    </row>
    <row r="25">
      <c r="A25" s="51"/>
    </row>
    <row r="26">
      <c r="A26" s="51"/>
    </row>
    <row r="27">
      <c r="A27" s="51"/>
    </row>
    <row r="28">
      <c r="A28" s="51"/>
    </row>
    <row r="29">
      <c r="A29" s="51"/>
    </row>
    <row r="30">
      <c r="A30" s="51"/>
    </row>
    <row r="31">
      <c r="A31" s="51"/>
    </row>
    <row r="32">
      <c r="A32" s="51"/>
    </row>
    <row r="33">
      <c r="A33" s="51"/>
    </row>
    <row r="34">
      <c r="A34" s="51"/>
    </row>
    <row r="35">
      <c r="A35" s="51"/>
    </row>
    <row r="36">
      <c r="A36" s="51"/>
    </row>
    <row r="37">
      <c r="A37" s="51"/>
    </row>
    <row r="38">
      <c r="A38" s="51"/>
    </row>
    <row r="39">
      <c r="A39" s="51"/>
    </row>
    <row r="40">
      <c r="A40" s="51"/>
    </row>
    <row r="41">
      <c r="A41" s="51"/>
    </row>
    <row r="42">
      <c r="A42" s="51"/>
    </row>
    <row r="43">
      <c r="A43" s="51"/>
    </row>
    <row r="44">
      <c r="A44" s="51"/>
    </row>
    <row r="45">
      <c r="A45" s="51"/>
    </row>
    <row r="46">
      <c r="A46" s="51"/>
    </row>
    <row r="47">
      <c r="A47" s="51"/>
    </row>
    <row r="48">
      <c r="A48" s="51"/>
    </row>
    <row r="49">
      <c r="A49" s="51"/>
    </row>
    <row r="50">
      <c r="A50" s="51"/>
    </row>
    <row r="51">
      <c r="A51" s="51"/>
    </row>
    <row r="52">
      <c r="A52" s="51"/>
    </row>
    <row r="53">
      <c r="A53" s="51"/>
    </row>
    <row r="54">
      <c r="A54" s="51"/>
    </row>
    <row r="55">
      <c r="A55" s="51"/>
    </row>
    <row r="56">
      <c r="A56" s="51"/>
    </row>
    <row r="57">
      <c r="A57" s="51"/>
    </row>
    <row r="58">
      <c r="A58" s="51"/>
    </row>
    <row r="59">
      <c r="A59" s="51"/>
    </row>
    <row r="60">
      <c r="A60" s="51"/>
    </row>
    <row r="61">
      <c r="A61" s="51"/>
    </row>
    <row r="62">
      <c r="A62" s="51"/>
    </row>
    <row r="63">
      <c r="A63" s="51"/>
    </row>
    <row r="64">
      <c r="A64" s="51"/>
    </row>
    <row r="65">
      <c r="A65" s="51"/>
    </row>
    <row r="66">
      <c r="A66" s="51"/>
    </row>
    <row r="67">
      <c r="A67" s="51"/>
    </row>
    <row r="68">
      <c r="A68" s="51"/>
    </row>
    <row r="69">
      <c r="A69" s="51"/>
    </row>
    <row r="70">
      <c r="A70" s="51"/>
    </row>
    <row r="71">
      <c r="A71" s="51"/>
    </row>
    <row r="72">
      <c r="A72" s="51"/>
    </row>
    <row r="73">
      <c r="A73" s="51"/>
    </row>
    <row r="74">
      <c r="A74" s="51"/>
    </row>
    <row r="75">
      <c r="A75" s="51"/>
    </row>
    <row r="76">
      <c r="A76" s="51"/>
    </row>
    <row r="77">
      <c r="A77" s="51"/>
    </row>
    <row r="78">
      <c r="A78" s="51"/>
    </row>
    <row r="79">
      <c r="A79" s="51"/>
    </row>
    <row r="80">
      <c r="A80" s="51"/>
    </row>
    <row r="81">
      <c r="A81" s="51"/>
    </row>
    <row r="82">
      <c r="A82" s="51"/>
    </row>
    <row r="83">
      <c r="A83" s="51"/>
    </row>
    <row r="84">
      <c r="A84" s="51"/>
    </row>
    <row r="85">
      <c r="A85" s="51"/>
    </row>
    <row r="86">
      <c r="A86" s="51"/>
    </row>
    <row r="87">
      <c r="A87" s="51"/>
    </row>
    <row r="88">
      <c r="A88" s="51"/>
    </row>
    <row r="89">
      <c r="A89" s="51"/>
    </row>
    <row r="90">
      <c r="A90" s="51"/>
    </row>
    <row r="91">
      <c r="A91" s="51"/>
    </row>
    <row r="92">
      <c r="A92" s="51"/>
    </row>
    <row r="93">
      <c r="A93" s="51"/>
    </row>
    <row r="94">
      <c r="A94" s="51"/>
    </row>
    <row r="95">
      <c r="A95" s="51"/>
    </row>
    <row r="96">
      <c r="A96" s="51"/>
    </row>
    <row r="97">
      <c r="A97" s="51"/>
    </row>
    <row r="98">
      <c r="A98" s="51"/>
    </row>
    <row r="99">
      <c r="A99" s="51"/>
    </row>
    <row r="100">
      <c r="A100" s="51"/>
    </row>
    <row r="101">
      <c r="A101" s="51"/>
    </row>
    <row r="102">
      <c r="A102" s="51"/>
    </row>
    <row r="103">
      <c r="A103" s="51"/>
    </row>
    <row r="104">
      <c r="A104" s="51"/>
    </row>
    <row r="105">
      <c r="A105" s="51"/>
    </row>
    <row r="106">
      <c r="A106" s="51"/>
    </row>
    <row r="107">
      <c r="A107" s="51"/>
    </row>
    <row r="108">
      <c r="A108" s="51"/>
    </row>
    <row r="109">
      <c r="A109" s="51"/>
    </row>
    <row r="110">
      <c r="A110" s="51"/>
    </row>
    <row r="111">
      <c r="A111" s="51"/>
    </row>
    <row r="112">
      <c r="A112" s="51"/>
    </row>
    <row r="113">
      <c r="A113" s="51"/>
    </row>
    <row r="114">
      <c r="A114" s="51"/>
    </row>
    <row r="115">
      <c r="A115" s="51"/>
    </row>
    <row r="116">
      <c r="A116" s="51"/>
    </row>
    <row r="117">
      <c r="A117" s="51"/>
    </row>
    <row r="118">
      <c r="A118" s="51"/>
    </row>
    <row r="119">
      <c r="A119" s="51"/>
    </row>
    <row r="120">
      <c r="A120" s="51"/>
    </row>
    <row r="121">
      <c r="A121" s="51"/>
    </row>
    <row r="122">
      <c r="A122" s="51"/>
    </row>
    <row r="123">
      <c r="A123" s="51"/>
    </row>
    <row r="124">
      <c r="A124" s="51"/>
    </row>
    <row r="125">
      <c r="A125" s="51"/>
    </row>
    <row r="126">
      <c r="A126" s="51"/>
    </row>
    <row r="127">
      <c r="A127" s="51"/>
    </row>
    <row r="128">
      <c r="A128" s="51"/>
    </row>
    <row r="129">
      <c r="A129" s="51"/>
    </row>
    <row r="130">
      <c r="A130" s="51"/>
    </row>
    <row r="131">
      <c r="A131" s="51"/>
    </row>
    <row r="132">
      <c r="A132" s="51"/>
    </row>
    <row r="133">
      <c r="A133" s="51"/>
    </row>
    <row r="134">
      <c r="A134" s="51"/>
    </row>
    <row r="135">
      <c r="A135" s="51"/>
    </row>
    <row r="136">
      <c r="A136" s="51"/>
    </row>
    <row r="137">
      <c r="A137" s="51"/>
    </row>
    <row r="138">
      <c r="A138" s="51"/>
    </row>
    <row r="139">
      <c r="A139" s="51"/>
    </row>
    <row r="140">
      <c r="A140" s="51"/>
    </row>
    <row r="141">
      <c r="A141" s="51"/>
    </row>
    <row r="142">
      <c r="A142" s="51"/>
    </row>
    <row r="143">
      <c r="A143" s="51"/>
    </row>
    <row r="144">
      <c r="A144" s="51"/>
    </row>
    <row r="145">
      <c r="A145" s="51"/>
    </row>
    <row r="146">
      <c r="A146" s="51"/>
    </row>
    <row r="147">
      <c r="A147" s="51"/>
    </row>
    <row r="148">
      <c r="A148" s="51"/>
    </row>
    <row r="149">
      <c r="A149" s="51"/>
    </row>
    <row r="150">
      <c r="A150" s="51"/>
    </row>
    <row r="151">
      <c r="A151" s="51"/>
    </row>
    <row r="152">
      <c r="A152" s="51"/>
    </row>
    <row r="153">
      <c r="A153" s="51"/>
    </row>
    <row r="154">
      <c r="A154" s="51"/>
    </row>
    <row r="155">
      <c r="A155" s="51"/>
    </row>
    <row r="156">
      <c r="A156" s="51"/>
    </row>
    <row r="157">
      <c r="A157" s="51"/>
    </row>
    <row r="158">
      <c r="A158" s="51"/>
    </row>
    <row r="159">
      <c r="A159" s="51"/>
    </row>
    <row r="160">
      <c r="A160" s="51"/>
    </row>
    <row r="161">
      <c r="A161" s="51"/>
    </row>
    <row r="162">
      <c r="A162" s="51"/>
    </row>
    <row r="163">
      <c r="A163" s="51"/>
    </row>
    <row r="164">
      <c r="A164" s="51"/>
    </row>
    <row r="165">
      <c r="A165" s="51"/>
    </row>
    <row r="166">
      <c r="A166" s="51"/>
    </row>
    <row r="167">
      <c r="A167" s="51"/>
    </row>
    <row r="168">
      <c r="A168" s="51"/>
    </row>
    <row r="169">
      <c r="A169" s="51"/>
    </row>
    <row r="170">
      <c r="A170" s="51"/>
    </row>
    <row r="171">
      <c r="A171" s="51"/>
    </row>
    <row r="172">
      <c r="A172" s="51"/>
    </row>
    <row r="173">
      <c r="A173" s="51"/>
    </row>
    <row r="174">
      <c r="A174" s="51"/>
    </row>
    <row r="175">
      <c r="A175" s="51"/>
    </row>
    <row r="176">
      <c r="A176" s="51"/>
    </row>
    <row r="177">
      <c r="A177" s="51"/>
    </row>
    <row r="178">
      <c r="A178" s="51"/>
    </row>
    <row r="179">
      <c r="A179" s="51"/>
    </row>
    <row r="180">
      <c r="A180" s="51"/>
    </row>
    <row r="181">
      <c r="A181" s="51"/>
    </row>
    <row r="182">
      <c r="A182" s="51"/>
    </row>
    <row r="183">
      <c r="A183" s="51"/>
    </row>
    <row r="184">
      <c r="A184" s="51"/>
    </row>
    <row r="185">
      <c r="A185" s="51"/>
    </row>
    <row r="186">
      <c r="A186" s="51"/>
    </row>
    <row r="187">
      <c r="A187" s="51"/>
    </row>
    <row r="188">
      <c r="A188" s="51"/>
    </row>
    <row r="189">
      <c r="A189" s="51"/>
    </row>
    <row r="190">
      <c r="A190" s="51"/>
    </row>
    <row r="191">
      <c r="A191" s="51"/>
    </row>
    <row r="192">
      <c r="A192" s="51"/>
    </row>
    <row r="193">
      <c r="A193" s="51"/>
    </row>
    <row r="194">
      <c r="A194" s="51"/>
    </row>
    <row r="195">
      <c r="A195" s="51"/>
    </row>
    <row r="196">
      <c r="A196" s="51"/>
    </row>
    <row r="197">
      <c r="A197" s="51"/>
    </row>
    <row r="198">
      <c r="A198" s="51"/>
    </row>
    <row r="199">
      <c r="A199" s="51"/>
    </row>
    <row r="200">
      <c r="A200" s="51"/>
    </row>
    <row r="201">
      <c r="A201" s="51"/>
    </row>
    <row r="202">
      <c r="A202" s="51"/>
    </row>
    <row r="203">
      <c r="A203" s="51"/>
    </row>
    <row r="204">
      <c r="A204" s="51"/>
    </row>
    <row r="205">
      <c r="A205" s="51"/>
    </row>
    <row r="206">
      <c r="A206" s="51"/>
    </row>
    <row r="207">
      <c r="A207" s="51"/>
    </row>
    <row r="208">
      <c r="A208" s="51"/>
    </row>
    <row r="209">
      <c r="A209" s="51"/>
    </row>
    <row r="210">
      <c r="A210" s="51"/>
    </row>
    <row r="211">
      <c r="A211" s="51"/>
    </row>
    <row r="212">
      <c r="A212" s="51"/>
    </row>
    <row r="213">
      <c r="A213" s="51"/>
    </row>
    <row r="214">
      <c r="A214" s="51"/>
    </row>
    <row r="215">
      <c r="A215" s="51"/>
    </row>
    <row r="216">
      <c r="A216" s="51"/>
    </row>
    <row r="217">
      <c r="A217" s="51"/>
    </row>
    <row r="218">
      <c r="A218" s="51"/>
    </row>
    <row r="219">
      <c r="A219" s="51"/>
    </row>
    <row r="220">
      <c r="A220" s="51"/>
    </row>
    <row r="221">
      <c r="A221" s="51"/>
    </row>
    <row r="222">
      <c r="A222" s="51"/>
    </row>
    <row r="223">
      <c r="A223" s="51"/>
    </row>
    <row r="224">
      <c r="A224" s="51"/>
    </row>
    <row r="225">
      <c r="A225" s="51"/>
    </row>
    <row r="226">
      <c r="A226" s="51"/>
    </row>
    <row r="227">
      <c r="A227" s="51"/>
    </row>
    <row r="228">
      <c r="A228" s="51"/>
    </row>
    <row r="229">
      <c r="A229" s="51"/>
    </row>
    <row r="230">
      <c r="A230" s="51"/>
    </row>
    <row r="231">
      <c r="A231" s="51"/>
    </row>
    <row r="232">
      <c r="A232" s="51"/>
    </row>
    <row r="233">
      <c r="A233" s="51"/>
    </row>
    <row r="234">
      <c r="A234" s="51"/>
    </row>
    <row r="235">
      <c r="A235" s="51"/>
    </row>
    <row r="236">
      <c r="A236" s="51"/>
    </row>
    <row r="237">
      <c r="A237" s="51"/>
    </row>
    <row r="238">
      <c r="A238" s="51"/>
    </row>
    <row r="239">
      <c r="A239" s="51"/>
    </row>
    <row r="240">
      <c r="A240" s="51"/>
    </row>
    <row r="241">
      <c r="A241" s="51"/>
    </row>
    <row r="242">
      <c r="A242" s="51"/>
    </row>
    <row r="243">
      <c r="A243" s="51"/>
    </row>
    <row r="244">
      <c r="A244" s="51"/>
    </row>
    <row r="245">
      <c r="A245" s="51"/>
    </row>
    <row r="246">
      <c r="A246" s="51"/>
    </row>
    <row r="247">
      <c r="A247" s="51"/>
    </row>
    <row r="248">
      <c r="A248" s="51"/>
    </row>
    <row r="249">
      <c r="A249" s="51"/>
    </row>
    <row r="250">
      <c r="A250" s="51"/>
    </row>
    <row r="251">
      <c r="A251" s="51"/>
    </row>
    <row r="252">
      <c r="A252" s="51"/>
    </row>
    <row r="253">
      <c r="A253" s="51"/>
    </row>
    <row r="254">
      <c r="A254" s="51"/>
    </row>
    <row r="255">
      <c r="A255" s="51"/>
    </row>
    <row r="256">
      <c r="A256" s="51"/>
    </row>
    <row r="257">
      <c r="A257" s="51"/>
    </row>
    <row r="258">
      <c r="A258" s="51"/>
    </row>
    <row r="259">
      <c r="A259" s="51"/>
    </row>
    <row r="260">
      <c r="A260" s="51"/>
    </row>
    <row r="261">
      <c r="A261" s="51"/>
    </row>
    <row r="262">
      <c r="A262" s="51"/>
    </row>
    <row r="263">
      <c r="A263" s="51"/>
    </row>
    <row r="264">
      <c r="A264" s="51"/>
    </row>
    <row r="265">
      <c r="A265" s="51"/>
    </row>
    <row r="266">
      <c r="A266" s="51"/>
    </row>
    <row r="267">
      <c r="A267" s="51"/>
    </row>
    <row r="268">
      <c r="A268" s="51"/>
    </row>
    <row r="269">
      <c r="A269" s="51"/>
    </row>
    <row r="270">
      <c r="A270" s="51"/>
    </row>
    <row r="271">
      <c r="A271" s="51"/>
    </row>
    <row r="272">
      <c r="A272" s="51"/>
    </row>
    <row r="273">
      <c r="A273" s="51"/>
    </row>
    <row r="274">
      <c r="A274" s="51"/>
    </row>
    <row r="275">
      <c r="A275" s="51"/>
    </row>
    <row r="276">
      <c r="A276" s="51"/>
    </row>
    <row r="277">
      <c r="A277" s="51"/>
    </row>
    <row r="278">
      <c r="A278" s="51"/>
    </row>
    <row r="279">
      <c r="A279" s="51"/>
    </row>
    <row r="280">
      <c r="A280" s="51"/>
    </row>
    <row r="281">
      <c r="A281" s="51"/>
    </row>
    <row r="282">
      <c r="A282" s="51"/>
    </row>
    <row r="283">
      <c r="A283" s="51"/>
    </row>
    <row r="284">
      <c r="A284" s="51"/>
    </row>
    <row r="285">
      <c r="A285" s="51"/>
    </row>
    <row r="286">
      <c r="A286" s="51"/>
    </row>
    <row r="287">
      <c r="A287" s="51"/>
    </row>
    <row r="288">
      <c r="A288" s="51"/>
    </row>
    <row r="289">
      <c r="A289" s="51"/>
    </row>
    <row r="290">
      <c r="A290" s="51"/>
    </row>
    <row r="291">
      <c r="A291" s="51"/>
    </row>
    <row r="292">
      <c r="A292" s="51"/>
    </row>
    <row r="293">
      <c r="A293" s="51"/>
    </row>
    <row r="294">
      <c r="A294" s="51"/>
    </row>
    <row r="295">
      <c r="A295" s="51"/>
    </row>
    <row r="296">
      <c r="A296" s="51"/>
    </row>
    <row r="297">
      <c r="A297" s="51"/>
    </row>
    <row r="298">
      <c r="A298" s="51"/>
    </row>
    <row r="299">
      <c r="A299" s="51"/>
    </row>
    <row r="300">
      <c r="A300" s="51"/>
    </row>
    <row r="301">
      <c r="A301" s="51"/>
    </row>
    <row r="302">
      <c r="A302" s="51"/>
    </row>
    <row r="303">
      <c r="A303" s="51"/>
    </row>
    <row r="304">
      <c r="A304" s="51"/>
    </row>
    <row r="305">
      <c r="A305" s="51"/>
    </row>
    <row r="306">
      <c r="A306" s="51"/>
    </row>
    <row r="307">
      <c r="A307" s="51"/>
    </row>
    <row r="308">
      <c r="A308" s="51"/>
    </row>
    <row r="309">
      <c r="A309" s="51"/>
    </row>
    <row r="310">
      <c r="A310" s="51"/>
    </row>
    <row r="311">
      <c r="A311" s="51"/>
    </row>
    <row r="312">
      <c r="A312" s="51"/>
    </row>
    <row r="313">
      <c r="A313" s="51"/>
    </row>
    <row r="314">
      <c r="A314" s="51"/>
    </row>
    <row r="315">
      <c r="A315" s="51"/>
    </row>
    <row r="316">
      <c r="A316" s="51"/>
    </row>
    <row r="317">
      <c r="A317" s="51"/>
    </row>
    <row r="318">
      <c r="A318" s="51"/>
    </row>
    <row r="319">
      <c r="A319" s="51"/>
    </row>
    <row r="320">
      <c r="A320" s="51"/>
    </row>
    <row r="321">
      <c r="A321" s="51"/>
    </row>
    <row r="322">
      <c r="A322" s="51"/>
    </row>
    <row r="323">
      <c r="A323" s="51"/>
    </row>
    <row r="324">
      <c r="A324" s="51"/>
    </row>
    <row r="325">
      <c r="A325" s="51"/>
    </row>
    <row r="326">
      <c r="A326" s="51"/>
    </row>
    <row r="327">
      <c r="A327" s="51"/>
    </row>
    <row r="328">
      <c r="A328" s="51"/>
    </row>
    <row r="329">
      <c r="A329" s="51"/>
    </row>
    <row r="330">
      <c r="A330" s="51"/>
    </row>
    <row r="331">
      <c r="A331" s="51"/>
    </row>
    <row r="332">
      <c r="A332" s="51"/>
    </row>
    <row r="333">
      <c r="A333" s="51"/>
    </row>
    <row r="334">
      <c r="A334" s="51"/>
    </row>
    <row r="335">
      <c r="A335" s="51"/>
    </row>
    <row r="336">
      <c r="A336" s="51"/>
    </row>
    <row r="337">
      <c r="A337" s="51"/>
    </row>
    <row r="338">
      <c r="A338" s="51"/>
    </row>
    <row r="339">
      <c r="A339" s="51"/>
    </row>
    <row r="340">
      <c r="A340" s="51"/>
    </row>
    <row r="341">
      <c r="A341" s="51"/>
    </row>
    <row r="342">
      <c r="A342" s="51"/>
    </row>
    <row r="343">
      <c r="A343" s="51"/>
    </row>
    <row r="344">
      <c r="A344" s="51"/>
    </row>
    <row r="345">
      <c r="A345" s="51"/>
    </row>
    <row r="346">
      <c r="A346" s="51"/>
    </row>
    <row r="347">
      <c r="A347" s="51"/>
    </row>
    <row r="348">
      <c r="A348" s="51"/>
    </row>
    <row r="349">
      <c r="A349" s="51"/>
    </row>
    <row r="350">
      <c r="A350" s="51"/>
    </row>
    <row r="351">
      <c r="A351" s="51"/>
    </row>
    <row r="352">
      <c r="A352" s="51"/>
    </row>
    <row r="353">
      <c r="A353" s="51"/>
    </row>
    <row r="354">
      <c r="A354" s="51"/>
    </row>
    <row r="355">
      <c r="A355" s="51"/>
    </row>
    <row r="356">
      <c r="A356" s="51"/>
    </row>
    <row r="357">
      <c r="A357" s="51"/>
    </row>
    <row r="358">
      <c r="A358" s="51"/>
    </row>
    <row r="359">
      <c r="A359" s="51"/>
    </row>
    <row r="360">
      <c r="A360" s="51"/>
    </row>
    <row r="361">
      <c r="A361" s="51"/>
    </row>
    <row r="362">
      <c r="A362" s="51"/>
    </row>
    <row r="363">
      <c r="A363" s="51"/>
    </row>
    <row r="364">
      <c r="A364" s="51"/>
    </row>
    <row r="365">
      <c r="A365" s="51"/>
    </row>
    <row r="366">
      <c r="A366" s="51"/>
    </row>
    <row r="367">
      <c r="A367" s="51"/>
    </row>
    <row r="368">
      <c r="A368" s="51"/>
    </row>
    <row r="369">
      <c r="A369" s="51"/>
    </row>
    <row r="370">
      <c r="A370" s="51"/>
    </row>
    <row r="371">
      <c r="A371" s="51"/>
    </row>
    <row r="372">
      <c r="A372" s="51"/>
    </row>
    <row r="373">
      <c r="A373" s="51"/>
    </row>
    <row r="374">
      <c r="A374" s="51"/>
    </row>
    <row r="375">
      <c r="A375" s="51"/>
    </row>
    <row r="376">
      <c r="A376" s="51"/>
    </row>
    <row r="377">
      <c r="A377" s="51"/>
    </row>
    <row r="378">
      <c r="A378" s="51"/>
    </row>
    <row r="379">
      <c r="A379" s="51"/>
    </row>
    <row r="380">
      <c r="A380" s="51"/>
    </row>
    <row r="381">
      <c r="A381" s="51"/>
    </row>
    <row r="382">
      <c r="A382" s="51"/>
    </row>
    <row r="383">
      <c r="A383" s="51"/>
    </row>
    <row r="384">
      <c r="A384" s="51"/>
    </row>
    <row r="385">
      <c r="A385" s="51"/>
    </row>
    <row r="386">
      <c r="A386" s="51"/>
    </row>
    <row r="387">
      <c r="A387" s="51"/>
    </row>
    <row r="388">
      <c r="A388" s="51"/>
    </row>
    <row r="389">
      <c r="A389" s="51"/>
    </row>
    <row r="390">
      <c r="A390" s="51"/>
    </row>
    <row r="391">
      <c r="A391" s="51"/>
    </row>
    <row r="392">
      <c r="A392" s="51"/>
    </row>
    <row r="393">
      <c r="A393" s="51"/>
    </row>
    <row r="394">
      <c r="A394" s="51"/>
    </row>
    <row r="395">
      <c r="A395" s="51"/>
    </row>
    <row r="396">
      <c r="A396" s="51"/>
    </row>
    <row r="397">
      <c r="A397" s="51"/>
    </row>
    <row r="398">
      <c r="A398" s="51"/>
    </row>
    <row r="399">
      <c r="A399" s="51"/>
    </row>
    <row r="400">
      <c r="A400" s="51"/>
    </row>
    <row r="401">
      <c r="A401" s="51"/>
    </row>
    <row r="402">
      <c r="A402" s="51"/>
    </row>
    <row r="403">
      <c r="A403" s="51"/>
    </row>
    <row r="404">
      <c r="A404" s="51"/>
    </row>
    <row r="405">
      <c r="A405" s="51"/>
    </row>
    <row r="406">
      <c r="A406" s="51"/>
    </row>
    <row r="407">
      <c r="A407" s="51"/>
    </row>
    <row r="408">
      <c r="A408" s="51"/>
    </row>
    <row r="409">
      <c r="A409" s="51"/>
    </row>
    <row r="410">
      <c r="A410" s="51"/>
    </row>
    <row r="411">
      <c r="A411" s="51"/>
    </row>
    <row r="412">
      <c r="A412" s="51"/>
    </row>
    <row r="413">
      <c r="A413" s="51"/>
    </row>
    <row r="414">
      <c r="A414" s="51"/>
    </row>
    <row r="415">
      <c r="A415" s="51"/>
    </row>
    <row r="416">
      <c r="A416" s="51"/>
    </row>
    <row r="417">
      <c r="A417" s="51"/>
    </row>
    <row r="418">
      <c r="A418" s="51"/>
    </row>
    <row r="419">
      <c r="A419" s="51"/>
    </row>
    <row r="420">
      <c r="A420" s="51"/>
    </row>
    <row r="421">
      <c r="A421" s="51"/>
    </row>
    <row r="422">
      <c r="A422" s="51"/>
    </row>
    <row r="423">
      <c r="A423" s="51"/>
    </row>
    <row r="424">
      <c r="A424" s="51"/>
    </row>
    <row r="425">
      <c r="A425" s="51"/>
    </row>
    <row r="426">
      <c r="A426" s="51"/>
    </row>
    <row r="427">
      <c r="A427" s="51"/>
    </row>
    <row r="428">
      <c r="A428" s="51"/>
    </row>
    <row r="429">
      <c r="A429" s="51"/>
    </row>
    <row r="430">
      <c r="A430" s="51"/>
    </row>
    <row r="431">
      <c r="A431" s="51"/>
    </row>
    <row r="432">
      <c r="A432" s="51"/>
    </row>
    <row r="433">
      <c r="A433" s="51"/>
    </row>
    <row r="434">
      <c r="A434" s="51"/>
    </row>
    <row r="435">
      <c r="A435" s="51"/>
    </row>
    <row r="436">
      <c r="A436" s="51"/>
    </row>
    <row r="437">
      <c r="A437" s="51"/>
    </row>
    <row r="438">
      <c r="A438" s="51"/>
    </row>
    <row r="439">
      <c r="A439" s="51"/>
    </row>
    <row r="440">
      <c r="A440" s="51"/>
    </row>
    <row r="441">
      <c r="A441" s="51"/>
    </row>
    <row r="442">
      <c r="A442" s="51"/>
    </row>
    <row r="443">
      <c r="A443" s="51"/>
    </row>
    <row r="444">
      <c r="A444" s="51"/>
    </row>
    <row r="445">
      <c r="A445" s="51"/>
    </row>
    <row r="446">
      <c r="A446" s="51"/>
    </row>
    <row r="447">
      <c r="A447" s="51"/>
    </row>
    <row r="448">
      <c r="A448" s="51"/>
    </row>
    <row r="449">
      <c r="A449" s="51"/>
    </row>
    <row r="450">
      <c r="A450" s="51"/>
    </row>
    <row r="451">
      <c r="A451" s="51"/>
    </row>
    <row r="452">
      <c r="A452" s="51"/>
    </row>
    <row r="453">
      <c r="A453" s="51"/>
    </row>
    <row r="454">
      <c r="A454" s="51"/>
    </row>
    <row r="455">
      <c r="A455" s="51"/>
    </row>
    <row r="456">
      <c r="A456" s="51"/>
    </row>
    <row r="457">
      <c r="A457" s="51"/>
    </row>
    <row r="458">
      <c r="A458" s="51"/>
    </row>
    <row r="459">
      <c r="A459" s="51"/>
    </row>
    <row r="460">
      <c r="A460" s="51"/>
    </row>
    <row r="461">
      <c r="A461" s="51"/>
    </row>
    <row r="462">
      <c r="A462" s="51"/>
    </row>
    <row r="463">
      <c r="A463" s="51"/>
    </row>
    <row r="464">
      <c r="A464" s="51"/>
    </row>
    <row r="465">
      <c r="A465" s="51"/>
    </row>
    <row r="466">
      <c r="A466" s="51"/>
    </row>
    <row r="467">
      <c r="A467" s="51"/>
    </row>
    <row r="468">
      <c r="A468" s="51"/>
    </row>
    <row r="469">
      <c r="A469" s="51"/>
    </row>
    <row r="470">
      <c r="A470" s="51"/>
    </row>
    <row r="471">
      <c r="A471" s="51"/>
    </row>
    <row r="472">
      <c r="A472" s="51"/>
    </row>
    <row r="473">
      <c r="A473" s="51"/>
    </row>
    <row r="474">
      <c r="A474" s="51"/>
    </row>
    <row r="475">
      <c r="A475" s="51"/>
    </row>
    <row r="476">
      <c r="A476" s="51"/>
    </row>
    <row r="477">
      <c r="A477" s="51"/>
    </row>
    <row r="478">
      <c r="A478" s="51"/>
    </row>
    <row r="479">
      <c r="A479" s="51"/>
    </row>
    <row r="480">
      <c r="A480" s="51"/>
    </row>
    <row r="481">
      <c r="A481" s="51"/>
    </row>
    <row r="482">
      <c r="A482" s="51"/>
    </row>
    <row r="483">
      <c r="A483" s="51"/>
    </row>
    <row r="484">
      <c r="A484" s="51"/>
    </row>
    <row r="485">
      <c r="A485" s="51"/>
    </row>
    <row r="486">
      <c r="A486" s="51"/>
    </row>
    <row r="487">
      <c r="A487" s="51"/>
    </row>
    <row r="488">
      <c r="A488" s="51"/>
    </row>
    <row r="489">
      <c r="A489" s="51"/>
    </row>
    <row r="490">
      <c r="A490" s="51"/>
    </row>
    <row r="491">
      <c r="A491" s="51"/>
    </row>
    <row r="492">
      <c r="A492" s="51"/>
    </row>
    <row r="493">
      <c r="A493" s="51"/>
    </row>
    <row r="494">
      <c r="A494" s="51"/>
    </row>
    <row r="495">
      <c r="A495" s="51"/>
    </row>
    <row r="496">
      <c r="A496" s="51"/>
    </row>
    <row r="497">
      <c r="A497" s="51"/>
    </row>
    <row r="498">
      <c r="A498" s="51"/>
    </row>
    <row r="499">
      <c r="A499" s="51"/>
    </row>
    <row r="500">
      <c r="A500" s="51"/>
    </row>
    <row r="501">
      <c r="A501" s="51"/>
    </row>
    <row r="502">
      <c r="A502" s="51"/>
    </row>
    <row r="503">
      <c r="A503" s="51"/>
    </row>
    <row r="504">
      <c r="A504" s="51"/>
    </row>
    <row r="505">
      <c r="A505" s="51"/>
    </row>
    <row r="506">
      <c r="A506" s="51"/>
    </row>
    <row r="507">
      <c r="A507" s="51"/>
    </row>
    <row r="508">
      <c r="A508" s="51"/>
    </row>
    <row r="509">
      <c r="A509" s="51"/>
    </row>
    <row r="510">
      <c r="A510" s="51"/>
    </row>
    <row r="511">
      <c r="A511" s="51"/>
    </row>
    <row r="512">
      <c r="A512" s="51"/>
    </row>
    <row r="513">
      <c r="A513" s="51"/>
    </row>
    <row r="514">
      <c r="A514" s="51"/>
    </row>
    <row r="515">
      <c r="A515" s="51"/>
    </row>
    <row r="516">
      <c r="A516" s="51"/>
    </row>
    <row r="517">
      <c r="A517" s="51"/>
    </row>
    <row r="518">
      <c r="A518" s="51"/>
    </row>
    <row r="519">
      <c r="A519" s="51"/>
    </row>
    <row r="520">
      <c r="A520" s="51"/>
    </row>
    <row r="521">
      <c r="A521" s="51"/>
    </row>
    <row r="522">
      <c r="A522" s="51"/>
    </row>
    <row r="523">
      <c r="A523" s="51"/>
    </row>
    <row r="524">
      <c r="A524" s="51"/>
    </row>
    <row r="525">
      <c r="A525" s="51"/>
    </row>
    <row r="526">
      <c r="A526" s="51"/>
    </row>
    <row r="527">
      <c r="A527" s="51"/>
    </row>
    <row r="528">
      <c r="A528" s="51"/>
    </row>
    <row r="529">
      <c r="A529" s="51"/>
    </row>
    <row r="530">
      <c r="A530" s="51"/>
    </row>
    <row r="531">
      <c r="A531" s="51"/>
    </row>
    <row r="532">
      <c r="A532" s="51"/>
    </row>
    <row r="533">
      <c r="A533" s="51"/>
    </row>
    <row r="534">
      <c r="A534" s="51"/>
    </row>
    <row r="535">
      <c r="A535" s="51"/>
    </row>
    <row r="536">
      <c r="A536" s="51"/>
    </row>
    <row r="537">
      <c r="A537" s="51"/>
    </row>
    <row r="538">
      <c r="A538" s="51"/>
    </row>
    <row r="539">
      <c r="A539" s="51"/>
    </row>
    <row r="540">
      <c r="A540" s="51"/>
    </row>
    <row r="541">
      <c r="A541" s="51"/>
    </row>
    <row r="542">
      <c r="A542" s="51"/>
    </row>
    <row r="543">
      <c r="A543" s="51"/>
    </row>
    <row r="544">
      <c r="A544" s="51"/>
    </row>
    <row r="545">
      <c r="A545" s="51"/>
    </row>
    <row r="546">
      <c r="A546" s="51"/>
    </row>
    <row r="547">
      <c r="A547" s="51"/>
    </row>
    <row r="548">
      <c r="A548" s="51"/>
    </row>
    <row r="549">
      <c r="A549" s="51"/>
    </row>
    <row r="550">
      <c r="A550" s="51"/>
    </row>
    <row r="551">
      <c r="A551" s="51"/>
    </row>
    <row r="552">
      <c r="A552" s="51"/>
    </row>
    <row r="553">
      <c r="A553" s="51"/>
    </row>
    <row r="554">
      <c r="A554" s="51"/>
    </row>
    <row r="555">
      <c r="A555" s="51"/>
    </row>
    <row r="556">
      <c r="A556" s="51"/>
    </row>
    <row r="557">
      <c r="A557" s="51"/>
    </row>
    <row r="558">
      <c r="A558" s="51"/>
    </row>
    <row r="559">
      <c r="A559" s="51"/>
    </row>
    <row r="560">
      <c r="A560" s="51"/>
    </row>
    <row r="561">
      <c r="A561" s="51"/>
    </row>
    <row r="562">
      <c r="A562" s="51"/>
    </row>
    <row r="563">
      <c r="A563" s="51"/>
    </row>
    <row r="564">
      <c r="A564" s="51"/>
    </row>
    <row r="565">
      <c r="A565" s="51"/>
    </row>
    <row r="566">
      <c r="A566" s="51"/>
    </row>
    <row r="567">
      <c r="A567" s="51"/>
    </row>
    <row r="568">
      <c r="A568" s="51"/>
    </row>
    <row r="569">
      <c r="A569" s="51"/>
    </row>
    <row r="570">
      <c r="A570" s="51"/>
    </row>
    <row r="571">
      <c r="A571" s="51"/>
    </row>
    <row r="572">
      <c r="A572" s="51"/>
    </row>
    <row r="573">
      <c r="A573" s="51"/>
    </row>
    <row r="574">
      <c r="A574" s="51"/>
    </row>
    <row r="575">
      <c r="A575" s="51"/>
    </row>
    <row r="576">
      <c r="A576" s="51"/>
    </row>
    <row r="577">
      <c r="A577" s="51"/>
    </row>
    <row r="578">
      <c r="A578" s="51"/>
    </row>
    <row r="579">
      <c r="A579" s="51"/>
    </row>
    <row r="580">
      <c r="A580" s="51"/>
    </row>
    <row r="581">
      <c r="A581" s="51"/>
    </row>
    <row r="582">
      <c r="A582" s="51"/>
    </row>
    <row r="583">
      <c r="A583" s="51"/>
    </row>
    <row r="584">
      <c r="A584" s="51"/>
    </row>
    <row r="585">
      <c r="A585" s="51"/>
    </row>
    <row r="586">
      <c r="A586" s="51"/>
    </row>
    <row r="587">
      <c r="A587" s="51"/>
    </row>
    <row r="588">
      <c r="A588" s="51"/>
    </row>
    <row r="589">
      <c r="A589" s="51"/>
    </row>
    <row r="590">
      <c r="A590" s="51"/>
    </row>
    <row r="591">
      <c r="A591" s="51"/>
    </row>
    <row r="592">
      <c r="A592" s="51"/>
    </row>
    <row r="593">
      <c r="A593" s="51"/>
    </row>
    <row r="594">
      <c r="A594" s="51"/>
    </row>
    <row r="595">
      <c r="A595" s="51"/>
    </row>
    <row r="596">
      <c r="A596" s="51"/>
    </row>
    <row r="597">
      <c r="A597" s="51"/>
    </row>
    <row r="598">
      <c r="A598" s="51"/>
    </row>
    <row r="599">
      <c r="A599" s="51"/>
    </row>
    <row r="600">
      <c r="A600" s="51"/>
    </row>
    <row r="601">
      <c r="A601" s="51"/>
    </row>
    <row r="602">
      <c r="A602" s="51"/>
    </row>
    <row r="603">
      <c r="A603" s="51"/>
    </row>
    <row r="604">
      <c r="A604" s="51"/>
    </row>
    <row r="605">
      <c r="A605" s="51"/>
    </row>
    <row r="606">
      <c r="A606" s="51"/>
    </row>
    <row r="607">
      <c r="A607" s="51"/>
    </row>
    <row r="608">
      <c r="A608" s="51"/>
    </row>
    <row r="609">
      <c r="A609" s="51"/>
    </row>
    <row r="610">
      <c r="A610" s="51"/>
    </row>
    <row r="611">
      <c r="A611" s="51"/>
    </row>
    <row r="612">
      <c r="A612" s="51"/>
    </row>
    <row r="613">
      <c r="A613" s="51"/>
    </row>
    <row r="614">
      <c r="A614" s="51"/>
    </row>
    <row r="615">
      <c r="A615" s="51"/>
    </row>
    <row r="616">
      <c r="A616" s="51"/>
    </row>
    <row r="617">
      <c r="A617" s="51"/>
    </row>
    <row r="618">
      <c r="A618" s="51"/>
    </row>
    <row r="619">
      <c r="A619" s="51"/>
    </row>
    <row r="620">
      <c r="A620" s="51"/>
    </row>
    <row r="621">
      <c r="A621" s="51"/>
    </row>
    <row r="622">
      <c r="A622" s="51"/>
    </row>
    <row r="623">
      <c r="A623" s="51"/>
    </row>
    <row r="624">
      <c r="A624" s="51"/>
    </row>
    <row r="625">
      <c r="A625" s="51"/>
    </row>
    <row r="626">
      <c r="A626" s="51"/>
    </row>
    <row r="627">
      <c r="A627" s="51"/>
    </row>
    <row r="628">
      <c r="A628" s="51"/>
    </row>
    <row r="629">
      <c r="A629" s="51"/>
    </row>
    <row r="630">
      <c r="A630" s="51"/>
    </row>
    <row r="631">
      <c r="A631" s="51"/>
    </row>
    <row r="632">
      <c r="A632" s="51"/>
    </row>
    <row r="633">
      <c r="A633" s="51"/>
    </row>
    <row r="634">
      <c r="A634" s="51"/>
    </row>
    <row r="635">
      <c r="A635" s="51"/>
    </row>
    <row r="636">
      <c r="A636" s="51"/>
    </row>
    <row r="637">
      <c r="A637" s="51"/>
    </row>
    <row r="638">
      <c r="A638" s="51"/>
    </row>
    <row r="639">
      <c r="A639" s="51"/>
    </row>
    <row r="640">
      <c r="A640" s="51"/>
    </row>
    <row r="641">
      <c r="A641" s="51"/>
    </row>
    <row r="642">
      <c r="A642" s="51"/>
    </row>
    <row r="643">
      <c r="A643" s="51"/>
    </row>
    <row r="644">
      <c r="A644" s="51"/>
    </row>
    <row r="645">
      <c r="A645" s="51"/>
    </row>
    <row r="646">
      <c r="A646" s="51"/>
    </row>
    <row r="647">
      <c r="A647" s="51"/>
    </row>
    <row r="648">
      <c r="A648" s="51"/>
    </row>
    <row r="649">
      <c r="A649" s="51"/>
    </row>
    <row r="650">
      <c r="A650" s="51"/>
    </row>
    <row r="651">
      <c r="A651" s="51"/>
    </row>
    <row r="652">
      <c r="A652" s="51"/>
    </row>
    <row r="653">
      <c r="A653" s="51"/>
    </row>
    <row r="654">
      <c r="A654" s="51"/>
    </row>
    <row r="655">
      <c r="A655" s="51"/>
    </row>
    <row r="656">
      <c r="A656" s="51"/>
    </row>
    <row r="657">
      <c r="A657" s="51"/>
    </row>
    <row r="658">
      <c r="A658" s="51"/>
    </row>
    <row r="659">
      <c r="A659" s="51"/>
    </row>
    <row r="660">
      <c r="A660" s="51"/>
    </row>
    <row r="661">
      <c r="A661" s="51"/>
    </row>
    <row r="662">
      <c r="A662" s="51"/>
    </row>
    <row r="663">
      <c r="A663" s="51"/>
    </row>
    <row r="664">
      <c r="A664" s="51"/>
    </row>
    <row r="665">
      <c r="A665" s="51"/>
    </row>
    <row r="666">
      <c r="A666" s="51"/>
    </row>
    <row r="667">
      <c r="A667" s="51"/>
    </row>
    <row r="668">
      <c r="A668" s="51"/>
    </row>
    <row r="669">
      <c r="A669" s="51"/>
    </row>
    <row r="670">
      <c r="A670" s="51"/>
    </row>
    <row r="671">
      <c r="A671" s="51"/>
    </row>
    <row r="672">
      <c r="A672" s="51"/>
    </row>
    <row r="673">
      <c r="A673" s="51"/>
    </row>
    <row r="674">
      <c r="A674" s="51"/>
    </row>
    <row r="675">
      <c r="A675" s="51"/>
    </row>
    <row r="676">
      <c r="A676" s="51"/>
    </row>
    <row r="677">
      <c r="A677" s="51"/>
    </row>
    <row r="678">
      <c r="A678" s="51"/>
    </row>
    <row r="679">
      <c r="A679" s="51"/>
    </row>
    <row r="680">
      <c r="A680" s="51"/>
    </row>
    <row r="681">
      <c r="A681" s="51"/>
    </row>
    <row r="682">
      <c r="A682" s="51"/>
    </row>
    <row r="683">
      <c r="A683" s="51"/>
    </row>
    <row r="684">
      <c r="A684" s="51"/>
    </row>
    <row r="685">
      <c r="A685" s="51"/>
    </row>
    <row r="686">
      <c r="A686" s="51"/>
    </row>
    <row r="687">
      <c r="A687" s="51"/>
    </row>
    <row r="688">
      <c r="A688" s="51"/>
    </row>
    <row r="689">
      <c r="A689" s="51"/>
    </row>
    <row r="690">
      <c r="A690" s="51"/>
    </row>
    <row r="691">
      <c r="A691" s="51"/>
    </row>
    <row r="692">
      <c r="A692" s="51"/>
    </row>
    <row r="693">
      <c r="A693" s="51"/>
    </row>
    <row r="694">
      <c r="A694" s="51"/>
    </row>
    <row r="695">
      <c r="A695" s="51"/>
    </row>
    <row r="696">
      <c r="A696" s="51"/>
    </row>
    <row r="697">
      <c r="A697" s="51"/>
    </row>
    <row r="698">
      <c r="A698" s="51"/>
    </row>
    <row r="699">
      <c r="A699" s="51"/>
    </row>
    <row r="700">
      <c r="A700" s="51"/>
    </row>
    <row r="701">
      <c r="A701" s="51"/>
    </row>
    <row r="702">
      <c r="A702" s="51"/>
    </row>
    <row r="703">
      <c r="A703" s="51"/>
    </row>
    <row r="704">
      <c r="A704" s="51"/>
    </row>
    <row r="705">
      <c r="A705" s="51"/>
    </row>
    <row r="706">
      <c r="A706" s="51"/>
    </row>
    <row r="707">
      <c r="A707" s="51"/>
    </row>
    <row r="708">
      <c r="A708" s="51"/>
    </row>
    <row r="709">
      <c r="A709" s="51"/>
    </row>
    <row r="710">
      <c r="A710" s="51"/>
    </row>
    <row r="711">
      <c r="A711" s="51"/>
    </row>
    <row r="712">
      <c r="A712" s="51"/>
    </row>
    <row r="713">
      <c r="A713" s="51"/>
    </row>
    <row r="714">
      <c r="A714" s="51"/>
    </row>
    <row r="715">
      <c r="A715" s="51"/>
    </row>
    <row r="716">
      <c r="A716" s="51"/>
    </row>
    <row r="717">
      <c r="A717" s="51"/>
    </row>
    <row r="718">
      <c r="A718" s="51"/>
    </row>
    <row r="719">
      <c r="A719" s="51"/>
    </row>
    <row r="720">
      <c r="A720" s="51"/>
    </row>
    <row r="721">
      <c r="A721" s="51"/>
    </row>
    <row r="722">
      <c r="A722" s="51"/>
    </row>
    <row r="723">
      <c r="A723" s="51"/>
    </row>
    <row r="724">
      <c r="A724" s="51"/>
    </row>
    <row r="725">
      <c r="A725" s="51"/>
    </row>
    <row r="726">
      <c r="A726" s="51"/>
    </row>
    <row r="727">
      <c r="A727" s="51"/>
    </row>
    <row r="728">
      <c r="A728" s="51"/>
    </row>
    <row r="729">
      <c r="A729" s="51"/>
    </row>
    <row r="730">
      <c r="A730" s="51"/>
    </row>
    <row r="731">
      <c r="A731" s="51"/>
    </row>
    <row r="732">
      <c r="A732" s="51"/>
    </row>
    <row r="733">
      <c r="A733" s="51"/>
    </row>
    <row r="734">
      <c r="A734" s="51"/>
    </row>
    <row r="735">
      <c r="A735" s="51"/>
    </row>
    <row r="736">
      <c r="A736" s="51"/>
    </row>
    <row r="737">
      <c r="A737" s="51"/>
    </row>
    <row r="738">
      <c r="A738" s="51"/>
    </row>
    <row r="739">
      <c r="A739" s="51"/>
    </row>
    <row r="740">
      <c r="A740" s="51"/>
    </row>
    <row r="741">
      <c r="A741" s="51"/>
    </row>
    <row r="742">
      <c r="A742" s="51"/>
    </row>
    <row r="743">
      <c r="A743" s="51"/>
    </row>
    <row r="744">
      <c r="A744" s="51"/>
    </row>
    <row r="745">
      <c r="A745" s="51"/>
    </row>
    <row r="746">
      <c r="A746" s="51"/>
    </row>
    <row r="747">
      <c r="A747" s="51"/>
    </row>
    <row r="748">
      <c r="A748" s="51"/>
    </row>
    <row r="749">
      <c r="A749" s="51"/>
    </row>
    <row r="750">
      <c r="A750" s="51"/>
    </row>
    <row r="751">
      <c r="A751" s="51"/>
    </row>
    <row r="752">
      <c r="A752" s="51"/>
    </row>
    <row r="753">
      <c r="A753" s="51"/>
    </row>
    <row r="754">
      <c r="A754" s="51"/>
    </row>
    <row r="755">
      <c r="A755" s="51"/>
    </row>
    <row r="756">
      <c r="A756" s="51"/>
    </row>
    <row r="757">
      <c r="A757" s="51"/>
    </row>
    <row r="758">
      <c r="A758" s="51"/>
    </row>
    <row r="759">
      <c r="A759" s="51"/>
    </row>
    <row r="760">
      <c r="A760" s="51"/>
    </row>
    <row r="761">
      <c r="A761" s="51"/>
    </row>
    <row r="762">
      <c r="A762" s="51"/>
    </row>
    <row r="763">
      <c r="A763" s="51"/>
    </row>
    <row r="764">
      <c r="A764" s="51"/>
    </row>
    <row r="765">
      <c r="A765" s="51"/>
    </row>
    <row r="766">
      <c r="A766" s="51"/>
    </row>
    <row r="767">
      <c r="A767" s="51"/>
    </row>
    <row r="768">
      <c r="A768" s="51"/>
    </row>
    <row r="769">
      <c r="A769" s="51"/>
    </row>
    <row r="770">
      <c r="A770" s="51"/>
    </row>
    <row r="771">
      <c r="A771" s="51"/>
    </row>
    <row r="772">
      <c r="A772" s="51"/>
    </row>
    <row r="773">
      <c r="A773" s="51"/>
    </row>
    <row r="774">
      <c r="A774" s="51"/>
    </row>
    <row r="775">
      <c r="A775" s="51"/>
    </row>
    <row r="776">
      <c r="A776" s="51"/>
    </row>
    <row r="777">
      <c r="A777" s="51"/>
    </row>
    <row r="778">
      <c r="A778" s="51"/>
    </row>
    <row r="779">
      <c r="A779" s="51"/>
    </row>
    <row r="780">
      <c r="A780" s="51"/>
    </row>
    <row r="781">
      <c r="A781" s="51"/>
    </row>
    <row r="782">
      <c r="A782" s="51"/>
    </row>
    <row r="783">
      <c r="A783" s="51"/>
    </row>
    <row r="784">
      <c r="A784" s="51"/>
    </row>
    <row r="785">
      <c r="A785" s="51"/>
    </row>
    <row r="786">
      <c r="A786" s="51"/>
    </row>
    <row r="787">
      <c r="A787" s="51"/>
    </row>
    <row r="788">
      <c r="A788" s="51"/>
    </row>
    <row r="789">
      <c r="A789" s="51"/>
    </row>
    <row r="790">
      <c r="A790" s="51"/>
    </row>
    <row r="791">
      <c r="A791" s="51"/>
    </row>
    <row r="792">
      <c r="A792" s="51"/>
    </row>
    <row r="793">
      <c r="A793" s="51"/>
    </row>
    <row r="794">
      <c r="A794" s="51"/>
    </row>
    <row r="795">
      <c r="A795" s="51"/>
    </row>
    <row r="796">
      <c r="A796" s="51"/>
    </row>
    <row r="797">
      <c r="A797" s="51"/>
    </row>
    <row r="798">
      <c r="A798" s="51"/>
    </row>
    <row r="799">
      <c r="A799" s="51"/>
    </row>
    <row r="800">
      <c r="A800" s="51"/>
    </row>
    <row r="801">
      <c r="A801" s="51"/>
    </row>
    <row r="802">
      <c r="A802" s="51"/>
    </row>
    <row r="803">
      <c r="A803" s="51"/>
    </row>
    <row r="804">
      <c r="A804" s="51"/>
    </row>
    <row r="805">
      <c r="A805" s="51"/>
    </row>
    <row r="806">
      <c r="A806" s="51"/>
    </row>
    <row r="807">
      <c r="A807" s="51"/>
    </row>
    <row r="808">
      <c r="A808" s="51"/>
    </row>
    <row r="809">
      <c r="A809" s="51"/>
    </row>
    <row r="810">
      <c r="A810" s="51"/>
    </row>
    <row r="811">
      <c r="A811" s="51"/>
    </row>
    <row r="812">
      <c r="A812" s="51"/>
    </row>
    <row r="813">
      <c r="A813" s="51"/>
    </row>
    <row r="814">
      <c r="A814" s="51"/>
    </row>
    <row r="815">
      <c r="A815" s="51"/>
    </row>
    <row r="816">
      <c r="A816" s="51"/>
    </row>
    <row r="817">
      <c r="A817" s="51"/>
    </row>
    <row r="818">
      <c r="A818" s="51"/>
    </row>
    <row r="819">
      <c r="A819" s="51"/>
    </row>
    <row r="820">
      <c r="A820" s="51"/>
    </row>
    <row r="821">
      <c r="A821" s="51"/>
    </row>
    <row r="822">
      <c r="A822" s="51"/>
    </row>
    <row r="823">
      <c r="A823" s="51"/>
    </row>
    <row r="824">
      <c r="A824" s="51"/>
    </row>
    <row r="825">
      <c r="A825" s="51"/>
    </row>
    <row r="826">
      <c r="A826" s="51"/>
    </row>
    <row r="827">
      <c r="A827" s="51"/>
    </row>
    <row r="828">
      <c r="A828" s="51"/>
    </row>
    <row r="829">
      <c r="A829" s="51"/>
    </row>
    <row r="830">
      <c r="A830" s="51"/>
    </row>
    <row r="831">
      <c r="A831" s="51"/>
    </row>
    <row r="832">
      <c r="A832" s="51"/>
    </row>
    <row r="833">
      <c r="A833" s="51"/>
    </row>
    <row r="834">
      <c r="A834" s="51"/>
    </row>
    <row r="835">
      <c r="A835" s="51"/>
    </row>
    <row r="836">
      <c r="A836" s="51"/>
    </row>
    <row r="837">
      <c r="A837" s="51"/>
    </row>
    <row r="838">
      <c r="A838" s="51"/>
    </row>
    <row r="839">
      <c r="A839" s="51"/>
    </row>
    <row r="840">
      <c r="A840" s="51"/>
    </row>
    <row r="841">
      <c r="A841" s="51"/>
    </row>
    <row r="842">
      <c r="A842" s="51"/>
    </row>
    <row r="843">
      <c r="A843" s="51"/>
    </row>
    <row r="844">
      <c r="A844" s="51"/>
    </row>
    <row r="845">
      <c r="A845" s="51"/>
    </row>
    <row r="846">
      <c r="A846" s="51"/>
    </row>
    <row r="847">
      <c r="A847" s="51"/>
    </row>
    <row r="848">
      <c r="A848" s="51"/>
    </row>
    <row r="849">
      <c r="A849" s="51"/>
    </row>
    <row r="850">
      <c r="A850" s="51"/>
    </row>
    <row r="851">
      <c r="A851" s="51"/>
    </row>
    <row r="852">
      <c r="A852" s="51"/>
    </row>
    <row r="853">
      <c r="A853" s="51"/>
    </row>
    <row r="854">
      <c r="A854" s="51"/>
    </row>
    <row r="855">
      <c r="A855" s="51"/>
    </row>
    <row r="856">
      <c r="A856" s="51"/>
    </row>
    <row r="857">
      <c r="A857" s="51"/>
    </row>
    <row r="858">
      <c r="A858" s="51"/>
    </row>
    <row r="859">
      <c r="A859" s="51"/>
    </row>
    <row r="860">
      <c r="A860" s="51"/>
    </row>
    <row r="861">
      <c r="A861" s="51"/>
    </row>
    <row r="862">
      <c r="A862" s="51"/>
    </row>
    <row r="863">
      <c r="A863" s="51"/>
    </row>
    <row r="864">
      <c r="A864" s="51"/>
    </row>
    <row r="865">
      <c r="A865" s="51"/>
    </row>
    <row r="866">
      <c r="A866" s="51"/>
    </row>
    <row r="867">
      <c r="A867" s="51"/>
    </row>
    <row r="868">
      <c r="A868" s="51"/>
    </row>
    <row r="869">
      <c r="A869" s="51"/>
    </row>
    <row r="870">
      <c r="A870" s="51"/>
    </row>
    <row r="871">
      <c r="A871" s="51"/>
    </row>
    <row r="872">
      <c r="A872" s="51"/>
    </row>
    <row r="873">
      <c r="A873" s="51"/>
    </row>
    <row r="874">
      <c r="A874" s="51"/>
    </row>
    <row r="875">
      <c r="A875" s="51"/>
    </row>
    <row r="876">
      <c r="A876" s="51"/>
    </row>
    <row r="877">
      <c r="A877" s="51"/>
    </row>
    <row r="878">
      <c r="A878" s="51"/>
    </row>
    <row r="879">
      <c r="A879" s="51"/>
    </row>
    <row r="880">
      <c r="A880" s="51"/>
    </row>
    <row r="881">
      <c r="A881" s="51"/>
    </row>
    <row r="882">
      <c r="A882" s="51"/>
    </row>
    <row r="883">
      <c r="A883" s="51"/>
    </row>
    <row r="884">
      <c r="A884" s="51"/>
    </row>
    <row r="885">
      <c r="A885" s="51"/>
    </row>
    <row r="886">
      <c r="A886" s="51"/>
    </row>
    <row r="887">
      <c r="A887" s="51"/>
    </row>
    <row r="888">
      <c r="A888" s="51"/>
    </row>
    <row r="889">
      <c r="A889" s="51"/>
    </row>
    <row r="890">
      <c r="A890" s="51"/>
    </row>
    <row r="891">
      <c r="A891" s="51"/>
    </row>
    <row r="892">
      <c r="A892" s="51"/>
    </row>
    <row r="893">
      <c r="A893" s="51"/>
    </row>
    <row r="894">
      <c r="A894" s="51"/>
    </row>
    <row r="895">
      <c r="A895" s="51"/>
    </row>
    <row r="896">
      <c r="A896" s="51"/>
    </row>
    <row r="897">
      <c r="A897" s="51"/>
    </row>
    <row r="898">
      <c r="A898" s="51"/>
    </row>
    <row r="899">
      <c r="A899" s="51"/>
    </row>
    <row r="900">
      <c r="A900" s="51"/>
    </row>
    <row r="901">
      <c r="A901" s="51"/>
    </row>
    <row r="902">
      <c r="A902" s="51"/>
    </row>
    <row r="903">
      <c r="A903" s="51"/>
    </row>
    <row r="904">
      <c r="A904" s="51"/>
    </row>
    <row r="905">
      <c r="A905" s="51"/>
    </row>
    <row r="906">
      <c r="A906" s="51"/>
    </row>
    <row r="907">
      <c r="A907" s="51"/>
    </row>
    <row r="908">
      <c r="A908" s="51"/>
    </row>
    <row r="909">
      <c r="A909" s="51"/>
    </row>
    <row r="910">
      <c r="A910" s="51"/>
    </row>
    <row r="911">
      <c r="A911" s="51"/>
    </row>
    <row r="912">
      <c r="A912" s="51"/>
    </row>
    <row r="913">
      <c r="A913" s="51"/>
    </row>
    <row r="914">
      <c r="A914" s="51"/>
    </row>
    <row r="915">
      <c r="A915" s="51"/>
    </row>
    <row r="916">
      <c r="A916" s="51"/>
    </row>
    <row r="917">
      <c r="A917" s="51"/>
    </row>
    <row r="918">
      <c r="A918" s="51"/>
    </row>
    <row r="919">
      <c r="A919" s="51"/>
    </row>
    <row r="920">
      <c r="A920" s="51"/>
    </row>
    <row r="921">
      <c r="A921" s="51"/>
    </row>
    <row r="922">
      <c r="A922" s="51"/>
    </row>
    <row r="923">
      <c r="A923" s="51"/>
    </row>
    <row r="924">
      <c r="A924" s="51"/>
    </row>
    <row r="925">
      <c r="A925" s="51"/>
    </row>
    <row r="926">
      <c r="A926" s="51"/>
    </row>
    <row r="927">
      <c r="A927" s="51"/>
    </row>
    <row r="928">
      <c r="A928" s="51"/>
    </row>
    <row r="929">
      <c r="A929" s="51"/>
    </row>
    <row r="930">
      <c r="A930" s="51"/>
    </row>
    <row r="931">
      <c r="A931" s="51"/>
    </row>
    <row r="932">
      <c r="A932" s="51"/>
    </row>
    <row r="933">
      <c r="A933" s="51"/>
    </row>
    <row r="934">
      <c r="A934" s="51"/>
    </row>
    <row r="935">
      <c r="A935" s="51"/>
    </row>
    <row r="936">
      <c r="A936" s="51"/>
    </row>
    <row r="937">
      <c r="A937" s="51"/>
    </row>
    <row r="938">
      <c r="A938" s="51"/>
    </row>
    <row r="939">
      <c r="A939" s="51"/>
    </row>
    <row r="940">
      <c r="A940" s="51"/>
    </row>
    <row r="941">
      <c r="A941" s="51"/>
    </row>
    <row r="942">
      <c r="A942" s="51"/>
    </row>
    <row r="943">
      <c r="A943" s="51"/>
    </row>
    <row r="944">
      <c r="A944" s="51"/>
    </row>
    <row r="945">
      <c r="A945" s="51"/>
    </row>
    <row r="946">
      <c r="A946" s="51"/>
    </row>
    <row r="947">
      <c r="A947" s="51"/>
    </row>
    <row r="948">
      <c r="A948" s="51"/>
    </row>
    <row r="949">
      <c r="A949" s="51"/>
    </row>
    <row r="950">
      <c r="A950" s="51"/>
    </row>
    <row r="951">
      <c r="A951" s="51"/>
    </row>
    <row r="952">
      <c r="A952" s="51"/>
    </row>
    <row r="953">
      <c r="A953" s="51"/>
    </row>
    <row r="954">
      <c r="A954" s="51"/>
    </row>
    <row r="955">
      <c r="A955" s="51"/>
    </row>
    <row r="956">
      <c r="A956" s="51"/>
    </row>
    <row r="957">
      <c r="A957" s="51"/>
    </row>
    <row r="958">
      <c r="A958" s="51"/>
    </row>
    <row r="959">
      <c r="A959" s="51"/>
    </row>
    <row r="960">
      <c r="A960" s="51"/>
    </row>
    <row r="961">
      <c r="A961" s="51"/>
    </row>
    <row r="962">
      <c r="A962" s="51"/>
    </row>
    <row r="963">
      <c r="A963" s="51"/>
    </row>
    <row r="964">
      <c r="A964" s="51"/>
    </row>
    <row r="965">
      <c r="A965" s="51"/>
    </row>
    <row r="966">
      <c r="A966" s="51"/>
    </row>
    <row r="967">
      <c r="A967" s="51"/>
    </row>
    <row r="968">
      <c r="A968" s="51"/>
    </row>
    <row r="969">
      <c r="A969" s="51"/>
    </row>
    <row r="970">
      <c r="A970" s="51"/>
    </row>
    <row r="971">
      <c r="A971" s="51"/>
    </row>
    <row r="972">
      <c r="A972" s="51"/>
    </row>
    <row r="973">
      <c r="A973" s="51"/>
    </row>
    <row r="974">
      <c r="A974" s="51"/>
    </row>
    <row r="975">
      <c r="A975" s="51"/>
    </row>
    <row r="976">
      <c r="A976" s="51"/>
    </row>
    <row r="977">
      <c r="A977" s="51"/>
    </row>
    <row r="978">
      <c r="A978" s="51"/>
    </row>
    <row r="979">
      <c r="A979" s="51"/>
    </row>
    <row r="980">
      <c r="A980" s="51"/>
    </row>
    <row r="981">
      <c r="A981" s="51"/>
    </row>
    <row r="982">
      <c r="A982" s="51"/>
    </row>
    <row r="983">
      <c r="A983" s="51"/>
    </row>
    <row r="984">
      <c r="A984" s="51"/>
    </row>
    <row r="985">
      <c r="A985" s="51"/>
    </row>
    <row r="986">
      <c r="A986" s="51"/>
    </row>
    <row r="987">
      <c r="A987" s="51"/>
    </row>
    <row r="988">
      <c r="A988" s="51"/>
    </row>
    <row r="989">
      <c r="A989" s="51"/>
    </row>
    <row r="990">
      <c r="A990" s="51"/>
    </row>
    <row r="991">
      <c r="A991" s="51"/>
    </row>
    <row r="992">
      <c r="A992" s="51"/>
    </row>
    <row r="993">
      <c r="A993" s="51"/>
    </row>
    <row r="994">
      <c r="A994" s="51"/>
    </row>
    <row r="995">
      <c r="A995" s="51"/>
    </row>
    <row r="996">
      <c r="A996" s="51"/>
    </row>
    <row r="997">
      <c r="A997" s="51"/>
    </row>
    <row r="998">
      <c r="A998" s="51"/>
    </row>
    <row r="999">
      <c r="A999" s="51"/>
    </row>
  </sheetData>
  <autoFilter ref="$A$2:$AJ$6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8.43"/>
    <col customWidth="1" min="2" max="2" width="32.86"/>
    <col customWidth="1" min="3" max="3" width="14.86"/>
    <col customWidth="1" min="4" max="4" width="14.0"/>
    <col customWidth="1" min="5" max="5" width="13.57"/>
    <col customWidth="1" min="6" max="6" width="8.14"/>
    <col customWidth="1" min="7" max="9" width="12.0"/>
    <col customWidth="1" min="10" max="12" width="11.86"/>
    <col customWidth="1" min="13" max="18" width="11.71"/>
    <col customWidth="1" min="19" max="21" width="7.71"/>
  </cols>
  <sheetData>
    <row r="1">
      <c r="A1" s="52" t="s">
        <v>424</v>
      </c>
      <c r="B1" s="52" t="s">
        <v>48</v>
      </c>
      <c r="C1" s="52" t="s">
        <v>425</v>
      </c>
      <c r="D1" s="52" t="s">
        <v>426</v>
      </c>
      <c r="E1" s="52" t="s">
        <v>427</v>
      </c>
      <c r="F1" s="52" t="s">
        <v>428</v>
      </c>
      <c r="G1" s="52" t="s">
        <v>429</v>
      </c>
      <c r="H1" s="52" t="s">
        <v>430</v>
      </c>
      <c r="I1" s="52" t="s">
        <v>431</v>
      </c>
      <c r="J1" s="52" t="s">
        <v>432</v>
      </c>
      <c r="K1" s="52" t="s">
        <v>433</v>
      </c>
      <c r="L1" s="52" t="s">
        <v>434</v>
      </c>
      <c r="M1" s="52" t="s">
        <v>435</v>
      </c>
      <c r="N1" s="52" t="s">
        <v>436</v>
      </c>
      <c r="O1" s="52" t="s">
        <v>437</v>
      </c>
      <c r="P1" s="52" t="s">
        <v>438</v>
      </c>
      <c r="Q1" s="52" t="s">
        <v>439</v>
      </c>
      <c r="R1" s="52" t="s">
        <v>440</v>
      </c>
      <c r="S1" s="52" t="s">
        <v>441</v>
      </c>
      <c r="T1" s="52" t="s">
        <v>442</v>
      </c>
      <c r="U1" s="52" t="s">
        <v>443</v>
      </c>
    </row>
    <row r="2">
      <c r="A2" s="53" t="s">
        <v>444</v>
      </c>
      <c r="B2" s="53" t="s">
        <v>445</v>
      </c>
      <c r="C2" s="53" t="s">
        <v>446</v>
      </c>
      <c r="D2" s="53" t="s">
        <v>447</v>
      </c>
      <c r="E2" s="53" t="s">
        <v>448</v>
      </c>
      <c r="F2" s="54">
        <v>6.0</v>
      </c>
      <c r="G2" s="55"/>
      <c r="H2" s="56"/>
      <c r="I2" s="57"/>
      <c r="J2" s="57"/>
      <c r="K2" s="57"/>
      <c r="L2" s="57"/>
      <c r="M2" s="58"/>
      <c r="N2" s="58"/>
      <c r="O2" s="58"/>
      <c r="P2" s="58"/>
      <c r="Q2" s="58"/>
      <c r="R2" s="58"/>
      <c r="S2" s="58"/>
      <c r="T2" s="58"/>
      <c r="U2" s="58"/>
    </row>
    <row r="3">
      <c r="A3" s="53" t="s">
        <v>444</v>
      </c>
      <c r="B3" s="53" t="s">
        <v>445</v>
      </c>
      <c r="C3" s="53" t="s">
        <v>449</v>
      </c>
      <c r="D3" s="53" t="s">
        <v>447</v>
      </c>
      <c r="E3" s="53" t="s">
        <v>448</v>
      </c>
      <c r="F3" s="54">
        <v>6.0</v>
      </c>
      <c r="G3" s="59"/>
      <c r="H3" s="59"/>
      <c r="I3" s="56"/>
      <c r="J3" s="59"/>
      <c r="K3" s="59"/>
      <c r="L3" s="57"/>
      <c r="M3" s="58"/>
      <c r="N3" s="58"/>
      <c r="O3" s="58"/>
      <c r="P3" s="58"/>
      <c r="Q3" s="58"/>
      <c r="R3" s="58"/>
      <c r="S3" s="58"/>
      <c r="T3" s="58"/>
      <c r="U3" s="58"/>
    </row>
    <row r="4">
      <c r="A4" s="53" t="s">
        <v>444</v>
      </c>
      <c r="B4" s="53" t="s">
        <v>445</v>
      </c>
      <c r="C4" s="53" t="s">
        <v>450</v>
      </c>
      <c r="D4" s="53" t="s">
        <v>447</v>
      </c>
      <c r="E4" s="53" t="s">
        <v>448</v>
      </c>
      <c r="F4" s="54">
        <v>6.0</v>
      </c>
      <c r="G4" s="57"/>
      <c r="H4" s="57"/>
      <c r="I4" s="57"/>
      <c r="J4" s="57"/>
      <c r="K4" s="57"/>
      <c r="L4" s="57"/>
      <c r="M4" s="58"/>
      <c r="N4" s="58"/>
      <c r="O4" s="58"/>
      <c r="P4" s="58"/>
      <c r="Q4" s="58"/>
      <c r="R4" s="58"/>
      <c r="S4" s="58"/>
      <c r="T4" s="58"/>
      <c r="U4" s="58"/>
    </row>
    <row r="5">
      <c r="A5" s="53" t="s">
        <v>444</v>
      </c>
      <c r="B5" s="53" t="s">
        <v>445</v>
      </c>
      <c r="C5" s="53" t="s">
        <v>451</v>
      </c>
      <c r="D5" s="53" t="s">
        <v>447</v>
      </c>
      <c r="E5" s="53" t="s">
        <v>448</v>
      </c>
      <c r="F5" s="54">
        <v>6.0</v>
      </c>
      <c r="G5" s="60"/>
      <c r="H5" s="60"/>
      <c r="I5" s="57"/>
      <c r="J5" s="57"/>
      <c r="K5" s="57"/>
      <c r="L5" s="57"/>
      <c r="M5" s="58"/>
      <c r="N5" s="58"/>
      <c r="O5" s="58"/>
      <c r="P5" s="58"/>
      <c r="Q5" s="58"/>
      <c r="R5" s="58"/>
      <c r="S5" s="58"/>
      <c r="T5" s="58"/>
      <c r="U5" s="58"/>
    </row>
    <row r="6">
      <c r="A6" s="53" t="s">
        <v>444</v>
      </c>
      <c r="B6" s="53" t="s">
        <v>445</v>
      </c>
      <c r="C6" s="53" t="s">
        <v>452</v>
      </c>
      <c r="D6" s="53" t="s">
        <v>447</v>
      </c>
      <c r="E6" s="53" t="s">
        <v>448</v>
      </c>
      <c r="F6" s="54">
        <v>6.0</v>
      </c>
      <c r="G6" s="59"/>
      <c r="H6" s="60"/>
      <c r="I6" s="57"/>
      <c r="J6" s="57"/>
      <c r="K6" s="57"/>
      <c r="L6" s="57"/>
      <c r="M6" s="58"/>
      <c r="N6" s="58"/>
      <c r="O6" s="58"/>
      <c r="P6" s="58"/>
      <c r="Q6" s="58"/>
      <c r="R6" s="58"/>
      <c r="S6" s="58"/>
      <c r="T6" s="58"/>
      <c r="U6" s="58"/>
    </row>
    <row r="7">
      <c r="A7" s="53" t="s">
        <v>444</v>
      </c>
      <c r="B7" s="53" t="s">
        <v>445</v>
      </c>
      <c r="C7" s="53" t="s">
        <v>453</v>
      </c>
      <c r="D7" s="53" t="s">
        <v>447</v>
      </c>
      <c r="E7" s="53" t="s">
        <v>448</v>
      </c>
      <c r="F7" s="54">
        <v>6.0</v>
      </c>
      <c r="G7" s="56"/>
      <c r="H7" s="56"/>
      <c r="I7" s="57"/>
      <c r="J7" s="57"/>
      <c r="K7" s="57"/>
      <c r="L7" s="57"/>
      <c r="M7" s="58"/>
      <c r="N7" s="58"/>
      <c r="O7" s="58"/>
      <c r="P7" s="58"/>
      <c r="Q7" s="58"/>
      <c r="R7" s="58"/>
      <c r="S7" s="58"/>
      <c r="T7" s="58"/>
      <c r="U7" s="58"/>
    </row>
    <row r="8" hidden="1">
      <c r="A8" s="53" t="s">
        <v>444</v>
      </c>
      <c r="B8" s="53" t="s">
        <v>454</v>
      </c>
      <c r="C8" s="53" t="s">
        <v>446</v>
      </c>
      <c r="D8" s="53" t="s">
        <v>455</v>
      </c>
      <c r="E8" s="53" t="s">
        <v>448</v>
      </c>
      <c r="F8" s="54">
        <v>6.0</v>
      </c>
      <c r="G8" s="57"/>
      <c r="H8" s="57"/>
      <c r="I8" s="57"/>
      <c r="J8" s="57"/>
      <c r="K8" s="57"/>
      <c r="L8" s="57"/>
      <c r="M8" s="58"/>
      <c r="N8" s="58"/>
      <c r="O8" s="58"/>
      <c r="P8" s="58"/>
      <c r="Q8" s="58"/>
      <c r="R8" s="58"/>
      <c r="S8" s="58"/>
      <c r="T8" s="58"/>
      <c r="U8" s="58"/>
    </row>
    <row r="9" hidden="1">
      <c r="A9" s="53" t="s">
        <v>444</v>
      </c>
      <c r="B9" s="53" t="s">
        <v>454</v>
      </c>
      <c r="C9" s="53" t="s">
        <v>449</v>
      </c>
      <c r="D9" s="53" t="s">
        <v>455</v>
      </c>
      <c r="E9" s="53" t="s">
        <v>448</v>
      </c>
      <c r="F9" s="54">
        <v>6.0</v>
      </c>
      <c r="G9" s="57"/>
      <c r="H9" s="57"/>
      <c r="I9" s="57"/>
      <c r="J9" s="57"/>
      <c r="K9" s="57"/>
      <c r="L9" s="57"/>
      <c r="M9" s="58"/>
      <c r="N9" s="58"/>
      <c r="O9" s="58"/>
      <c r="P9" s="58"/>
      <c r="Q9" s="58"/>
      <c r="R9" s="58"/>
      <c r="S9" s="58"/>
      <c r="T9" s="58"/>
      <c r="U9" s="58"/>
    </row>
    <row r="10" hidden="1">
      <c r="A10" s="53" t="s">
        <v>444</v>
      </c>
      <c r="B10" s="53" t="s">
        <v>454</v>
      </c>
      <c r="C10" s="53" t="s">
        <v>450</v>
      </c>
      <c r="D10" s="53" t="s">
        <v>455</v>
      </c>
      <c r="E10" s="53" t="s">
        <v>448</v>
      </c>
      <c r="F10" s="54">
        <v>6.0</v>
      </c>
      <c r="G10" s="57"/>
      <c r="H10" s="57"/>
      <c r="I10" s="57"/>
      <c r="J10" s="57"/>
      <c r="K10" s="57"/>
      <c r="L10" s="57"/>
      <c r="M10" s="58"/>
      <c r="N10" s="58"/>
      <c r="O10" s="58"/>
      <c r="P10" s="58"/>
      <c r="Q10" s="58"/>
      <c r="R10" s="58"/>
      <c r="S10" s="58"/>
      <c r="T10" s="58"/>
      <c r="U10" s="58"/>
    </row>
    <row r="11" hidden="1">
      <c r="A11" s="53" t="s">
        <v>444</v>
      </c>
      <c r="B11" s="53" t="s">
        <v>454</v>
      </c>
      <c r="C11" s="53" t="s">
        <v>451</v>
      </c>
      <c r="D11" s="53" t="s">
        <v>455</v>
      </c>
      <c r="E11" s="53" t="s">
        <v>448</v>
      </c>
      <c r="F11" s="54">
        <v>6.0</v>
      </c>
      <c r="G11" s="57"/>
      <c r="H11" s="57"/>
      <c r="I11" s="57"/>
      <c r="J11" s="57"/>
      <c r="K11" s="57"/>
      <c r="L11" s="57"/>
      <c r="M11" s="58"/>
      <c r="N11" s="58"/>
      <c r="O11" s="58"/>
      <c r="P11" s="58"/>
      <c r="Q11" s="58"/>
      <c r="R11" s="58"/>
      <c r="S11" s="58"/>
      <c r="T11" s="58"/>
      <c r="U11" s="58"/>
    </row>
    <row r="12" hidden="1">
      <c r="A12" s="53" t="s">
        <v>444</v>
      </c>
      <c r="B12" s="53" t="s">
        <v>454</v>
      </c>
      <c r="C12" s="53" t="s">
        <v>452</v>
      </c>
      <c r="D12" s="53" t="s">
        <v>455</v>
      </c>
      <c r="E12" s="53" t="s">
        <v>448</v>
      </c>
      <c r="F12" s="54">
        <v>6.0</v>
      </c>
      <c r="G12" s="57"/>
      <c r="H12" s="57"/>
      <c r="I12" s="57"/>
      <c r="J12" s="57"/>
      <c r="K12" s="57"/>
      <c r="L12" s="57"/>
      <c r="M12" s="58"/>
      <c r="N12" s="58"/>
      <c r="O12" s="58"/>
      <c r="P12" s="58"/>
      <c r="Q12" s="58"/>
      <c r="R12" s="58"/>
      <c r="S12" s="58"/>
      <c r="T12" s="58"/>
      <c r="U12" s="58"/>
    </row>
    <row r="13" hidden="1">
      <c r="A13" s="53" t="s">
        <v>444</v>
      </c>
      <c r="B13" s="53" t="s">
        <v>454</v>
      </c>
      <c r="C13" s="53" t="s">
        <v>453</v>
      </c>
      <c r="D13" s="53" t="s">
        <v>455</v>
      </c>
      <c r="E13" s="53" t="s">
        <v>448</v>
      </c>
      <c r="F13" s="54">
        <v>6.0</v>
      </c>
      <c r="G13" s="57"/>
      <c r="H13" s="57"/>
      <c r="I13" s="57"/>
      <c r="J13" s="57"/>
      <c r="K13" s="57"/>
      <c r="L13" s="57"/>
      <c r="M13" s="58"/>
      <c r="N13" s="58"/>
      <c r="O13" s="58"/>
      <c r="P13" s="58"/>
      <c r="Q13" s="58"/>
      <c r="R13" s="58"/>
      <c r="S13" s="58"/>
      <c r="T13" s="58"/>
      <c r="U13" s="58"/>
    </row>
    <row r="14" hidden="1">
      <c r="A14" s="53" t="s">
        <v>444</v>
      </c>
      <c r="B14" s="53" t="s">
        <v>456</v>
      </c>
      <c r="C14" s="53" t="s">
        <v>446</v>
      </c>
      <c r="D14" s="53" t="s">
        <v>455</v>
      </c>
      <c r="E14" s="53" t="s">
        <v>448</v>
      </c>
      <c r="F14" s="54">
        <v>6.0</v>
      </c>
      <c r="G14" s="57"/>
      <c r="H14" s="57"/>
      <c r="I14" s="57"/>
      <c r="J14" s="57"/>
      <c r="K14" s="57"/>
      <c r="L14" s="57"/>
      <c r="M14" s="58"/>
      <c r="N14" s="58"/>
      <c r="O14" s="58"/>
      <c r="P14" s="58"/>
      <c r="Q14" s="58"/>
      <c r="R14" s="58"/>
      <c r="S14" s="58"/>
      <c r="T14" s="58"/>
      <c r="U14" s="58"/>
    </row>
    <row r="15" hidden="1">
      <c r="A15" s="53" t="s">
        <v>444</v>
      </c>
      <c r="B15" s="53" t="s">
        <v>456</v>
      </c>
      <c r="C15" s="53" t="s">
        <v>449</v>
      </c>
      <c r="D15" s="53" t="s">
        <v>455</v>
      </c>
      <c r="E15" s="53" t="s">
        <v>448</v>
      </c>
      <c r="F15" s="54">
        <v>6.0</v>
      </c>
      <c r="G15" s="57"/>
      <c r="H15" s="57"/>
      <c r="I15" s="57"/>
      <c r="J15" s="57"/>
      <c r="K15" s="57"/>
      <c r="L15" s="57"/>
      <c r="M15" s="58"/>
      <c r="N15" s="58"/>
      <c r="O15" s="58"/>
      <c r="P15" s="58"/>
      <c r="Q15" s="58"/>
      <c r="R15" s="58"/>
      <c r="S15" s="58"/>
      <c r="T15" s="58"/>
      <c r="U15" s="58"/>
    </row>
    <row r="16" hidden="1">
      <c r="A16" s="53" t="s">
        <v>444</v>
      </c>
      <c r="B16" s="53" t="s">
        <v>456</v>
      </c>
      <c r="C16" s="53" t="s">
        <v>450</v>
      </c>
      <c r="D16" s="53" t="s">
        <v>455</v>
      </c>
      <c r="E16" s="53" t="s">
        <v>448</v>
      </c>
      <c r="F16" s="54">
        <v>6.0</v>
      </c>
      <c r="G16" s="57"/>
      <c r="H16" s="57"/>
      <c r="I16" s="57"/>
      <c r="J16" s="57"/>
      <c r="K16" s="57"/>
      <c r="L16" s="57"/>
      <c r="M16" s="58"/>
      <c r="N16" s="58"/>
      <c r="O16" s="58"/>
      <c r="P16" s="58"/>
      <c r="Q16" s="58"/>
      <c r="R16" s="58"/>
      <c r="S16" s="58"/>
      <c r="T16" s="58"/>
      <c r="U16" s="58"/>
    </row>
    <row r="17" hidden="1">
      <c r="A17" s="53" t="s">
        <v>444</v>
      </c>
      <c r="B17" s="53" t="s">
        <v>456</v>
      </c>
      <c r="C17" s="53" t="s">
        <v>451</v>
      </c>
      <c r="D17" s="53" t="s">
        <v>455</v>
      </c>
      <c r="E17" s="53" t="s">
        <v>448</v>
      </c>
      <c r="F17" s="54">
        <v>6.0</v>
      </c>
      <c r="G17" s="57"/>
      <c r="H17" s="57"/>
      <c r="I17" s="57"/>
      <c r="J17" s="57"/>
      <c r="K17" s="57"/>
      <c r="L17" s="57"/>
      <c r="M17" s="58"/>
      <c r="N17" s="58"/>
      <c r="O17" s="58"/>
      <c r="P17" s="58"/>
      <c r="Q17" s="58"/>
      <c r="R17" s="58"/>
      <c r="S17" s="58"/>
      <c r="T17" s="58"/>
      <c r="U17" s="58"/>
    </row>
    <row r="18" hidden="1">
      <c r="A18" s="53" t="s">
        <v>444</v>
      </c>
      <c r="B18" s="53" t="s">
        <v>456</v>
      </c>
      <c r="C18" s="53" t="s">
        <v>452</v>
      </c>
      <c r="D18" s="53" t="s">
        <v>455</v>
      </c>
      <c r="E18" s="53" t="s">
        <v>448</v>
      </c>
      <c r="F18" s="54">
        <v>6.0</v>
      </c>
      <c r="G18" s="57"/>
      <c r="H18" s="57"/>
      <c r="I18" s="57"/>
      <c r="J18" s="57"/>
      <c r="K18" s="57"/>
      <c r="L18" s="57"/>
      <c r="M18" s="58"/>
      <c r="N18" s="58"/>
      <c r="O18" s="58"/>
      <c r="P18" s="58"/>
      <c r="Q18" s="58"/>
      <c r="R18" s="58"/>
      <c r="S18" s="58"/>
      <c r="T18" s="58"/>
      <c r="U18" s="58"/>
    </row>
    <row r="19" hidden="1">
      <c r="A19" s="53" t="s">
        <v>444</v>
      </c>
      <c r="B19" s="53" t="s">
        <v>456</v>
      </c>
      <c r="C19" s="53" t="s">
        <v>453</v>
      </c>
      <c r="D19" s="53" t="s">
        <v>455</v>
      </c>
      <c r="E19" s="53" t="s">
        <v>448</v>
      </c>
      <c r="F19" s="54">
        <v>6.0</v>
      </c>
      <c r="G19" s="57"/>
      <c r="H19" s="57"/>
      <c r="I19" s="57"/>
      <c r="J19" s="57"/>
      <c r="K19" s="57"/>
      <c r="L19" s="57"/>
      <c r="M19" s="58"/>
      <c r="N19" s="58"/>
      <c r="O19" s="58"/>
      <c r="P19" s="58"/>
      <c r="Q19" s="58"/>
      <c r="R19" s="58"/>
      <c r="S19" s="58"/>
      <c r="T19" s="58"/>
      <c r="U19" s="58"/>
    </row>
    <row r="20">
      <c r="A20" s="53" t="s">
        <v>444</v>
      </c>
      <c r="B20" s="53" t="s">
        <v>457</v>
      </c>
      <c r="C20" s="53" t="s">
        <v>446</v>
      </c>
      <c r="D20" s="53" t="s">
        <v>455</v>
      </c>
      <c r="E20" s="53" t="s">
        <v>458</v>
      </c>
      <c r="F20" s="54">
        <v>6.0</v>
      </c>
      <c r="G20" s="61">
        <v>43444.0</v>
      </c>
      <c r="H20" s="62">
        <v>43456.0</v>
      </c>
      <c r="I20" s="57"/>
      <c r="J20" s="57"/>
      <c r="K20" s="57"/>
      <c r="L20" s="57"/>
      <c r="M20" s="58"/>
      <c r="N20" s="58"/>
      <c r="O20" s="58"/>
      <c r="P20" s="58"/>
      <c r="Q20" s="58"/>
      <c r="R20" s="58"/>
      <c r="S20" s="58"/>
      <c r="T20" s="58"/>
      <c r="U20" s="58"/>
    </row>
    <row r="21">
      <c r="A21" s="53" t="s">
        <v>444</v>
      </c>
      <c r="B21" s="53" t="s">
        <v>457</v>
      </c>
      <c r="C21" s="53" t="s">
        <v>449</v>
      </c>
      <c r="D21" s="53" t="s">
        <v>455</v>
      </c>
      <c r="E21" s="53" t="s">
        <v>458</v>
      </c>
      <c r="F21" s="54">
        <v>6.0</v>
      </c>
      <c r="G21" s="61">
        <v>43413.0</v>
      </c>
      <c r="H21" s="61">
        <v>43431.0</v>
      </c>
      <c r="I21" s="62">
        <v>43454.0</v>
      </c>
      <c r="J21" s="57"/>
      <c r="K21" s="57"/>
      <c r="L21" s="57"/>
      <c r="M21" s="58"/>
      <c r="N21" s="58"/>
      <c r="O21" s="58"/>
      <c r="P21" s="58"/>
      <c r="Q21" s="58"/>
      <c r="R21" s="58"/>
      <c r="S21" s="58"/>
      <c r="T21" s="58"/>
      <c r="U21" s="58"/>
    </row>
    <row r="22">
      <c r="A22" s="53" t="s">
        <v>444</v>
      </c>
      <c r="B22" s="53" t="s">
        <v>457</v>
      </c>
      <c r="C22" s="53" t="s">
        <v>450</v>
      </c>
      <c r="D22" s="53" t="s">
        <v>455</v>
      </c>
      <c r="E22" s="53" t="s">
        <v>458</v>
      </c>
      <c r="F22" s="54">
        <v>6.0</v>
      </c>
      <c r="G22" s="61">
        <v>43417.0</v>
      </c>
      <c r="H22" s="61">
        <v>43426.0</v>
      </c>
      <c r="I22" s="61">
        <v>43440.0</v>
      </c>
      <c r="J22" s="57"/>
      <c r="K22" s="57"/>
      <c r="L22" s="57"/>
      <c r="M22" s="58"/>
      <c r="N22" s="58"/>
      <c r="O22" s="58"/>
      <c r="P22" s="58"/>
      <c r="Q22" s="58"/>
      <c r="R22" s="58"/>
      <c r="S22" s="58"/>
      <c r="T22" s="58"/>
      <c r="U22" s="58"/>
    </row>
    <row r="23">
      <c r="A23" s="53" t="s">
        <v>444</v>
      </c>
      <c r="B23" s="53" t="s">
        <v>459</v>
      </c>
      <c r="C23" s="53" t="s">
        <v>446</v>
      </c>
      <c r="D23" s="53" t="s">
        <v>455</v>
      </c>
      <c r="E23" s="53" t="s">
        <v>458</v>
      </c>
      <c r="F23" s="54">
        <v>6.0</v>
      </c>
      <c r="G23" s="61">
        <v>43444.0</v>
      </c>
      <c r="H23" s="62">
        <v>43456.0</v>
      </c>
      <c r="I23" s="57"/>
      <c r="J23" s="57"/>
      <c r="K23" s="57"/>
      <c r="L23" s="57"/>
      <c r="M23" s="58"/>
      <c r="N23" s="58"/>
      <c r="O23" s="58"/>
      <c r="P23" s="58"/>
      <c r="Q23" s="58"/>
      <c r="R23" s="58"/>
      <c r="S23" s="58"/>
      <c r="T23" s="58"/>
      <c r="U23" s="58"/>
    </row>
    <row r="24">
      <c r="A24" s="53" t="s">
        <v>444</v>
      </c>
      <c r="B24" s="53" t="s">
        <v>459</v>
      </c>
      <c r="C24" s="53" t="s">
        <v>449</v>
      </c>
      <c r="D24" s="53" t="s">
        <v>455</v>
      </c>
      <c r="E24" s="53" t="s">
        <v>458</v>
      </c>
      <c r="F24" s="54">
        <v>6.0</v>
      </c>
      <c r="G24" s="61">
        <v>43412.0</v>
      </c>
      <c r="H24" s="61">
        <v>43431.0</v>
      </c>
      <c r="I24" s="62">
        <v>43454.0</v>
      </c>
      <c r="J24" s="57"/>
      <c r="K24" s="57"/>
      <c r="L24" s="57"/>
      <c r="M24" s="58"/>
      <c r="N24" s="58"/>
      <c r="O24" s="58"/>
      <c r="P24" s="58"/>
      <c r="Q24" s="58"/>
      <c r="R24" s="58"/>
      <c r="S24" s="58"/>
      <c r="T24" s="58"/>
      <c r="U24" s="58"/>
    </row>
    <row r="25">
      <c r="A25" s="53" t="s">
        <v>444</v>
      </c>
      <c r="B25" s="53" t="s">
        <v>459</v>
      </c>
      <c r="C25" s="53" t="s">
        <v>450</v>
      </c>
      <c r="D25" s="53" t="s">
        <v>455</v>
      </c>
      <c r="E25" s="53" t="s">
        <v>458</v>
      </c>
      <c r="F25" s="54">
        <v>6.0</v>
      </c>
      <c r="G25" s="61">
        <v>43417.0</v>
      </c>
      <c r="H25" s="61">
        <v>43426.0</v>
      </c>
      <c r="I25" s="61">
        <v>43440.0</v>
      </c>
      <c r="J25" s="57"/>
      <c r="K25" s="57"/>
      <c r="L25" s="57"/>
      <c r="M25" s="58"/>
      <c r="N25" s="58"/>
      <c r="O25" s="58"/>
      <c r="P25" s="58"/>
      <c r="Q25" s="58"/>
      <c r="R25" s="58"/>
      <c r="S25" s="58"/>
      <c r="T25" s="58"/>
      <c r="U25" s="58"/>
    </row>
    <row r="26">
      <c r="A26" s="63" t="s">
        <v>444</v>
      </c>
      <c r="B26" s="63" t="s">
        <v>460</v>
      </c>
      <c r="C26" s="63" t="s">
        <v>446</v>
      </c>
      <c r="D26" s="63" t="s">
        <v>461</v>
      </c>
      <c r="E26" s="63" t="s">
        <v>462</v>
      </c>
      <c r="F26" s="64">
        <v>6.0</v>
      </c>
      <c r="G26" s="65">
        <v>43132.0</v>
      </c>
      <c r="H26" s="66">
        <v>43145.0</v>
      </c>
      <c r="I26" s="67">
        <v>43145.0</v>
      </c>
      <c r="J26" s="66">
        <v>43146.0</v>
      </c>
      <c r="K26" s="66">
        <v>43146.0</v>
      </c>
      <c r="L26" s="66">
        <v>43159.0</v>
      </c>
      <c r="M26" s="68"/>
      <c r="N26" s="68"/>
      <c r="O26" s="68"/>
      <c r="P26" s="68"/>
      <c r="Q26" s="68"/>
      <c r="R26" s="68"/>
      <c r="S26" s="68"/>
      <c r="T26" s="68"/>
      <c r="U26" s="68"/>
    </row>
    <row r="27">
      <c r="A27" s="63" t="s">
        <v>444</v>
      </c>
      <c r="B27" s="63" t="s">
        <v>460</v>
      </c>
      <c r="C27" s="63" t="s">
        <v>449</v>
      </c>
      <c r="D27" s="63" t="s">
        <v>461</v>
      </c>
      <c r="E27" s="63" t="s">
        <v>462</v>
      </c>
      <c r="F27" s="64">
        <v>6.0</v>
      </c>
      <c r="G27" s="66">
        <v>43131.0</v>
      </c>
      <c r="H27" s="65">
        <v>43133.0</v>
      </c>
      <c r="I27" s="66">
        <v>43147.0</v>
      </c>
      <c r="J27" s="66">
        <v>43147.0</v>
      </c>
      <c r="K27" s="66">
        <v>43158.0</v>
      </c>
      <c r="L27" s="67">
        <v>43175.0</v>
      </c>
      <c r="M27" s="67">
        <v>43175.0</v>
      </c>
      <c r="N27" s="68"/>
      <c r="O27" s="68"/>
      <c r="P27" s="68"/>
      <c r="Q27" s="68"/>
      <c r="R27" s="68"/>
      <c r="S27" s="68"/>
      <c r="T27" s="68"/>
      <c r="U27" s="68"/>
    </row>
    <row r="28">
      <c r="A28" s="63" t="s">
        <v>444</v>
      </c>
      <c r="B28" s="63" t="s">
        <v>460</v>
      </c>
      <c r="C28" s="63" t="s">
        <v>450</v>
      </c>
      <c r="D28" s="63" t="s">
        <v>461</v>
      </c>
      <c r="E28" s="63" t="s">
        <v>462</v>
      </c>
      <c r="F28" s="64">
        <v>6.0</v>
      </c>
      <c r="G28" s="67">
        <v>43129.0</v>
      </c>
      <c r="H28" s="67">
        <v>43129.0</v>
      </c>
      <c r="I28" s="67">
        <v>43130.0</v>
      </c>
      <c r="J28" s="65">
        <v>43136.0</v>
      </c>
      <c r="K28" s="66">
        <v>43146.0</v>
      </c>
      <c r="L28" s="66">
        <v>43146.0</v>
      </c>
      <c r="M28" s="66">
        <v>43153.0</v>
      </c>
      <c r="N28" s="66">
        <v>43170.0</v>
      </c>
      <c r="O28" s="68"/>
      <c r="P28" s="68"/>
      <c r="Q28" s="68"/>
      <c r="R28" s="68"/>
      <c r="S28" s="68"/>
      <c r="T28" s="68"/>
      <c r="U28" s="68"/>
    </row>
    <row r="29">
      <c r="A29" s="63" t="s">
        <v>444</v>
      </c>
      <c r="B29" s="63" t="s">
        <v>460</v>
      </c>
      <c r="C29" s="63" t="s">
        <v>451</v>
      </c>
      <c r="D29" s="63" t="s">
        <v>461</v>
      </c>
      <c r="E29" s="63" t="s">
        <v>462</v>
      </c>
      <c r="F29" s="64">
        <v>6.0</v>
      </c>
      <c r="G29" s="67">
        <v>43128.0</v>
      </c>
      <c r="H29" s="66">
        <v>43143.0</v>
      </c>
      <c r="I29" s="66">
        <v>43144.0</v>
      </c>
      <c r="J29" s="66">
        <v>43144.0</v>
      </c>
      <c r="K29" s="66">
        <v>43151.0</v>
      </c>
      <c r="L29" s="66">
        <v>43152.0</v>
      </c>
      <c r="M29" s="65">
        <v>43166.0</v>
      </c>
      <c r="N29" s="68"/>
      <c r="O29" s="68"/>
      <c r="P29" s="68"/>
      <c r="Q29" s="68"/>
      <c r="R29" s="68"/>
      <c r="S29" s="68"/>
      <c r="T29" s="68"/>
      <c r="U29" s="68"/>
    </row>
    <row r="30">
      <c r="A30" s="63" t="s">
        <v>444</v>
      </c>
      <c r="B30" s="63" t="s">
        <v>460</v>
      </c>
      <c r="C30" s="63" t="s">
        <v>452</v>
      </c>
      <c r="D30" s="63" t="s">
        <v>461</v>
      </c>
      <c r="E30" s="63" t="s">
        <v>462</v>
      </c>
      <c r="F30" s="64">
        <v>6.0</v>
      </c>
      <c r="G30" s="66">
        <v>43128.0</v>
      </c>
      <c r="H30" s="66">
        <v>43143.0</v>
      </c>
      <c r="I30" s="66">
        <v>43144.0</v>
      </c>
      <c r="J30" s="65">
        <v>43163.0</v>
      </c>
      <c r="K30" s="65">
        <v>43163.0</v>
      </c>
      <c r="L30" s="65">
        <v>43166.0</v>
      </c>
      <c r="M30" s="68"/>
      <c r="N30" s="68"/>
      <c r="O30" s="68"/>
      <c r="P30" s="68"/>
      <c r="Q30" s="68"/>
      <c r="R30" s="68"/>
      <c r="S30" s="68"/>
      <c r="T30" s="68"/>
      <c r="U30" s="68"/>
    </row>
    <row r="31">
      <c r="A31" s="63" t="s">
        <v>444</v>
      </c>
      <c r="B31" s="63" t="s">
        <v>460</v>
      </c>
      <c r="C31" s="63" t="s">
        <v>453</v>
      </c>
      <c r="D31" s="63" t="s">
        <v>461</v>
      </c>
      <c r="E31" s="63" t="s">
        <v>462</v>
      </c>
      <c r="F31" s="64">
        <v>6.0</v>
      </c>
      <c r="G31" s="66">
        <v>43148.0</v>
      </c>
      <c r="H31" s="66">
        <v>43151.0</v>
      </c>
      <c r="I31" s="66">
        <v>43152.0</v>
      </c>
      <c r="J31" s="65">
        <v>43162.0</v>
      </c>
      <c r="K31" s="65">
        <v>43162.0</v>
      </c>
      <c r="L31" s="67">
        <v>43171.0</v>
      </c>
      <c r="M31" s="68"/>
      <c r="N31" s="68"/>
      <c r="O31" s="68"/>
      <c r="P31" s="68"/>
      <c r="Q31" s="68"/>
      <c r="R31" s="68"/>
      <c r="S31" s="68"/>
      <c r="T31" s="68"/>
      <c r="U31" s="68"/>
    </row>
    <row r="32">
      <c r="A32" s="53" t="s">
        <v>463</v>
      </c>
      <c r="B32" s="53" t="s">
        <v>464</v>
      </c>
      <c r="C32" s="53" t="s">
        <v>446</v>
      </c>
      <c r="D32" s="53" t="s">
        <v>465</v>
      </c>
      <c r="E32" s="53" t="s">
        <v>466</v>
      </c>
      <c r="F32" s="54">
        <v>10.0</v>
      </c>
      <c r="G32" s="69">
        <v>43390.0</v>
      </c>
      <c r="H32" s="69">
        <v>43404.0</v>
      </c>
      <c r="I32" s="69">
        <v>43405.0</v>
      </c>
      <c r="J32" s="69">
        <v>43447.0</v>
      </c>
      <c r="K32" s="70">
        <v>43456.0</v>
      </c>
      <c r="L32" s="70">
        <v>43457.0</v>
      </c>
      <c r="M32" s="69"/>
      <c r="N32" s="71"/>
      <c r="O32" s="71"/>
      <c r="P32" s="72"/>
      <c r="Q32" s="58"/>
      <c r="R32" s="58"/>
      <c r="S32" s="58"/>
      <c r="T32" s="58"/>
      <c r="U32" s="58"/>
    </row>
    <row r="33">
      <c r="A33" s="53" t="s">
        <v>463</v>
      </c>
      <c r="B33" s="53" t="s">
        <v>464</v>
      </c>
      <c r="C33" s="53" t="s">
        <v>449</v>
      </c>
      <c r="D33" s="53" t="s">
        <v>465</v>
      </c>
      <c r="E33" s="53" t="s">
        <v>466</v>
      </c>
      <c r="F33" s="54">
        <v>10.0</v>
      </c>
      <c r="G33" s="69">
        <v>43392.0</v>
      </c>
      <c r="H33" s="69">
        <v>43406.0</v>
      </c>
      <c r="I33" s="69">
        <v>43432.0</v>
      </c>
      <c r="J33" s="69">
        <v>43448.0</v>
      </c>
      <c r="K33" s="73">
        <v>43454.0</v>
      </c>
      <c r="L33" s="73">
        <v>43455.0</v>
      </c>
      <c r="M33" s="71"/>
      <c r="N33" s="71"/>
      <c r="O33" s="71"/>
      <c r="P33" s="72"/>
      <c r="Q33" s="58"/>
      <c r="R33" s="58"/>
      <c r="S33" s="58"/>
      <c r="T33" s="58"/>
      <c r="U33" s="58"/>
    </row>
    <row r="34">
      <c r="A34" s="53" t="s">
        <v>463</v>
      </c>
      <c r="B34" s="53" t="s">
        <v>464</v>
      </c>
      <c r="C34" s="53" t="s">
        <v>450</v>
      </c>
      <c r="D34" s="53" t="s">
        <v>465</v>
      </c>
      <c r="E34" s="53" t="s">
        <v>466</v>
      </c>
      <c r="F34" s="54">
        <v>10.0</v>
      </c>
      <c r="G34" s="69">
        <v>43397.0</v>
      </c>
      <c r="H34" s="69">
        <v>43398.0</v>
      </c>
      <c r="I34" s="69">
        <v>43404.0</v>
      </c>
      <c r="J34" s="69">
        <v>43416.0</v>
      </c>
      <c r="K34" s="69">
        <v>43440.0</v>
      </c>
      <c r="L34" s="74">
        <v>43441.0</v>
      </c>
      <c r="M34" s="71"/>
      <c r="N34" s="71"/>
      <c r="O34" s="71"/>
      <c r="P34" s="72"/>
      <c r="Q34" s="58"/>
      <c r="R34" s="58"/>
      <c r="S34" s="58"/>
      <c r="T34" s="58"/>
      <c r="U34" s="58"/>
    </row>
    <row r="35">
      <c r="A35" s="53" t="s">
        <v>463</v>
      </c>
      <c r="B35" s="53" t="s">
        <v>464</v>
      </c>
      <c r="C35" s="53" t="s">
        <v>451</v>
      </c>
      <c r="D35" s="53" t="s">
        <v>465</v>
      </c>
      <c r="E35" s="53" t="s">
        <v>466</v>
      </c>
      <c r="F35" s="54">
        <v>10.0</v>
      </c>
      <c r="G35" s="69">
        <v>43410.0</v>
      </c>
      <c r="H35" s="69">
        <v>43411.0</v>
      </c>
      <c r="I35" s="69">
        <v>43419.0</v>
      </c>
      <c r="J35" s="69">
        <v>43420.0</v>
      </c>
      <c r="K35" s="69">
        <v>43433.0</v>
      </c>
      <c r="L35" s="69">
        <v>43434.0</v>
      </c>
      <c r="M35" s="74">
        <v>43438.0</v>
      </c>
      <c r="N35" s="69">
        <v>43439.0</v>
      </c>
      <c r="O35" s="73">
        <v>43452.0</v>
      </c>
      <c r="P35" s="73">
        <v>43453.0</v>
      </c>
      <c r="Q35" s="58"/>
      <c r="R35" s="58"/>
      <c r="S35" s="58"/>
      <c r="T35" s="58"/>
      <c r="U35" s="58"/>
    </row>
    <row r="36">
      <c r="A36" s="53" t="s">
        <v>463</v>
      </c>
      <c r="B36" s="53" t="s">
        <v>464</v>
      </c>
      <c r="C36" s="53" t="s">
        <v>452</v>
      </c>
      <c r="D36" s="53" t="s">
        <v>465</v>
      </c>
      <c r="E36" s="53" t="s">
        <v>466</v>
      </c>
      <c r="F36" s="54">
        <v>10.0</v>
      </c>
      <c r="G36" s="69">
        <v>43410.0</v>
      </c>
      <c r="H36" s="69">
        <v>43411.0</v>
      </c>
      <c r="I36" s="69">
        <v>43424.0</v>
      </c>
      <c r="J36" s="69">
        <v>43425.0</v>
      </c>
      <c r="K36" s="69">
        <v>43433.0</v>
      </c>
      <c r="L36" s="69">
        <v>43434.0</v>
      </c>
      <c r="M36" s="69">
        <v>43445.0</v>
      </c>
      <c r="N36" s="69">
        <v>43446.0</v>
      </c>
      <c r="O36" s="73">
        <v>43452.0</v>
      </c>
      <c r="P36" s="73">
        <v>43453.0</v>
      </c>
      <c r="Q36" s="70">
        <v>43463.0</v>
      </c>
      <c r="R36" s="73">
        <v>43464.0</v>
      </c>
      <c r="S36" s="58"/>
      <c r="T36" s="58"/>
      <c r="U36" s="58"/>
    </row>
    <row r="37">
      <c r="A37" s="53" t="s">
        <v>463</v>
      </c>
      <c r="B37" s="53" t="s">
        <v>464</v>
      </c>
      <c r="C37" s="53" t="s">
        <v>453</v>
      </c>
      <c r="D37" s="53" t="s">
        <v>465</v>
      </c>
      <c r="E37" s="53" t="s">
        <v>466</v>
      </c>
      <c r="F37" s="54">
        <v>10.0</v>
      </c>
      <c r="G37" s="69">
        <v>43419.0</v>
      </c>
      <c r="H37" s="69">
        <v>43420.0</v>
      </c>
      <c r="I37" s="69">
        <v>43424.0</v>
      </c>
      <c r="J37" s="69">
        <v>43425.0</v>
      </c>
      <c r="K37" s="69">
        <v>43438.0</v>
      </c>
      <c r="L37" s="69">
        <v>43439.0</v>
      </c>
      <c r="M37" s="69">
        <v>43445.0</v>
      </c>
      <c r="N37" s="69">
        <v>43446.0</v>
      </c>
      <c r="O37" s="70">
        <v>43463.0</v>
      </c>
      <c r="P37" s="73">
        <v>43464.0</v>
      </c>
      <c r="Q37" s="58"/>
      <c r="R37" s="58"/>
      <c r="S37" s="58"/>
      <c r="T37" s="58"/>
      <c r="U37" s="58"/>
    </row>
    <row r="38">
      <c r="A38" s="53" t="s">
        <v>463</v>
      </c>
      <c r="B38" s="53" t="s">
        <v>467</v>
      </c>
      <c r="C38" s="53" t="s">
        <v>446</v>
      </c>
      <c r="D38" s="53" t="s">
        <v>465</v>
      </c>
      <c r="E38" s="53" t="s">
        <v>468</v>
      </c>
      <c r="F38" s="54">
        <v>5.0</v>
      </c>
      <c r="G38" s="75">
        <v>43389.0</v>
      </c>
      <c r="H38" s="76">
        <v>43398.0</v>
      </c>
      <c r="I38" s="76">
        <v>43404.0</v>
      </c>
      <c r="J38" s="73">
        <v>43456.0</v>
      </c>
      <c r="K38" s="71"/>
      <c r="L38" s="58"/>
      <c r="M38" s="58"/>
      <c r="N38" s="58"/>
      <c r="O38" s="58"/>
      <c r="P38" s="58"/>
      <c r="Q38" s="58"/>
      <c r="R38" s="58"/>
      <c r="S38" s="58"/>
      <c r="T38" s="58"/>
      <c r="U38" s="58"/>
    </row>
    <row r="39">
      <c r="A39" s="53" t="s">
        <v>463</v>
      </c>
      <c r="B39" s="53" t="s">
        <v>467</v>
      </c>
      <c r="C39" s="53" t="s">
        <v>449</v>
      </c>
      <c r="D39" s="53" t="s">
        <v>465</v>
      </c>
      <c r="E39" s="53" t="s">
        <v>468</v>
      </c>
      <c r="F39" s="54">
        <v>5.0</v>
      </c>
      <c r="G39" s="75">
        <v>43389.0</v>
      </c>
      <c r="H39" s="73">
        <v>43454.0</v>
      </c>
      <c r="I39" s="71"/>
      <c r="J39" s="71"/>
      <c r="K39" s="71"/>
      <c r="L39" s="58"/>
      <c r="M39" s="58"/>
      <c r="N39" s="58"/>
      <c r="O39" s="58"/>
      <c r="P39" s="58"/>
      <c r="Q39" s="58"/>
      <c r="R39" s="58"/>
      <c r="S39" s="58"/>
      <c r="T39" s="58"/>
      <c r="U39" s="58"/>
    </row>
    <row r="40">
      <c r="A40" s="53" t="s">
        <v>463</v>
      </c>
      <c r="B40" s="53" t="s">
        <v>467</v>
      </c>
      <c r="C40" s="53" t="s">
        <v>450</v>
      </c>
      <c r="D40" s="53" t="s">
        <v>465</v>
      </c>
      <c r="E40" s="53" t="s">
        <v>468</v>
      </c>
      <c r="F40" s="54">
        <v>5.0</v>
      </c>
      <c r="G40" s="76">
        <v>43403.0</v>
      </c>
      <c r="H40" s="76">
        <v>43417.0</v>
      </c>
      <c r="I40" s="71"/>
      <c r="J40" s="71"/>
      <c r="K40" s="71"/>
      <c r="L40" s="58"/>
      <c r="M40" s="58"/>
      <c r="N40" s="58"/>
      <c r="O40" s="58"/>
      <c r="P40" s="58"/>
      <c r="Q40" s="58"/>
      <c r="R40" s="58"/>
      <c r="S40" s="58"/>
      <c r="T40" s="58"/>
      <c r="U40" s="58"/>
    </row>
    <row r="41">
      <c r="A41" s="53" t="s">
        <v>463</v>
      </c>
      <c r="B41" s="53" t="s">
        <v>467</v>
      </c>
      <c r="C41" s="53" t="s">
        <v>451</v>
      </c>
      <c r="D41" s="53" t="s">
        <v>465</v>
      </c>
      <c r="E41" s="53" t="s">
        <v>468</v>
      </c>
      <c r="F41" s="54">
        <v>5.0</v>
      </c>
      <c r="G41" s="76">
        <v>43410.0</v>
      </c>
      <c r="H41" s="76">
        <v>43433.0</v>
      </c>
      <c r="I41" s="76">
        <v>43438.0</v>
      </c>
      <c r="J41" s="73">
        <v>43452.0</v>
      </c>
      <c r="K41" s="71"/>
      <c r="L41" s="58"/>
      <c r="M41" s="58"/>
      <c r="N41" s="58"/>
      <c r="O41" s="58"/>
      <c r="P41" s="58"/>
      <c r="Q41" s="58"/>
      <c r="R41" s="58"/>
      <c r="S41" s="58"/>
      <c r="T41" s="58"/>
      <c r="U41" s="58"/>
    </row>
    <row r="42">
      <c r="A42" s="53" t="s">
        <v>463</v>
      </c>
      <c r="B42" s="53" t="s">
        <v>467</v>
      </c>
      <c r="C42" s="53" t="s">
        <v>452</v>
      </c>
      <c r="D42" s="53" t="s">
        <v>465</v>
      </c>
      <c r="E42" s="53" t="s">
        <v>468</v>
      </c>
      <c r="F42" s="54">
        <v>5.0</v>
      </c>
      <c r="G42" s="76">
        <v>43410.0</v>
      </c>
      <c r="H42" s="76">
        <v>43433.0</v>
      </c>
      <c r="I42" s="76">
        <v>43445.0</v>
      </c>
      <c r="J42" s="73">
        <v>43452.0</v>
      </c>
      <c r="K42" s="73">
        <v>43463.0</v>
      </c>
      <c r="L42" s="58"/>
      <c r="M42" s="58"/>
      <c r="N42" s="58"/>
      <c r="O42" s="58"/>
      <c r="P42" s="58"/>
      <c r="Q42" s="58"/>
      <c r="R42" s="58"/>
      <c r="S42" s="58"/>
      <c r="T42" s="58"/>
      <c r="U42" s="58"/>
    </row>
    <row r="43">
      <c r="A43" s="53" t="s">
        <v>463</v>
      </c>
      <c r="B43" s="53" t="s">
        <v>467</v>
      </c>
      <c r="C43" s="53" t="s">
        <v>453</v>
      </c>
      <c r="D43" s="53" t="s">
        <v>465</v>
      </c>
      <c r="E43" s="53" t="s">
        <v>468</v>
      </c>
      <c r="F43" s="54">
        <v>5.0</v>
      </c>
      <c r="G43" s="76">
        <v>43419.0</v>
      </c>
      <c r="H43" s="76">
        <v>43438.0</v>
      </c>
      <c r="I43" s="76">
        <v>43445.0</v>
      </c>
      <c r="J43" s="73">
        <v>43463.0</v>
      </c>
      <c r="K43" s="71"/>
      <c r="L43" s="58"/>
      <c r="M43" s="58"/>
      <c r="N43" s="58"/>
      <c r="O43" s="58"/>
      <c r="P43" s="58"/>
      <c r="Q43" s="58"/>
      <c r="R43" s="58"/>
      <c r="S43" s="58"/>
      <c r="T43" s="58"/>
      <c r="U43" s="58"/>
    </row>
    <row r="44">
      <c r="A44" s="53" t="s">
        <v>463</v>
      </c>
      <c r="B44" s="53" t="s">
        <v>469</v>
      </c>
      <c r="C44" s="53" t="s">
        <v>446</v>
      </c>
      <c r="D44" s="53" t="s">
        <v>465</v>
      </c>
      <c r="E44" s="53" t="s">
        <v>468</v>
      </c>
      <c r="F44" s="54">
        <v>5.0</v>
      </c>
      <c r="G44" s="75">
        <v>43389.0</v>
      </c>
      <c r="H44" s="76">
        <v>43398.0</v>
      </c>
      <c r="I44" s="76">
        <v>43404.0</v>
      </c>
      <c r="J44" s="73">
        <v>43456.0</v>
      </c>
      <c r="K44" s="71"/>
      <c r="L44" s="58"/>
      <c r="M44" s="58"/>
      <c r="N44" s="58"/>
      <c r="O44" s="58"/>
      <c r="P44" s="58"/>
      <c r="Q44" s="58"/>
      <c r="R44" s="58"/>
      <c r="S44" s="58"/>
      <c r="T44" s="58"/>
      <c r="U44" s="58"/>
    </row>
    <row r="45">
      <c r="A45" s="53" t="s">
        <v>463</v>
      </c>
      <c r="B45" s="53" t="s">
        <v>469</v>
      </c>
      <c r="C45" s="53" t="s">
        <v>449</v>
      </c>
      <c r="D45" s="53" t="s">
        <v>465</v>
      </c>
      <c r="E45" s="53" t="s">
        <v>468</v>
      </c>
      <c r="F45" s="54">
        <v>5.0</v>
      </c>
      <c r="G45" s="75">
        <v>43389.0</v>
      </c>
      <c r="H45" s="76">
        <v>43431.0</v>
      </c>
      <c r="I45" s="73">
        <v>43454.0</v>
      </c>
      <c r="J45" s="71"/>
      <c r="K45" s="71"/>
      <c r="L45" s="58"/>
      <c r="M45" s="58"/>
      <c r="N45" s="58"/>
      <c r="O45" s="58"/>
      <c r="P45" s="58"/>
      <c r="Q45" s="58"/>
      <c r="R45" s="58"/>
      <c r="S45" s="58"/>
      <c r="T45" s="58"/>
      <c r="U45" s="58"/>
    </row>
    <row r="46">
      <c r="A46" s="53" t="s">
        <v>463</v>
      </c>
      <c r="B46" s="53" t="s">
        <v>469</v>
      </c>
      <c r="C46" s="53" t="s">
        <v>450</v>
      </c>
      <c r="D46" s="53" t="s">
        <v>465</v>
      </c>
      <c r="E46" s="53" t="s">
        <v>468</v>
      </c>
      <c r="F46" s="54">
        <v>5.0</v>
      </c>
      <c r="G46" s="75">
        <v>43397.0</v>
      </c>
      <c r="H46" s="76">
        <v>43403.0</v>
      </c>
      <c r="I46" s="76">
        <v>43417.0</v>
      </c>
      <c r="J46" s="76">
        <v>43440.0</v>
      </c>
      <c r="K46" s="71"/>
      <c r="L46" s="58"/>
      <c r="M46" s="58"/>
      <c r="N46" s="58"/>
      <c r="O46" s="58"/>
      <c r="P46" s="58"/>
      <c r="Q46" s="58"/>
      <c r="R46" s="58"/>
      <c r="S46" s="58"/>
      <c r="T46" s="58"/>
      <c r="U46" s="58"/>
    </row>
    <row r="47">
      <c r="A47" s="53" t="s">
        <v>463</v>
      </c>
      <c r="B47" s="53" t="s">
        <v>469</v>
      </c>
      <c r="C47" s="53" t="s">
        <v>451</v>
      </c>
      <c r="D47" s="53" t="s">
        <v>465</v>
      </c>
      <c r="E47" s="53" t="s">
        <v>468</v>
      </c>
      <c r="F47" s="54">
        <v>5.0</v>
      </c>
      <c r="G47" s="76">
        <v>43410.0</v>
      </c>
      <c r="H47" s="76">
        <v>43419.0</v>
      </c>
      <c r="I47" s="76">
        <v>43433.0</v>
      </c>
      <c r="J47" s="76">
        <v>43438.0</v>
      </c>
      <c r="K47" s="73">
        <v>43452.0</v>
      </c>
      <c r="L47" s="58"/>
      <c r="M47" s="58"/>
      <c r="N47" s="58"/>
      <c r="O47" s="58"/>
      <c r="P47" s="58"/>
      <c r="Q47" s="58"/>
      <c r="R47" s="58"/>
      <c r="S47" s="58"/>
      <c r="T47" s="58"/>
      <c r="U47" s="58"/>
    </row>
    <row r="48">
      <c r="A48" s="53" t="s">
        <v>463</v>
      </c>
      <c r="B48" s="53" t="s">
        <v>469</v>
      </c>
      <c r="C48" s="53" t="s">
        <v>452</v>
      </c>
      <c r="D48" s="53" t="s">
        <v>465</v>
      </c>
      <c r="E48" s="53" t="s">
        <v>468</v>
      </c>
      <c r="F48" s="54">
        <v>5.0</v>
      </c>
      <c r="G48" s="76">
        <v>43410.0</v>
      </c>
      <c r="H48" s="76">
        <v>43424.0</v>
      </c>
      <c r="I48" s="76">
        <v>43433.0</v>
      </c>
      <c r="J48" s="76">
        <v>43445.0</v>
      </c>
      <c r="K48" s="73">
        <v>43452.0</v>
      </c>
      <c r="L48" s="73">
        <v>43463.0</v>
      </c>
      <c r="M48" s="58"/>
      <c r="N48" s="58"/>
      <c r="O48" s="58"/>
      <c r="P48" s="58"/>
      <c r="Q48" s="58"/>
      <c r="R48" s="58"/>
      <c r="S48" s="58"/>
      <c r="T48" s="58"/>
      <c r="U48" s="58"/>
    </row>
    <row r="49">
      <c r="A49" s="53" t="s">
        <v>463</v>
      </c>
      <c r="B49" s="53" t="s">
        <v>469</v>
      </c>
      <c r="C49" s="53" t="s">
        <v>453</v>
      </c>
      <c r="D49" s="53" t="s">
        <v>465</v>
      </c>
      <c r="E49" s="53" t="s">
        <v>468</v>
      </c>
      <c r="F49" s="54">
        <v>5.0</v>
      </c>
      <c r="G49" s="76">
        <v>43419.0</v>
      </c>
      <c r="H49" s="76">
        <v>43424.0</v>
      </c>
      <c r="I49" s="76">
        <v>43438.0</v>
      </c>
      <c r="J49" s="76">
        <v>43445.0</v>
      </c>
      <c r="K49" s="73">
        <v>43463.0</v>
      </c>
      <c r="L49" s="58"/>
      <c r="M49" s="58"/>
      <c r="N49" s="58"/>
      <c r="O49" s="58"/>
      <c r="P49" s="58"/>
      <c r="Q49" s="58"/>
      <c r="R49" s="58"/>
      <c r="S49" s="58"/>
      <c r="T49" s="58"/>
      <c r="U49" s="58"/>
    </row>
    <row r="50">
      <c r="A50" s="53" t="s">
        <v>463</v>
      </c>
      <c r="B50" s="53" t="s">
        <v>470</v>
      </c>
      <c r="C50" s="53" t="s">
        <v>446</v>
      </c>
      <c r="D50" s="53" t="s">
        <v>465</v>
      </c>
      <c r="E50" s="53" t="s">
        <v>468</v>
      </c>
      <c r="F50" s="54">
        <v>5.0</v>
      </c>
      <c r="G50" s="75">
        <v>43389.0</v>
      </c>
      <c r="H50" s="76">
        <v>43398.0</v>
      </c>
      <c r="I50" s="76">
        <v>43404.0</v>
      </c>
      <c r="J50" s="73">
        <v>43456.0</v>
      </c>
      <c r="K50" s="71"/>
      <c r="L50" s="58"/>
      <c r="M50" s="58"/>
      <c r="N50" s="58"/>
      <c r="O50" s="58"/>
      <c r="P50" s="58"/>
      <c r="Q50" s="58"/>
      <c r="R50" s="58"/>
      <c r="S50" s="58"/>
      <c r="T50" s="58"/>
      <c r="U50" s="58"/>
    </row>
    <row r="51">
      <c r="A51" s="53" t="s">
        <v>463</v>
      </c>
      <c r="B51" s="53" t="s">
        <v>470</v>
      </c>
      <c r="C51" s="53" t="s">
        <v>449</v>
      </c>
      <c r="D51" s="53" t="s">
        <v>465</v>
      </c>
      <c r="E51" s="53" t="s">
        <v>468</v>
      </c>
      <c r="F51" s="54">
        <v>5.0</v>
      </c>
      <c r="G51" s="75">
        <v>43389.0</v>
      </c>
      <c r="H51" s="76">
        <v>43431.0</v>
      </c>
      <c r="I51" s="73">
        <v>43454.0</v>
      </c>
      <c r="J51" s="71"/>
      <c r="K51" s="71"/>
      <c r="L51" s="58"/>
      <c r="M51" s="58"/>
      <c r="N51" s="58"/>
      <c r="O51" s="58"/>
      <c r="P51" s="58"/>
      <c r="Q51" s="58"/>
      <c r="R51" s="58"/>
      <c r="S51" s="58"/>
      <c r="T51" s="58"/>
      <c r="U51" s="58"/>
    </row>
    <row r="52">
      <c r="A52" s="53" t="s">
        <v>463</v>
      </c>
      <c r="B52" s="53" t="s">
        <v>470</v>
      </c>
      <c r="C52" s="53" t="s">
        <v>450</v>
      </c>
      <c r="D52" s="53" t="s">
        <v>465</v>
      </c>
      <c r="E52" s="53" t="s">
        <v>468</v>
      </c>
      <c r="F52" s="54">
        <v>5.0</v>
      </c>
      <c r="G52" s="75">
        <v>43397.0</v>
      </c>
      <c r="H52" s="76">
        <v>43403.0</v>
      </c>
      <c r="I52" s="76">
        <v>43417.0</v>
      </c>
      <c r="J52" s="76">
        <v>43440.0</v>
      </c>
      <c r="K52" s="71"/>
      <c r="L52" s="58"/>
      <c r="M52" s="58"/>
      <c r="N52" s="58"/>
      <c r="O52" s="58"/>
      <c r="P52" s="58"/>
      <c r="Q52" s="58"/>
      <c r="R52" s="58"/>
      <c r="S52" s="58"/>
      <c r="T52" s="58"/>
      <c r="U52" s="58"/>
    </row>
    <row r="53">
      <c r="A53" s="53" t="s">
        <v>463</v>
      </c>
      <c r="B53" s="53" t="s">
        <v>470</v>
      </c>
      <c r="C53" s="53" t="s">
        <v>451</v>
      </c>
      <c r="D53" s="53" t="s">
        <v>465</v>
      </c>
      <c r="E53" s="53" t="s">
        <v>468</v>
      </c>
      <c r="F53" s="54">
        <v>5.0</v>
      </c>
      <c r="G53" s="76">
        <v>43410.0</v>
      </c>
      <c r="H53" s="76">
        <v>43419.0</v>
      </c>
      <c r="I53" s="76">
        <v>43433.0</v>
      </c>
      <c r="J53" s="76">
        <v>43438.0</v>
      </c>
      <c r="K53" s="73">
        <v>43452.0</v>
      </c>
      <c r="L53" s="58"/>
      <c r="M53" s="58"/>
      <c r="N53" s="58"/>
      <c r="O53" s="58"/>
      <c r="P53" s="58"/>
      <c r="Q53" s="58"/>
      <c r="R53" s="58"/>
      <c r="S53" s="58"/>
      <c r="T53" s="58"/>
      <c r="U53" s="58"/>
    </row>
    <row r="54">
      <c r="A54" s="53" t="s">
        <v>463</v>
      </c>
      <c r="B54" s="53" t="s">
        <v>470</v>
      </c>
      <c r="C54" s="53" t="s">
        <v>452</v>
      </c>
      <c r="D54" s="53" t="s">
        <v>465</v>
      </c>
      <c r="E54" s="53" t="s">
        <v>468</v>
      </c>
      <c r="F54" s="54">
        <v>5.0</v>
      </c>
      <c r="G54" s="76">
        <v>43410.0</v>
      </c>
      <c r="H54" s="76">
        <v>43424.0</v>
      </c>
      <c r="I54" s="76">
        <v>43433.0</v>
      </c>
      <c r="J54" s="76">
        <v>43445.0</v>
      </c>
      <c r="K54" s="73">
        <v>43452.0</v>
      </c>
      <c r="L54" s="73">
        <v>43463.0</v>
      </c>
      <c r="M54" s="58"/>
      <c r="N54" s="58"/>
      <c r="O54" s="58"/>
      <c r="P54" s="58"/>
      <c r="Q54" s="58"/>
      <c r="R54" s="58"/>
      <c r="S54" s="58"/>
      <c r="T54" s="58"/>
      <c r="U54" s="58"/>
    </row>
    <row r="55">
      <c r="A55" s="53" t="s">
        <v>463</v>
      </c>
      <c r="B55" s="53" t="s">
        <v>470</v>
      </c>
      <c r="C55" s="53" t="s">
        <v>453</v>
      </c>
      <c r="D55" s="53" t="s">
        <v>465</v>
      </c>
      <c r="E55" s="53" t="s">
        <v>468</v>
      </c>
      <c r="F55" s="54">
        <v>5.0</v>
      </c>
      <c r="G55" s="76">
        <v>43419.0</v>
      </c>
      <c r="H55" s="76">
        <v>43424.0</v>
      </c>
      <c r="I55" s="76">
        <v>43438.0</v>
      </c>
      <c r="J55" s="76">
        <v>43445.0</v>
      </c>
      <c r="K55" s="73">
        <v>43463.0</v>
      </c>
      <c r="L55" s="58"/>
      <c r="M55" s="58"/>
      <c r="N55" s="58"/>
      <c r="O55" s="58"/>
      <c r="P55" s="58"/>
      <c r="Q55" s="58"/>
      <c r="R55" s="58"/>
      <c r="S55" s="58"/>
      <c r="T55" s="58"/>
      <c r="U55" s="58"/>
    </row>
    <row r="56">
      <c r="A56" s="53" t="s">
        <v>463</v>
      </c>
      <c r="B56" s="53" t="s">
        <v>471</v>
      </c>
      <c r="C56" s="53" t="s">
        <v>446</v>
      </c>
      <c r="D56" s="53" t="s">
        <v>465</v>
      </c>
      <c r="E56" s="53" t="s">
        <v>468</v>
      </c>
      <c r="F56" s="54">
        <v>5.0</v>
      </c>
      <c r="G56" s="75">
        <v>43389.0</v>
      </c>
      <c r="H56" s="76">
        <v>43398.0</v>
      </c>
      <c r="I56" s="76">
        <v>43404.0</v>
      </c>
      <c r="J56" s="73">
        <v>43456.0</v>
      </c>
      <c r="K56" s="71"/>
      <c r="L56" s="58"/>
      <c r="M56" s="58"/>
      <c r="N56" s="58"/>
      <c r="O56" s="58"/>
      <c r="P56" s="58"/>
      <c r="Q56" s="58"/>
      <c r="R56" s="58"/>
      <c r="S56" s="58"/>
      <c r="T56" s="58"/>
      <c r="U56" s="58"/>
    </row>
    <row r="57">
      <c r="A57" s="53" t="s">
        <v>463</v>
      </c>
      <c r="B57" s="53" t="s">
        <v>471</v>
      </c>
      <c r="C57" s="53" t="s">
        <v>449</v>
      </c>
      <c r="D57" s="53" t="s">
        <v>465</v>
      </c>
      <c r="E57" s="53" t="s">
        <v>468</v>
      </c>
      <c r="F57" s="54">
        <v>5.0</v>
      </c>
      <c r="G57" s="75">
        <v>43389.0</v>
      </c>
      <c r="H57" s="76">
        <v>43431.0</v>
      </c>
      <c r="I57" s="73">
        <v>43454.0</v>
      </c>
      <c r="J57" s="71"/>
      <c r="K57" s="71"/>
      <c r="L57" s="58"/>
      <c r="M57" s="58"/>
      <c r="N57" s="58"/>
      <c r="O57" s="58"/>
      <c r="P57" s="58"/>
      <c r="Q57" s="58"/>
      <c r="R57" s="58"/>
      <c r="S57" s="58"/>
      <c r="T57" s="58"/>
      <c r="U57" s="58"/>
    </row>
    <row r="58">
      <c r="A58" s="53" t="s">
        <v>463</v>
      </c>
      <c r="B58" s="53" t="s">
        <v>471</v>
      </c>
      <c r="C58" s="53" t="s">
        <v>450</v>
      </c>
      <c r="D58" s="53" t="s">
        <v>465</v>
      </c>
      <c r="E58" s="53" t="s">
        <v>468</v>
      </c>
      <c r="F58" s="54">
        <v>5.0</v>
      </c>
      <c r="G58" s="75">
        <v>43397.0</v>
      </c>
      <c r="H58" s="76">
        <v>43403.0</v>
      </c>
      <c r="I58" s="76">
        <v>43417.0</v>
      </c>
      <c r="J58" s="76">
        <v>43440.0</v>
      </c>
      <c r="K58" s="71"/>
      <c r="L58" s="58"/>
      <c r="M58" s="58"/>
      <c r="N58" s="58"/>
      <c r="O58" s="58"/>
      <c r="P58" s="58"/>
      <c r="Q58" s="58"/>
      <c r="R58" s="58"/>
      <c r="S58" s="58"/>
      <c r="T58" s="58"/>
      <c r="U58" s="58"/>
    </row>
    <row r="59">
      <c r="A59" s="53" t="s">
        <v>463</v>
      </c>
      <c r="B59" s="53" t="s">
        <v>471</v>
      </c>
      <c r="C59" s="53" t="s">
        <v>451</v>
      </c>
      <c r="D59" s="53" t="s">
        <v>465</v>
      </c>
      <c r="E59" s="53" t="s">
        <v>468</v>
      </c>
      <c r="F59" s="54">
        <v>5.0</v>
      </c>
      <c r="G59" s="76">
        <v>43410.0</v>
      </c>
      <c r="H59" s="76">
        <v>43419.0</v>
      </c>
      <c r="I59" s="76">
        <v>43433.0</v>
      </c>
      <c r="J59" s="76">
        <v>43438.0</v>
      </c>
      <c r="K59" s="73">
        <v>43452.0</v>
      </c>
      <c r="L59" s="58"/>
      <c r="M59" s="58"/>
      <c r="N59" s="58"/>
      <c r="O59" s="58"/>
      <c r="P59" s="58"/>
      <c r="Q59" s="58"/>
      <c r="R59" s="58"/>
      <c r="S59" s="58"/>
      <c r="T59" s="58"/>
      <c r="U59" s="58"/>
    </row>
    <row r="60">
      <c r="A60" s="53" t="s">
        <v>463</v>
      </c>
      <c r="B60" s="53" t="s">
        <v>471</v>
      </c>
      <c r="C60" s="53" t="s">
        <v>452</v>
      </c>
      <c r="D60" s="53" t="s">
        <v>465</v>
      </c>
      <c r="E60" s="53" t="s">
        <v>468</v>
      </c>
      <c r="F60" s="54">
        <v>5.0</v>
      </c>
      <c r="G60" s="76">
        <v>43410.0</v>
      </c>
      <c r="H60" s="76">
        <v>43424.0</v>
      </c>
      <c r="I60" s="76">
        <v>43433.0</v>
      </c>
      <c r="J60" s="76">
        <v>43445.0</v>
      </c>
      <c r="K60" s="73">
        <v>43452.0</v>
      </c>
      <c r="L60" s="73">
        <v>43463.0</v>
      </c>
      <c r="M60" s="58"/>
      <c r="N60" s="58"/>
      <c r="O60" s="58"/>
      <c r="P60" s="58"/>
      <c r="Q60" s="58"/>
      <c r="R60" s="58"/>
      <c r="S60" s="58"/>
      <c r="T60" s="58"/>
      <c r="U60" s="58"/>
    </row>
    <row r="61">
      <c r="A61" s="53" t="s">
        <v>463</v>
      </c>
      <c r="B61" s="53" t="s">
        <v>471</v>
      </c>
      <c r="C61" s="53" t="s">
        <v>453</v>
      </c>
      <c r="D61" s="53" t="s">
        <v>465</v>
      </c>
      <c r="E61" s="53" t="s">
        <v>468</v>
      </c>
      <c r="F61" s="54">
        <v>5.0</v>
      </c>
      <c r="G61" s="76">
        <v>43419.0</v>
      </c>
      <c r="H61" s="76">
        <v>43424.0</v>
      </c>
      <c r="I61" s="76">
        <v>43438.0</v>
      </c>
      <c r="J61" s="76">
        <v>43445.0</v>
      </c>
      <c r="K61" s="73">
        <v>43463.0</v>
      </c>
      <c r="L61" s="58"/>
      <c r="M61" s="58"/>
      <c r="N61" s="58"/>
      <c r="O61" s="58"/>
      <c r="P61" s="58"/>
      <c r="Q61" s="58"/>
      <c r="R61" s="58"/>
      <c r="S61" s="58"/>
      <c r="T61" s="58"/>
      <c r="U61" s="5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12.57"/>
    <col hidden="1" min="2" max="4" width="17.29"/>
    <col customWidth="1" hidden="1" min="5" max="5" width="19.14"/>
    <col hidden="1" min="6" max="6" width="17.29"/>
    <col customWidth="1" min="7" max="7" width="8.86"/>
    <col customWidth="1" min="8" max="8" width="14.14"/>
    <col customWidth="1" min="9" max="9" width="14.57"/>
    <col customWidth="1" min="10" max="10" width="14.0"/>
    <col customWidth="1" min="11" max="11" width="14.43"/>
    <col customWidth="1" min="12" max="12" width="14.57"/>
    <col customWidth="1" min="13" max="13" width="13.71"/>
    <col customWidth="1" hidden="1" min="14" max="14" width="13.0"/>
    <col customWidth="1" min="15" max="15" width="13.0"/>
    <col customWidth="1" min="16" max="16" width="13.43"/>
    <col customWidth="1" min="17" max="17" width="12.86"/>
    <col customWidth="1" min="18" max="18" width="14.43"/>
    <col customWidth="1" min="19" max="19" width="13.43"/>
    <col customWidth="1" min="20" max="20" width="12.57"/>
  </cols>
  <sheetData>
    <row r="1">
      <c r="A1" s="45" t="s">
        <v>472</v>
      </c>
      <c r="B1" s="77" t="s">
        <v>473</v>
      </c>
      <c r="C1" s="77" t="s">
        <v>474</v>
      </c>
      <c r="D1" s="77" t="s">
        <v>475</v>
      </c>
      <c r="E1" s="77" t="s">
        <v>476</v>
      </c>
      <c r="F1" s="77" t="s">
        <v>477</v>
      </c>
      <c r="G1" s="45" t="s">
        <v>478</v>
      </c>
      <c r="H1" s="45" t="s">
        <v>479</v>
      </c>
      <c r="I1" s="45" t="s">
        <v>480</v>
      </c>
      <c r="J1" s="45" t="s">
        <v>481</v>
      </c>
      <c r="K1" s="45" t="s">
        <v>482</v>
      </c>
      <c r="L1" s="45" t="s">
        <v>483</v>
      </c>
      <c r="M1" s="45" t="s">
        <v>484</v>
      </c>
      <c r="N1" s="45" t="s">
        <v>485</v>
      </c>
      <c r="O1" s="78" t="s">
        <v>486</v>
      </c>
      <c r="P1" s="79" t="s">
        <v>487</v>
      </c>
      <c r="Q1" s="79" t="s">
        <v>488</v>
      </c>
      <c r="R1" s="79" t="s">
        <v>489</v>
      </c>
      <c r="S1" s="79" t="s">
        <v>490</v>
      </c>
      <c r="T1" s="80" t="s">
        <v>491</v>
      </c>
      <c r="U1" s="26"/>
      <c r="V1" s="26"/>
      <c r="W1" s="26"/>
      <c r="X1" s="26"/>
      <c r="Y1" s="26"/>
      <c r="Z1" s="26"/>
      <c r="AA1" s="26"/>
      <c r="AB1" s="26"/>
    </row>
    <row r="2">
      <c r="A2" s="45" t="s">
        <v>492</v>
      </c>
      <c r="B2" s="81">
        <v>0.0</v>
      </c>
      <c r="C2" s="81">
        <v>0.0</v>
      </c>
      <c r="D2" s="81">
        <v>0.0</v>
      </c>
      <c r="E2" s="81">
        <v>0.0</v>
      </c>
      <c r="F2" s="81">
        <v>0.0</v>
      </c>
      <c r="G2" s="15">
        <v>0.0</v>
      </c>
      <c r="H2">
        <f t="shared" ref="H2:M2" si="1">B2-O2</f>
        <v>0</v>
      </c>
      <c r="I2">
        <f t="shared" si="1"/>
        <v>0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ref="N2:N51" si="3">SUM(H2:M2)</f>
        <v>0</v>
      </c>
      <c r="O2" s="82"/>
      <c r="T2" s="83"/>
    </row>
    <row r="3">
      <c r="A3" s="45" t="s">
        <v>493</v>
      </c>
      <c r="B3" s="81">
        <v>0.0</v>
      </c>
      <c r="C3" s="81">
        <v>0.0</v>
      </c>
      <c r="D3" s="81">
        <v>0.0</v>
      </c>
      <c r="E3" s="81">
        <v>0.0</v>
      </c>
      <c r="F3" s="81">
        <v>0.0</v>
      </c>
      <c r="G3" s="15">
        <v>0.0</v>
      </c>
      <c r="H3">
        <f t="shared" ref="H3:M3" si="2">B3-O3</f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3"/>
        <v>0</v>
      </c>
      <c r="O3" s="82"/>
      <c r="T3" s="83"/>
    </row>
    <row r="4">
      <c r="A4" s="45" t="s">
        <v>494</v>
      </c>
      <c r="B4" s="81">
        <v>0.0</v>
      </c>
      <c r="C4" s="81">
        <v>0.0</v>
      </c>
      <c r="D4" s="81">
        <v>0.0</v>
      </c>
      <c r="E4" s="81">
        <v>0.0</v>
      </c>
      <c r="F4" s="81">
        <v>0.0</v>
      </c>
      <c r="G4" s="15">
        <v>0.0</v>
      </c>
      <c r="H4">
        <f t="shared" ref="H4:M4" si="4">B4-O4</f>
        <v>0</v>
      </c>
      <c r="I4">
        <f t="shared" si="4"/>
        <v>0</v>
      </c>
      <c r="J4">
        <f t="shared" si="4"/>
        <v>0</v>
      </c>
      <c r="K4">
        <f t="shared" si="4"/>
        <v>0</v>
      </c>
      <c r="L4">
        <f t="shared" si="4"/>
        <v>0</v>
      </c>
      <c r="M4">
        <f t="shared" si="4"/>
        <v>0</v>
      </c>
      <c r="N4">
        <f t="shared" si="3"/>
        <v>0</v>
      </c>
      <c r="O4" s="82"/>
      <c r="T4" s="83"/>
    </row>
    <row r="5">
      <c r="A5" s="45" t="s">
        <v>495</v>
      </c>
      <c r="B5" s="81">
        <v>0.0</v>
      </c>
      <c r="C5" s="81">
        <v>0.0</v>
      </c>
      <c r="D5" s="81">
        <v>0.0</v>
      </c>
      <c r="E5" s="81">
        <v>0.0</v>
      </c>
      <c r="F5" s="81">
        <v>0.0</v>
      </c>
      <c r="G5" s="15">
        <v>0.0</v>
      </c>
      <c r="H5">
        <f t="shared" ref="H5:M5" si="5">B5-O5</f>
        <v>0</v>
      </c>
      <c r="I5">
        <f t="shared" si="5"/>
        <v>0</v>
      </c>
      <c r="J5">
        <f t="shared" si="5"/>
        <v>0</v>
      </c>
      <c r="K5">
        <f t="shared" si="5"/>
        <v>0</v>
      </c>
      <c r="L5">
        <f t="shared" si="5"/>
        <v>0</v>
      </c>
      <c r="M5">
        <f t="shared" si="5"/>
        <v>0</v>
      </c>
      <c r="N5">
        <f t="shared" si="3"/>
        <v>0</v>
      </c>
      <c r="O5" s="82"/>
      <c r="T5" s="83"/>
    </row>
    <row r="6">
      <c r="A6" s="45" t="s">
        <v>496</v>
      </c>
      <c r="B6" s="81">
        <v>0.0</v>
      </c>
      <c r="C6" s="81">
        <v>0.0</v>
      </c>
      <c r="D6" s="81">
        <v>0.0</v>
      </c>
      <c r="E6" s="81">
        <v>0.0</v>
      </c>
      <c r="F6" s="81">
        <v>0.0</v>
      </c>
      <c r="G6" s="15">
        <v>0.0</v>
      </c>
      <c r="H6">
        <f t="shared" ref="H6:M6" si="6">B6-O6</f>
        <v>0</v>
      </c>
      <c r="I6">
        <f t="shared" si="6"/>
        <v>0</v>
      </c>
      <c r="J6">
        <f t="shared" si="6"/>
        <v>0</v>
      </c>
      <c r="K6">
        <f t="shared" si="6"/>
        <v>0</v>
      </c>
      <c r="L6">
        <f t="shared" si="6"/>
        <v>0</v>
      </c>
      <c r="M6">
        <f t="shared" si="6"/>
        <v>0</v>
      </c>
      <c r="N6">
        <f t="shared" si="3"/>
        <v>0</v>
      </c>
      <c r="O6" s="82"/>
      <c r="T6" s="83"/>
    </row>
    <row r="7">
      <c r="A7" s="45" t="s">
        <v>497</v>
      </c>
      <c r="B7" s="81">
        <v>32.0</v>
      </c>
      <c r="C7" s="81">
        <v>0.0</v>
      </c>
      <c r="D7" s="81">
        <v>0.0</v>
      </c>
      <c r="E7" s="81">
        <v>16.0</v>
      </c>
      <c r="F7" s="81">
        <v>4.0</v>
      </c>
      <c r="G7" s="15">
        <v>0.0</v>
      </c>
      <c r="H7">
        <f t="shared" ref="H7:M7" si="7">B7-O7</f>
        <v>32</v>
      </c>
      <c r="I7">
        <f t="shared" si="7"/>
        <v>0</v>
      </c>
      <c r="J7">
        <f t="shared" si="7"/>
        <v>0</v>
      </c>
      <c r="K7">
        <f t="shared" si="7"/>
        <v>16</v>
      </c>
      <c r="L7">
        <f t="shared" si="7"/>
        <v>4</v>
      </c>
      <c r="M7">
        <f t="shared" si="7"/>
        <v>0</v>
      </c>
      <c r="N7">
        <f t="shared" si="3"/>
        <v>52</v>
      </c>
      <c r="O7" s="84"/>
      <c r="T7" s="83"/>
    </row>
    <row r="8">
      <c r="A8" s="45" t="s">
        <v>498</v>
      </c>
      <c r="B8" s="81">
        <v>144.0</v>
      </c>
      <c r="C8" s="81">
        <v>0.0</v>
      </c>
      <c r="D8" s="81">
        <v>0.0</v>
      </c>
      <c r="E8" s="81">
        <v>0.0</v>
      </c>
      <c r="F8" s="81">
        <v>0.0</v>
      </c>
      <c r="G8" s="15">
        <v>0.0</v>
      </c>
      <c r="H8">
        <f t="shared" ref="H8:M8" si="8">B8-O8</f>
        <v>144</v>
      </c>
      <c r="I8">
        <f t="shared" si="8"/>
        <v>0</v>
      </c>
      <c r="J8">
        <f t="shared" si="8"/>
        <v>0</v>
      </c>
      <c r="K8">
        <f t="shared" si="8"/>
        <v>0</v>
      </c>
      <c r="L8">
        <f t="shared" si="8"/>
        <v>0</v>
      </c>
      <c r="M8">
        <f t="shared" si="8"/>
        <v>0</v>
      </c>
      <c r="N8">
        <f t="shared" si="3"/>
        <v>144</v>
      </c>
      <c r="O8" s="82"/>
      <c r="T8" s="83"/>
    </row>
    <row r="9">
      <c r="A9" s="45" t="s">
        <v>499</v>
      </c>
      <c r="B9" s="81">
        <v>20.0</v>
      </c>
      <c r="C9" s="81">
        <v>0.0</v>
      </c>
      <c r="D9" s="81">
        <v>0.0</v>
      </c>
      <c r="E9" s="81">
        <v>16.0</v>
      </c>
      <c r="F9" s="81">
        <v>4.0</v>
      </c>
      <c r="G9" s="15">
        <v>1.0</v>
      </c>
      <c r="H9">
        <f t="shared" ref="H9:M9" si="9">B9-O9</f>
        <v>20</v>
      </c>
      <c r="I9">
        <f t="shared" si="9"/>
        <v>0</v>
      </c>
      <c r="J9">
        <f t="shared" si="9"/>
        <v>0</v>
      </c>
      <c r="K9">
        <f t="shared" si="9"/>
        <v>16</v>
      </c>
      <c r="L9">
        <f t="shared" si="9"/>
        <v>4</v>
      </c>
      <c r="M9">
        <f t="shared" si="9"/>
        <v>1</v>
      </c>
      <c r="N9">
        <f t="shared" si="3"/>
        <v>41</v>
      </c>
      <c r="O9" s="82"/>
      <c r="T9" s="83"/>
    </row>
    <row r="10">
      <c r="A10" s="45" t="s">
        <v>500</v>
      </c>
      <c r="B10" s="81">
        <v>80.0</v>
      </c>
      <c r="C10" s="81">
        <v>0.0</v>
      </c>
      <c r="D10" s="81">
        <v>0.0</v>
      </c>
      <c r="E10" s="81">
        <v>16.0</v>
      </c>
      <c r="F10" s="81">
        <v>0.0</v>
      </c>
      <c r="G10" s="15">
        <v>0.0</v>
      </c>
      <c r="H10">
        <f t="shared" ref="H10:M10" si="10">B10-O10</f>
        <v>80</v>
      </c>
      <c r="I10">
        <f t="shared" si="10"/>
        <v>0</v>
      </c>
      <c r="J10">
        <f t="shared" si="10"/>
        <v>0</v>
      </c>
      <c r="K10">
        <f t="shared" si="10"/>
        <v>16</v>
      </c>
      <c r="L10">
        <f t="shared" si="10"/>
        <v>0</v>
      </c>
      <c r="M10">
        <f t="shared" si="10"/>
        <v>0</v>
      </c>
      <c r="N10">
        <f t="shared" si="3"/>
        <v>96</v>
      </c>
      <c r="O10" s="82"/>
      <c r="T10" s="83"/>
    </row>
    <row r="11">
      <c r="A11" s="45" t="s">
        <v>501</v>
      </c>
      <c r="B11" s="81">
        <v>112.0</v>
      </c>
      <c r="C11" s="81">
        <v>48.0</v>
      </c>
      <c r="D11" s="81">
        <v>16.0</v>
      </c>
      <c r="E11" s="81">
        <v>0.0</v>
      </c>
      <c r="F11" s="81">
        <v>0.0</v>
      </c>
      <c r="G11" s="15">
        <v>0.0</v>
      </c>
      <c r="H11">
        <f t="shared" ref="H11:M11" si="11">B11-O11</f>
        <v>112</v>
      </c>
      <c r="I11">
        <f t="shared" si="11"/>
        <v>48</v>
      </c>
      <c r="J11">
        <f t="shared" si="11"/>
        <v>16</v>
      </c>
      <c r="K11">
        <f t="shared" si="11"/>
        <v>0</v>
      </c>
      <c r="L11">
        <f t="shared" si="11"/>
        <v>0</v>
      </c>
      <c r="M11">
        <f t="shared" si="11"/>
        <v>0</v>
      </c>
      <c r="N11">
        <f t="shared" si="3"/>
        <v>176</v>
      </c>
      <c r="O11" s="84"/>
      <c r="T11" s="83"/>
    </row>
    <row r="12">
      <c r="A12" s="45" t="s">
        <v>502</v>
      </c>
      <c r="B12" s="81">
        <v>0.0</v>
      </c>
      <c r="C12" s="81">
        <v>0.0</v>
      </c>
      <c r="D12" s="81">
        <v>0.0</v>
      </c>
      <c r="E12" s="81">
        <v>4.0</v>
      </c>
      <c r="F12" s="81">
        <v>0.0</v>
      </c>
      <c r="G12" s="15">
        <v>0.0</v>
      </c>
      <c r="H12">
        <f t="shared" ref="H12:M12" si="12">B12-O12</f>
        <v>0</v>
      </c>
      <c r="I12">
        <f t="shared" si="12"/>
        <v>0</v>
      </c>
      <c r="J12">
        <f t="shared" si="12"/>
        <v>0</v>
      </c>
      <c r="K12">
        <f t="shared" si="12"/>
        <v>4</v>
      </c>
      <c r="L12">
        <f t="shared" si="12"/>
        <v>0</v>
      </c>
      <c r="M12">
        <f t="shared" si="12"/>
        <v>0</v>
      </c>
      <c r="N12">
        <f t="shared" si="3"/>
        <v>4</v>
      </c>
      <c r="O12" s="82"/>
      <c r="T12" s="83"/>
    </row>
    <row r="13">
      <c r="A13" s="45" t="s">
        <v>503</v>
      </c>
      <c r="B13" s="81">
        <v>0.0</v>
      </c>
      <c r="C13" s="81">
        <v>0.0</v>
      </c>
      <c r="D13" s="81">
        <v>0.0</v>
      </c>
      <c r="E13" s="81">
        <v>16.0</v>
      </c>
      <c r="F13" s="81">
        <v>0.0</v>
      </c>
      <c r="G13" s="15">
        <v>0.0</v>
      </c>
      <c r="H13">
        <f t="shared" ref="H13:M13" si="13">B13-O13</f>
        <v>0</v>
      </c>
      <c r="I13">
        <f t="shared" si="13"/>
        <v>0</v>
      </c>
      <c r="J13">
        <f t="shared" si="13"/>
        <v>0</v>
      </c>
      <c r="K13">
        <f t="shared" si="13"/>
        <v>16</v>
      </c>
      <c r="L13">
        <f t="shared" si="13"/>
        <v>0</v>
      </c>
      <c r="M13">
        <f t="shared" si="13"/>
        <v>0</v>
      </c>
      <c r="N13">
        <f t="shared" si="3"/>
        <v>16</v>
      </c>
      <c r="O13" s="82"/>
      <c r="T13" s="83"/>
    </row>
    <row r="14">
      <c r="A14" s="45" t="s">
        <v>504</v>
      </c>
      <c r="B14" s="81">
        <v>0.0</v>
      </c>
      <c r="C14" s="81">
        <v>0.0</v>
      </c>
      <c r="D14" s="81">
        <v>0.0</v>
      </c>
      <c r="E14" s="81">
        <v>32.0</v>
      </c>
      <c r="F14" s="81">
        <v>0.0</v>
      </c>
      <c r="G14" s="15">
        <v>0.0</v>
      </c>
      <c r="H14">
        <f t="shared" ref="H14:M14" si="14">B14-O14</f>
        <v>0</v>
      </c>
      <c r="I14">
        <f t="shared" si="14"/>
        <v>0</v>
      </c>
      <c r="J14">
        <f t="shared" si="14"/>
        <v>0</v>
      </c>
      <c r="K14">
        <f t="shared" si="14"/>
        <v>32</v>
      </c>
      <c r="L14">
        <f t="shared" si="14"/>
        <v>0</v>
      </c>
      <c r="M14">
        <f t="shared" si="14"/>
        <v>0</v>
      </c>
      <c r="N14">
        <f t="shared" si="3"/>
        <v>32</v>
      </c>
      <c r="O14" s="82"/>
      <c r="T14" s="83"/>
    </row>
    <row r="15">
      <c r="A15" s="45" t="s">
        <v>505</v>
      </c>
      <c r="B15" s="81">
        <v>0.0</v>
      </c>
      <c r="C15" s="81">
        <v>0.0</v>
      </c>
      <c r="D15" s="81">
        <v>0.0</v>
      </c>
      <c r="E15" s="81">
        <v>64.0</v>
      </c>
      <c r="F15" s="81">
        <v>0.0</v>
      </c>
      <c r="G15" s="15">
        <v>0.0</v>
      </c>
      <c r="H15">
        <f t="shared" ref="H15:M15" si="15">B15-O15</f>
        <v>0</v>
      </c>
      <c r="I15">
        <f t="shared" si="15"/>
        <v>0</v>
      </c>
      <c r="J15">
        <f t="shared" si="15"/>
        <v>0</v>
      </c>
      <c r="K15">
        <f t="shared" si="15"/>
        <v>64</v>
      </c>
      <c r="L15">
        <f t="shared" si="15"/>
        <v>0</v>
      </c>
      <c r="M15">
        <f t="shared" si="15"/>
        <v>0</v>
      </c>
      <c r="N15">
        <f t="shared" si="3"/>
        <v>64</v>
      </c>
      <c r="O15" s="82"/>
      <c r="T15" s="83"/>
    </row>
    <row r="16">
      <c r="A16" s="45" t="s">
        <v>506</v>
      </c>
      <c r="B16" s="81">
        <v>0.0</v>
      </c>
      <c r="C16" s="81">
        <v>0.0</v>
      </c>
      <c r="D16" s="81">
        <v>0.0</v>
      </c>
      <c r="E16" s="81">
        <v>8.0</v>
      </c>
      <c r="F16" s="81">
        <v>0.0</v>
      </c>
      <c r="G16" s="15">
        <v>0.0</v>
      </c>
      <c r="H16">
        <f t="shared" ref="H16:M16" si="16">B16-O16</f>
        <v>0</v>
      </c>
      <c r="I16">
        <f t="shared" si="16"/>
        <v>0</v>
      </c>
      <c r="J16">
        <f t="shared" si="16"/>
        <v>0</v>
      </c>
      <c r="K16">
        <f t="shared" si="16"/>
        <v>8</v>
      </c>
      <c r="L16">
        <f t="shared" si="16"/>
        <v>0</v>
      </c>
      <c r="M16">
        <f t="shared" si="16"/>
        <v>0</v>
      </c>
      <c r="N16">
        <f t="shared" si="3"/>
        <v>8</v>
      </c>
      <c r="O16" s="82"/>
      <c r="T16" s="83"/>
    </row>
    <row r="17">
      <c r="A17" s="45" t="s">
        <v>507</v>
      </c>
      <c r="B17" s="81">
        <v>0.0</v>
      </c>
      <c r="C17" s="81">
        <v>0.0</v>
      </c>
      <c r="D17" s="81">
        <v>0.0</v>
      </c>
      <c r="E17" s="81">
        <v>0.0</v>
      </c>
      <c r="F17" s="81">
        <v>0.0</v>
      </c>
      <c r="G17" s="15">
        <v>0.0</v>
      </c>
      <c r="H17">
        <f t="shared" ref="H17:M17" si="17">B17-O17</f>
        <v>0</v>
      </c>
      <c r="I17">
        <f t="shared" si="17"/>
        <v>0</v>
      </c>
      <c r="J17">
        <f t="shared" si="17"/>
        <v>0</v>
      </c>
      <c r="K17">
        <f t="shared" si="17"/>
        <v>0</v>
      </c>
      <c r="L17">
        <f t="shared" si="17"/>
        <v>0</v>
      </c>
      <c r="M17">
        <f t="shared" si="17"/>
        <v>0</v>
      </c>
      <c r="N17">
        <f t="shared" si="3"/>
        <v>0</v>
      </c>
      <c r="O17" s="82"/>
      <c r="T17" s="83"/>
    </row>
    <row r="18">
      <c r="A18" s="45" t="s">
        <v>508</v>
      </c>
      <c r="B18" s="81">
        <v>0.0</v>
      </c>
      <c r="C18" s="81">
        <v>0.0</v>
      </c>
      <c r="D18" s="81">
        <v>0.0</v>
      </c>
      <c r="E18" s="81">
        <v>0.0</v>
      </c>
      <c r="F18" s="81">
        <v>0.0</v>
      </c>
      <c r="G18" s="15">
        <v>0.0</v>
      </c>
      <c r="H18">
        <f t="shared" ref="H18:M18" si="18">B18-O18</f>
        <v>0</v>
      </c>
      <c r="I18">
        <f t="shared" si="18"/>
        <v>0</v>
      </c>
      <c r="J18">
        <f t="shared" si="18"/>
        <v>0</v>
      </c>
      <c r="K18">
        <f t="shared" si="18"/>
        <v>0</v>
      </c>
      <c r="L18">
        <f t="shared" si="18"/>
        <v>0</v>
      </c>
      <c r="M18">
        <f t="shared" si="18"/>
        <v>0</v>
      </c>
      <c r="N18">
        <f t="shared" si="3"/>
        <v>0</v>
      </c>
      <c r="O18" s="82"/>
      <c r="T18" s="83"/>
    </row>
    <row r="19">
      <c r="A19" s="45" t="s">
        <v>509</v>
      </c>
      <c r="B19" s="81">
        <v>0.0</v>
      </c>
      <c r="C19" s="81">
        <v>0.0</v>
      </c>
      <c r="D19" s="81">
        <v>0.0</v>
      </c>
      <c r="E19" s="81">
        <v>0.0</v>
      </c>
      <c r="F19" s="81">
        <v>0.0</v>
      </c>
      <c r="G19" s="15">
        <v>0.0</v>
      </c>
      <c r="H19">
        <f t="shared" ref="H19:M19" si="19">B19-O19</f>
        <v>0</v>
      </c>
      <c r="I19">
        <f t="shared" si="19"/>
        <v>0</v>
      </c>
      <c r="J19">
        <f t="shared" si="19"/>
        <v>0</v>
      </c>
      <c r="K19">
        <f t="shared" si="19"/>
        <v>0</v>
      </c>
      <c r="L19">
        <f t="shared" si="19"/>
        <v>0</v>
      </c>
      <c r="M19">
        <f t="shared" si="19"/>
        <v>0</v>
      </c>
      <c r="N19">
        <f t="shared" si="3"/>
        <v>0</v>
      </c>
      <c r="O19" s="82"/>
      <c r="T19" s="83"/>
    </row>
    <row r="20">
      <c r="A20" s="45" t="s">
        <v>510</v>
      </c>
      <c r="B20" s="81">
        <v>0.0</v>
      </c>
      <c r="C20" s="81">
        <v>0.0</v>
      </c>
      <c r="D20" s="81">
        <v>0.0</v>
      </c>
      <c r="E20" s="81">
        <v>0.0</v>
      </c>
      <c r="F20" s="81">
        <v>0.0</v>
      </c>
      <c r="G20" s="15">
        <v>0.0</v>
      </c>
      <c r="H20">
        <f t="shared" ref="H20:M20" si="20">B20-O20</f>
        <v>0</v>
      </c>
      <c r="I20">
        <f t="shared" si="20"/>
        <v>0</v>
      </c>
      <c r="J20">
        <f t="shared" si="20"/>
        <v>0</v>
      </c>
      <c r="K20">
        <f t="shared" si="20"/>
        <v>0</v>
      </c>
      <c r="L20">
        <f t="shared" si="20"/>
        <v>0</v>
      </c>
      <c r="M20">
        <f t="shared" si="20"/>
        <v>0</v>
      </c>
      <c r="N20">
        <f t="shared" si="3"/>
        <v>0</v>
      </c>
      <c r="O20" s="82"/>
      <c r="T20" s="83"/>
    </row>
    <row r="21">
      <c r="A21" s="45" t="s">
        <v>511</v>
      </c>
      <c r="B21" s="81">
        <v>0.0</v>
      </c>
      <c r="C21" s="81">
        <v>0.0</v>
      </c>
      <c r="D21" s="81">
        <v>0.0</v>
      </c>
      <c r="E21" s="81">
        <v>0.0</v>
      </c>
      <c r="F21" s="81">
        <v>0.0</v>
      </c>
      <c r="G21" s="15">
        <v>0.0</v>
      </c>
      <c r="H21">
        <f t="shared" ref="H21:M21" si="21">B21-O21</f>
        <v>0</v>
      </c>
      <c r="I21">
        <f t="shared" si="21"/>
        <v>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21"/>
        <v>0</v>
      </c>
      <c r="N21">
        <f t="shared" si="3"/>
        <v>0</v>
      </c>
      <c r="O21" s="82"/>
      <c r="T21" s="83"/>
    </row>
    <row r="22">
      <c r="A22" s="45" t="s">
        <v>512</v>
      </c>
      <c r="B22" s="81">
        <v>0.0</v>
      </c>
      <c r="C22" s="81">
        <v>0.0</v>
      </c>
      <c r="D22" s="81">
        <v>0.0</v>
      </c>
      <c r="E22" s="81">
        <v>0.0</v>
      </c>
      <c r="F22" s="81">
        <v>0.0</v>
      </c>
      <c r="G22" s="15">
        <v>0.0</v>
      </c>
      <c r="H22">
        <f t="shared" ref="H22:M22" si="22">B22-O22</f>
        <v>0</v>
      </c>
      <c r="I22">
        <f t="shared" si="22"/>
        <v>0</v>
      </c>
      <c r="J22">
        <f t="shared" si="22"/>
        <v>0</v>
      </c>
      <c r="K22">
        <f t="shared" si="22"/>
        <v>0</v>
      </c>
      <c r="L22">
        <f t="shared" si="22"/>
        <v>0</v>
      </c>
      <c r="M22">
        <f t="shared" si="22"/>
        <v>0</v>
      </c>
      <c r="N22">
        <f t="shared" si="3"/>
        <v>0</v>
      </c>
      <c r="O22" s="82"/>
      <c r="T22" s="83"/>
    </row>
    <row r="23">
      <c r="A23" s="45" t="s">
        <v>513</v>
      </c>
      <c r="B23" s="81">
        <v>0.0</v>
      </c>
      <c r="C23" s="81">
        <v>0.0</v>
      </c>
      <c r="D23" s="81">
        <v>0.0</v>
      </c>
      <c r="E23" s="81">
        <v>0.0</v>
      </c>
      <c r="F23" s="81">
        <v>0.0</v>
      </c>
      <c r="G23" s="15">
        <v>0.0</v>
      </c>
      <c r="H23">
        <f t="shared" ref="H23:M23" si="23">B23-O23</f>
        <v>0</v>
      </c>
      <c r="I23">
        <f t="shared" si="23"/>
        <v>0</v>
      </c>
      <c r="J23">
        <f t="shared" si="23"/>
        <v>0</v>
      </c>
      <c r="K23">
        <f t="shared" si="23"/>
        <v>0</v>
      </c>
      <c r="L23">
        <f t="shared" si="23"/>
        <v>0</v>
      </c>
      <c r="M23">
        <f t="shared" si="23"/>
        <v>0</v>
      </c>
      <c r="N23">
        <f t="shared" si="3"/>
        <v>0</v>
      </c>
      <c r="O23" s="82"/>
      <c r="T23" s="83"/>
    </row>
    <row r="24">
      <c r="A24" s="45" t="s">
        <v>514</v>
      </c>
      <c r="B24" s="81">
        <v>0.0</v>
      </c>
      <c r="C24" s="81">
        <v>0.0</v>
      </c>
      <c r="D24" s="81">
        <v>0.0</v>
      </c>
      <c r="E24" s="81">
        <v>0.0</v>
      </c>
      <c r="F24" s="81">
        <v>0.0</v>
      </c>
      <c r="G24" s="15">
        <v>0.0</v>
      </c>
      <c r="H24">
        <f t="shared" ref="H24:M24" si="24">B24-O24</f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3"/>
        <v>0</v>
      </c>
      <c r="O24" s="82"/>
      <c r="T24" s="83"/>
    </row>
    <row r="25">
      <c r="A25" s="45" t="s">
        <v>515</v>
      </c>
      <c r="B25" s="81">
        <v>0.0</v>
      </c>
      <c r="C25" s="81">
        <v>0.0</v>
      </c>
      <c r="D25" s="81">
        <v>0.0</v>
      </c>
      <c r="E25" s="81">
        <v>0.0</v>
      </c>
      <c r="F25" s="81">
        <v>0.0</v>
      </c>
      <c r="G25" s="15">
        <v>0.0</v>
      </c>
      <c r="H25">
        <f t="shared" ref="H25:M25" si="25">B25-O25</f>
        <v>0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3"/>
        <v>0</v>
      </c>
      <c r="O25" s="82"/>
      <c r="T25" s="83"/>
    </row>
    <row r="26">
      <c r="A26" s="45" t="s">
        <v>516</v>
      </c>
      <c r="B26" s="81">
        <v>0.0</v>
      </c>
      <c r="C26" s="81">
        <v>0.0</v>
      </c>
      <c r="D26" s="81">
        <v>0.0</v>
      </c>
      <c r="E26" s="81">
        <v>0.0</v>
      </c>
      <c r="F26" s="81">
        <v>0.0</v>
      </c>
      <c r="G26" s="15">
        <v>0.0</v>
      </c>
      <c r="H26">
        <f t="shared" ref="H26:M26" si="26">B26-O26</f>
        <v>0</v>
      </c>
      <c r="I26">
        <f t="shared" si="26"/>
        <v>0</v>
      </c>
      <c r="J26">
        <f t="shared" si="26"/>
        <v>0</v>
      </c>
      <c r="K26">
        <f t="shared" si="26"/>
        <v>0</v>
      </c>
      <c r="L26">
        <f t="shared" si="26"/>
        <v>0</v>
      </c>
      <c r="M26">
        <f t="shared" si="26"/>
        <v>0</v>
      </c>
      <c r="N26">
        <f t="shared" si="3"/>
        <v>0</v>
      </c>
      <c r="O26" s="82"/>
      <c r="T26" s="83"/>
    </row>
    <row r="27">
      <c r="A27" s="45" t="s">
        <v>517</v>
      </c>
      <c r="B27" s="81">
        <v>0.0</v>
      </c>
      <c r="C27" s="81">
        <v>0.0</v>
      </c>
      <c r="D27" s="81">
        <v>0.0</v>
      </c>
      <c r="E27" s="81">
        <v>8.0</v>
      </c>
      <c r="F27" s="81">
        <v>0.0</v>
      </c>
      <c r="G27" s="15">
        <v>0.0</v>
      </c>
      <c r="H27">
        <f t="shared" ref="H27:M27" si="27">B27-O27</f>
        <v>0</v>
      </c>
      <c r="I27">
        <f t="shared" si="27"/>
        <v>0</v>
      </c>
      <c r="J27">
        <f t="shared" si="27"/>
        <v>0</v>
      </c>
      <c r="K27">
        <f t="shared" si="27"/>
        <v>8</v>
      </c>
      <c r="L27">
        <f t="shared" si="27"/>
        <v>0</v>
      </c>
      <c r="M27">
        <f t="shared" si="27"/>
        <v>0</v>
      </c>
      <c r="N27">
        <f t="shared" si="3"/>
        <v>8</v>
      </c>
      <c r="O27" s="82"/>
      <c r="T27" s="83"/>
    </row>
    <row r="28">
      <c r="A28" s="45" t="s">
        <v>518</v>
      </c>
      <c r="B28" s="81">
        <v>0.0</v>
      </c>
      <c r="C28" s="81">
        <v>0.0</v>
      </c>
      <c r="D28" s="81">
        <v>0.0</v>
      </c>
      <c r="E28" s="81">
        <v>64.0</v>
      </c>
      <c r="F28" s="81">
        <v>0.0</v>
      </c>
      <c r="G28" s="15">
        <v>0.0</v>
      </c>
      <c r="H28">
        <f t="shared" ref="H28:M28" si="28">B28-O28</f>
        <v>0</v>
      </c>
      <c r="I28">
        <f t="shared" si="28"/>
        <v>0</v>
      </c>
      <c r="J28">
        <f t="shared" si="28"/>
        <v>0</v>
      </c>
      <c r="K28">
        <f t="shared" si="28"/>
        <v>64</v>
      </c>
      <c r="L28">
        <f t="shared" si="28"/>
        <v>0</v>
      </c>
      <c r="M28">
        <f t="shared" si="28"/>
        <v>0</v>
      </c>
      <c r="N28">
        <f t="shared" si="3"/>
        <v>64</v>
      </c>
      <c r="O28" s="82"/>
      <c r="T28" s="83"/>
    </row>
    <row r="29">
      <c r="A29" s="45" t="s">
        <v>519</v>
      </c>
      <c r="B29" s="81">
        <v>0.0</v>
      </c>
      <c r="C29" s="81">
        <v>0.0</v>
      </c>
      <c r="D29" s="81">
        <v>0.0</v>
      </c>
      <c r="E29" s="81">
        <v>4.0</v>
      </c>
      <c r="F29" s="81">
        <v>0.0</v>
      </c>
      <c r="G29" s="15">
        <v>0.0</v>
      </c>
      <c r="H29">
        <f t="shared" ref="H29:M29" si="29">B29-O29</f>
        <v>0</v>
      </c>
      <c r="I29">
        <f t="shared" si="29"/>
        <v>0</v>
      </c>
      <c r="J29">
        <f t="shared" si="29"/>
        <v>0</v>
      </c>
      <c r="K29">
        <f t="shared" si="29"/>
        <v>4</v>
      </c>
      <c r="L29">
        <f t="shared" si="29"/>
        <v>0</v>
      </c>
      <c r="M29">
        <f t="shared" si="29"/>
        <v>0</v>
      </c>
      <c r="N29">
        <f t="shared" si="3"/>
        <v>4</v>
      </c>
      <c r="O29" s="82"/>
      <c r="T29" s="83"/>
    </row>
    <row r="30">
      <c r="A30" s="45" t="s">
        <v>520</v>
      </c>
      <c r="B30" s="81">
        <v>0.0</v>
      </c>
      <c r="C30" s="81">
        <v>0.0</v>
      </c>
      <c r="D30" s="81">
        <v>0.0</v>
      </c>
      <c r="E30" s="81">
        <v>16.0</v>
      </c>
      <c r="F30" s="81">
        <v>0.0</v>
      </c>
      <c r="G30" s="15">
        <v>0.0</v>
      </c>
      <c r="H30">
        <f t="shared" ref="H30:M30" si="30">B30-O30</f>
        <v>0</v>
      </c>
      <c r="I30">
        <f t="shared" si="30"/>
        <v>0</v>
      </c>
      <c r="J30">
        <f t="shared" si="30"/>
        <v>0</v>
      </c>
      <c r="K30">
        <f t="shared" si="30"/>
        <v>16</v>
      </c>
      <c r="L30">
        <f t="shared" si="30"/>
        <v>0</v>
      </c>
      <c r="M30">
        <f t="shared" si="30"/>
        <v>0</v>
      </c>
      <c r="N30">
        <f t="shared" si="3"/>
        <v>16</v>
      </c>
      <c r="O30" s="82"/>
      <c r="T30" s="83"/>
    </row>
    <row r="31">
      <c r="A31" s="45" t="s">
        <v>521</v>
      </c>
      <c r="B31" s="81">
        <v>0.0</v>
      </c>
      <c r="C31" s="81">
        <v>0.0</v>
      </c>
      <c r="D31" s="81">
        <v>0.0</v>
      </c>
      <c r="E31" s="81">
        <v>32.0</v>
      </c>
      <c r="F31" s="81">
        <v>0.0</v>
      </c>
      <c r="G31" s="15">
        <v>0.0</v>
      </c>
      <c r="H31">
        <f t="shared" ref="H31:M31" si="31">B31-O31</f>
        <v>0</v>
      </c>
      <c r="I31">
        <f t="shared" si="31"/>
        <v>0</v>
      </c>
      <c r="J31">
        <f t="shared" si="31"/>
        <v>0</v>
      </c>
      <c r="K31">
        <f t="shared" si="31"/>
        <v>32</v>
      </c>
      <c r="L31">
        <f t="shared" si="31"/>
        <v>0</v>
      </c>
      <c r="M31">
        <f t="shared" si="31"/>
        <v>0</v>
      </c>
      <c r="N31">
        <f t="shared" si="3"/>
        <v>32</v>
      </c>
      <c r="O31" s="82"/>
      <c r="T31" s="83"/>
    </row>
    <row r="32">
      <c r="A32" s="45" t="s">
        <v>522</v>
      </c>
      <c r="B32" s="81">
        <v>112.0</v>
      </c>
      <c r="C32" s="81">
        <v>48.0</v>
      </c>
      <c r="D32" s="81">
        <v>16.0</v>
      </c>
      <c r="E32" s="81">
        <v>0.0</v>
      </c>
      <c r="F32" s="81">
        <v>0.0</v>
      </c>
      <c r="G32" s="15">
        <v>0.0</v>
      </c>
      <c r="H32">
        <f t="shared" ref="H32:M32" si="32">B32-O32</f>
        <v>112</v>
      </c>
      <c r="I32">
        <f t="shared" si="32"/>
        <v>48</v>
      </c>
      <c r="J32">
        <f t="shared" si="32"/>
        <v>16</v>
      </c>
      <c r="K32">
        <f t="shared" si="32"/>
        <v>0</v>
      </c>
      <c r="L32">
        <f t="shared" si="32"/>
        <v>0</v>
      </c>
      <c r="M32">
        <f t="shared" si="32"/>
        <v>0</v>
      </c>
      <c r="N32">
        <f t="shared" si="3"/>
        <v>176</v>
      </c>
      <c r="O32" s="82"/>
      <c r="T32" s="83"/>
    </row>
    <row r="33">
      <c r="A33" s="15" t="s">
        <v>523</v>
      </c>
      <c r="B33" s="81">
        <v>20.0</v>
      </c>
      <c r="C33" s="81">
        <v>0.0</v>
      </c>
      <c r="D33" s="81">
        <v>0.0</v>
      </c>
      <c r="E33" s="81">
        <v>16.0</v>
      </c>
      <c r="F33" s="81">
        <v>4.0</v>
      </c>
      <c r="G33" s="15">
        <v>1.0</v>
      </c>
      <c r="H33">
        <f t="shared" ref="H33:M33" si="33">B33-O33</f>
        <v>20</v>
      </c>
      <c r="I33">
        <f t="shared" si="33"/>
        <v>0</v>
      </c>
      <c r="J33">
        <f t="shared" si="33"/>
        <v>0</v>
      </c>
      <c r="K33">
        <f t="shared" si="33"/>
        <v>16</v>
      </c>
      <c r="L33">
        <f t="shared" si="33"/>
        <v>3</v>
      </c>
      <c r="M33">
        <f t="shared" si="33"/>
        <v>1</v>
      </c>
      <c r="N33">
        <f t="shared" si="3"/>
        <v>40</v>
      </c>
      <c r="O33" s="82"/>
      <c r="S33" s="15">
        <v>1.0</v>
      </c>
      <c r="T33" s="83"/>
    </row>
    <row r="34">
      <c r="A34" s="45" t="s">
        <v>524</v>
      </c>
      <c r="B34" s="81">
        <v>32.0</v>
      </c>
      <c r="C34" s="81">
        <v>0.0</v>
      </c>
      <c r="D34" s="81">
        <v>0.0</v>
      </c>
      <c r="E34" s="81">
        <v>16.0</v>
      </c>
      <c r="F34" s="81">
        <v>4.0</v>
      </c>
      <c r="G34" s="15">
        <v>0.0</v>
      </c>
      <c r="H34">
        <f t="shared" ref="H34:M34" si="34">B34-O34</f>
        <v>32</v>
      </c>
      <c r="I34">
        <f t="shared" si="34"/>
        <v>0</v>
      </c>
      <c r="J34">
        <f t="shared" si="34"/>
        <v>0</v>
      </c>
      <c r="K34">
        <f t="shared" si="34"/>
        <v>16</v>
      </c>
      <c r="L34">
        <f t="shared" si="34"/>
        <v>4</v>
      </c>
      <c r="M34">
        <f t="shared" si="34"/>
        <v>0</v>
      </c>
      <c r="N34">
        <f t="shared" si="3"/>
        <v>52</v>
      </c>
      <c r="O34" s="82"/>
      <c r="T34" s="83"/>
    </row>
    <row r="35">
      <c r="A35" s="45" t="s">
        <v>525</v>
      </c>
      <c r="B35" s="81">
        <v>144.0</v>
      </c>
      <c r="C35" s="81">
        <v>0.0</v>
      </c>
      <c r="D35" s="81">
        <v>0.0</v>
      </c>
      <c r="E35" s="81">
        <v>0.0</v>
      </c>
      <c r="F35" s="81">
        <v>0.0</v>
      </c>
      <c r="G35" s="15">
        <v>0.0</v>
      </c>
      <c r="H35">
        <f t="shared" ref="H35:M35" si="35">B35-O35</f>
        <v>144</v>
      </c>
      <c r="I35">
        <f t="shared" si="35"/>
        <v>0</v>
      </c>
      <c r="J35">
        <f t="shared" si="35"/>
        <v>0</v>
      </c>
      <c r="K35">
        <f t="shared" si="35"/>
        <v>0</v>
      </c>
      <c r="L35">
        <f t="shared" si="35"/>
        <v>0</v>
      </c>
      <c r="M35">
        <f t="shared" si="35"/>
        <v>0</v>
      </c>
      <c r="N35">
        <f t="shared" si="3"/>
        <v>144</v>
      </c>
      <c r="O35" s="82"/>
      <c r="T35" s="83"/>
    </row>
    <row r="36">
      <c r="A36" s="45" t="s">
        <v>526</v>
      </c>
      <c r="B36" s="81">
        <v>80.0</v>
      </c>
      <c r="C36" s="81">
        <v>0.0</v>
      </c>
      <c r="D36" s="81">
        <v>0.0</v>
      </c>
      <c r="E36" s="81">
        <v>16.0</v>
      </c>
      <c r="F36" s="81">
        <v>0.0</v>
      </c>
      <c r="G36" s="15">
        <v>0.0</v>
      </c>
      <c r="H36">
        <f t="shared" ref="H36:M36" si="36">B36-O36</f>
        <v>80</v>
      </c>
      <c r="I36">
        <f t="shared" si="36"/>
        <v>0</v>
      </c>
      <c r="J36">
        <f t="shared" si="36"/>
        <v>0</v>
      </c>
      <c r="K36">
        <f t="shared" si="36"/>
        <v>16</v>
      </c>
      <c r="L36">
        <f t="shared" si="36"/>
        <v>0</v>
      </c>
      <c r="M36">
        <f t="shared" si="36"/>
        <v>0</v>
      </c>
      <c r="N36">
        <f t="shared" si="3"/>
        <v>96</v>
      </c>
      <c r="O36" s="82"/>
      <c r="T36" s="83"/>
    </row>
    <row r="37">
      <c r="A37" s="45" t="s">
        <v>527</v>
      </c>
      <c r="B37" s="81">
        <v>144.0</v>
      </c>
      <c r="C37" s="81">
        <v>0.0</v>
      </c>
      <c r="D37" s="81">
        <v>0.0</v>
      </c>
      <c r="E37" s="81">
        <v>0.0</v>
      </c>
      <c r="F37" s="81">
        <v>0.0</v>
      </c>
      <c r="G37" s="15">
        <v>0.0</v>
      </c>
      <c r="H37">
        <f t="shared" ref="H37:M37" si="37">B37-O37</f>
        <v>144</v>
      </c>
      <c r="I37">
        <f t="shared" si="37"/>
        <v>0</v>
      </c>
      <c r="J37">
        <f t="shared" si="37"/>
        <v>0</v>
      </c>
      <c r="K37">
        <f t="shared" si="37"/>
        <v>0</v>
      </c>
      <c r="L37">
        <f t="shared" si="37"/>
        <v>0</v>
      </c>
      <c r="M37">
        <f t="shared" si="37"/>
        <v>0</v>
      </c>
      <c r="N37">
        <f t="shared" si="3"/>
        <v>144</v>
      </c>
      <c r="O37" s="82"/>
      <c r="T37" s="83"/>
    </row>
    <row r="38">
      <c r="A38" s="15" t="s">
        <v>528</v>
      </c>
      <c r="B38" s="81">
        <v>80.0</v>
      </c>
      <c r="C38" s="81">
        <v>0.0</v>
      </c>
      <c r="D38" s="81">
        <v>0.0</v>
      </c>
      <c r="E38" s="81">
        <v>16.0</v>
      </c>
      <c r="F38" s="81">
        <v>0.0</v>
      </c>
      <c r="G38" s="15">
        <v>0.0</v>
      </c>
      <c r="H38">
        <f t="shared" ref="H38:M38" si="38">B38-O38</f>
        <v>80</v>
      </c>
      <c r="I38">
        <f t="shared" si="38"/>
        <v>0</v>
      </c>
      <c r="J38">
        <f t="shared" si="38"/>
        <v>0</v>
      </c>
      <c r="K38">
        <f t="shared" si="38"/>
        <v>0</v>
      </c>
      <c r="L38">
        <f t="shared" si="38"/>
        <v>0</v>
      </c>
      <c r="M38">
        <f t="shared" si="38"/>
        <v>0</v>
      </c>
      <c r="N38">
        <f t="shared" si="3"/>
        <v>80</v>
      </c>
      <c r="O38" s="82"/>
      <c r="R38" s="45">
        <v>16.0</v>
      </c>
      <c r="T38" s="83"/>
    </row>
    <row r="39">
      <c r="A39" s="45" t="s">
        <v>529</v>
      </c>
      <c r="B39" s="81">
        <v>112.0</v>
      </c>
      <c r="C39" s="81">
        <v>48.0</v>
      </c>
      <c r="D39" s="81">
        <v>16.0</v>
      </c>
      <c r="E39" s="81">
        <v>0.0</v>
      </c>
      <c r="F39" s="81">
        <v>0.0</v>
      </c>
      <c r="G39" s="15">
        <v>0.0</v>
      </c>
      <c r="H39">
        <f t="shared" ref="H39:M39" si="39">B39-O39</f>
        <v>112</v>
      </c>
      <c r="I39">
        <f t="shared" si="39"/>
        <v>48</v>
      </c>
      <c r="J39">
        <f t="shared" si="39"/>
        <v>16</v>
      </c>
      <c r="K39">
        <f t="shared" si="39"/>
        <v>0</v>
      </c>
      <c r="L39">
        <f t="shared" si="39"/>
        <v>0</v>
      </c>
      <c r="M39">
        <f t="shared" si="39"/>
        <v>-1</v>
      </c>
      <c r="N39">
        <f t="shared" si="3"/>
        <v>175</v>
      </c>
      <c r="O39" s="82"/>
      <c r="T39" s="85">
        <v>1.0</v>
      </c>
    </row>
    <row r="40">
      <c r="A40" s="15" t="s">
        <v>530</v>
      </c>
      <c r="B40" s="81">
        <v>32.0</v>
      </c>
      <c r="C40" s="81">
        <v>0.0</v>
      </c>
      <c r="D40" s="81">
        <v>0.0</v>
      </c>
      <c r="E40" s="81">
        <v>16.0</v>
      </c>
      <c r="F40" s="81">
        <v>4.0</v>
      </c>
      <c r="G40" s="15">
        <v>0.0</v>
      </c>
      <c r="H40">
        <f t="shared" ref="H40:M40" si="40">B40-O40</f>
        <v>32</v>
      </c>
      <c r="I40">
        <f t="shared" si="40"/>
        <v>0</v>
      </c>
      <c r="J40">
        <f t="shared" si="40"/>
        <v>0</v>
      </c>
      <c r="K40">
        <f t="shared" si="40"/>
        <v>-6</v>
      </c>
      <c r="L40">
        <f t="shared" si="40"/>
        <v>0</v>
      </c>
      <c r="M40">
        <f t="shared" si="40"/>
        <v>0</v>
      </c>
      <c r="N40">
        <f t="shared" si="3"/>
        <v>26</v>
      </c>
      <c r="O40" s="82"/>
      <c r="R40" s="45">
        <v>22.0</v>
      </c>
      <c r="S40" s="45">
        <v>4.0</v>
      </c>
      <c r="T40" s="83"/>
    </row>
    <row r="41">
      <c r="A41" s="15" t="s">
        <v>531</v>
      </c>
      <c r="B41" s="81">
        <v>20.0</v>
      </c>
      <c r="C41" s="81">
        <v>0.0</v>
      </c>
      <c r="D41" s="81">
        <v>0.0</v>
      </c>
      <c r="E41" s="81">
        <v>16.0</v>
      </c>
      <c r="F41" s="81">
        <v>4.0</v>
      </c>
      <c r="G41" s="15">
        <v>1.0</v>
      </c>
      <c r="H41">
        <f t="shared" ref="H41:M41" si="41">B41-O41</f>
        <v>5</v>
      </c>
      <c r="I41">
        <f t="shared" si="41"/>
        <v>0</v>
      </c>
      <c r="J41">
        <f t="shared" si="41"/>
        <v>0</v>
      </c>
      <c r="K41">
        <f t="shared" si="41"/>
        <v>0</v>
      </c>
      <c r="L41">
        <f t="shared" si="41"/>
        <v>0</v>
      </c>
      <c r="M41">
        <f t="shared" si="41"/>
        <v>0</v>
      </c>
      <c r="N41">
        <f t="shared" si="3"/>
        <v>5</v>
      </c>
      <c r="O41" s="86">
        <v>15.0</v>
      </c>
      <c r="R41" s="45">
        <v>16.0</v>
      </c>
      <c r="S41" s="45">
        <v>4.0</v>
      </c>
      <c r="T41" s="87">
        <v>1.0</v>
      </c>
    </row>
    <row r="42">
      <c r="A42" s="15" t="s">
        <v>532</v>
      </c>
      <c r="B42" s="81">
        <v>0.0</v>
      </c>
      <c r="C42" s="81">
        <v>0.0</v>
      </c>
      <c r="D42" s="81">
        <v>0.0</v>
      </c>
      <c r="E42" s="81">
        <v>4.0</v>
      </c>
      <c r="F42" s="81">
        <v>0.0</v>
      </c>
      <c r="G42" s="15">
        <v>0.0</v>
      </c>
      <c r="H42">
        <f t="shared" ref="H42:M42" si="42">B42-O42</f>
        <v>0</v>
      </c>
      <c r="I42">
        <f t="shared" si="42"/>
        <v>0</v>
      </c>
      <c r="J42">
        <f t="shared" si="42"/>
        <v>0</v>
      </c>
      <c r="K42">
        <f t="shared" si="42"/>
        <v>-11</v>
      </c>
      <c r="L42">
        <f t="shared" si="42"/>
        <v>0</v>
      </c>
      <c r="M42">
        <f t="shared" si="42"/>
        <v>0</v>
      </c>
      <c r="N42">
        <f t="shared" si="3"/>
        <v>-11</v>
      </c>
      <c r="O42" s="82"/>
      <c r="R42" s="15">
        <v>15.0</v>
      </c>
      <c r="T42" s="83"/>
    </row>
    <row r="43">
      <c r="A43" s="15" t="s">
        <v>533</v>
      </c>
      <c r="B43" s="81">
        <v>0.0</v>
      </c>
      <c r="C43" s="81">
        <v>0.0</v>
      </c>
      <c r="D43" s="81">
        <v>0.0</v>
      </c>
      <c r="E43" s="81">
        <v>32.0</v>
      </c>
      <c r="F43" s="81">
        <v>0.0</v>
      </c>
      <c r="G43" s="15">
        <v>0.0</v>
      </c>
      <c r="H43">
        <f t="shared" ref="H43:M43" si="43">B43-O43</f>
        <v>0</v>
      </c>
      <c r="I43">
        <f t="shared" si="43"/>
        <v>0</v>
      </c>
      <c r="J43">
        <f t="shared" si="43"/>
        <v>0</v>
      </c>
      <c r="K43">
        <f t="shared" si="43"/>
        <v>1</v>
      </c>
      <c r="L43">
        <f t="shared" si="43"/>
        <v>0</v>
      </c>
      <c r="M43">
        <f t="shared" si="43"/>
        <v>0</v>
      </c>
      <c r="N43">
        <f t="shared" si="3"/>
        <v>1</v>
      </c>
      <c r="O43" s="82"/>
      <c r="R43" s="45">
        <v>31.0</v>
      </c>
      <c r="T43" s="83"/>
    </row>
    <row r="44">
      <c r="A44" s="15" t="s">
        <v>534</v>
      </c>
      <c r="B44" s="81">
        <v>0.0</v>
      </c>
      <c r="C44" s="81">
        <v>0.0</v>
      </c>
      <c r="D44" s="81">
        <v>0.0</v>
      </c>
      <c r="E44" s="81">
        <v>16.0</v>
      </c>
      <c r="F44" s="81">
        <v>0.0</v>
      </c>
      <c r="G44" s="15">
        <v>0.0</v>
      </c>
      <c r="H44">
        <f t="shared" ref="H44:M44" si="44">B44-O44</f>
        <v>0</v>
      </c>
      <c r="I44">
        <f t="shared" si="44"/>
        <v>0</v>
      </c>
      <c r="J44">
        <f t="shared" si="44"/>
        <v>0</v>
      </c>
      <c r="K44">
        <f t="shared" si="44"/>
        <v>0</v>
      </c>
      <c r="L44">
        <f t="shared" si="44"/>
        <v>0</v>
      </c>
      <c r="M44">
        <f t="shared" si="44"/>
        <v>0</v>
      </c>
      <c r="N44">
        <f t="shared" si="3"/>
        <v>0</v>
      </c>
      <c r="O44" s="82"/>
      <c r="R44" s="45">
        <v>16.0</v>
      </c>
      <c r="T44" s="83"/>
    </row>
    <row r="45">
      <c r="A45" s="15" t="s">
        <v>535</v>
      </c>
      <c r="B45" s="81">
        <v>0.0</v>
      </c>
      <c r="C45" s="81">
        <v>0.0</v>
      </c>
      <c r="D45" s="81">
        <v>0.0</v>
      </c>
      <c r="E45" s="81">
        <v>8.0</v>
      </c>
      <c r="F45" s="81">
        <v>0.0</v>
      </c>
      <c r="G45" s="15">
        <v>0.0</v>
      </c>
      <c r="H45">
        <f t="shared" ref="H45:M45" si="45">B45-O45</f>
        <v>0</v>
      </c>
      <c r="I45">
        <f t="shared" si="45"/>
        <v>0</v>
      </c>
      <c r="J45">
        <f t="shared" si="45"/>
        <v>0</v>
      </c>
      <c r="K45">
        <f t="shared" si="45"/>
        <v>0</v>
      </c>
      <c r="L45">
        <f t="shared" si="45"/>
        <v>0</v>
      </c>
      <c r="M45">
        <f t="shared" si="45"/>
        <v>0</v>
      </c>
      <c r="N45">
        <f t="shared" si="3"/>
        <v>0</v>
      </c>
      <c r="O45" s="82"/>
      <c r="R45" s="45">
        <v>8.0</v>
      </c>
      <c r="T45" s="83"/>
    </row>
    <row r="46">
      <c r="A46" s="15" t="s">
        <v>536</v>
      </c>
      <c r="B46" s="81">
        <v>0.0</v>
      </c>
      <c r="C46" s="81">
        <v>0.0</v>
      </c>
      <c r="D46" s="81">
        <v>0.0</v>
      </c>
      <c r="E46" s="81">
        <v>64.0</v>
      </c>
      <c r="F46" s="81">
        <v>0.0</v>
      </c>
      <c r="G46" s="15">
        <v>0.0</v>
      </c>
      <c r="H46">
        <f t="shared" ref="H46:M46" si="46">B46-O46</f>
        <v>0</v>
      </c>
      <c r="I46">
        <f t="shared" si="46"/>
        <v>0</v>
      </c>
      <c r="J46">
        <f t="shared" si="46"/>
        <v>0</v>
      </c>
      <c r="K46">
        <f t="shared" si="46"/>
        <v>0</v>
      </c>
      <c r="L46">
        <f t="shared" si="46"/>
        <v>0</v>
      </c>
      <c r="M46">
        <f t="shared" si="46"/>
        <v>0</v>
      </c>
      <c r="N46">
        <f t="shared" si="3"/>
        <v>0</v>
      </c>
      <c r="O46" s="82"/>
      <c r="R46" s="45">
        <v>64.0</v>
      </c>
      <c r="T46" s="83"/>
    </row>
    <row r="47">
      <c r="A47" s="45" t="s">
        <v>537</v>
      </c>
      <c r="B47" s="81">
        <v>0.0</v>
      </c>
      <c r="C47" s="81">
        <v>0.0</v>
      </c>
      <c r="D47" s="81">
        <v>0.0</v>
      </c>
      <c r="E47" s="81">
        <v>0.0</v>
      </c>
      <c r="F47" s="81">
        <v>0.0</v>
      </c>
      <c r="G47" s="15">
        <v>0.0</v>
      </c>
      <c r="H47">
        <f t="shared" ref="H47:M47" si="47">B47-O47</f>
        <v>0</v>
      </c>
      <c r="I47">
        <f t="shared" si="47"/>
        <v>0</v>
      </c>
      <c r="J47">
        <f t="shared" si="47"/>
        <v>0</v>
      </c>
      <c r="K47">
        <f t="shared" si="47"/>
        <v>0</v>
      </c>
      <c r="L47">
        <f t="shared" si="47"/>
        <v>0</v>
      </c>
      <c r="M47">
        <f t="shared" si="47"/>
        <v>0</v>
      </c>
      <c r="N47">
        <f t="shared" si="3"/>
        <v>0</v>
      </c>
      <c r="O47" s="82"/>
      <c r="T47" s="83"/>
    </row>
    <row r="48">
      <c r="A48" s="45" t="s">
        <v>538</v>
      </c>
      <c r="B48" s="81">
        <v>0.0</v>
      </c>
      <c r="C48" s="81">
        <v>0.0</v>
      </c>
      <c r="D48" s="81">
        <v>0.0</v>
      </c>
      <c r="E48" s="81">
        <v>0.0</v>
      </c>
      <c r="F48" s="81">
        <v>0.0</v>
      </c>
      <c r="G48" s="15">
        <v>0.0</v>
      </c>
      <c r="H48">
        <f t="shared" ref="H48:M48" si="48">B48-O48</f>
        <v>0</v>
      </c>
      <c r="I48">
        <f t="shared" si="48"/>
        <v>0</v>
      </c>
      <c r="J48">
        <f t="shared" si="48"/>
        <v>0</v>
      </c>
      <c r="K48">
        <f t="shared" si="48"/>
        <v>0</v>
      </c>
      <c r="L48">
        <f t="shared" si="48"/>
        <v>0</v>
      </c>
      <c r="M48">
        <f t="shared" si="48"/>
        <v>0</v>
      </c>
      <c r="N48">
        <f t="shared" si="3"/>
        <v>0</v>
      </c>
      <c r="O48" s="82"/>
      <c r="T48" s="83"/>
    </row>
    <row r="49">
      <c r="A49" s="45" t="s">
        <v>539</v>
      </c>
      <c r="B49" s="81">
        <v>0.0</v>
      </c>
      <c r="C49" s="81">
        <v>0.0</v>
      </c>
      <c r="D49" s="81">
        <v>0.0</v>
      </c>
      <c r="E49" s="81">
        <v>0.0</v>
      </c>
      <c r="F49" s="81">
        <v>0.0</v>
      </c>
      <c r="G49" s="15">
        <v>0.0</v>
      </c>
      <c r="H49">
        <f t="shared" ref="H49:M49" si="49">B49-O49</f>
        <v>0</v>
      </c>
      <c r="I49">
        <f t="shared" si="49"/>
        <v>0</v>
      </c>
      <c r="J49">
        <f t="shared" si="49"/>
        <v>0</v>
      </c>
      <c r="K49">
        <f t="shared" si="49"/>
        <v>0</v>
      </c>
      <c r="L49">
        <f t="shared" si="49"/>
        <v>0</v>
      </c>
      <c r="M49">
        <f t="shared" si="49"/>
        <v>0</v>
      </c>
      <c r="N49">
        <f t="shared" si="3"/>
        <v>0</v>
      </c>
      <c r="O49" s="82"/>
      <c r="T49" s="83"/>
    </row>
    <row r="50">
      <c r="A50" s="45" t="s">
        <v>540</v>
      </c>
      <c r="B50" s="81">
        <v>0.0</v>
      </c>
      <c r="C50" s="81">
        <v>0.0</v>
      </c>
      <c r="D50" s="81">
        <v>0.0</v>
      </c>
      <c r="E50" s="81">
        <v>0.0</v>
      </c>
      <c r="F50" s="81">
        <v>0.0</v>
      </c>
      <c r="G50" s="15">
        <v>0.0</v>
      </c>
      <c r="H50">
        <f t="shared" ref="H50:M50" si="50">B50-O50</f>
        <v>0</v>
      </c>
      <c r="I50">
        <f t="shared" si="50"/>
        <v>0</v>
      </c>
      <c r="J50">
        <f t="shared" si="50"/>
        <v>0</v>
      </c>
      <c r="K50">
        <f t="shared" si="50"/>
        <v>0</v>
      </c>
      <c r="L50">
        <f t="shared" si="50"/>
        <v>0</v>
      </c>
      <c r="M50">
        <f t="shared" si="50"/>
        <v>0</v>
      </c>
      <c r="N50">
        <f t="shared" si="3"/>
        <v>0</v>
      </c>
      <c r="O50" s="82"/>
      <c r="T50" s="83"/>
    </row>
    <row r="51">
      <c r="A51" s="48" t="s">
        <v>541</v>
      </c>
      <c r="B51" s="88">
        <v>0.0</v>
      </c>
      <c r="C51" s="88">
        <v>0.0</v>
      </c>
      <c r="D51" s="88">
        <v>0.0</v>
      </c>
      <c r="E51" s="88">
        <v>0.0</v>
      </c>
      <c r="F51" s="88">
        <v>0.0</v>
      </c>
      <c r="G51" s="89">
        <v>0.0</v>
      </c>
      <c r="H51" s="90">
        <f t="shared" ref="H51:M51" si="51">B51-O51</f>
        <v>0</v>
      </c>
      <c r="I51" s="90">
        <f t="shared" si="51"/>
        <v>0</v>
      </c>
      <c r="J51" s="90">
        <f t="shared" si="51"/>
        <v>0</v>
      </c>
      <c r="K51" s="90">
        <f t="shared" si="51"/>
        <v>0</v>
      </c>
      <c r="L51" s="90">
        <f t="shared" si="51"/>
        <v>0</v>
      </c>
      <c r="M51" s="90">
        <f t="shared" si="51"/>
        <v>0</v>
      </c>
      <c r="N51" s="90">
        <f t="shared" si="3"/>
        <v>0</v>
      </c>
      <c r="O51" s="91"/>
      <c r="P51" s="92"/>
      <c r="Q51" s="92"/>
      <c r="R51" s="92"/>
      <c r="S51" s="92"/>
      <c r="T51" s="93"/>
    </row>
    <row r="52">
      <c r="A52" s="26"/>
      <c r="G52" s="45"/>
      <c r="H52" s="45" t="s">
        <v>542</v>
      </c>
      <c r="I52" s="45" t="s">
        <v>543</v>
      </c>
      <c r="J52" s="45" t="s">
        <v>544</v>
      </c>
      <c r="K52" s="45" t="s">
        <v>545</v>
      </c>
      <c r="L52" s="45" t="s">
        <v>546</v>
      </c>
      <c r="M52" s="45" t="s">
        <v>547</v>
      </c>
      <c r="N52" s="45" t="s">
        <v>485</v>
      </c>
      <c r="O52" s="94" t="s">
        <v>548</v>
      </c>
      <c r="P52" s="45" t="s">
        <v>549</v>
      </c>
      <c r="Q52" s="45" t="s">
        <v>550</v>
      </c>
      <c r="R52" s="45" t="s">
        <v>551</v>
      </c>
      <c r="S52" s="45" t="s">
        <v>552</v>
      </c>
      <c r="T52" s="95" t="s">
        <v>553</v>
      </c>
    </row>
    <row r="53">
      <c r="A53" s="26"/>
      <c r="G53" s="96"/>
      <c r="H53" s="97">
        <f t="shared" ref="H53:T53" si="52">SUM(H2:H51)</f>
        <v>1149</v>
      </c>
      <c r="I53" s="97">
        <f t="shared" si="52"/>
        <v>144</v>
      </c>
      <c r="J53" s="97">
        <f t="shared" si="52"/>
        <v>48</v>
      </c>
      <c r="K53" s="97">
        <f t="shared" si="52"/>
        <v>328</v>
      </c>
      <c r="L53" s="97">
        <f t="shared" si="52"/>
        <v>15</v>
      </c>
      <c r="M53" s="97">
        <f t="shared" si="52"/>
        <v>1</v>
      </c>
      <c r="N53" s="97">
        <f t="shared" si="52"/>
        <v>1685</v>
      </c>
      <c r="O53" s="97">
        <f t="shared" si="52"/>
        <v>15</v>
      </c>
      <c r="P53" s="97">
        <f t="shared" si="52"/>
        <v>0</v>
      </c>
      <c r="Q53" s="97">
        <f t="shared" si="52"/>
        <v>0</v>
      </c>
      <c r="R53" s="97">
        <f t="shared" si="52"/>
        <v>188</v>
      </c>
      <c r="S53" s="97">
        <f t="shared" si="52"/>
        <v>9</v>
      </c>
      <c r="T53" s="97">
        <f t="shared" si="52"/>
        <v>2</v>
      </c>
      <c r="U53" s="15" t="s">
        <v>554</v>
      </c>
    </row>
    <row r="54">
      <c r="A54" s="26"/>
      <c r="G54" s="96"/>
      <c r="H54" s="97"/>
      <c r="I54" s="97"/>
      <c r="J54" s="97"/>
      <c r="K54" s="97"/>
      <c r="L54" s="97"/>
      <c r="M54" s="97"/>
      <c r="N54" s="97"/>
      <c r="O54" s="98">
        <f t="shared" ref="O54:T54" si="53">(SUM(O2:O51)/SUM(B2:B51))</f>
        <v>0.01288659794</v>
      </c>
      <c r="P54" s="98">
        <f t="shared" si="53"/>
        <v>0</v>
      </c>
      <c r="Q54" s="98">
        <f t="shared" si="53"/>
        <v>0</v>
      </c>
      <c r="R54" s="98">
        <f t="shared" si="53"/>
        <v>0.3643410853</v>
      </c>
      <c r="S54" s="98">
        <f t="shared" si="53"/>
        <v>0.375</v>
      </c>
      <c r="T54" s="98">
        <f t="shared" si="53"/>
        <v>0.6666666667</v>
      </c>
      <c r="U54" s="15" t="s">
        <v>555</v>
      </c>
    </row>
    <row r="55">
      <c r="A55" s="26"/>
      <c r="O55">
        <f>O53*0.25</f>
        <v>3.75</v>
      </c>
      <c r="R55">
        <f>R53</f>
        <v>188</v>
      </c>
      <c r="S55">
        <f>S53*3</f>
        <v>27</v>
      </c>
      <c r="T55">
        <f>T53*6</f>
        <v>12</v>
      </c>
      <c r="U55" s="15" t="s">
        <v>556</v>
      </c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  <row r="69">
      <c r="A69" s="26"/>
    </row>
    <row r="70">
      <c r="A70" s="26"/>
    </row>
    <row r="71">
      <c r="A71" s="26"/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  <row r="1001">
      <c r="A1001" s="26"/>
    </row>
    <row r="1002">
      <c r="A1002" s="26"/>
    </row>
    <row r="1003">
      <c r="A1003" s="26"/>
    </row>
  </sheetData>
  <conditionalFormatting sqref="A2:A51">
    <cfRule type="expression" dxfId="3" priority="1">
      <formula>N2=0</formula>
    </cfRule>
  </conditionalFormatting>
  <conditionalFormatting sqref="G2:N51">
    <cfRule type="cellIs" dxfId="4" priority="2" operator="equal">
      <formula>0</formula>
    </cfRule>
  </conditionalFormatting>
  <conditionalFormatting sqref="G2:N51">
    <cfRule type="cellIs" dxfId="5" priority="3" operator="greaterThan">
      <formula>0</formula>
    </cfRule>
  </conditionalFormatting>
  <conditionalFormatting sqref="O2:T51">
    <cfRule type="expression" dxfId="4" priority="4">
      <formula>$N2=0</formula>
    </cfRule>
  </conditionalFormatting>
  <conditionalFormatting sqref="O7:T16 O27:T46">
    <cfRule type="expression" dxfId="4" priority="5">
      <formula>H7=O7</formula>
    </cfRule>
  </conditionalFormatting>
  <conditionalFormatting sqref="O7:T16 O27:T46">
    <cfRule type="expression" dxfId="4" priority="6">
      <formula>H7=0</formula>
    </cfRule>
  </conditionalFormatting>
  <conditionalFormatting sqref="G2:M51">
    <cfRule type="cellIs" dxfId="6" priority="7" operator="lessThan">
      <formula>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7.29" defaultRowHeight="15.0"/>
  <cols>
    <col customWidth="1" min="1" max="1" width="21.57"/>
    <col customWidth="1" min="2" max="2" width="26.71"/>
    <col customWidth="1" min="3" max="3" width="20.57"/>
    <col customWidth="1" min="4" max="4" width="12.29"/>
    <col customWidth="1" min="6" max="6" width="17.71"/>
    <col customWidth="1" min="8" max="8" width="20.43"/>
  </cols>
  <sheetData>
    <row r="1">
      <c r="A1" s="99" t="s">
        <v>557</v>
      </c>
      <c r="B1" s="100" t="s">
        <v>558</v>
      </c>
      <c r="C1" s="100" t="s">
        <v>559</v>
      </c>
      <c r="D1" s="101" t="s">
        <v>560</v>
      </c>
      <c r="E1" s="53"/>
    </row>
    <row r="2">
      <c r="A2" s="102">
        <f>TODAY()</f>
        <v>44414</v>
      </c>
      <c r="B2" s="103">
        <v>43525.0</v>
      </c>
      <c r="C2" s="104">
        <f>(B2-A2)/7</f>
        <v>-127</v>
      </c>
      <c r="D2" s="105">
        <v>2.0</v>
      </c>
      <c r="E2" s="53"/>
    </row>
    <row r="3">
      <c r="A3" s="52"/>
      <c r="B3" s="53"/>
      <c r="C3" s="53"/>
      <c r="D3" s="53"/>
      <c r="E3" s="53"/>
    </row>
    <row r="4">
      <c r="A4" s="52" t="s">
        <v>561</v>
      </c>
      <c r="B4" s="53" t="s">
        <v>562</v>
      </c>
      <c r="C4" s="53" t="s">
        <v>563</v>
      </c>
      <c r="D4" s="53" t="s">
        <v>564</v>
      </c>
      <c r="E4" s="53"/>
    </row>
    <row r="5">
      <c r="A5" s="15" t="s">
        <v>565</v>
      </c>
      <c r="B5">
        <f>'Artificial reefs'!H53</f>
        <v>1149</v>
      </c>
      <c r="C5" s="15">
        <f>16*D2</f>
        <v>32</v>
      </c>
      <c r="D5" s="106">
        <f t="shared" ref="D5:D8" si="1">B5/C5</f>
        <v>35.90625</v>
      </c>
    </row>
    <row r="6">
      <c r="A6" s="15" t="s">
        <v>566</v>
      </c>
      <c r="B6">
        <f>'Artificial reefs'!K53</f>
        <v>328</v>
      </c>
      <c r="C6" s="15">
        <f>3*D2</f>
        <v>6</v>
      </c>
      <c r="D6" s="106">
        <f t="shared" si="1"/>
        <v>54.66666667</v>
      </c>
    </row>
    <row r="7">
      <c r="A7" s="15" t="s">
        <v>567</v>
      </c>
      <c r="B7">
        <f>'Artificial reefs'!L53</f>
        <v>15</v>
      </c>
      <c r="C7" s="15">
        <f>0.25*D2</f>
        <v>0.5</v>
      </c>
      <c r="D7" s="106">
        <f t="shared" si="1"/>
        <v>30</v>
      </c>
    </row>
    <row r="8">
      <c r="A8" s="15" t="s">
        <v>568</v>
      </c>
      <c r="B8">
        <f>'Artificial reefs'!M53</f>
        <v>1</v>
      </c>
      <c r="C8" s="15">
        <f>0.25*D2</f>
        <v>0.5</v>
      </c>
      <c r="D8" s="106">
        <f t="shared" si="1"/>
        <v>2</v>
      </c>
    </row>
    <row r="9">
      <c r="D9" s="107">
        <f>SUM(D5:D8)</f>
        <v>122.5729167</v>
      </c>
      <c r="E9" s="48" t="s">
        <v>569</v>
      </c>
      <c r="F9" s="90"/>
      <c r="G9" s="108">
        <f>D9/C2</f>
        <v>-0.9651410761</v>
      </c>
      <c r="H9" s="109" t="s">
        <v>570</v>
      </c>
      <c r="I9" s="45"/>
    </row>
    <row r="10">
      <c r="G10" s="110"/>
      <c r="H10" s="110"/>
    </row>
    <row r="11">
      <c r="A11" s="45" t="s">
        <v>571</v>
      </c>
      <c r="B11" s="15" t="s">
        <v>572</v>
      </c>
      <c r="C11" s="15" t="s">
        <v>563</v>
      </c>
      <c r="D11" s="53" t="s">
        <v>564</v>
      </c>
      <c r="G11" s="110"/>
      <c r="H11" s="110"/>
    </row>
    <row r="12">
      <c r="A12" s="15">
        <v>15444.0</v>
      </c>
      <c r="B12">
        <f>150-(COUNTIF('Overview (monthly)'!A3:A171,"*tree*")-COUNTIFS('Overview (monthly)'!A3:A171,"*tree*",'Overview (monthly)'!D3:D171, "lost"))</f>
        <v>1</v>
      </c>
      <c r="C12" s="15">
        <f>2*D2</f>
        <v>4</v>
      </c>
      <c r="D12" s="107">
        <f>B12/C12</f>
        <v>0.25</v>
      </c>
      <c r="E12" s="48" t="s">
        <v>569</v>
      </c>
      <c r="F12" s="90"/>
      <c r="G12" s="108">
        <f>D12/C2</f>
        <v>-0.001968503937</v>
      </c>
      <c r="H12" s="109" t="s">
        <v>573</v>
      </c>
      <c r="I12" s="45"/>
    </row>
    <row r="13">
      <c r="G13" s="110"/>
      <c r="H13" s="110"/>
    </row>
    <row r="14">
      <c r="A14" s="45" t="s">
        <v>574</v>
      </c>
      <c r="B14" s="15" t="s">
        <v>575</v>
      </c>
      <c r="C14" s="15" t="s">
        <v>576</v>
      </c>
      <c r="D14" s="15" t="s">
        <v>577</v>
      </c>
      <c r="G14" s="110"/>
      <c r="H14" s="110"/>
    </row>
    <row r="15">
      <c r="A15">
        <f>150-B12</f>
        <v>149</v>
      </c>
      <c r="B15">
        <f>A15/30</f>
        <v>4.966666667</v>
      </c>
      <c r="C15" s="15">
        <f>5*D2</f>
        <v>10</v>
      </c>
      <c r="D15" s="89" t="s">
        <v>578</v>
      </c>
      <c r="E15" s="48" t="s">
        <v>569</v>
      </c>
      <c r="F15" s="90"/>
      <c r="G15" s="108">
        <f>(B15/C15)*7</f>
        <v>3.476666667</v>
      </c>
      <c r="H15" s="109" t="s">
        <v>579</v>
      </c>
      <c r="I15" s="45"/>
    </row>
    <row r="18">
      <c r="A18" t="str">
        <f>B19</f>
        <v/>
      </c>
      <c r="F18" s="111" t="s">
        <v>580</v>
      </c>
      <c r="G18" s="112">
        <f>SUM(G15,G12,G9)/7</f>
        <v>0.3585081552</v>
      </c>
    </row>
    <row r="20">
      <c r="F20" s="15" t="s">
        <v>581</v>
      </c>
    </row>
    <row r="21">
      <c r="F21" s="15" t="s">
        <v>582</v>
      </c>
    </row>
    <row r="22">
      <c r="F22" s="15" t="s">
        <v>583</v>
      </c>
    </row>
  </sheetData>
  <drawing r:id="rId1"/>
</worksheet>
</file>