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Objects="none"/>
  <bookViews>
    <workbookView xWindow="-105" yWindow="-105" windowWidth="20730" windowHeight="11760" activeTab="5"/>
  </bookViews>
  <sheets>
    <sheet name="Info" sheetId="4" r:id="rId1"/>
    <sheet name="RAW data" sheetId="3" r:id="rId2"/>
    <sheet name="Refined data" sheetId="1" r:id="rId3"/>
    <sheet name="Averages (formulas)" sheetId="2" r:id="rId4"/>
    <sheet name="Sheet3" sheetId="9" r:id="rId5"/>
    <sheet name="Averages" sheetId="6" r:id="rId6"/>
    <sheet name="Final graph data" sheetId="10" r:id="rId7"/>
    <sheet name="Sheet2" sheetId="8" r:id="rId8"/>
    <sheet name="Sheet4" sheetId="5" r:id="rId9"/>
  </sheets>
  <definedNames>
    <definedName name="_xlnm._FilterDatabase" localSheetId="5" hidden="1">Averages!$A$1:$H$37</definedName>
    <definedName name="_xlnm._FilterDatabase" localSheetId="1" hidden="1">'RAW data'!$A$1:$H$361</definedName>
    <definedName name="_xlnm._FilterDatabase" localSheetId="2" hidden="1">'Refined data'!$A$1:$L$361</definedName>
    <definedName name="_xlnm._FilterDatabase" localSheetId="8" hidden="1">Sheet4!$A$1:$H$44</definedName>
  </definedNames>
  <calcPr calcId="162913"/>
  <pivotCaches>
    <pivotCache cacheId="0" r:id="rId10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6"/>
  <c r="G31"/>
  <c r="F31"/>
  <c r="E31"/>
  <c r="D31"/>
  <c r="H22"/>
  <c r="G22"/>
  <c r="F22"/>
  <c r="E22"/>
  <c r="D22"/>
  <c r="H13"/>
  <c r="G13"/>
  <c r="F13"/>
  <c r="E13"/>
  <c r="D13"/>
  <c r="H4"/>
  <c r="G4"/>
  <c r="F4"/>
  <c r="E4"/>
  <c r="D4"/>
  <c r="H30"/>
  <c r="G30"/>
  <c r="F30"/>
  <c r="E30"/>
  <c r="D30"/>
  <c r="H21"/>
  <c r="G21"/>
  <c r="F21"/>
  <c r="E21"/>
  <c r="D21"/>
  <c r="H12"/>
  <c r="G12"/>
  <c r="F12"/>
  <c r="E12"/>
  <c r="D12"/>
  <c r="H3"/>
  <c r="G3"/>
  <c r="F3"/>
  <c r="E3"/>
  <c r="D3"/>
  <c r="H29"/>
  <c r="G29"/>
  <c r="C16" i="10" s="1"/>
  <c r="F29" i="6"/>
  <c r="E29"/>
  <c r="E16" i="10" s="1"/>
  <c r="D29" i="6"/>
  <c r="H20"/>
  <c r="D15" i="10" s="1"/>
  <c r="G20" i="6"/>
  <c r="C15" i="10" s="1"/>
  <c r="F20" i="6"/>
  <c r="E20"/>
  <c r="E15" i="10" s="1"/>
  <c r="D20" i="6"/>
  <c r="H11"/>
  <c r="D14" i="10" s="1"/>
  <c r="G11" i="6"/>
  <c r="C14" i="10" s="1"/>
  <c r="F11" i="6"/>
  <c r="E11"/>
  <c r="E14" i="10" s="1"/>
  <c r="D11" i="6"/>
  <c r="H2"/>
  <c r="D13" i="10" s="1"/>
  <c r="G2" i="6"/>
  <c r="C13" i="10" s="1"/>
  <c r="F2" i="6"/>
  <c r="E2"/>
  <c r="E13" i="10" s="1"/>
  <c r="D2" i="6"/>
  <c r="H37"/>
  <c r="G37"/>
  <c r="F37"/>
  <c r="E37"/>
  <c r="D37"/>
  <c r="H28"/>
  <c r="G28"/>
  <c r="F28"/>
  <c r="E28"/>
  <c r="D28"/>
  <c r="H19"/>
  <c r="G19"/>
  <c r="F19"/>
  <c r="E19"/>
  <c r="D19"/>
  <c r="H10"/>
  <c r="G10"/>
  <c r="F10"/>
  <c r="E10"/>
  <c r="D10"/>
  <c r="H36"/>
  <c r="G36"/>
  <c r="F36"/>
  <c r="E36"/>
  <c r="D36"/>
  <c r="H27"/>
  <c r="G27"/>
  <c r="F27"/>
  <c r="E27"/>
  <c r="D27"/>
  <c r="H18"/>
  <c r="G18"/>
  <c r="F18"/>
  <c r="E18"/>
  <c r="D18"/>
  <c r="H9"/>
  <c r="G9"/>
  <c r="F9"/>
  <c r="E9"/>
  <c r="D9"/>
  <c r="H35"/>
  <c r="D12" i="10" s="1"/>
  <c r="G35" i="6"/>
  <c r="C12" i="10" s="1"/>
  <c r="F35" i="6"/>
  <c r="E35"/>
  <c r="E12" i="10" s="1"/>
  <c r="D35" i="6"/>
  <c r="H26"/>
  <c r="D11" i="10" s="1"/>
  <c r="G26" i="6"/>
  <c r="C11" i="10" s="1"/>
  <c r="F26" i="6"/>
  <c r="E26"/>
  <c r="E11" i="10" s="1"/>
  <c r="D26" i="6"/>
  <c r="H17"/>
  <c r="D10" i="10" s="1"/>
  <c r="G17" i="6"/>
  <c r="C10" i="10" s="1"/>
  <c r="F17" i="6"/>
  <c r="E17"/>
  <c r="E10" i="10" s="1"/>
  <c r="D17" i="6"/>
  <c r="H8"/>
  <c r="D9" i="10" s="1"/>
  <c r="G8" i="6"/>
  <c r="C9" i="10" s="1"/>
  <c r="F8" i="6"/>
  <c r="E8"/>
  <c r="E9" i="10" s="1"/>
  <c r="D8" i="6"/>
  <c r="H34"/>
  <c r="G34"/>
  <c r="F34"/>
  <c r="E34"/>
  <c r="D34"/>
  <c r="H25"/>
  <c r="G25"/>
  <c r="F25"/>
  <c r="E25"/>
  <c r="D25"/>
  <c r="H16"/>
  <c r="G16"/>
  <c r="F16"/>
  <c r="E16"/>
  <c r="D16"/>
  <c r="H7"/>
  <c r="G7"/>
  <c r="F7"/>
  <c r="E7"/>
  <c r="D7"/>
  <c r="H33"/>
  <c r="G33"/>
  <c r="F33"/>
  <c r="E33"/>
  <c r="D33"/>
  <c r="H24"/>
  <c r="G24"/>
  <c r="F24"/>
  <c r="E24"/>
  <c r="D24"/>
  <c r="H15"/>
  <c r="G15"/>
  <c r="F15"/>
  <c r="E15"/>
  <c r="D15"/>
  <c r="H6"/>
  <c r="G6"/>
  <c r="F6"/>
  <c r="E6"/>
  <c r="D6"/>
  <c r="H32"/>
  <c r="D8" i="10" s="1"/>
  <c r="G32" i="6"/>
  <c r="C8" i="10" s="1"/>
  <c r="F32" i="6"/>
  <c r="E32"/>
  <c r="E8" i="10" s="1"/>
  <c r="D32" i="6"/>
  <c r="H23"/>
  <c r="D7" i="10" s="1"/>
  <c r="G23" i="6"/>
  <c r="C7" i="10" s="1"/>
  <c r="F23" i="6"/>
  <c r="E23"/>
  <c r="E7" i="10" s="1"/>
  <c r="D23" i="6"/>
  <c r="H14"/>
  <c r="D6" i="10" s="1"/>
  <c r="G14" i="6"/>
  <c r="C6" i="10" s="1"/>
  <c r="F14" i="6"/>
  <c r="E14"/>
  <c r="E6" i="10" s="1"/>
  <c r="D14" i="6"/>
  <c r="H5"/>
  <c r="D5" i="10" s="1"/>
  <c r="G5" i="6"/>
  <c r="C5" i="10" s="1"/>
  <c r="F5" i="6"/>
  <c r="E5"/>
  <c r="E5" i="10" s="1"/>
  <c r="D5" i="6"/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2"/>
  <c r="E2"/>
  <c r="B31"/>
  <c r="B32"/>
  <c r="B33"/>
  <c r="B34"/>
  <c r="B35"/>
  <c r="B36"/>
  <c r="B37"/>
  <c r="B27"/>
  <c r="B28"/>
  <c r="B29"/>
  <c r="B30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"/>
  <c r="E4"/>
  <c r="E5"/>
  <c r="E6"/>
  <c r="E7"/>
  <c r="E8"/>
  <c r="E9"/>
  <c r="E10"/>
  <c r="E1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2"/>
  <c r="C27"/>
  <c r="C28"/>
  <c r="C29"/>
  <c r="C30"/>
  <c r="C31"/>
  <c r="C32"/>
  <c r="C33"/>
  <c r="C34"/>
  <c r="C35"/>
  <c r="C36"/>
  <c r="C37"/>
  <c r="C12"/>
  <c r="C13"/>
  <c r="C14"/>
  <c r="C15"/>
  <c r="C16"/>
  <c r="C17"/>
  <c r="C18"/>
  <c r="C19"/>
  <c r="C20"/>
  <c r="C21"/>
  <c r="C22"/>
  <c r="C23"/>
  <c r="C24"/>
  <c r="C25"/>
  <c r="C26"/>
  <c r="C4"/>
  <c r="C5"/>
  <c r="C6"/>
  <c r="C7"/>
  <c r="C8"/>
  <c r="C9"/>
  <c r="C10"/>
  <c r="C11"/>
  <c r="C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  <c r="M366" i="1"/>
  <c r="O421"/>
  <c r="N421"/>
  <c r="M421"/>
  <c r="O416"/>
  <c r="N416"/>
  <c r="M416"/>
  <c r="O411"/>
  <c r="N411"/>
  <c r="M411"/>
  <c r="O406"/>
  <c r="N406"/>
  <c r="M406"/>
  <c r="O401"/>
  <c r="M401"/>
  <c r="N401"/>
  <c r="O396"/>
  <c r="N396"/>
  <c r="M396"/>
  <c r="O391"/>
  <c r="N391"/>
  <c r="M391"/>
  <c r="O386"/>
  <c r="N386"/>
  <c r="M386"/>
  <c r="O381"/>
  <c r="N381"/>
  <c r="M381"/>
  <c r="O376"/>
  <c r="N376"/>
  <c r="M376"/>
  <c r="O371"/>
  <c r="O366"/>
  <c r="N371"/>
  <c r="M371"/>
  <c r="N366"/>
  <c r="D16" i="10" l="1"/>
  <c r="B2" i="4"/>
  <c r="W362" i="3" l="1"/>
  <c r="X362" s="1"/>
  <c r="W363"/>
  <c r="X363" s="1"/>
  <c r="W364"/>
  <c r="X364" s="1"/>
  <c r="W365"/>
  <c r="X365" s="1"/>
  <c r="W366"/>
  <c r="X366" s="1"/>
  <c r="W367"/>
  <c r="X367" s="1"/>
  <c r="W368"/>
  <c r="X368" s="1"/>
  <c r="W369"/>
  <c r="X369" s="1"/>
  <c r="W370"/>
  <c r="X370" s="1"/>
  <c r="W371"/>
  <c r="X371" s="1"/>
  <c r="W372"/>
  <c r="X372" s="1"/>
  <c r="W373"/>
  <c r="X373" s="1"/>
  <c r="W374"/>
  <c r="X374" s="1"/>
  <c r="W375"/>
  <c r="X375" s="1"/>
  <c r="W376"/>
  <c r="X376" s="1"/>
  <c r="W377"/>
  <c r="X377" s="1"/>
  <c r="W378"/>
  <c r="X378" s="1"/>
  <c r="W379"/>
  <c r="X379" s="1"/>
  <c r="W380"/>
  <c r="X380" s="1"/>
  <c r="W381"/>
  <c r="X381" s="1"/>
  <c r="W382"/>
  <c r="X382" s="1"/>
  <c r="W383"/>
  <c r="X383" s="1"/>
  <c r="W384"/>
  <c r="X384" s="1"/>
  <c r="W385"/>
  <c r="X385" s="1"/>
  <c r="W386"/>
  <c r="X386" s="1"/>
  <c r="W387"/>
  <c r="X387" s="1"/>
  <c r="W388"/>
  <c r="X388" s="1"/>
  <c r="W389"/>
  <c r="X389" s="1"/>
  <c r="W390"/>
  <c r="X390" s="1"/>
  <c r="W391"/>
  <c r="X391" s="1"/>
  <c r="W392"/>
  <c r="X392" s="1"/>
  <c r="W393"/>
  <c r="X393" s="1"/>
  <c r="W394"/>
  <c r="X394" s="1"/>
  <c r="W395"/>
  <c r="X395" s="1"/>
  <c r="W396"/>
  <c r="X396" s="1"/>
  <c r="W397"/>
  <c r="X397" s="1"/>
  <c r="W398"/>
  <c r="X398" s="1"/>
  <c r="W399"/>
  <c r="X399" s="1"/>
  <c r="W400"/>
  <c r="X400" s="1"/>
  <c r="W401"/>
  <c r="X401" s="1"/>
  <c r="W402"/>
  <c r="X402" s="1"/>
  <c r="W403"/>
  <c r="X403" s="1"/>
  <c r="W404"/>
  <c r="X404" s="1"/>
  <c r="W405"/>
  <c r="X405" s="1"/>
  <c r="W406"/>
  <c r="X406" s="1"/>
  <c r="W407"/>
  <c r="X407" s="1"/>
  <c r="W408"/>
  <c r="X408" s="1"/>
  <c r="W409"/>
  <c r="X409" s="1"/>
  <c r="W410"/>
  <c r="X410" s="1"/>
  <c r="W411"/>
  <c r="X411" s="1"/>
  <c r="W412"/>
  <c r="X412" s="1"/>
  <c r="W413"/>
  <c r="X413" s="1"/>
  <c r="W414"/>
  <c r="X414" s="1"/>
  <c r="W415"/>
  <c r="X415" s="1"/>
  <c r="W416"/>
  <c r="X416" s="1"/>
  <c r="W417"/>
  <c r="X417" s="1"/>
  <c r="W418"/>
  <c r="X418" s="1"/>
  <c r="W419"/>
  <c r="X419" s="1"/>
  <c r="W420"/>
  <c r="X420" s="1"/>
  <c r="W421"/>
  <c r="X421" s="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1"/>
  <c r="V382"/>
  <c r="V384"/>
  <c r="V385"/>
  <c r="V386"/>
  <c r="V387"/>
  <c r="V388"/>
  <c r="V389"/>
  <c r="V390"/>
  <c r="V391"/>
  <c r="V392"/>
  <c r="V393"/>
  <c r="V394"/>
  <c r="V395"/>
  <c r="V396"/>
  <c r="V397"/>
  <c r="V398"/>
  <c r="V400"/>
  <c r="V402"/>
  <c r="V403"/>
  <c r="V404"/>
  <c r="V405"/>
  <c r="V406"/>
  <c r="V407"/>
  <c r="V408"/>
  <c r="V409"/>
  <c r="V410"/>
  <c r="V411"/>
  <c r="V412"/>
  <c r="V413"/>
  <c r="V414"/>
  <c r="V415"/>
  <c r="V416"/>
  <c r="V417"/>
  <c r="V420"/>
  <c r="V421"/>
  <c r="L241" l="1"/>
  <c r="N16" i="1" l="1"/>
  <c r="M16"/>
  <c r="Q361" i="3"/>
  <c r="R361" s="1"/>
  <c r="S361" s="1"/>
  <c r="H361"/>
  <c r="I361" s="1"/>
  <c r="J361" s="1"/>
  <c r="Q360"/>
  <c r="R360" s="1"/>
  <c r="S360" s="1"/>
  <c r="H360"/>
  <c r="I360" s="1"/>
  <c r="J360" s="1"/>
  <c r="Q359"/>
  <c r="R359" s="1"/>
  <c r="S359" s="1"/>
  <c r="H359"/>
  <c r="I359" s="1"/>
  <c r="J359" s="1"/>
  <c r="H358"/>
  <c r="I358" s="1"/>
  <c r="J358" s="1"/>
  <c r="W358" s="1"/>
  <c r="X358" s="1"/>
  <c r="Q357"/>
  <c r="R357" s="1"/>
  <c r="S357" s="1"/>
  <c r="H357"/>
  <c r="I357" s="1"/>
  <c r="J357" s="1"/>
  <c r="Q356"/>
  <c r="R356" s="1"/>
  <c r="S356" s="1"/>
  <c r="H356"/>
  <c r="I356" s="1"/>
  <c r="J356" s="1"/>
  <c r="Q355"/>
  <c r="R355" s="1"/>
  <c r="S355" s="1"/>
  <c r="H355"/>
  <c r="I355" s="1"/>
  <c r="J355" s="1"/>
  <c r="Q354"/>
  <c r="R354" s="1"/>
  <c r="S354" s="1"/>
  <c r="H354"/>
  <c r="I354" s="1"/>
  <c r="J354" s="1"/>
  <c r="Q353"/>
  <c r="R353" s="1"/>
  <c r="S353" s="1"/>
  <c r="H353"/>
  <c r="I353" s="1"/>
  <c r="J353" s="1"/>
  <c r="Q352"/>
  <c r="R352" s="1"/>
  <c r="S352" s="1"/>
  <c r="H352"/>
  <c r="I352" s="1"/>
  <c r="J352" s="1"/>
  <c r="Q351"/>
  <c r="R351" s="1"/>
  <c r="S351" s="1"/>
  <c r="H351"/>
  <c r="I351" s="1"/>
  <c r="J351" s="1"/>
  <c r="Q350"/>
  <c r="R350" s="1"/>
  <c r="S350" s="1"/>
  <c r="H350"/>
  <c r="I350" s="1"/>
  <c r="J350" s="1"/>
  <c r="Q349"/>
  <c r="R349" s="1"/>
  <c r="S349" s="1"/>
  <c r="H349"/>
  <c r="I349" s="1"/>
  <c r="J349" s="1"/>
  <c r="Q348"/>
  <c r="R348" s="1"/>
  <c r="S348" s="1"/>
  <c r="W348" s="1"/>
  <c r="X348" s="1"/>
  <c r="H348"/>
  <c r="I348" s="1"/>
  <c r="J348" s="1"/>
  <c r="Q347"/>
  <c r="R347" s="1"/>
  <c r="S347" s="1"/>
  <c r="H347"/>
  <c r="I347" s="1"/>
  <c r="J347" s="1"/>
  <c r="Q346"/>
  <c r="R346" s="1"/>
  <c r="S346" s="1"/>
  <c r="H346"/>
  <c r="I346" s="1"/>
  <c r="J346" s="1"/>
  <c r="Q345"/>
  <c r="R345" s="1"/>
  <c r="S345" s="1"/>
  <c r="I345"/>
  <c r="J345" s="1"/>
  <c r="H345"/>
  <c r="Q344"/>
  <c r="R344" s="1"/>
  <c r="S344" s="1"/>
  <c r="H344"/>
  <c r="I344" s="1"/>
  <c r="J344" s="1"/>
  <c r="R343"/>
  <c r="S343" s="1"/>
  <c r="Q343"/>
  <c r="H343"/>
  <c r="I343" s="1"/>
  <c r="J343" s="1"/>
  <c r="Q342"/>
  <c r="R342" s="1"/>
  <c r="S342" s="1"/>
  <c r="H342"/>
  <c r="I342" s="1"/>
  <c r="J342" s="1"/>
  <c r="Q341"/>
  <c r="R341" s="1"/>
  <c r="S341" s="1"/>
  <c r="H341"/>
  <c r="I341" s="1"/>
  <c r="J341" s="1"/>
  <c r="Q340"/>
  <c r="R340" s="1"/>
  <c r="S340" s="1"/>
  <c r="W340" s="1"/>
  <c r="X340" s="1"/>
  <c r="H340"/>
  <c r="I340" s="1"/>
  <c r="J340" s="1"/>
  <c r="Q339"/>
  <c r="R339" s="1"/>
  <c r="S339" s="1"/>
  <c r="H339"/>
  <c r="I339" s="1"/>
  <c r="J339" s="1"/>
  <c r="Q338"/>
  <c r="R338" s="1"/>
  <c r="S338" s="1"/>
  <c r="H338"/>
  <c r="I338" s="1"/>
  <c r="J338" s="1"/>
  <c r="Q337"/>
  <c r="R337" s="1"/>
  <c r="S337" s="1"/>
  <c r="I337"/>
  <c r="J337" s="1"/>
  <c r="H337"/>
  <c r="Q336"/>
  <c r="R336" s="1"/>
  <c r="S336" s="1"/>
  <c r="H336"/>
  <c r="I336" s="1"/>
  <c r="J336" s="1"/>
  <c r="R335"/>
  <c r="S335" s="1"/>
  <c r="Q335"/>
  <c r="H335"/>
  <c r="I335" s="1"/>
  <c r="J335" s="1"/>
  <c r="Q334"/>
  <c r="R334" s="1"/>
  <c r="S334" s="1"/>
  <c r="H334"/>
  <c r="I334" s="1"/>
  <c r="J334" s="1"/>
  <c r="Q333"/>
  <c r="R333" s="1"/>
  <c r="S333" s="1"/>
  <c r="H333"/>
  <c r="I333" s="1"/>
  <c r="J333" s="1"/>
  <c r="Q332"/>
  <c r="R332" s="1"/>
  <c r="S332" s="1"/>
  <c r="W332" s="1"/>
  <c r="X332" s="1"/>
  <c r="H332"/>
  <c r="I332" s="1"/>
  <c r="J332" s="1"/>
  <c r="Q331"/>
  <c r="R331" s="1"/>
  <c r="S331" s="1"/>
  <c r="H331"/>
  <c r="I331" s="1"/>
  <c r="J331" s="1"/>
  <c r="Q330"/>
  <c r="R330" s="1"/>
  <c r="S330" s="1"/>
  <c r="H330"/>
  <c r="I330" s="1"/>
  <c r="J330" s="1"/>
  <c r="Q329"/>
  <c r="R329" s="1"/>
  <c r="S329" s="1"/>
  <c r="I329"/>
  <c r="J329" s="1"/>
  <c r="H329"/>
  <c r="Q328"/>
  <c r="R328" s="1"/>
  <c r="S328" s="1"/>
  <c r="H328"/>
  <c r="I328" s="1"/>
  <c r="J328" s="1"/>
  <c r="R327"/>
  <c r="S327" s="1"/>
  <c r="Q327"/>
  <c r="H327"/>
  <c r="I327" s="1"/>
  <c r="J327" s="1"/>
  <c r="Q326"/>
  <c r="R326" s="1"/>
  <c r="S326" s="1"/>
  <c r="H326"/>
  <c r="I326" s="1"/>
  <c r="J326" s="1"/>
  <c r="Q325"/>
  <c r="R325" s="1"/>
  <c r="S325" s="1"/>
  <c r="H325"/>
  <c r="I325" s="1"/>
  <c r="J325" s="1"/>
  <c r="Q324"/>
  <c r="R324" s="1"/>
  <c r="S324" s="1"/>
  <c r="W324" s="1"/>
  <c r="X324" s="1"/>
  <c r="H324"/>
  <c r="I324" s="1"/>
  <c r="J324" s="1"/>
  <c r="Q323"/>
  <c r="R323" s="1"/>
  <c r="S323" s="1"/>
  <c r="H323"/>
  <c r="I323" s="1"/>
  <c r="J323" s="1"/>
  <c r="Q322"/>
  <c r="R322" s="1"/>
  <c r="S322" s="1"/>
  <c r="H322"/>
  <c r="I322" s="1"/>
  <c r="J322" s="1"/>
  <c r="Q321"/>
  <c r="R321" s="1"/>
  <c r="S321" s="1"/>
  <c r="I321"/>
  <c r="J321" s="1"/>
  <c r="H321"/>
  <c r="Q320"/>
  <c r="R320" s="1"/>
  <c r="S320" s="1"/>
  <c r="H320"/>
  <c r="I320" s="1"/>
  <c r="J320" s="1"/>
  <c r="R319"/>
  <c r="S319" s="1"/>
  <c r="Q319"/>
  <c r="H319"/>
  <c r="I319" s="1"/>
  <c r="J319" s="1"/>
  <c r="Q318"/>
  <c r="R318" s="1"/>
  <c r="S318" s="1"/>
  <c r="H318"/>
  <c r="I318" s="1"/>
  <c r="J318" s="1"/>
  <c r="Q317"/>
  <c r="R317" s="1"/>
  <c r="S317" s="1"/>
  <c r="H317"/>
  <c r="I317" s="1"/>
  <c r="J317" s="1"/>
  <c r="R316"/>
  <c r="S316" s="1"/>
  <c r="Q316"/>
  <c r="H316"/>
  <c r="I316" s="1"/>
  <c r="J316" s="1"/>
  <c r="R315"/>
  <c r="S315" s="1"/>
  <c r="Q315"/>
  <c r="H315"/>
  <c r="I315" s="1"/>
  <c r="J315" s="1"/>
  <c r="Q314"/>
  <c r="R314" s="1"/>
  <c r="S314" s="1"/>
  <c r="W314" s="1"/>
  <c r="X314" s="1"/>
  <c r="H314"/>
  <c r="I314" s="1"/>
  <c r="J314" s="1"/>
  <c r="Q313"/>
  <c r="R313" s="1"/>
  <c r="S313" s="1"/>
  <c r="H313"/>
  <c r="I313" s="1"/>
  <c r="J313" s="1"/>
  <c r="R312"/>
  <c r="S312" s="1"/>
  <c r="Q312"/>
  <c r="H312"/>
  <c r="I312" s="1"/>
  <c r="J312" s="1"/>
  <c r="R311"/>
  <c r="S311" s="1"/>
  <c r="Q311"/>
  <c r="H311"/>
  <c r="I311" s="1"/>
  <c r="J311" s="1"/>
  <c r="Q310"/>
  <c r="R310" s="1"/>
  <c r="S310" s="1"/>
  <c r="H310"/>
  <c r="I310" s="1"/>
  <c r="J310" s="1"/>
  <c r="Q309"/>
  <c r="R309" s="1"/>
  <c r="S309" s="1"/>
  <c r="I309"/>
  <c r="J309" s="1"/>
  <c r="H309"/>
  <c r="Q308"/>
  <c r="R308" s="1"/>
  <c r="S308" s="1"/>
  <c r="W308" s="1"/>
  <c r="X308" s="1"/>
  <c r="J308"/>
  <c r="H308"/>
  <c r="I308" s="1"/>
  <c r="Q307"/>
  <c r="R307" s="1"/>
  <c r="S307" s="1"/>
  <c r="W307" s="1"/>
  <c r="X307" s="1"/>
  <c r="I307"/>
  <c r="J307" s="1"/>
  <c r="H307"/>
  <c r="Q306"/>
  <c r="R306" s="1"/>
  <c r="S306" s="1"/>
  <c r="H306"/>
  <c r="I306" s="1"/>
  <c r="J306" s="1"/>
  <c r="Q305"/>
  <c r="R305" s="1"/>
  <c r="S305" s="1"/>
  <c r="I305"/>
  <c r="J305" s="1"/>
  <c r="H305"/>
  <c r="Q304"/>
  <c r="R304" s="1"/>
  <c r="S304" s="1"/>
  <c r="W304" s="1"/>
  <c r="X304" s="1"/>
  <c r="H304"/>
  <c r="I304" s="1"/>
  <c r="J304" s="1"/>
  <c r="Q303"/>
  <c r="R303" s="1"/>
  <c r="S303" s="1"/>
  <c r="H303"/>
  <c r="I303" s="1"/>
  <c r="J303" s="1"/>
  <c r="Q302"/>
  <c r="R302" s="1"/>
  <c r="S302" s="1"/>
  <c r="I302"/>
  <c r="J302" s="1"/>
  <c r="H302"/>
  <c r="S301"/>
  <c r="Q301"/>
  <c r="R301" s="1"/>
  <c r="I301"/>
  <c r="H301"/>
  <c r="E301"/>
  <c r="V301" s="1"/>
  <c r="Q300"/>
  <c r="R300" s="1"/>
  <c r="S300" s="1"/>
  <c r="I300"/>
  <c r="J300" s="1"/>
  <c r="H300"/>
  <c r="Q299"/>
  <c r="R299" s="1"/>
  <c r="S299" s="1"/>
  <c r="W299" s="1"/>
  <c r="X299" s="1"/>
  <c r="I299"/>
  <c r="J299" s="1"/>
  <c r="H299"/>
  <c r="Q298"/>
  <c r="R298" s="1"/>
  <c r="S298" s="1"/>
  <c r="I298"/>
  <c r="J298" s="1"/>
  <c r="H298"/>
  <c r="Q297"/>
  <c r="R297" s="1"/>
  <c r="S297" s="1"/>
  <c r="H297"/>
  <c r="I297" s="1"/>
  <c r="J297" s="1"/>
  <c r="R296"/>
  <c r="S296" s="1"/>
  <c r="Q296"/>
  <c r="H296"/>
  <c r="I296" s="1"/>
  <c r="J296" s="1"/>
  <c r="Q295"/>
  <c r="R295" s="1"/>
  <c r="S295" s="1"/>
  <c r="W295" s="1"/>
  <c r="X295" s="1"/>
  <c r="H295"/>
  <c r="I295" s="1"/>
  <c r="J295" s="1"/>
  <c r="Q294"/>
  <c r="R294" s="1"/>
  <c r="S294" s="1"/>
  <c r="I294"/>
  <c r="J294" s="1"/>
  <c r="H294"/>
  <c r="Q293"/>
  <c r="R293" s="1"/>
  <c r="S293" s="1"/>
  <c r="H293"/>
  <c r="I293" s="1"/>
  <c r="J293" s="1"/>
  <c r="Q292"/>
  <c r="R292" s="1"/>
  <c r="S292" s="1"/>
  <c r="I292"/>
  <c r="J292" s="1"/>
  <c r="H292"/>
  <c r="Q291"/>
  <c r="R291" s="1"/>
  <c r="S291" s="1"/>
  <c r="I291"/>
  <c r="J291" s="1"/>
  <c r="H291"/>
  <c r="S290"/>
  <c r="Q290"/>
  <c r="R290" s="1"/>
  <c r="I290"/>
  <c r="J290" s="1"/>
  <c r="H290"/>
  <c r="R289"/>
  <c r="S289" s="1"/>
  <c r="Q289"/>
  <c r="H289"/>
  <c r="I289" s="1"/>
  <c r="J289" s="1"/>
  <c r="Q288"/>
  <c r="R288" s="1"/>
  <c r="S288" s="1"/>
  <c r="W288" s="1"/>
  <c r="X288" s="1"/>
  <c r="H288"/>
  <c r="I288" s="1"/>
  <c r="J288" s="1"/>
  <c r="Q287"/>
  <c r="R287" s="1"/>
  <c r="S287" s="1"/>
  <c r="H287"/>
  <c r="I287" s="1"/>
  <c r="J287" s="1"/>
  <c r="Q286"/>
  <c r="R286" s="1"/>
  <c r="S286" s="1"/>
  <c r="H286"/>
  <c r="I286" s="1"/>
  <c r="J286" s="1"/>
  <c r="Q285"/>
  <c r="R285" s="1"/>
  <c r="S285" s="1"/>
  <c r="J285"/>
  <c r="H285"/>
  <c r="I285" s="1"/>
  <c r="Q284"/>
  <c r="R284" s="1"/>
  <c r="S284" s="1"/>
  <c r="H284"/>
  <c r="I284" s="1"/>
  <c r="J284" s="1"/>
  <c r="R283"/>
  <c r="S283" s="1"/>
  <c r="Q283"/>
  <c r="H283"/>
  <c r="I283" s="1"/>
  <c r="J283" s="1"/>
  <c r="Q282"/>
  <c r="R282" s="1"/>
  <c r="S282" s="1"/>
  <c r="W282" s="1"/>
  <c r="X282" s="1"/>
  <c r="H282"/>
  <c r="I282" s="1"/>
  <c r="J282" s="1"/>
  <c r="Q281"/>
  <c r="R281" s="1"/>
  <c r="S281" s="1"/>
  <c r="W281" s="1"/>
  <c r="X281" s="1"/>
  <c r="H281"/>
  <c r="I281" s="1"/>
  <c r="J281" s="1"/>
  <c r="Q280"/>
  <c r="R280" s="1"/>
  <c r="S280" s="1"/>
  <c r="W280" s="1"/>
  <c r="X280" s="1"/>
  <c r="H280"/>
  <c r="I280" s="1"/>
  <c r="J280" s="1"/>
  <c r="R279"/>
  <c r="S279" s="1"/>
  <c r="Q279"/>
  <c r="H279"/>
  <c r="I279" s="1"/>
  <c r="J279" s="1"/>
  <c r="Q278"/>
  <c r="R278" s="1"/>
  <c r="S278" s="1"/>
  <c r="H278"/>
  <c r="I278" s="1"/>
  <c r="J278" s="1"/>
  <c r="Q277"/>
  <c r="R277" s="1"/>
  <c r="S277" s="1"/>
  <c r="J277"/>
  <c r="H277"/>
  <c r="I277" s="1"/>
  <c r="Q276"/>
  <c r="R276" s="1"/>
  <c r="S276" s="1"/>
  <c r="H276"/>
  <c r="I276" s="1"/>
  <c r="J276" s="1"/>
  <c r="R275"/>
  <c r="S275" s="1"/>
  <c r="Q275"/>
  <c r="H275"/>
  <c r="I275" s="1"/>
  <c r="J275" s="1"/>
  <c r="Q274"/>
  <c r="R274" s="1"/>
  <c r="S274" s="1"/>
  <c r="H274"/>
  <c r="I274" s="1"/>
  <c r="J274" s="1"/>
  <c r="Q273"/>
  <c r="R273" s="1"/>
  <c r="S273" s="1"/>
  <c r="W273" s="1"/>
  <c r="X273" s="1"/>
  <c r="H273"/>
  <c r="I273" s="1"/>
  <c r="J273" s="1"/>
  <c r="Q272"/>
  <c r="R272" s="1"/>
  <c r="S272" s="1"/>
  <c r="H272"/>
  <c r="I272" s="1"/>
  <c r="J272" s="1"/>
  <c r="Q271"/>
  <c r="R271" s="1"/>
  <c r="S271" s="1"/>
  <c r="W271" s="1"/>
  <c r="X271" s="1"/>
  <c r="H271"/>
  <c r="I271" s="1"/>
  <c r="J271" s="1"/>
  <c r="Q270"/>
  <c r="R270" s="1"/>
  <c r="S270" s="1"/>
  <c r="I270"/>
  <c r="J270" s="1"/>
  <c r="H270"/>
  <c r="Q269"/>
  <c r="R269" s="1"/>
  <c r="S269" s="1"/>
  <c r="H269"/>
  <c r="I269" s="1"/>
  <c r="J269" s="1"/>
  <c r="Q268"/>
  <c r="R268" s="1"/>
  <c r="S268" s="1"/>
  <c r="I268"/>
  <c r="J268" s="1"/>
  <c r="H268"/>
  <c r="Q267"/>
  <c r="R267" s="1"/>
  <c r="S267" s="1"/>
  <c r="W267" s="1"/>
  <c r="X267" s="1"/>
  <c r="I267"/>
  <c r="J267" s="1"/>
  <c r="H267"/>
  <c r="Q266"/>
  <c r="R266" s="1"/>
  <c r="S266" s="1"/>
  <c r="W266" s="1"/>
  <c r="X266" s="1"/>
  <c r="I266"/>
  <c r="J266" s="1"/>
  <c r="H266"/>
  <c r="Q265"/>
  <c r="R265" s="1"/>
  <c r="S265" s="1"/>
  <c r="W265" s="1"/>
  <c r="X265" s="1"/>
  <c r="H265"/>
  <c r="I265" s="1"/>
  <c r="J265" s="1"/>
  <c r="R264"/>
  <c r="S264" s="1"/>
  <c r="Q264"/>
  <c r="H264"/>
  <c r="I264" s="1"/>
  <c r="J264" s="1"/>
  <c r="Q263"/>
  <c r="R263" s="1"/>
  <c r="S263" s="1"/>
  <c r="W263" s="1"/>
  <c r="X263" s="1"/>
  <c r="H263"/>
  <c r="I263" s="1"/>
  <c r="J263" s="1"/>
  <c r="Q262"/>
  <c r="R262" s="1"/>
  <c r="S262" s="1"/>
  <c r="I262"/>
  <c r="J262" s="1"/>
  <c r="H262"/>
  <c r="Q261"/>
  <c r="R261" s="1"/>
  <c r="S261" s="1"/>
  <c r="H261"/>
  <c r="I261" s="1"/>
  <c r="J261" s="1"/>
  <c r="Q260"/>
  <c r="R260" s="1"/>
  <c r="S260" s="1"/>
  <c r="I260"/>
  <c r="J260" s="1"/>
  <c r="H260"/>
  <c r="Q259"/>
  <c r="R259" s="1"/>
  <c r="S259" s="1"/>
  <c r="I259"/>
  <c r="J259" s="1"/>
  <c r="H259"/>
  <c r="S258"/>
  <c r="Q258"/>
  <c r="R258" s="1"/>
  <c r="I258"/>
  <c r="J258" s="1"/>
  <c r="H258"/>
  <c r="R257"/>
  <c r="S257" s="1"/>
  <c r="Q257"/>
  <c r="H257"/>
  <c r="I257" s="1"/>
  <c r="J257" s="1"/>
  <c r="Q256"/>
  <c r="R256" s="1"/>
  <c r="S256" s="1"/>
  <c r="W256" s="1"/>
  <c r="X256" s="1"/>
  <c r="H256"/>
  <c r="I256" s="1"/>
  <c r="J256" s="1"/>
  <c r="Q255"/>
  <c r="R255" s="1"/>
  <c r="S255" s="1"/>
  <c r="W255" s="1"/>
  <c r="X255" s="1"/>
  <c r="H255"/>
  <c r="I255" s="1"/>
  <c r="J255" s="1"/>
  <c r="Q254"/>
  <c r="R254" s="1"/>
  <c r="S254" s="1"/>
  <c r="H254"/>
  <c r="I254" s="1"/>
  <c r="J254" s="1"/>
  <c r="Q253"/>
  <c r="R253" s="1"/>
  <c r="S253" s="1"/>
  <c r="J253"/>
  <c r="H253"/>
  <c r="I253" s="1"/>
  <c r="Q252"/>
  <c r="R252" s="1"/>
  <c r="S252" s="1"/>
  <c r="I252"/>
  <c r="J252" s="1"/>
  <c r="H252"/>
  <c r="Q251"/>
  <c r="R251" s="1"/>
  <c r="S251" s="1"/>
  <c r="I251"/>
  <c r="J251" s="1"/>
  <c r="H251"/>
  <c r="S250"/>
  <c r="Q250"/>
  <c r="R250" s="1"/>
  <c r="H250"/>
  <c r="I250" s="1"/>
  <c r="J250" s="1"/>
  <c r="Q249"/>
  <c r="R249" s="1"/>
  <c r="S249" s="1"/>
  <c r="W249" s="1"/>
  <c r="X249" s="1"/>
  <c r="H249"/>
  <c r="I249" s="1"/>
  <c r="J249" s="1"/>
  <c r="Q248"/>
  <c r="R248" s="1"/>
  <c r="S248" s="1"/>
  <c r="W248" s="1"/>
  <c r="X248" s="1"/>
  <c r="I248"/>
  <c r="J248" s="1"/>
  <c r="H248"/>
  <c r="Q247"/>
  <c r="R247" s="1"/>
  <c r="S247" s="1"/>
  <c r="W247" s="1"/>
  <c r="X247" s="1"/>
  <c r="I247"/>
  <c r="J247" s="1"/>
  <c r="H247"/>
  <c r="Q246"/>
  <c r="R246" s="1"/>
  <c r="S246" s="1"/>
  <c r="J246"/>
  <c r="H246"/>
  <c r="I246" s="1"/>
  <c r="Q245"/>
  <c r="R245" s="1"/>
  <c r="S245" s="1"/>
  <c r="H245"/>
  <c r="I245" s="1"/>
  <c r="J245" s="1"/>
  <c r="R244"/>
  <c r="S244" s="1"/>
  <c r="W244" s="1"/>
  <c r="X244" s="1"/>
  <c r="Q244"/>
  <c r="H244"/>
  <c r="I244" s="1"/>
  <c r="J244" s="1"/>
  <c r="R243"/>
  <c r="S243" s="1"/>
  <c r="W243" s="1"/>
  <c r="X243" s="1"/>
  <c r="Q243"/>
  <c r="I243"/>
  <c r="J243" s="1"/>
  <c r="H243"/>
  <c r="Q242"/>
  <c r="R242" s="1"/>
  <c r="S242" s="1"/>
  <c r="I242"/>
  <c r="J242" s="1"/>
  <c r="H242"/>
  <c r="Q241"/>
  <c r="R241" s="1"/>
  <c r="S241" s="1"/>
  <c r="H241"/>
  <c r="I241" s="1"/>
  <c r="J241" s="1"/>
  <c r="Q240"/>
  <c r="R240" s="1"/>
  <c r="S240" s="1"/>
  <c r="W240" s="1"/>
  <c r="X240" s="1"/>
  <c r="H240"/>
  <c r="I240" s="1"/>
  <c r="J240" s="1"/>
  <c r="Q239"/>
  <c r="R239" s="1"/>
  <c r="S239" s="1"/>
  <c r="J239"/>
  <c r="H239"/>
  <c r="I239" s="1"/>
  <c r="Q238"/>
  <c r="R238" s="1"/>
  <c r="S238" s="1"/>
  <c r="I238"/>
  <c r="J238" s="1"/>
  <c r="H238"/>
  <c r="R237"/>
  <c r="S237" s="1"/>
  <c r="Q237"/>
  <c r="J237"/>
  <c r="H237"/>
  <c r="I237" s="1"/>
  <c r="Q236"/>
  <c r="R236" s="1"/>
  <c r="S236" s="1"/>
  <c r="W236" s="1"/>
  <c r="X236" s="1"/>
  <c r="H236"/>
  <c r="I236" s="1"/>
  <c r="J236" s="1"/>
  <c r="S235"/>
  <c r="Q235"/>
  <c r="R235" s="1"/>
  <c r="H235"/>
  <c r="I235" s="1"/>
  <c r="J235" s="1"/>
  <c r="Q234"/>
  <c r="R234" s="1"/>
  <c r="S234" s="1"/>
  <c r="J234"/>
  <c r="H234"/>
  <c r="I234" s="1"/>
  <c r="Q233"/>
  <c r="R233" s="1"/>
  <c r="S233" s="1"/>
  <c r="H233"/>
  <c r="I233" s="1"/>
  <c r="J233" s="1"/>
  <c r="R232"/>
  <c r="S232" s="1"/>
  <c r="Q232"/>
  <c r="H232"/>
  <c r="I232" s="1"/>
  <c r="J232" s="1"/>
  <c r="Q231"/>
  <c r="R231" s="1"/>
  <c r="S231" s="1"/>
  <c r="W231" s="1"/>
  <c r="X231" s="1"/>
  <c r="I231"/>
  <c r="J231" s="1"/>
  <c r="H231"/>
  <c r="S230"/>
  <c r="Q230"/>
  <c r="R230" s="1"/>
  <c r="H230"/>
  <c r="I230" s="1"/>
  <c r="J230" s="1"/>
  <c r="Q229"/>
  <c r="R229" s="1"/>
  <c r="S229" s="1"/>
  <c r="H229"/>
  <c r="I229" s="1"/>
  <c r="J229" s="1"/>
  <c r="R228"/>
  <c r="S228" s="1"/>
  <c r="Q228"/>
  <c r="H228"/>
  <c r="I228" s="1"/>
  <c r="J228" s="1"/>
  <c r="R227"/>
  <c r="S227" s="1"/>
  <c r="W227" s="1"/>
  <c r="X227" s="1"/>
  <c r="Q227"/>
  <c r="I227"/>
  <c r="J227" s="1"/>
  <c r="H227"/>
  <c r="S226"/>
  <c r="W226" s="1"/>
  <c r="X226" s="1"/>
  <c r="Q226"/>
  <c r="R226" s="1"/>
  <c r="J226"/>
  <c r="H226"/>
  <c r="I226" s="1"/>
  <c r="Q225"/>
  <c r="R225" s="1"/>
  <c r="S225" s="1"/>
  <c r="J225"/>
  <c r="H225"/>
  <c r="I225" s="1"/>
  <c r="Q224"/>
  <c r="R224" s="1"/>
  <c r="S224" s="1"/>
  <c r="W224" s="1"/>
  <c r="X224" s="1"/>
  <c r="I224"/>
  <c r="J224" s="1"/>
  <c r="H224"/>
  <c r="Q223"/>
  <c r="R223" s="1"/>
  <c r="S223" s="1"/>
  <c r="H223"/>
  <c r="I223" s="1"/>
  <c r="J223" s="1"/>
  <c r="Q222"/>
  <c r="R222" s="1"/>
  <c r="S222" s="1"/>
  <c r="W222" s="1"/>
  <c r="X222" s="1"/>
  <c r="I222"/>
  <c r="J222" s="1"/>
  <c r="H222"/>
  <c r="R221"/>
  <c r="S221" s="1"/>
  <c r="Q221"/>
  <c r="J221"/>
  <c r="H221"/>
  <c r="I221" s="1"/>
  <c r="Q220"/>
  <c r="R220" s="1"/>
  <c r="S220" s="1"/>
  <c r="W220" s="1"/>
  <c r="X220" s="1"/>
  <c r="H220"/>
  <c r="I220" s="1"/>
  <c r="J220" s="1"/>
  <c r="R219"/>
  <c r="S219" s="1"/>
  <c r="Q219"/>
  <c r="H219"/>
  <c r="I219" s="1"/>
  <c r="J219" s="1"/>
  <c r="Q218"/>
  <c r="R218" s="1"/>
  <c r="S218" s="1"/>
  <c r="J218"/>
  <c r="H218"/>
  <c r="I218" s="1"/>
  <c r="Q217"/>
  <c r="R217" s="1"/>
  <c r="S217" s="1"/>
  <c r="J217"/>
  <c r="H217"/>
  <c r="I217" s="1"/>
  <c r="Q216"/>
  <c r="R216" s="1"/>
  <c r="S216" s="1"/>
  <c r="W216" s="1"/>
  <c r="X216" s="1"/>
  <c r="I216"/>
  <c r="J216" s="1"/>
  <c r="H216"/>
  <c r="Q215"/>
  <c r="R215" s="1"/>
  <c r="S215" s="1"/>
  <c r="H215"/>
  <c r="I215" s="1"/>
  <c r="J215" s="1"/>
  <c r="Q214"/>
  <c r="R214" s="1"/>
  <c r="S214" s="1"/>
  <c r="W214" s="1"/>
  <c r="X214" s="1"/>
  <c r="H214"/>
  <c r="I214" s="1"/>
  <c r="J214" s="1"/>
  <c r="Q213"/>
  <c r="R213" s="1"/>
  <c r="S213" s="1"/>
  <c r="I213"/>
  <c r="J213" s="1"/>
  <c r="H213"/>
  <c r="Q212"/>
  <c r="R212" s="1"/>
  <c r="S212" s="1"/>
  <c r="W212" s="1"/>
  <c r="X212" s="1"/>
  <c r="H212"/>
  <c r="I212" s="1"/>
  <c r="J212" s="1"/>
  <c r="Q211"/>
  <c r="R211" s="1"/>
  <c r="S211" s="1"/>
  <c r="H211"/>
  <c r="I211" s="1"/>
  <c r="J211" s="1"/>
  <c r="R210"/>
  <c r="S210" s="1"/>
  <c r="Q210"/>
  <c r="I210"/>
  <c r="J210" s="1"/>
  <c r="H210"/>
  <c r="Q209"/>
  <c r="R209" s="1"/>
  <c r="S209" s="1"/>
  <c r="H209"/>
  <c r="I209" s="1"/>
  <c r="J209" s="1"/>
  <c r="Q208"/>
  <c r="R208" s="1"/>
  <c r="S208" s="1"/>
  <c r="W208" s="1"/>
  <c r="X208" s="1"/>
  <c r="H208"/>
  <c r="I208" s="1"/>
  <c r="J208" s="1"/>
  <c r="R207"/>
  <c r="S207" s="1"/>
  <c r="Q207"/>
  <c r="H207"/>
  <c r="I207" s="1"/>
  <c r="J207" s="1"/>
  <c r="Q206"/>
  <c r="R206" s="1"/>
  <c r="S206" s="1"/>
  <c r="W206" s="1"/>
  <c r="X206" s="1"/>
  <c r="H206"/>
  <c r="I206" s="1"/>
  <c r="J206" s="1"/>
  <c r="Q205"/>
  <c r="R205" s="1"/>
  <c r="S205" s="1"/>
  <c r="I205"/>
  <c r="J205" s="1"/>
  <c r="H205"/>
  <c r="Q204"/>
  <c r="R204" s="1"/>
  <c r="S204" s="1"/>
  <c r="W204" s="1"/>
  <c r="X204" s="1"/>
  <c r="H204"/>
  <c r="I204" s="1"/>
  <c r="J204" s="1"/>
  <c r="Q203"/>
  <c r="R203" s="1"/>
  <c r="S203" s="1"/>
  <c r="H203"/>
  <c r="I203" s="1"/>
  <c r="J203" s="1"/>
  <c r="R202"/>
  <c r="S202" s="1"/>
  <c r="Q202"/>
  <c r="I202"/>
  <c r="J202" s="1"/>
  <c r="H202"/>
  <c r="Q201"/>
  <c r="R201" s="1"/>
  <c r="S201" s="1"/>
  <c r="H201"/>
  <c r="I201" s="1"/>
  <c r="J201" s="1"/>
  <c r="Q200"/>
  <c r="R200" s="1"/>
  <c r="S200" s="1"/>
  <c r="W200" s="1"/>
  <c r="X200" s="1"/>
  <c r="H200"/>
  <c r="I200" s="1"/>
  <c r="J200" s="1"/>
  <c r="R199"/>
  <c r="S199" s="1"/>
  <c r="Q199"/>
  <c r="H199"/>
  <c r="I199" s="1"/>
  <c r="J199" s="1"/>
  <c r="Q198"/>
  <c r="R198" s="1"/>
  <c r="S198" s="1"/>
  <c r="W198" s="1"/>
  <c r="X198" s="1"/>
  <c r="H198"/>
  <c r="I198" s="1"/>
  <c r="J198" s="1"/>
  <c r="Q197"/>
  <c r="R197" s="1"/>
  <c r="S197" s="1"/>
  <c r="I197"/>
  <c r="J197" s="1"/>
  <c r="H197"/>
  <c r="Q196"/>
  <c r="R196" s="1"/>
  <c r="S196" s="1"/>
  <c r="W196" s="1"/>
  <c r="X196" s="1"/>
  <c r="H196"/>
  <c r="I196" s="1"/>
  <c r="J196" s="1"/>
  <c r="Q195"/>
  <c r="R195" s="1"/>
  <c r="S195" s="1"/>
  <c r="H195"/>
  <c r="I195" s="1"/>
  <c r="J195" s="1"/>
  <c r="R194"/>
  <c r="S194" s="1"/>
  <c r="Q194"/>
  <c r="I194"/>
  <c r="J194" s="1"/>
  <c r="H194"/>
  <c r="Q193"/>
  <c r="R193" s="1"/>
  <c r="S193" s="1"/>
  <c r="H193"/>
  <c r="I193" s="1"/>
  <c r="J193" s="1"/>
  <c r="Q192"/>
  <c r="R192" s="1"/>
  <c r="S192" s="1"/>
  <c r="W192" s="1"/>
  <c r="X192" s="1"/>
  <c r="H192"/>
  <c r="I192" s="1"/>
  <c r="J192" s="1"/>
  <c r="R191"/>
  <c r="S191" s="1"/>
  <c r="Q191"/>
  <c r="H191"/>
  <c r="I191" s="1"/>
  <c r="J191" s="1"/>
  <c r="Q190"/>
  <c r="R190" s="1"/>
  <c r="S190" s="1"/>
  <c r="W190" s="1"/>
  <c r="X190" s="1"/>
  <c r="H190"/>
  <c r="I190" s="1"/>
  <c r="J190" s="1"/>
  <c r="Q189"/>
  <c r="R189" s="1"/>
  <c r="S189" s="1"/>
  <c r="I189"/>
  <c r="J189" s="1"/>
  <c r="H189"/>
  <c r="Q188"/>
  <c r="R188" s="1"/>
  <c r="S188" s="1"/>
  <c r="W188" s="1"/>
  <c r="X188" s="1"/>
  <c r="H188"/>
  <c r="I188" s="1"/>
  <c r="J188" s="1"/>
  <c r="Q187"/>
  <c r="R187" s="1"/>
  <c r="S187" s="1"/>
  <c r="H187"/>
  <c r="I187" s="1"/>
  <c r="J187" s="1"/>
  <c r="R186"/>
  <c r="S186" s="1"/>
  <c r="Q186"/>
  <c r="I186"/>
  <c r="J186" s="1"/>
  <c r="H186"/>
  <c r="Q185"/>
  <c r="R185" s="1"/>
  <c r="S185" s="1"/>
  <c r="H185"/>
  <c r="I185" s="1"/>
  <c r="J185" s="1"/>
  <c r="Q184"/>
  <c r="R184" s="1"/>
  <c r="S184" s="1"/>
  <c r="W184" s="1"/>
  <c r="X184" s="1"/>
  <c r="H184"/>
  <c r="I184" s="1"/>
  <c r="J184" s="1"/>
  <c r="R183"/>
  <c r="S183" s="1"/>
  <c r="Q183"/>
  <c r="H183"/>
  <c r="I183" s="1"/>
  <c r="J183" s="1"/>
  <c r="Q182"/>
  <c r="R182" s="1"/>
  <c r="S182" s="1"/>
  <c r="I182"/>
  <c r="J182" s="1"/>
  <c r="H182"/>
  <c r="Q181"/>
  <c r="R181" s="1"/>
  <c r="S181" s="1"/>
  <c r="W181" s="1"/>
  <c r="X181" s="1"/>
  <c r="I181"/>
  <c r="J181" s="1"/>
  <c r="H181"/>
  <c r="Q180"/>
  <c r="R180" s="1"/>
  <c r="S180" s="1"/>
  <c r="I180"/>
  <c r="J180" s="1"/>
  <c r="H180"/>
  <c r="Q179"/>
  <c r="R179" s="1"/>
  <c r="S179" s="1"/>
  <c r="H179"/>
  <c r="I179" s="1"/>
  <c r="J179" s="1"/>
  <c r="R178"/>
  <c r="S178" s="1"/>
  <c r="Q178"/>
  <c r="H178"/>
  <c r="I178" s="1"/>
  <c r="J178" s="1"/>
  <c r="Q177"/>
  <c r="R177" s="1"/>
  <c r="S177" s="1"/>
  <c r="W177" s="1"/>
  <c r="X177" s="1"/>
  <c r="H177"/>
  <c r="I177" s="1"/>
  <c r="J177" s="1"/>
  <c r="Q176"/>
  <c r="R176" s="1"/>
  <c r="S176" s="1"/>
  <c r="I176"/>
  <c r="J176" s="1"/>
  <c r="H176"/>
  <c r="Q175"/>
  <c r="R175" s="1"/>
  <c r="S175" s="1"/>
  <c r="W175" s="1"/>
  <c r="X175" s="1"/>
  <c r="H175"/>
  <c r="I175" s="1"/>
  <c r="J175" s="1"/>
  <c r="Q174"/>
  <c r="R174" s="1"/>
  <c r="S174" s="1"/>
  <c r="W174" s="1"/>
  <c r="X174" s="1"/>
  <c r="I174"/>
  <c r="J174" s="1"/>
  <c r="H174"/>
  <c r="Q173"/>
  <c r="R173" s="1"/>
  <c r="S173" s="1"/>
  <c r="W173" s="1"/>
  <c r="X173" s="1"/>
  <c r="I173"/>
  <c r="J173" s="1"/>
  <c r="H173"/>
  <c r="Q172"/>
  <c r="R172" s="1"/>
  <c r="S172" s="1"/>
  <c r="I172"/>
  <c r="J172" s="1"/>
  <c r="H172"/>
  <c r="Q171"/>
  <c r="R171" s="1"/>
  <c r="S171" s="1"/>
  <c r="H171"/>
  <c r="I171" s="1"/>
  <c r="J171" s="1"/>
  <c r="R170"/>
  <c r="S170" s="1"/>
  <c r="Q170"/>
  <c r="H170"/>
  <c r="I170" s="1"/>
  <c r="J170" s="1"/>
  <c r="Q169"/>
  <c r="R169" s="1"/>
  <c r="S169" s="1"/>
  <c r="W169" s="1"/>
  <c r="X169" s="1"/>
  <c r="H169"/>
  <c r="I169" s="1"/>
  <c r="J169" s="1"/>
  <c r="Q168"/>
  <c r="R168" s="1"/>
  <c r="S168" s="1"/>
  <c r="I168"/>
  <c r="J168" s="1"/>
  <c r="H168"/>
  <c r="Q167"/>
  <c r="R167" s="1"/>
  <c r="S167" s="1"/>
  <c r="H167"/>
  <c r="I167" s="1"/>
  <c r="J167" s="1"/>
  <c r="Q166"/>
  <c r="R166" s="1"/>
  <c r="S166" s="1"/>
  <c r="I166"/>
  <c r="J166" s="1"/>
  <c r="H166"/>
  <c r="Q165"/>
  <c r="R165" s="1"/>
  <c r="S165" s="1"/>
  <c r="I165"/>
  <c r="J165" s="1"/>
  <c r="H165"/>
  <c r="S164"/>
  <c r="Q164"/>
  <c r="R164" s="1"/>
  <c r="I164"/>
  <c r="J164" s="1"/>
  <c r="H164"/>
  <c r="R163"/>
  <c r="S163" s="1"/>
  <c r="Q163"/>
  <c r="H163"/>
  <c r="I163" s="1"/>
  <c r="J163" s="1"/>
  <c r="R162"/>
  <c r="S162" s="1"/>
  <c r="W162" s="1"/>
  <c r="X162" s="1"/>
  <c r="Q162"/>
  <c r="H162"/>
  <c r="I162" s="1"/>
  <c r="J162" s="1"/>
  <c r="Q161"/>
  <c r="R161" s="1"/>
  <c r="S161" s="1"/>
  <c r="W161" s="1"/>
  <c r="X161" s="1"/>
  <c r="H161"/>
  <c r="I161" s="1"/>
  <c r="J161" s="1"/>
  <c r="Q160"/>
  <c r="R160" s="1"/>
  <c r="S160" s="1"/>
  <c r="H160"/>
  <c r="I160" s="1"/>
  <c r="J160" s="1"/>
  <c r="Q159"/>
  <c r="R159" s="1"/>
  <c r="S159" s="1"/>
  <c r="H159"/>
  <c r="I159" s="1"/>
  <c r="J159" s="1"/>
  <c r="Q158"/>
  <c r="R158" s="1"/>
  <c r="S158" s="1"/>
  <c r="I158"/>
  <c r="J158" s="1"/>
  <c r="H158"/>
  <c r="Q157"/>
  <c r="R157" s="1"/>
  <c r="S157" s="1"/>
  <c r="H157"/>
  <c r="I157" s="1"/>
  <c r="J157" s="1"/>
  <c r="S156"/>
  <c r="Q156"/>
  <c r="R156" s="1"/>
  <c r="H156"/>
  <c r="I156" s="1"/>
  <c r="J156" s="1"/>
  <c r="R155"/>
  <c r="S155" s="1"/>
  <c r="Q155"/>
  <c r="H155"/>
  <c r="I155" s="1"/>
  <c r="J155" s="1"/>
  <c r="R154"/>
  <c r="S154" s="1"/>
  <c r="W154" s="1"/>
  <c r="X154" s="1"/>
  <c r="Q154"/>
  <c r="H154"/>
  <c r="I154" s="1"/>
  <c r="J154" s="1"/>
  <c r="Q153"/>
  <c r="R153" s="1"/>
  <c r="S153" s="1"/>
  <c r="H153"/>
  <c r="I153" s="1"/>
  <c r="J153" s="1"/>
  <c r="Q152"/>
  <c r="R152" s="1"/>
  <c r="S152" s="1"/>
  <c r="I152"/>
  <c r="J152" s="1"/>
  <c r="H152"/>
  <c r="Q151"/>
  <c r="R151" s="1"/>
  <c r="S151" s="1"/>
  <c r="H151"/>
  <c r="I151" s="1"/>
  <c r="J151" s="1"/>
  <c r="Q150"/>
  <c r="R150" s="1"/>
  <c r="S150" s="1"/>
  <c r="H150"/>
  <c r="I150" s="1"/>
  <c r="J150" s="1"/>
  <c r="Q149"/>
  <c r="R149" s="1"/>
  <c r="S149" s="1"/>
  <c r="I149"/>
  <c r="J149" s="1"/>
  <c r="H149"/>
  <c r="S148"/>
  <c r="W148" s="1"/>
  <c r="X148" s="1"/>
  <c r="Q148"/>
  <c r="R148" s="1"/>
  <c r="I148"/>
  <c r="J148" s="1"/>
  <c r="H148"/>
  <c r="R147"/>
  <c r="S147" s="1"/>
  <c r="W147" s="1"/>
  <c r="X147" s="1"/>
  <c r="Q147"/>
  <c r="H147"/>
  <c r="I147" s="1"/>
  <c r="J147" s="1"/>
  <c r="Q146"/>
  <c r="R146" s="1"/>
  <c r="S146" s="1"/>
  <c r="W146" s="1"/>
  <c r="X146" s="1"/>
  <c r="H146"/>
  <c r="I146" s="1"/>
  <c r="J146" s="1"/>
  <c r="Q145"/>
  <c r="R145" s="1"/>
  <c r="S145" s="1"/>
  <c r="W145" s="1"/>
  <c r="X145" s="1"/>
  <c r="H145"/>
  <c r="I145" s="1"/>
  <c r="J145" s="1"/>
  <c r="Q144"/>
  <c r="R144" s="1"/>
  <c r="S144" s="1"/>
  <c r="I144"/>
  <c r="J144" s="1"/>
  <c r="H144"/>
  <c r="Q143"/>
  <c r="R143" s="1"/>
  <c r="S143" s="1"/>
  <c r="H143"/>
  <c r="I143" s="1"/>
  <c r="J143" s="1"/>
  <c r="Q142"/>
  <c r="R142" s="1"/>
  <c r="S142" s="1"/>
  <c r="I142"/>
  <c r="J142" s="1"/>
  <c r="H142"/>
  <c r="Q141"/>
  <c r="R141" s="1"/>
  <c r="S141" s="1"/>
  <c r="W141" s="1"/>
  <c r="X141" s="1"/>
  <c r="I141"/>
  <c r="J141" s="1"/>
  <c r="H141"/>
  <c r="Q140"/>
  <c r="R140" s="1"/>
  <c r="S140" s="1"/>
  <c r="I140"/>
  <c r="J140" s="1"/>
  <c r="H140"/>
  <c r="Q139"/>
  <c r="R139" s="1"/>
  <c r="S139" s="1"/>
  <c r="H139"/>
  <c r="I139" s="1"/>
  <c r="J139" s="1"/>
  <c r="R138"/>
  <c r="S138" s="1"/>
  <c r="Q138"/>
  <c r="H138"/>
  <c r="I138" s="1"/>
  <c r="J138" s="1"/>
  <c r="Q137"/>
  <c r="R137" s="1"/>
  <c r="S137" s="1"/>
  <c r="W137" s="1"/>
  <c r="X137" s="1"/>
  <c r="H137"/>
  <c r="I137" s="1"/>
  <c r="J137" s="1"/>
  <c r="Q136"/>
  <c r="R136" s="1"/>
  <c r="S136" s="1"/>
  <c r="I136"/>
  <c r="J136" s="1"/>
  <c r="H136"/>
  <c r="Q135"/>
  <c r="R135" s="1"/>
  <c r="S135" s="1"/>
  <c r="H135"/>
  <c r="I135" s="1"/>
  <c r="J135" s="1"/>
  <c r="Q134"/>
  <c r="R134" s="1"/>
  <c r="S134" s="1"/>
  <c r="I134"/>
  <c r="J134" s="1"/>
  <c r="H134"/>
  <c r="Q133"/>
  <c r="R133" s="1"/>
  <c r="S133" s="1"/>
  <c r="I133"/>
  <c r="J133" s="1"/>
  <c r="H133"/>
  <c r="S132"/>
  <c r="Q132"/>
  <c r="R132" s="1"/>
  <c r="I132"/>
  <c r="J132" s="1"/>
  <c r="H132"/>
  <c r="R131"/>
  <c r="S131" s="1"/>
  <c r="Q131"/>
  <c r="H131"/>
  <c r="I131" s="1"/>
  <c r="J131" s="1"/>
  <c r="R130"/>
  <c r="S130" s="1"/>
  <c r="W130" s="1"/>
  <c r="X130" s="1"/>
  <c r="Q130"/>
  <c r="H130"/>
  <c r="I130" s="1"/>
  <c r="J130" s="1"/>
  <c r="Q129"/>
  <c r="R129" s="1"/>
  <c r="S129" s="1"/>
  <c r="W129" s="1"/>
  <c r="X129" s="1"/>
  <c r="H129"/>
  <c r="I129" s="1"/>
  <c r="J129" s="1"/>
  <c r="Q128"/>
  <c r="R128" s="1"/>
  <c r="S128" s="1"/>
  <c r="H128"/>
  <c r="I128" s="1"/>
  <c r="J128" s="1"/>
  <c r="Q127"/>
  <c r="R127" s="1"/>
  <c r="S127" s="1"/>
  <c r="H127"/>
  <c r="I127" s="1"/>
  <c r="J127" s="1"/>
  <c r="Q126"/>
  <c r="R126" s="1"/>
  <c r="S126" s="1"/>
  <c r="I126"/>
  <c r="J126" s="1"/>
  <c r="H126"/>
  <c r="Q125"/>
  <c r="R125" s="1"/>
  <c r="S125" s="1"/>
  <c r="H125"/>
  <c r="I125" s="1"/>
  <c r="J125" s="1"/>
  <c r="S124"/>
  <c r="Q124"/>
  <c r="R124" s="1"/>
  <c r="H124"/>
  <c r="I124" s="1"/>
  <c r="J124" s="1"/>
  <c r="R123"/>
  <c r="S123" s="1"/>
  <c r="Q123"/>
  <c r="H123"/>
  <c r="I123" s="1"/>
  <c r="J123" s="1"/>
  <c r="R122"/>
  <c r="S122" s="1"/>
  <c r="W122" s="1"/>
  <c r="X122" s="1"/>
  <c r="Q122"/>
  <c r="H122"/>
  <c r="I122" s="1"/>
  <c r="J122" s="1"/>
  <c r="Q121"/>
  <c r="R121" s="1"/>
  <c r="S121" s="1"/>
  <c r="H121"/>
  <c r="I121" s="1"/>
  <c r="J121" s="1"/>
  <c r="Q120"/>
  <c r="R120" s="1"/>
  <c r="S120" s="1"/>
  <c r="I120"/>
  <c r="J120" s="1"/>
  <c r="H120"/>
  <c r="Q119"/>
  <c r="R119" s="1"/>
  <c r="S119" s="1"/>
  <c r="W119" s="1"/>
  <c r="X119" s="1"/>
  <c r="H119"/>
  <c r="I119" s="1"/>
  <c r="J119" s="1"/>
  <c r="R118"/>
  <c r="S118" s="1"/>
  <c r="Q118"/>
  <c r="H118"/>
  <c r="I118" s="1"/>
  <c r="J118" s="1"/>
  <c r="R117"/>
  <c r="S117" s="1"/>
  <c r="Q117"/>
  <c r="H117"/>
  <c r="I117" s="1"/>
  <c r="J117" s="1"/>
  <c r="Q116"/>
  <c r="R116" s="1"/>
  <c r="S116" s="1"/>
  <c r="I116"/>
  <c r="J116" s="1"/>
  <c r="H116"/>
  <c r="Q115"/>
  <c r="R115" s="1"/>
  <c r="S115" s="1"/>
  <c r="W115" s="1"/>
  <c r="X115" s="1"/>
  <c r="H115"/>
  <c r="I115" s="1"/>
  <c r="J115" s="1"/>
  <c r="R114"/>
  <c r="S114" s="1"/>
  <c r="Q114"/>
  <c r="H114"/>
  <c r="I114" s="1"/>
  <c r="J114" s="1"/>
  <c r="R113"/>
  <c r="S113" s="1"/>
  <c r="Q113"/>
  <c r="H113"/>
  <c r="I113" s="1"/>
  <c r="J113" s="1"/>
  <c r="Q112"/>
  <c r="R112" s="1"/>
  <c r="S112" s="1"/>
  <c r="I112"/>
  <c r="J112" s="1"/>
  <c r="H112"/>
  <c r="Q111"/>
  <c r="R111" s="1"/>
  <c r="S111" s="1"/>
  <c r="W111" s="1"/>
  <c r="X111" s="1"/>
  <c r="H111"/>
  <c r="I111" s="1"/>
  <c r="J111" s="1"/>
  <c r="Q110"/>
  <c r="R110" s="1"/>
  <c r="S110" s="1"/>
  <c r="W110" s="1"/>
  <c r="X110" s="1"/>
  <c r="H110"/>
  <c r="I110" s="1"/>
  <c r="J110" s="1"/>
  <c r="Q109"/>
  <c r="R109" s="1"/>
  <c r="S109" s="1"/>
  <c r="W109" s="1"/>
  <c r="X109" s="1"/>
  <c r="I109"/>
  <c r="J109" s="1"/>
  <c r="H109"/>
  <c r="Q108"/>
  <c r="R108" s="1"/>
  <c r="S108" s="1"/>
  <c r="I108"/>
  <c r="J108" s="1"/>
  <c r="H108"/>
  <c r="R107"/>
  <c r="S107" s="1"/>
  <c r="Q107"/>
  <c r="H107"/>
  <c r="I107" s="1"/>
  <c r="J107" s="1"/>
  <c r="Q106"/>
  <c r="R106" s="1"/>
  <c r="S106" s="1"/>
  <c r="H106"/>
  <c r="I106" s="1"/>
  <c r="J106" s="1"/>
  <c r="Q105"/>
  <c r="R105" s="1"/>
  <c r="S105" s="1"/>
  <c r="W105" s="1"/>
  <c r="X105" s="1"/>
  <c r="I105"/>
  <c r="J105" s="1"/>
  <c r="H105"/>
  <c r="Q104"/>
  <c r="R104" s="1"/>
  <c r="S104" s="1"/>
  <c r="I104"/>
  <c r="J104" s="1"/>
  <c r="H104"/>
  <c r="Q103"/>
  <c r="R103" s="1"/>
  <c r="S103" s="1"/>
  <c r="W103" s="1"/>
  <c r="X103" s="1"/>
  <c r="H103"/>
  <c r="I103" s="1"/>
  <c r="J103" s="1"/>
  <c r="Q102"/>
  <c r="R102" s="1"/>
  <c r="S102" s="1"/>
  <c r="W102" s="1"/>
  <c r="X102" s="1"/>
  <c r="H102"/>
  <c r="I102" s="1"/>
  <c r="J102" s="1"/>
  <c r="Q101"/>
  <c r="R101" s="1"/>
  <c r="S101" s="1"/>
  <c r="H101"/>
  <c r="I101" s="1"/>
  <c r="J101" s="1"/>
  <c r="Q100"/>
  <c r="R100" s="1"/>
  <c r="S100" s="1"/>
  <c r="I100"/>
  <c r="J100" s="1"/>
  <c r="H100"/>
  <c r="R99"/>
  <c r="S99" s="1"/>
  <c r="W99" s="1"/>
  <c r="X99" s="1"/>
  <c r="Q99"/>
  <c r="H99"/>
  <c r="I99" s="1"/>
  <c r="J99" s="1"/>
  <c r="Q98"/>
  <c r="R98" s="1"/>
  <c r="S98" s="1"/>
  <c r="H98"/>
  <c r="I98" s="1"/>
  <c r="J98" s="1"/>
  <c r="R97"/>
  <c r="S97" s="1"/>
  <c r="Q97"/>
  <c r="H97"/>
  <c r="I97" s="1"/>
  <c r="J97" s="1"/>
  <c r="Q96"/>
  <c r="R96" s="1"/>
  <c r="S96" s="1"/>
  <c r="I96"/>
  <c r="J96" s="1"/>
  <c r="H96"/>
  <c r="Q95"/>
  <c r="R95" s="1"/>
  <c r="S95" s="1"/>
  <c r="W95" s="1"/>
  <c r="X95" s="1"/>
  <c r="H95"/>
  <c r="I95" s="1"/>
  <c r="J95" s="1"/>
  <c r="Q94"/>
  <c r="R94" s="1"/>
  <c r="S94" s="1"/>
  <c r="W94" s="1"/>
  <c r="X94" s="1"/>
  <c r="H94"/>
  <c r="I94" s="1"/>
  <c r="J94" s="1"/>
  <c r="Q93"/>
  <c r="R93" s="1"/>
  <c r="S93" s="1"/>
  <c r="W93" s="1"/>
  <c r="X93" s="1"/>
  <c r="I93"/>
  <c r="J93" s="1"/>
  <c r="H93"/>
  <c r="Q92"/>
  <c r="R92" s="1"/>
  <c r="S92" s="1"/>
  <c r="I92"/>
  <c r="J92" s="1"/>
  <c r="H92"/>
  <c r="R91"/>
  <c r="S91" s="1"/>
  <c r="Q91"/>
  <c r="H91"/>
  <c r="I91" s="1"/>
  <c r="J91" s="1"/>
  <c r="Q90"/>
  <c r="R90" s="1"/>
  <c r="S90" s="1"/>
  <c r="H90"/>
  <c r="I90" s="1"/>
  <c r="J90" s="1"/>
  <c r="Q89"/>
  <c r="R89" s="1"/>
  <c r="S89" s="1"/>
  <c r="W89" s="1"/>
  <c r="X89" s="1"/>
  <c r="I89"/>
  <c r="J89" s="1"/>
  <c r="H89"/>
  <c r="Q88"/>
  <c r="R88" s="1"/>
  <c r="S88" s="1"/>
  <c r="I88"/>
  <c r="J88" s="1"/>
  <c r="H88"/>
  <c r="Q87"/>
  <c r="R87" s="1"/>
  <c r="S87" s="1"/>
  <c r="W87" s="1"/>
  <c r="X87" s="1"/>
  <c r="H87"/>
  <c r="I87" s="1"/>
  <c r="J87" s="1"/>
  <c r="Q86"/>
  <c r="R86" s="1"/>
  <c r="S86" s="1"/>
  <c r="W86" s="1"/>
  <c r="X86" s="1"/>
  <c r="H86"/>
  <c r="I86" s="1"/>
  <c r="J86" s="1"/>
  <c r="Q85"/>
  <c r="R85" s="1"/>
  <c r="S85" s="1"/>
  <c r="H85"/>
  <c r="I85" s="1"/>
  <c r="J85" s="1"/>
  <c r="Q84"/>
  <c r="R84" s="1"/>
  <c r="S84" s="1"/>
  <c r="I84"/>
  <c r="J84" s="1"/>
  <c r="H84"/>
  <c r="R83"/>
  <c r="S83" s="1"/>
  <c r="W83" s="1"/>
  <c r="X83" s="1"/>
  <c r="Q83"/>
  <c r="H83"/>
  <c r="I83" s="1"/>
  <c r="J83" s="1"/>
  <c r="Q82"/>
  <c r="R82" s="1"/>
  <c r="S82" s="1"/>
  <c r="H82"/>
  <c r="I82" s="1"/>
  <c r="J82" s="1"/>
  <c r="R81"/>
  <c r="S81" s="1"/>
  <c r="Q81"/>
  <c r="H81"/>
  <c r="I81" s="1"/>
  <c r="J81" s="1"/>
  <c r="Q80"/>
  <c r="R80" s="1"/>
  <c r="S80" s="1"/>
  <c r="I80"/>
  <c r="J80" s="1"/>
  <c r="H80"/>
  <c r="Q79"/>
  <c r="R79" s="1"/>
  <c r="S79" s="1"/>
  <c r="W79" s="1"/>
  <c r="X79" s="1"/>
  <c r="H79"/>
  <c r="I79" s="1"/>
  <c r="J79" s="1"/>
  <c r="Q78"/>
  <c r="R78" s="1"/>
  <c r="S78" s="1"/>
  <c r="W78" s="1"/>
  <c r="X78" s="1"/>
  <c r="H78"/>
  <c r="I78" s="1"/>
  <c r="J78" s="1"/>
  <c r="Q77"/>
  <c r="R77" s="1"/>
  <c r="S77" s="1"/>
  <c r="W77" s="1"/>
  <c r="X77" s="1"/>
  <c r="I77"/>
  <c r="J77" s="1"/>
  <c r="H77"/>
  <c r="Q76"/>
  <c r="R76" s="1"/>
  <c r="S76" s="1"/>
  <c r="I76"/>
  <c r="J76" s="1"/>
  <c r="H76"/>
  <c r="R75"/>
  <c r="S75" s="1"/>
  <c r="Q75"/>
  <c r="H75"/>
  <c r="I75" s="1"/>
  <c r="J75" s="1"/>
  <c r="Q74"/>
  <c r="R74" s="1"/>
  <c r="S74" s="1"/>
  <c r="H74"/>
  <c r="I74" s="1"/>
  <c r="J74" s="1"/>
  <c r="Q73"/>
  <c r="R73" s="1"/>
  <c r="S73" s="1"/>
  <c r="H73"/>
  <c r="I73" s="1"/>
  <c r="J73" s="1"/>
  <c r="Q72"/>
  <c r="R72" s="1"/>
  <c r="S72" s="1"/>
  <c r="J72"/>
  <c r="H72"/>
  <c r="I72" s="1"/>
  <c r="R71"/>
  <c r="S71" s="1"/>
  <c r="Q71"/>
  <c r="H71"/>
  <c r="I71" s="1"/>
  <c r="J71" s="1"/>
  <c r="Q70"/>
  <c r="R70" s="1"/>
  <c r="S70" s="1"/>
  <c r="H70"/>
  <c r="I70" s="1"/>
  <c r="J70" s="1"/>
  <c r="Q69"/>
  <c r="R69" s="1"/>
  <c r="S69" s="1"/>
  <c r="H69"/>
  <c r="I69" s="1"/>
  <c r="J69" s="1"/>
  <c r="Q68"/>
  <c r="R68" s="1"/>
  <c r="S68" s="1"/>
  <c r="J68"/>
  <c r="H68"/>
  <c r="I68" s="1"/>
  <c r="R67"/>
  <c r="S67" s="1"/>
  <c r="Q67"/>
  <c r="H67"/>
  <c r="I67" s="1"/>
  <c r="J67" s="1"/>
  <c r="Q66"/>
  <c r="R66" s="1"/>
  <c r="S66" s="1"/>
  <c r="H66"/>
  <c r="I66" s="1"/>
  <c r="J66" s="1"/>
  <c r="Q65"/>
  <c r="R65" s="1"/>
  <c r="S65" s="1"/>
  <c r="H65"/>
  <c r="I65" s="1"/>
  <c r="J65" s="1"/>
  <c r="Q64"/>
  <c r="R64" s="1"/>
  <c r="S64" s="1"/>
  <c r="J64"/>
  <c r="H64"/>
  <c r="I64" s="1"/>
  <c r="R63"/>
  <c r="S63" s="1"/>
  <c r="Q63"/>
  <c r="H63"/>
  <c r="I63" s="1"/>
  <c r="J63" s="1"/>
  <c r="Q62"/>
  <c r="R62" s="1"/>
  <c r="S62" s="1"/>
  <c r="H62"/>
  <c r="I62" s="1"/>
  <c r="J62" s="1"/>
  <c r="Q61"/>
  <c r="R61" s="1"/>
  <c r="S61" s="1"/>
  <c r="H61"/>
  <c r="I61" s="1"/>
  <c r="J61" s="1"/>
  <c r="Q60"/>
  <c r="R60" s="1"/>
  <c r="S60" s="1"/>
  <c r="J60"/>
  <c r="H60"/>
  <c r="I60" s="1"/>
  <c r="R59"/>
  <c r="S59" s="1"/>
  <c r="Q59"/>
  <c r="H59"/>
  <c r="I59" s="1"/>
  <c r="J59" s="1"/>
  <c r="Q58"/>
  <c r="R58" s="1"/>
  <c r="S58" s="1"/>
  <c r="H58"/>
  <c r="I58" s="1"/>
  <c r="J58" s="1"/>
  <c r="Q57"/>
  <c r="R57" s="1"/>
  <c r="S57" s="1"/>
  <c r="H57"/>
  <c r="I57" s="1"/>
  <c r="J57" s="1"/>
  <c r="Q56"/>
  <c r="R56" s="1"/>
  <c r="S56" s="1"/>
  <c r="J56"/>
  <c r="H56"/>
  <c r="I56" s="1"/>
  <c r="R55"/>
  <c r="S55" s="1"/>
  <c r="Q55"/>
  <c r="H55"/>
  <c r="I55" s="1"/>
  <c r="J55" s="1"/>
  <c r="Q54"/>
  <c r="R54" s="1"/>
  <c r="S54" s="1"/>
  <c r="H54"/>
  <c r="I54" s="1"/>
  <c r="J54" s="1"/>
  <c r="Q53"/>
  <c r="R53" s="1"/>
  <c r="S53" s="1"/>
  <c r="H53"/>
  <c r="I53" s="1"/>
  <c r="J53" s="1"/>
  <c r="Q52"/>
  <c r="R52" s="1"/>
  <c r="S52" s="1"/>
  <c r="J52"/>
  <c r="H52"/>
  <c r="I52" s="1"/>
  <c r="R51"/>
  <c r="S51" s="1"/>
  <c r="Q51"/>
  <c r="H51"/>
  <c r="I51" s="1"/>
  <c r="J51" s="1"/>
  <c r="Q50"/>
  <c r="R50" s="1"/>
  <c r="S50" s="1"/>
  <c r="H50"/>
  <c r="I50" s="1"/>
  <c r="J50" s="1"/>
  <c r="Q49"/>
  <c r="R49" s="1"/>
  <c r="S49" s="1"/>
  <c r="H49"/>
  <c r="I49" s="1"/>
  <c r="J49" s="1"/>
  <c r="Q48"/>
  <c r="R48" s="1"/>
  <c r="S48" s="1"/>
  <c r="J48"/>
  <c r="H48"/>
  <c r="I48" s="1"/>
  <c r="R47"/>
  <c r="S47" s="1"/>
  <c r="Q47"/>
  <c r="H47"/>
  <c r="I47" s="1"/>
  <c r="J47" s="1"/>
  <c r="Q46"/>
  <c r="R46" s="1"/>
  <c r="S46" s="1"/>
  <c r="H46"/>
  <c r="I46" s="1"/>
  <c r="J46" s="1"/>
  <c r="Q45"/>
  <c r="R45" s="1"/>
  <c r="S45" s="1"/>
  <c r="H45"/>
  <c r="I45" s="1"/>
  <c r="J45" s="1"/>
  <c r="Q44"/>
  <c r="R44" s="1"/>
  <c r="S44" s="1"/>
  <c r="J44"/>
  <c r="H44"/>
  <c r="I44" s="1"/>
  <c r="R43"/>
  <c r="S43" s="1"/>
  <c r="Q43"/>
  <c r="H43"/>
  <c r="I43" s="1"/>
  <c r="J43" s="1"/>
  <c r="Q42"/>
  <c r="R42" s="1"/>
  <c r="S42" s="1"/>
  <c r="H42"/>
  <c r="I42" s="1"/>
  <c r="J42" s="1"/>
  <c r="Q41"/>
  <c r="R41" s="1"/>
  <c r="S41" s="1"/>
  <c r="H41"/>
  <c r="I41" s="1"/>
  <c r="J41" s="1"/>
  <c r="Q40"/>
  <c r="R40" s="1"/>
  <c r="S40" s="1"/>
  <c r="J40"/>
  <c r="H40"/>
  <c r="I40" s="1"/>
  <c r="R39"/>
  <c r="S39" s="1"/>
  <c r="Q39"/>
  <c r="H39"/>
  <c r="I39" s="1"/>
  <c r="J39" s="1"/>
  <c r="Q38"/>
  <c r="R38" s="1"/>
  <c r="S38" s="1"/>
  <c r="H38"/>
  <c r="I38" s="1"/>
  <c r="J38" s="1"/>
  <c r="Q37"/>
  <c r="R37" s="1"/>
  <c r="S37" s="1"/>
  <c r="H37"/>
  <c r="I37" s="1"/>
  <c r="J37" s="1"/>
  <c r="Q36"/>
  <c r="R36" s="1"/>
  <c r="S36" s="1"/>
  <c r="J36"/>
  <c r="H36"/>
  <c r="I36" s="1"/>
  <c r="R35"/>
  <c r="S35" s="1"/>
  <c r="Q35"/>
  <c r="H35"/>
  <c r="I35" s="1"/>
  <c r="J35" s="1"/>
  <c r="Q34"/>
  <c r="R34" s="1"/>
  <c r="S34" s="1"/>
  <c r="H34"/>
  <c r="I34" s="1"/>
  <c r="J34" s="1"/>
  <c r="Q33"/>
  <c r="R33" s="1"/>
  <c r="S33" s="1"/>
  <c r="H33"/>
  <c r="I33" s="1"/>
  <c r="J33" s="1"/>
  <c r="Q32"/>
  <c r="R32" s="1"/>
  <c r="S32" s="1"/>
  <c r="J32"/>
  <c r="H32"/>
  <c r="I32" s="1"/>
  <c r="R31"/>
  <c r="S31" s="1"/>
  <c r="Q31"/>
  <c r="H31"/>
  <c r="I31" s="1"/>
  <c r="J31" s="1"/>
  <c r="Q30"/>
  <c r="R30" s="1"/>
  <c r="S30" s="1"/>
  <c r="H30"/>
  <c r="I30" s="1"/>
  <c r="J30" s="1"/>
  <c r="Q29"/>
  <c r="R29" s="1"/>
  <c r="S29" s="1"/>
  <c r="H29"/>
  <c r="I29" s="1"/>
  <c r="J29" s="1"/>
  <c r="Q28"/>
  <c r="R28" s="1"/>
  <c r="S28" s="1"/>
  <c r="J28"/>
  <c r="H28"/>
  <c r="I28" s="1"/>
  <c r="R27"/>
  <c r="S27" s="1"/>
  <c r="Q27"/>
  <c r="H27"/>
  <c r="I27" s="1"/>
  <c r="J27" s="1"/>
  <c r="Q26"/>
  <c r="R26" s="1"/>
  <c r="S26" s="1"/>
  <c r="H26"/>
  <c r="I26" s="1"/>
  <c r="J26" s="1"/>
  <c r="Q25"/>
  <c r="R25" s="1"/>
  <c r="S25" s="1"/>
  <c r="H25"/>
  <c r="I25" s="1"/>
  <c r="J25" s="1"/>
  <c r="Q24"/>
  <c r="R24" s="1"/>
  <c r="S24" s="1"/>
  <c r="J24"/>
  <c r="H24"/>
  <c r="I24" s="1"/>
  <c r="R23"/>
  <c r="S23" s="1"/>
  <c r="Q23"/>
  <c r="H23"/>
  <c r="I23" s="1"/>
  <c r="J23" s="1"/>
  <c r="Q22"/>
  <c r="R22" s="1"/>
  <c r="S22" s="1"/>
  <c r="H22"/>
  <c r="I22" s="1"/>
  <c r="J22" s="1"/>
  <c r="Q21"/>
  <c r="R21" s="1"/>
  <c r="S21" s="1"/>
  <c r="H21"/>
  <c r="I21" s="1"/>
  <c r="J21" s="1"/>
  <c r="Q20"/>
  <c r="R20" s="1"/>
  <c r="S20" s="1"/>
  <c r="J20"/>
  <c r="H20"/>
  <c r="I20" s="1"/>
  <c r="R19"/>
  <c r="S19" s="1"/>
  <c r="Q19"/>
  <c r="H19"/>
  <c r="I19" s="1"/>
  <c r="J19" s="1"/>
  <c r="Q18"/>
  <c r="R18" s="1"/>
  <c r="S18" s="1"/>
  <c r="H18"/>
  <c r="I18" s="1"/>
  <c r="J18" s="1"/>
  <c r="Q17"/>
  <c r="R17" s="1"/>
  <c r="S17" s="1"/>
  <c r="H17"/>
  <c r="I17" s="1"/>
  <c r="J17" s="1"/>
  <c r="Q16"/>
  <c r="R16" s="1"/>
  <c r="S16" s="1"/>
  <c r="J16"/>
  <c r="H16"/>
  <c r="I16" s="1"/>
  <c r="R15"/>
  <c r="S15" s="1"/>
  <c r="Q15"/>
  <c r="H15"/>
  <c r="I15" s="1"/>
  <c r="J15" s="1"/>
  <c r="Q14"/>
  <c r="R14" s="1"/>
  <c r="S14" s="1"/>
  <c r="H14"/>
  <c r="I14" s="1"/>
  <c r="J14" s="1"/>
  <c r="Q13"/>
  <c r="R13" s="1"/>
  <c r="S13" s="1"/>
  <c r="H13"/>
  <c r="I13" s="1"/>
  <c r="J13" s="1"/>
  <c r="Q12"/>
  <c r="R12" s="1"/>
  <c r="S12" s="1"/>
  <c r="J12"/>
  <c r="H12"/>
  <c r="I12" s="1"/>
  <c r="R11"/>
  <c r="S11" s="1"/>
  <c r="Q11"/>
  <c r="H11"/>
  <c r="I11" s="1"/>
  <c r="J11" s="1"/>
  <c r="Q10"/>
  <c r="R10" s="1"/>
  <c r="S10" s="1"/>
  <c r="H10"/>
  <c r="I10" s="1"/>
  <c r="J10" s="1"/>
  <c r="Q9"/>
  <c r="R9" s="1"/>
  <c r="S9" s="1"/>
  <c r="H9"/>
  <c r="I9" s="1"/>
  <c r="J9" s="1"/>
  <c r="Q8"/>
  <c r="R8" s="1"/>
  <c r="S8" s="1"/>
  <c r="J8"/>
  <c r="H8"/>
  <c r="I8" s="1"/>
  <c r="R7"/>
  <c r="S7" s="1"/>
  <c r="Q7"/>
  <c r="H7"/>
  <c r="I7" s="1"/>
  <c r="J7" s="1"/>
  <c r="Q6"/>
  <c r="R6" s="1"/>
  <c r="S6" s="1"/>
  <c r="H6"/>
  <c r="I6" s="1"/>
  <c r="J6" s="1"/>
  <c r="Q5"/>
  <c r="R5" s="1"/>
  <c r="S5" s="1"/>
  <c r="H5"/>
  <c r="I5" s="1"/>
  <c r="J5" s="1"/>
  <c r="Q4"/>
  <c r="R4" s="1"/>
  <c r="S4" s="1"/>
  <c r="J4"/>
  <c r="H4"/>
  <c r="I4" s="1"/>
  <c r="R3"/>
  <c r="S3" s="1"/>
  <c r="Q3"/>
  <c r="H3"/>
  <c r="I3" s="1"/>
  <c r="J3" s="1"/>
  <c r="V2"/>
  <c r="R2"/>
  <c r="S2" s="1"/>
  <c r="Q2"/>
  <c r="I2"/>
  <c r="J2" s="1"/>
  <c r="H2"/>
  <c r="W121" l="1"/>
  <c r="X121" s="1"/>
  <c r="W153"/>
  <c r="X153" s="1"/>
  <c r="W189"/>
  <c r="X189" s="1"/>
  <c r="W197"/>
  <c r="X197" s="1"/>
  <c r="W205"/>
  <c r="X205" s="1"/>
  <c r="W213"/>
  <c r="X213" s="1"/>
  <c r="W215"/>
  <c r="X215" s="1"/>
  <c r="W223"/>
  <c r="X223" s="1"/>
  <c r="W238"/>
  <c r="X238" s="1"/>
  <c r="W241"/>
  <c r="X241" s="1"/>
  <c r="W245"/>
  <c r="X245" s="1"/>
  <c r="W251"/>
  <c r="X251" s="1"/>
  <c r="W352"/>
  <c r="X352" s="1"/>
  <c r="W354"/>
  <c r="X354" s="1"/>
  <c r="W356"/>
  <c r="X356" s="1"/>
  <c r="W2"/>
  <c r="X2" s="1"/>
  <c r="W3"/>
  <c r="X3" s="1"/>
  <c r="W11"/>
  <c r="X11" s="1"/>
  <c r="W19"/>
  <c r="X19" s="1"/>
  <c r="W27"/>
  <c r="X27" s="1"/>
  <c r="W35"/>
  <c r="X35" s="1"/>
  <c r="W43"/>
  <c r="X43" s="1"/>
  <c r="W51"/>
  <c r="X51" s="1"/>
  <c r="W59"/>
  <c r="X59" s="1"/>
  <c r="W67"/>
  <c r="X67" s="1"/>
  <c r="W75"/>
  <c r="X75" s="1"/>
  <c r="W85"/>
  <c r="X85" s="1"/>
  <c r="W91"/>
  <c r="X91" s="1"/>
  <c r="W101"/>
  <c r="X101" s="1"/>
  <c r="W107"/>
  <c r="X107" s="1"/>
  <c r="W114"/>
  <c r="X114" s="1"/>
  <c r="W125"/>
  <c r="X125" s="1"/>
  <c r="W131"/>
  <c r="X131" s="1"/>
  <c r="W132"/>
  <c r="X132" s="1"/>
  <c r="W138"/>
  <c r="X138" s="1"/>
  <c r="W157"/>
  <c r="X157" s="1"/>
  <c r="W163"/>
  <c r="X163" s="1"/>
  <c r="W164"/>
  <c r="X164" s="1"/>
  <c r="W170"/>
  <c r="X170" s="1"/>
  <c r="W178"/>
  <c r="X178" s="1"/>
  <c r="W183"/>
  <c r="X183" s="1"/>
  <c r="W186"/>
  <c r="X186" s="1"/>
  <c r="W191"/>
  <c r="X191" s="1"/>
  <c r="W194"/>
  <c r="X194" s="1"/>
  <c r="W199"/>
  <c r="X199" s="1"/>
  <c r="W202"/>
  <c r="X202" s="1"/>
  <c r="W207"/>
  <c r="X207" s="1"/>
  <c r="W210"/>
  <c r="X210" s="1"/>
  <c r="W219"/>
  <c r="X219" s="1"/>
  <c r="W264"/>
  <c r="X264" s="1"/>
  <c r="W279"/>
  <c r="X279" s="1"/>
  <c r="W289"/>
  <c r="X289" s="1"/>
  <c r="W290"/>
  <c r="X290" s="1"/>
  <c r="W296"/>
  <c r="X296" s="1"/>
  <c r="W306"/>
  <c r="X306" s="1"/>
  <c r="W313"/>
  <c r="X313" s="1"/>
  <c r="W320"/>
  <c r="X320" s="1"/>
  <c r="W328"/>
  <c r="X328" s="1"/>
  <c r="W336"/>
  <c r="X336" s="1"/>
  <c r="W344"/>
  <c r="X344" s="1"/>
  <c r="W81"/>
  <c r="X81" s="1"/>
  <c r="W97"/>
  <c r="X97" s="1"/>
  <c r="W113"/>
  <c r="X113" s="1"/>
  <c r="W117"/>
  <c r="X117" s="1"/>
  <c r="W315"/>
  <c r="X315" s="1"/>
  <c r="W316"/>
  <c r="X316" s="1"/>
  <c r="W360"/>
  <c r="X360" s="1"/>
  <c r="W6"/>
  <c r="X6" s="1"/>
  <c r="W9"/>
  <c r="X9" s="1"/>
  <c r="W14"/>
  <c r="X14" s="1"/>
  <c r="W17"/>
  <c r="X17" s="1"/>
  <c r="W22"/>
  <c r="X22" s="1"/>
  <c r="W25"/>
  <c r="X25" s="1"/>
  <c r="W30"/>
  <c r="X30" s="1"/>
  <c r="W33"/>
  <c r="X33" s="1"/>
  <c r="W38"/>
  <c r="X38" s="1"/>
  <c r="W41"/>
  <c r="X41" s="1"/>
  <c r="W46"/>
  <c r="X46" s="1"/>
  <c r="W49"/>
  <c r="X49" s="1"/>
  <c r="W54"/>
  <c r="X54" s="1"/>
  <c r="W57"/>
  <c r="X57" s="1"/>
  <c r="W62"/>
  <c r="X62" s="1"/>
  <c r="W65"/>
  <c r="X65" s="1"/>
  <c r="W70"/>
  <c r="X70" s="1"/>
  <c r="W73"/>
  <c r="X73" s="1"/>
  <c r="W82"/>
  <c r="X82" s="1"/>
  <c r="W98"/>
  <c r="X98" s="1"/>
  <c r="W133"/>
  <c r="X133" s="1"/>
  <c r="W165"/>
  <c r="X165" s="1"/>
  <c r="W5"/>
  <c r="X5" s="1"/>
  <c r="W10"/>
  <c r="X10" s="1"/>
  <c r="W13"/>
  <c r="X13" s="1"/>
  <c r="W18"/>
  <c r="X18" s="1"/>
  <c r="W21"/>
  <c r="X21" s="1"/>
  <c r="W26"/>
  <c r="X26" s="1"/>
  <c r="W29"/>
  <c r="X29" s="1"/>
  <c r="W34"/>
  <c r="X34" s="1"/>
  <c r="W37"/>
  <c r="X37" s="1"/>
  <c r="W42"/>
  <c r="X42" s="1"/>
  <c r="W45"/>
  <c r="X45" s="1"/>
  <c r="W50"/>
  <c r="X50" s="1"/>
  <c r="W53"/>
  <c r="X53" s="1"/>
  <c r="W58"/>
  <c r="X58" s="1"/>
  <c r="W61"/>
  <c r="X61" s="1"/>
  <c r="W66"/>
  <c r="X66" s="1"/>
  <c r="W69"/>
  <c r="X69" s="1"/>
  <c r="W74"/>
  <c r="X74" s="1"/>
  <c r="W90"/>
  <c r="X90" s="1"/>
  <c r="W106"/>
  <c r="X106" s="1"/>
  <c r="W149"/>
  <c r="X149" s="1"/>
  <c r="W7"/>
  <c r="X7" s="1"/>
  <c r="W15"/>
  <c r="X15" s="1"/>
  <c r="W39"/>
  <c r="X39" s="1"/>
  <c r="W63"/>
  <c r="X63" s="1"/>
  <c r="W71"/>
  <c r="X71" s="1"/>
  <c r="W4"/>
  <c r="X4" s="1"/>
  <c r="W12"/>
  <c r="X12" s="1"/>
  <c r="W20"/>
  <c r="X20" s="1"/>
  <c r="W28"/>
  <c r="X28" s="1"/>
  <c r="W36"/>
  <c r="X36" s="1"/>
  <c r="W44"/>
  <c r="X44" s="1"/>
  <c r="W52"/>
  <c r="X52" s="1"/>
  <c r="W60"/>
  <c r="X60" s="1"/>
  <c r="W68"/>
  <c r="X68" s="1"/>
  <c r="W126"/>
  <c r="X126" s="1"/>
  <c r="W142"/>
  <c r="X142" s="1"/>
  <c r="W158"/>
  <c r="X158" s="1"/>
  <c r="W176"/>
  <c r="X176" s="1"/>
  <c r="W179"/>
  <c r="X179" s="1"/>
  <c r="W180"/>
  <c r="X180" s="1"/>
  <c r="W187"/>
  <c r="X187" s="1"/>
  <c r="W195"/>
  <c r="X195" s="1"/>
  <c r="W203"/>
  <c r="X203" s="1"/>
  <c r="W211"/>
  <c r="X211" s="1"/>
  <c r="W229"/>
  <c r="X229" s="1"/>
  <c r="W230"/>
  <c r="X230" s="1"/>
  <c r="W232"/>
  <c r="X232" s="1"/>
  <c r="W237"/>
  <c r="X237" s="1"/>
  <c r="W250"/>
  <c r="X250" s="1"/>
  <c r="W259"/>
  <c r="X259" s="1"/>
  <c r="W274"/>
  <c r="X274" s="1"/>
  <c r="W291"/>
  <c r="X291" s="1"/>
  <c r="W309"/>
  <c r="X309" s="1"/>
  <c r="W318"/>
  <c r="X318" s="1"/>
  <c r="W326"/>
  <c r="X326" s="1"/>
  <c r="W334"/>
  <c r="X334" s="1"/>
  <c r="W342"/>
  <c r="X342" s="1"/>
  <c r="W350"/>
  <c r="X350" s="1"/>
  <c r="W76"/>
  <c r="X76" s="1"/>
  <c r="W88"/>
  <c r="X88" s="1"/>
  <c r="W92"/>
  <c r="X92" s="1"/>
  <c r="W104"/>
  <c r="X104" s="1"/>
  <c r="W112"/>
  <c r="X112" s="1"/>
  <c r="W120"/>
  <c r="X120" s="1"/>
  <c r="W135"/>
  <c r="X135" s="1"/>
  <c r="W136"/>
  <c r="X136" s="1"/>
  <c r="W151"/>
  <c r="X151" s="1"/>
  <c r="W152"/>
  <c r="X152" s="1"/>
  <c r="W167"/>
  <c r="X167" s="1"/>
  <c r="W168"/>
  <c r="X168" s="1"/>
  <c r="W235"/>
  <c r="X235" s="1"/>
  <c r="W80"/>
  <c r="X80" s="1"/>
  <c r="W84"/>
  <c r="X84" s="1"/>
  <c r="W96"/>
  <c r="X96" s="1"/>
  <c r="W100"/>
  <c r="X100" s="1"/>
  <c r="W108"/>
  <c r="X108" s="1"/>
  <c r="W8"/>
  <c r="X8" s="1"/>
  <c r="W16"/>
  <c r="X16" s="1"/>
  <c r="W24"/>
  <c r="X24" s="1"/>
  <c r="W32"/>
  <c r="X32" s="1"/>
  <c r="W40"/>
  <c r="X40" s="1"/>
  <c r="W48"/>
  <c r="X48" s="1"/>
  <c r="W56"/>
  <c r="X56" s="1"/>
  <c r="W64"/>
  <c r="X64" s="1"/>
  <c r="W72"/>
  <c r="X72" s="1"/>
  <c r="W134"/>
  <c r="X134" s="1"/>
  <c r="W150"/>
  <c r="X150" s="1"/>
  <c r="W166"/>
  <c r="X166" s="1"/>
  <c r="W185"/>
  <c r="X185" s="1"/>
  <c r="W193"/>
  <c r="X193" s="1"/>
  <c r="W201"/>
  <c r="X201" s="1"/>
  <c r="W209"/>
  <c r="X209" s="1"/>
  <c r="W221"/>
  <c r="X221" s="1"/>
  <c r="W228"/>
  <c r="X228" s="1"/>
  <c r="W242"/>
  <c r="X242" s="1"/>
  <c r="W283"/>
  <c r="X283" s="1"/>
  <c r="W302"/>
  <c r="X302" s="1"/>
  <c r="W310"/>
  <c r="X310" s="1"/>
  <c r="W322"/>
  <c r="X322" s="1"/>
  <c r="W330"/>
  <c r="X330" s="1"/>
  <c r="W338"/>
  <c r="X338" s="1"/>
  <c r="W346"/>
  <c r="X346" s="1"/>
  <c r="W23"/>
  <c r="X23" s="1"/>
  <c r="W31"/>
  <c r="X31" s="1"/>
  <c r="W47"/>
  <c r="X47" s="1"/>
  <c r="W55"/>
  <c r="X55" s="1"/>
  <c r="W116"/>
  <c r="X116" s="1"/>
  <c r="W118"/>
  <c r="X118" s="1"/>
  <c r="W123"/>
  <c r="X123" s="1"/>
  <c r="W124"/>
  <c r="X124" s="1"/>
  <c r="W127"/>
  <c r="X127" s="1"/>
  <c r="W128"/>
  <c r="X128" s="1"/>
  <c r="W139"/>
  <c r="X139" s="1"/>
  <c r="W140"/>
  <c r="X140" s="1"/>
  <c r="W143"/>
  <c r="X143" s="1"/>
  <c r="W144"/>
  <c r="X144" s="1"/>
  <c r="W155"/>
  <c r="X155" s="1"/>
  <c r="W156"/>
  <c r="X156" s="1"/>
  <c r="W159"/>
  <c r="X159" s="1"/>
  <c r="W160"/>
  <c r="X160" s="1"/>
  <c r="W171"/>
  <c r="X171" s="1"/>
  <c r="W172"/>
  <c r="X172" s="1"/>
  <c r="W239"/>
  <c r="X239" s="1"/>
  <c r="W275"/>
  <c r="X275" s="1"/>
  <c r="W182"/>
  <c r="X182" s="1"/>
  <c r="W217"/>
  <c r="X217" s="1"/>
  <c r="W218"/>
  <c r="X218" s="1"/>
  <c r="W225"/>
  <c r="X225" s="1"/>
  <c r="W233"/>
  <c r="X233" s="1"/>
  <c r="W234"/>
  <c r="X234" s="1"/>
  <c r="W253"/>
  <c r="X253" s="1"/>
  <c r="W254"/>
  <c r="X254" s="1"/>
  <c r="W268"/>
  <c r="X268" s="1"/>
  <c r="W277"/>
  <c r="X277" s="1"/>
  <c r="W278"/>
  <c r="X278" s="1"/>
  <c r="W292"/>
  <c r="X292" s="1"/>
  <c r="W303"/>
  <c r="X303" s="1"/>
  <c r="W246"/>
  <c r="X246" s="1"/>
  <c r="W252"/>
  <c r="X252" s="1"/>
  <c r="W257"/>
  <c r="X257" s="1"/>
  <c r="W258"/>
  <c r="X258" s="1"/>
  <c r="W261"/>
  <c r="X261" s="1"/>
  <c r="W262"/>
  <c r="X262" s="1"/>
  <c r="W272"/>
  <c r="X272" s="1"/>
  <c r="W276"/>
  <c r="X276" s="1"/>
  <c r="W287"/>
  <c r="X287" s="1"/>
  <c r="W297"/>
  <c r="X297" s="1"/>
  <c r="W298"/>
  <c r="X298" s="1"/>
  <c r="J301"/>
  <c r="W311"/>
  <c r="X311" s="1"/>
  <c r="W312"/>
  <c r="X312" s="1"/>
  <c r="W319"/>
  <c r="X319" s="1"/>
  <c r="W323"/>
  <c r="X323" s="1"/>
  <c r="W327"/>
  <c r="X327" s="1"/>
  <c r="W331"/>
  <c r="X331" s="1"/>
  <c r="W335"/>
  <c r="X335" s="1"/>
  <c r="W339"/>
  <c r="X339" s="1"/>
  <c r="W343"/>
  <c r="X343" s="1"/>
  <c r="W347"/>
  <c r="X347" s="1"/>
  <c r="W351"/>
  <c r="X351" s="1"/>
  <c r="W355"/>
  <c r="X355" s="1"/>
  <c r="W361"/>
  <c r="X361" s="1"/>
  <c r="W260"/>
  <c r="X260" s="1"/>
  <c r="W285"/>
  <c r="X285" s="1"/>
  <c r="W286"/>
  <c r="X286" s="1"/>
  <c r="W300"/>
  <c r="X300" s="1"/>
  <c r="W305"/>
  <c r="X305" s="1"/>
  <c r="W317"/>
  <c r="X317" s="1"/>
  <c r="W321"/>
  <c r="X321" s="1"/>
  <c r="W325"/>
  <c r="X325" s="1"/>
  <c r="W329"/>
  <c r="X329" s="1"/>
  <c r="W333"/>
  <c r="X333" s="1"/>
  <c r="W337"/>
  <c r="X337" s="1"/>
  <c r="W341"/>
  <c r="X341" s="1"/>
  <c r="W345"/>
  <c r="X345" s="1"/>
  <c r="W349"/>
  <c r="X349" s="1"/>
  <c r="W269"/>
  <c r="X269" s="1"/>
  <c r="W270"/>
  <c r="X270" s="1"/>
  <c r="W284"/>
  <c r="X284" s="1"/>
  <c r="W293"/>
  <c r="X293" s="1"/>
  <c r="W294"/>
  <c r="X294" s="1"/>
  <c r="W301"/>
  <c r="X301" s="1"/>
  <c r="W353"/>
  <c r="X353" s="1"/>
  <c r="W357"/>
  <c r="X357" s="1"/>
  <c r="W359"/>
  <c r="X359" s="1"/>
</calcChain>
</file>

<file path=xl/sharedStrings.xml><?xml version="1.0" encoding="utf-8"?>
<sst xmlns="http://schemas.openxmlformats.org/spreadsheetml/2006/main" count="3051" uniqueCount="202">
  <si>
    <t>Structure</t>
  </si>
  <si>
    <t>Position</t>
  </si>
  <si>
    <t>Species</t>
  </si>
  <si>
    <t>1_1_1</t>
  </si>
  <si>
    <t>1_1_2</t>
  </si>
  <si>
    <t>1_1_3</t>
  </si>
  <si>
    <t>1_1_4</t>
  </si>
  <si>
    <t>1_1_5</t>
  </si>
  <si>
    <t>1_2_1</t>
  </si>
  <si>
    <t>1_2_2</t>
  </si>
  <si>
    <t>1_2_3</t>
  </si>
  <si>
    <t>1_2_4</t>
  </si>
  <si>
    <t>1_2_5</t>
  </si>
  <si>
    <t>2_1_1</t>
  </si>
  <si>
    <t>2_1_2</t>
  </si>
  <si>
    <t>2_1_3</t>
  </si>
  <si>
    <t>2_1_4</t>
  </si>
  <si>
    <t>2_1_5</t>
  </si>
  <si>
    <t>2_2_1</t>
  </si>
  <si>
    <t>2_2_2</t>
  </si>
  <si>
    <t>2_2_3</t>
  </si>
  <si>
    <t>2_2_4</t>
  </si>
  <si>
    <t>2_2_5</t>
  </si>
  <si>
    <t>3_1_1</t>
  </si>
  <si>
    <t>3_1_2</t>
  </si>
  <si>
    <t>3_1_3</t>
  </si>
  <si>
    <t>3_1_4</t>
  </si>
  <si>
    <t>3_1_5</t>
  </si>
  <si>
    <t>3_2_1</t>
  </si>
  <si>
    <t>3_2_2</t>
  </si>
  <si>
    <t>3_2_3</t>
  </si>
  <si>
    <t>3_2_4</t>
  </si>
  <si>
    <t>3_2_5</t>
  </si>
  <si>
    <t>4_1_1</t>
  </si>
  <si>
    <t>4_1_2</t>
  </si>
  <si>
    <t>4_1_3</t>
  </si>
  <si>
    <t>4_1_4</t>
  </si>
  <si>
    <t>4_1_5</t>
  </si>
  <si>
    <t>4_2_1</t>
  </si>
  <si>
    <t>4_2_2</t>
  </si>
  <si>
    <t>4_2_3</t>
  </si>
  <si>
    <t>4_2_4</t>
  </si>
  <si>
    <t>4_2_5</t>
  </si>
  <si>
    <t>Table 001</t>
  </si>
  <si>
    <t>5_1_1</t>
  </si>
  <si>
    <t>5_1_2</t>
  </si>
  <si>
    <t>5_1_3</t>
  </si>
  <si>
    <t>5_1_4</t>
  </si>
  <si>
    <t>5_1_5</t>
  </si>
  <si>
    <t>5_2_1</t>
  </si>
  <si>
    <t>5_2_2</t>
  </si>
  <si>
    <t>5_2_3</t>
  </si>
  <si>
    <t>5_2_4</t>
  </si>
  <si>
    <t>5_2_5</t>
  </si>
  <si>
    <t>6_1_1</t>
  </si>
  <si>
    <t>6_1_2</t>
  </si>
  <si>
    <t>6_1_3</t>
  </si>
  <si>
    <t>6_1_4</t>
  </si>
  <si>
    <t>6_1_5</t>
  </si>
  <si>
    <t>6_2_1</t>
  </si>
  <si>
    <t>6_2_2</t>
  </si>
  <si>
    <t>6_2_3</t>
  </si>
  <si>
    <t>6_2_4</t>
  </si>
  <si>
    <t>6_2_5</t>
  </si>
  <si>
    <t>Mean_width_cm</t>
  </si>
  <si>
    <t>Table 002</t>
  </si>
  <si>
    <t>Table 003</t>
  </si>
  <si>
    <t>Tree 014</t>
  </si>
  <si>
    <t>1_3_1</t>
  </si>
  <si>
    <t>1_3_2</t>
  </si>
  <si>
    <t>1_3_3</t>
  </si>
  <si>
    <t>1_3_4</t>
  </si>
  <si>
    <t>1_3_5</t>
  </si>
  <si>
    <t>2_3_1</t>
  </si>
  <si>
    <t>2_3_2</t>
  </si>
  <si>
    <t>2_3_3</t>
  </si>
  <si>
    <t>2_3_4</t>
  </si>
  <si>
    <t>2_3_5</t>
  </si>
  <si>
    <t>3_3_1</t>
  </si>
  <si>
    <t>3_3_2</t>
  </si>
  <si>
    <t>3_3_3</t>
  </si>
  <si>
    <t>3_3_4</t>
  </si>
  <si>
    <t>3_3_5</t>
  </si>
  <si>
    <t>4_3_1</t>
  </si>
  <si>
    <t>4_3_2</t>
  </si>
  <si>
    <t>4_3_3</t>
  </si>
  <si>
    <t>4_3_4</t>
  </si>
  <si>
    <t>4_3_5</t>
  </si>
  <si>
    <t>Tree 027</t>
  </si>
  <si>
    <t xml:space="preserve">1_3_1 </t>
  </si>
  <si>
    <t>Tree-029</t>
  </si>
  <si>
    <t>Acropora formosa</t>
  </si>
  <si>
    <t>Acropora verweyi</t>
  </si>
  <si>
    <t>Pocillopora verucosa</t>
  </si>
  <si>
    <t>Porites cylindrica</t>
  </si>
  <si>
    <t>Radius_cm</t>
  </si>
  <si>
    <t>Width2_cm</t>
  </si>
  <si>
    <t>Width1_cm</t>
  </si>
  <si>
    <t>Ecological volume (cm3)</t>
  </si>
  <si>
    <t>Length_cm_date0</t>
  </si>
  <si>
    <t>Date1 (of photos)</t>
  </si>
  <si>
    <t>Date0 (of photos)</t>
  </si>
  <si>
    <t>Growth (EV)</t>
  </si>
  <si>
    <t>Linear extension</t>
  </si>
  <si>
    <t>l</t>
  </si>
  <si>
    <t xml:space="preserve"> </t>
  </si>
  <si>
    <t>EV growth (%)</t>
  </si>
  <si>
    <t>Survival (%)</t>
  </si>
  <si>
    <t>Comments</t>
  </si>
  <si>
    <t>skipped image</t>
  </si>
  <si>
    <t>Not vissible</t>
  </si>
  <si>
    <t>Retake</t>
  </si>
  <si>
    <t>Big diff l1 n l2</t>
  </si>
  <si>
    <t>Length_cm_date1</t>
  </si>
  <si>
    <t>MISSING</t>
  </si>
  <si>
    <t>missing</t>
  </si>
  <si>
    <t>algae</t>
  </si>
  <si>
    <t>dead</t>
  </si>
  <si>
    <t>Missing</t>
  </si>
  <si>
    <t>Dead</t>
  </si>
  <si>
    <t>Variables explained:</t>
  </si>
  <si>
    <t>Changes Refined data sheet</t>
  </si>
  <si>
    <t>Paste as value (no more formulas</t>
  </si>
  <si>
    <t>Delete unneccessary columns:</t>
  </si>
  <si>
    <t>Remove LE &amp; SGR values for all dead and missing fragments, so that they are excluded from the growth analysis</t>
  </si>
  <si>
    <t>Survival (average)</t>
  </si>
  <si>
    <t>Start size (average)</t>
  </si>
  <si>
    <t>LE (average)</t>
  </si>
  <si>
    <t>Searcher</t>
  </si>
  <si>
    <t>Tree 029</t>
  </si>
  <si>
    <t>Tree 014.Acropora formosa</t>
  </si>
  <si>
    <t>Tree 014.Acropora verweyi</t>
  </si>
  <si>
    <t>Tree 014.Porites cylindrica</t>
  </si>
  <si>
    <t>Tree 027.Acropora formosa</t>
  </si>
  <si>
    <t>Tree 027.Acropora verweyi</t>
  </si>
  <si>
    <t>Tree 027.Porites cylindrica</t>
  </si>
  <si>
    <t>Tree 029.Acropora formosa</t>
  </si>
  <si>
    <t>Tree 029.Acropora verweyi</t>
  </si>
  <si>
    <t>Tree 029.Porites cylindrica</t>
  </si>
  <si>
    <t>Table 001.Acropora formosa</t>
  </si>
  <si>
    <t>Table 001.Acropora verweyi</t>
  </si>
  <si>
    <t>Table 001.Pocillopora verucosa</t>
  </si>
  <si>
    <t>Table 001.Porites cylindrica</t>
  </si>
  <si>
    <t>Table 002.Acropora formosa</t>
  </si>
  <si>
    <t>Table 002.Acropora verweyi</t>
  </si>
  <si>
    <t>Table 002.Pocillopora verucosa</t>
  </si>
  <si>
    <t>Table 002.Porites cylindrica</t>
  </si>
  <si>
    <t>Table 003.Acropora formosa</t>
  </si>
  <si>
    <t>Table 003.Acropora verweyi</t>
  </si>
  <si>
    <t>Table 003.Pocillopora verucosa</t>
  </si>
  <si>
    <t>Table 003.Porites cylindrica</t>
  </si>
  <si>
    <t>Tree 014.Pocillopora verucosa</t>
  </si>
  <si>
    <t>Tree 027.Pocillopora verucosa</t>
  </si>
  <si>
    <t>Tree 029.Pocillopora verucosa</t>
  </si>
  <si>
    <t>Survival 484, changed to 80</t>
  </si>
  <si>
    <t>Tree 088</t>
  </si>
  <si>
    <t>Tree 092</t>
  </si>
  <si>
    <t>Tree 093</t>
  </si>
  <si>
    <t/>
  </si>
  <si>
    <t>dead?</t>
  </si>
  <si>
    <t>Tree 088.Acropora formosa</t>
  </si>
  <si>
    <t>Tree 088.Acropora verweyi</t>
  </si>
  <si>
    <t>Tree 088.pocillopora verucosa</t>
  </si>
  <si>
    <t>Tree 088.Porites cylindrica</t>
  </si>
  <si>
    <t>Tree 092.Acropora formosa</t>
  </si>
  <si>
    <t>Tree 092.Acropora verweyi</t>
  </si>
  <si>
    <t>Tree 092.Pocillopora verucosa</t>
  </si>
  <si>
    <t>Tree 092.Porites cylindrica</t>
  </si>
  <si>
    <t xml:space="preserve">Tree 093.Acropora formosa </t>
  </si>
  <si>
    <t>Tree 093.Acropora verweyi</t>
  </si>
  <si>
    <t>Tree 093.pocillopora verucosa</t>
  </si>
  <si>
    <t>Tree 093.porites cylindrica</t>
  </si>
  <si>
    <t>Insert searcher =AVERAGEIF('Refined data'!$C$2:$C$361,'Averages (formulas)'!A2,'Refined data'!$D$2:$D$361)</t>
  </si>
  <si>
    <t>Changes for averages</t>
  </si>
  <si>
    <t>averages formulas; included formulas to calculate average using searcher in refined</t>
  </si>
  <si>
    <t xml:space="preserve">Averages ;Remove formulas to prevent data loss </t>
  </si>
  <si>
    <t xml:space="preserve">RAW data,Data collected from field no editing and formulas included </t>
  </si>
  <si>
    <t xml:space="preserve">Refined data;Data collected from field editing and formulas included </t>
  </si>
  <si>
    <t>Length ;Longest length of coral fragment</t>
  </si>
  <si>
    <t>Width 1</t>
  </si>
  <si>
    <t>Width 2</t>
  </si>
  <si>
    <t>EV and SGR</t>
  </si>
  <si>
    <t>Survival</t>
  </si>
  <si>
    <t>Normal Tree 088</t>
  </si>
  <si>
    <t>Normal Tree 092</t>
  </si>
  <si>
    <t>Normal Tree 093</t>
  </si>
  <si>
    <t>GROWTH EV</t>
  </si>
  <si>
    <t>Growth (EV%)</t>
  </si>
  <si>
    <t>Tree 093.Pocillopora verucosa</t>
  </si>
  <si>
    <t>Tree 093.Porites cylindrica</t>
  </si>
  <si>
    <t>Row Labels</t>
  </si>
  <si>
    <t>Grand Total</t>
  </si>
  <si>
    <t>Column Labels</t>
  </si>
  <si>
    <t>Average of Survival (average)</t>
  </si>
  <si>
    <t>LE%</t>
  </si>
  <si>
    <t>Growth EV%</t>
  </si>
  <si>
    <t xml:space="preserve">Table </t>
  </si>
  <si>
    <t>Normal Tree</t>
  </si>
  <si>
    <t>Tree</t>
  </si>
  <si>
    <t xml:space="preserve">  </t>
  </si>
  <si>
    <t xml:space="preserve">          </t>
  </si>
  <si>
    <t xml:space="preserve">   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</si>
</sst>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"/>
    <numFmt numFmtId="166" formatCode="0.0000000"/>
    <numFmt numFmtId="167" formatCode="0.000"/>
  </numFmts>
  <fonts count="13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trike/>
      <sz val="12"/>
      <color theme="1"/>
      <name val="Times New Roman"/>
      <family val="1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5" fontId="4" fillId="0" borderId="0" xfId="0" applyNumberFormat="1" applyFont="1"/>
    <xf numFmtId="0" fontId="6" fillId="0" borderId="0" xfId="0" applyFont="1"/>
    <xf numFmtId="1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4" fontId="3" fillId="0" borderId="0" xfId="0" applyNumberFormat="1" applyFont="1"/>
    <xf numFmtId="15" fontId="0" fillId="0" borderId="0" xfId="0" applyNumberFormat="1"/>
    <xf numFmtId="0" fontId="7" fillId="0" borderId="2" xfId="0" applyFont="1" applyBorder="1"/>
    <xf numFmtId="166" fontId="3" fillId="0" borderId="0" xfId="0" applyNumberFormat="1" applyFont="1"/>
    <xf numFmtId="0" fontId="8" fillId="0" borderId="0" xfId="0" applyFont="1"/>
    <xf numFmtId="0" fontId="2" fillId="2" borderId="0" xfId="0" applyFont="1" applyFill="1" applyBorder="1" applyAlignment="1">
      <alignment wrapText="1"/>
    </xf>
    <xf numFmtId="165" fontId="0" fillId="0" borderId="0" xfId="0" applyNumberFormat="1"/>
    <xf numFmtId="167" fontId="0" fillId="0" borderId="0" xfId="0" applyNumberFormat="1"/>
    <xf numFmtId="1" fontId="0" fillId="0" borderId="0" xfId="0" applyNumberFormat="1"/>
    <xf numFmtId="0" fontId="9" fillId="0" borderId="0" xfId="0" applyFont="1"/>
    <xf numFmtId="166" fontId="4" fillId="0" borderId="0" xfId="0" applyNumberFormat="1" applyFont="1"/>
    <xf numFmtId="0" fontId="10" fillId="0" borderId="0" xfId="0" applyFont="1"/>
    <xf numFmtId="0" fontId="11" fillId="0" borderId="0" xfId="0" applyFont="1"/>
    <xf numFmtId="165" fontId="11" fillId="0" borderId="0" xfId="0" applyNumberFormat="1" applyFont="1"/>
    <xf numFmtId="167" fontId="11" fillId="0" borderId="0" xfId="0" applyNumberFormat="1" applyFont="1"/>
    <xf numFmtId="1" fontId="11" fillId="0" borderId="0" xfId="0" applyNumberFormat="1" applyFont="1"/>
    <xf numFmtId="0" fontId="1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882.508542013886" createdVersion="6" refreshedVersion="6" minRefreshableVersion="3" recordCount="36">
  <cacheSource type="worksheet">
    <worksheetSource ref="A1:H37" sheet="Averages"/>
  </cacheSource>
  <cacheFields count="8">
    <cacheField name="Searcher" numFmtId="0">
      <sharedItems/>
    </cacheField>
    <cacheField name="Structure" numFmtId="0">
      <sharedItems count="9">
        <s v="Table 001"/>
        <s v="Table 002"/>
        <s v="Table 003"/>
        <s v="Tree 014"/>
        <s v="Tree 027"/>
        <s v="Tree 029"/>
        <s v="Normal Tree 088"/>
        <s v="Normal Tree 092"/>
        <s v="Normal Tree 093"/>
      </sharedItems>
    </cacheField>
    <cacheField name="Species" numFmtId="0">
      <sharedItems count="4">
        <s v="Acropora formosa"/>
        <s v="Acropora verweyi"/>
        <s v="Pocillopora verucosa"/>
        <s v="Porites cylindrica"/>
      </sharedItems>
    </cacheField>
    <cacheField name="Start size (average)" numFmtId="165">
      <sharedItems containsSemiMixedTypes="0" containsString="0" containsNumber="1" minValue="3.72" maxValue="6.4573333333333345"/>
    </cacheField>
    <cacheField name="LE (average)" numFmtId="165">
      <sharedItems containsSemiMixedTypes="0" containsString="0" containsNumber="1" minValue="1.4986972147349513" maxValue="14.103492647058824"/>
    </cacheField>
    <cacheField name="GROWTH EV" numFmtId="167">
      <sharedItems containsSemiMixedTypes="0" containsString="0" containsNumber="1" minValue="-8.0395429579412504E-4" maxValue="1.7668974547227094E-2"/>
    </cacheField>
    <cacheField name="Survival (average)" numFmtId="1">
      <sharedItems containsSemiMixedTypes="0" containsString="0" containsNumber="1" minValue="34.666666666666664" maxValue="100"/>
    </cacheField>
    <cacheField name="Growth (EV%)" numFmtId="165">
      <sharedItems containsSemiMixedTypes="0" containsString="0" containsNumber="1" minValue="-8.039542957941255E-2" maxValue="1.7668974547227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Table 001.Acropora formosa"/>
    <x v="0"/>
    <x v="0"/>
    <n v="5.572000000000001"/>
    <n v="13.74517393434591"/>
    <n v="1.5136795159777625E-2"/>
    <n v="86"/>
    <n v="1.5136795159777625"/>
  </r>
  <r>
    <s v="Table 001.Acropora verweyi"/>
    <x v="0"/>
    <x v="1"/>
    <n v="5"/>
    <n v="10.598174097664543"/>
    <n v="1.4542872542504115E-2"/>
    <n v="99.333333333333329"/>
    <n v="1.4542872542504113"/>
  </r>
  <r>
    <s v="Table 001.Pocillopora verucosa"/>
    <x v="0"/>
    <x v="2"/>
    <n v="4.3113333333333337"/>
    <n v="7.8610615711252638"/>
    <n v="1.238730708858053E-2"/>
    <n v="100"/>
    <n v="1.2387307088580537"/>
  </r>
  <r>
    <s v="Table 001.Porites cylindrica"/>
    <x v="0"/>
    <x v="3"/>
    <n v="5.3833333333333337"/>
    <n v="3.1714702760084923"/>
    <n v="7.1790198364470315E-3"/>
    <n v="68.666666666666671"/>
    <n v="0.71790198364470326"/>
  </r>
  <r>
    <s v="Table 002.Acropora formosa"/>
    <x v="1"/>
    <x v="0"/>
    <n v="6.0933333333333319"/>
    <n v="12.122288486755833"/>
    <n v="1.3896150231993715E-2"/>
    <n v="100"/>
    <n v="1.3896150231993716"/>
  </r>
  <r>
    <s v="Table 002.Acropora verweyi"/>
    <x v="1"/>
    <x v="1"/>
    <n v="6.1213333333333342"/>
    <n v="10.064437057435089"/>
    <n v="1.2315285918693384E-2"/>
    <n v="100"/>
    <n v="1.2315285918693384"/>
  </r>
  <r>
    <s v="Table 002.Pocillopora verucosa"/>
    <x v="1"/>
    <x v="2"/>
    <n v="4.6140000000000008"/>
    <n v="10.056788617886181"/>
    <n v="1.2874971567072232E-2"/>
    <n v="100"/>
    <n v="1.2874971567072229"/>
  </r>
  <r>
    <s v="Table 002.Porites cylindrica"/>
    <x v="1"/>
    <x v="3"/>
    <n v="5.7606666666666664"/>
    <n v="5.1522865853658546"/>
    <n v="9.0324666768878594E-3"/>
    <n v="78"/>
    <n v="0.90324666768878592"/>
  </r>
  <r>
    <s v="Table 003.Acropora formosa"/>
    <x v="2"/>
    <x v="0"/>
    <n v="5.8153333333333324"/>
    <n v="11.862358197358194"/>
    <n v="1.3283433465335856E-2"/>
    <n v="100"/>
    <n v="1.3283433465335857"/>
  </r>
  <r>
    <s v="Table 003.Acropora verweyi"/>
    <x v="2"/>
    <x v="1"/>
    <n v="5.366666666666668"/>
    <n v="10.125194805194806"/>
    <n v="1.3255117172317116E-2"/>
    <n v="92"/>
    <n v="1.3255117172317112"/>
  </r>
  <r>
    <s v="Table 003.Pocillopora verucosa"/>
    <x v="2"/>
    <x v="2"/>
    <n v="4.5299999999999994"/>
    <n v="12.131272727272727"/>
    <n v="1.5858773895954564E-2"/>
    <n v="100"/>
    <n v="1.5858773895954563"/>
  </r>
  <r>
    <s v="Table 003.Porites cylindrica"/>
    <x v="2"/>
    <x v="3"/>
    <n v="6.4573333333333345"/>
    <n v="6.6312587412587414"/>
    <n v="9.5039283333893197E-3"/>
    <n v="82"/>
    <n v="0.95039283333893165"/>
  </r>
  <r>
    <s v="Tree 014.Acropora formosa"/>
    <x v="3"/>
    <x v="0"/>
    <n v="5.2846666666666673"/>
    <n v="12.659454926624738"/>
    <n v="1.3453275097141868E-2"/>
    <n v="98.666666666666671"/>
    <n v="1.345327509714187"/>
  </r>
  <r>
    <s v="Tree 014.Acropora verweyi"/>
    <x v="3"/>
    <x v="1"/>
    <n v="5.4706666666666672"/>
    <n v="9.5542767295597475"/>
    <n v="1.2168303019799454E-2"/>
    <n v="97.333333333333329"/>
    <n v="1.2168303019799456"/>
  </r>
  <r>
    <s v="Tree 014.Pocillopora verucosa"/>
    <x v="3"/>
    <x v="2"/>
    <n v="5.062666666666666"/>
    <n v="6.3796740994854213"/>
    <n v="7.2041471052141015E-3"/>
    <n v="66.666666666666671"/>
    <n v="0.72041471052141004"/>
  </r>
  <r>
    <s v="Tree 014.Porites cylindrica"/>
    <x v="3"/>
    <x v="3"/>
    <n v="5.4066666666666672"/>
    <n v="1.4986972147349513"/>
    <n v="-8.0395429579412504E-4"/>
    <n v="34.666666666666664"/>
    <n v="-8.039542957941255E-2"/>
  </r>
  <r>
    <s v="Tree 027.Acropora formosa"/>
    <x v="4"/>
    <x v="0"/>
    <n v="5.9586666666666677"/>
    <n v="6.9915711252653931"/>
    <n v="1.1695914782690714E-2"/>
    <n v="100"/>
    <n v="1.1695914782690713"/>
  </r>
  <r>
    <s v="Tree 027.Acropora verweyi"/>
    <x v="4"/>
    <x v="1"/>
    <n v="5.8535714285714278"/>
    <n v="11.02638762511374"/>
    <n v="1.4096349287949188E-2"/>
    <n v="100"/>
    <n v="1.4096349287949188"/>
  </r>
  <r>
    <s v="Tree 027.Pocillopora verucosa"/>
    <x v="4"/>
    <x v="2"/>
    <n v="4.996666666666667"/>
    <n v="9.0219320594479839"/>
    <n v="1.3069812490252804E-2"/>
    <n v="100"/>
    <n v="1.3069812490252808"/>
  </r>
  <r>
    <s v="Tree 027.Porites cylindrica"/>
    <x v="4"/>
    <x v="3"/>
    <n v="5.5357142857142856"/>
    <n v="6.1286379225869672"/>
    <n v="8.3785313706720745E-3"/>
    <n v="91.428571428571431"/>
    <n v="0.83785313706720721"/>
  </r>
  <r>
    <s v="Tree 029.Acropora formosa"/>
    <x v="5"/>
    <x v="0"/>
    <n v="5.4446666666666665"/>
    <n v="10.734910714285713"/>
    <n v="1.2926811966088967E-2"/>
    <n v="93.333333333333329"/>
    <n v="1.2926811966088967"/>
  </r>
  <r>
    <s v="Tree 029.Acropora verweyi"/>
    <x v="5"/>
    <x v="1"/>
    <n v="5.6846666666666668"/>
    <n v="9.4253645833333337"/>
    <n v="1.2119692883702951E-2"/>
    <n v="79.333333333333329"/>
    <n v="1.2119692883702953"/>
  </r>
  <r>
    <s v="Tree 029.Pocillopora verucosa"/>
    <x v="5"/>
    <x v="2"/>
    <n v="5.0166666666666666"/>
    <n v="9.1934374999999999"/>
    <n v="1.2046203139935258E-2"/>
    <n v="100"/>
    <n v="1.2046203139935259"/>
  </r>
  <r>
    <s v="Tree 029.Porites cylindrica"/>
    <x v="5"/>
    <x v="3"/>
    <n v="6.429333333333334"/>
    <n v="5.7243080357142855"/>
    <n v="7.3904632773274595E-3"/>
    <n v="84"/>
    <n v="0.73904632773274592"/>
  </r>
  <r>
    <s v="Tree 088.Acropora formosa"/>
    <x v="6"/>
    <x v="0"/>
    <n v="4.7"/>
    <n v="10.538345864661654"/>
    <n v="1.3346393090392017E-2"/>
    <n v="100"/>
    <n v="1.3346393090392015"/>
  </r>
  <r>
    <s v="Tree 088.Acropora verweyi"/>
    <x v="6"/>
    <x v="1"/>
    <n v="4.7200000000000006"/>
    <n v="3.4578947368421056"/>
    <n v="4.7551880732589714E-3"/>
    <n v="76"/>
    <n v="0.47551880732589724"/>
  </r>
  <r>
    <s v="Tree 088.pocillopora verucosa"/>
    <x v="6"/>
    <x v="2"/>
    <n v="4.16"/>
    <n v="11.306766917293235"/>
    <n v="1.7668974547227094E-2"/>
    <n v="100"/>
    <n v="1.7668974547227099"/>
  </r>
  <r>
    <s v="Tree 088.Porites cylindrica"/>
    <x v="6"/>
    <x v="3"/>
    <n v="4.0999999999999996"/>
    <n v="4.1851503759398501"/>
    <n v="7.4469857231437425E-3"/>
    <n v="95"/>
    <n v="0.7446985723143742"/>
  </r>
  <r>
    <s v="Tree 092.Acropora formosa"/>
    <x v="7"/>
    <x v="0"/>
    <n v="6.0200000000000005"/>
    <n v="14.103492647058824"/>
    <n v="1.3026370933960028E-2"/>
    <n v="100"/>
    <n v="1.3026370933960025"/>
  </r>
  <r>
    <s v="Tree 092.Acropora verweyi"/>
    <x v="7"/>
    <x v="1"/>
    <n v="3.8400000000000007"/>
    <n v="9.2752941176470571"/>
    <n v="1.332414529412311E-2"/>
    <n v="80"/>
    <n v="1.3324145294123109"/>
  </r>
  <r>
    <s v="Tree 092.Pocillopora verucosa"/>
    <x v="7"/>
    <x v="2"/>
    <n v="5.2"/>
    <n v="6.226470588235296"/>
    <n v="1.455292996780647E-2"/>
    <n v="100"/>
    <n v="1.4552929967806472"/>
  </r>
  <r>
    <s v="Tree 092.Porites cylindrica"/>
    <x v="7"/>
    <x v="3"/>
    <n v="3.72"/>
    <n v="4.9203431372549025"/>
    <n v="8.2221421913890088E-3"/>
    <n v="76.666666666666671"/>
    <n v="0.82221421913890091"/>
  </r>
  <r>
    <s v="Tree 093.Acropora formosa "/>
    <x v="8"/>
    <x v="0"/>
    <n v="4.26"/>
    <n v="9.3156716417910452"/>
    <n v="1.2978750112126392E-2"/>
    <n v="88"/>
    <n v="1.2978750112126389"/>
  </r>
  <r>
    <s v="Tree 093.Acropora verweyi"/>
    <x v="8"/>
    <x v="1"/>
    <n v="3.94"/>
    <n v="8.4985074626865664"/>
    <n v="1.2474039631690137E-2"/>
    <n v="100"/>
    <n v="1.2474039631690137"/>
  </r>
  <r>
    <s v="Tree 093.Pocillopora verucosa"/>
    <x v="8"/>
    <x v="2"/>
    <n v="4.6599999999999993"/>
    <n v="8.2805970149253731"/>
    <n v="1.3726737395619443E-2"/>
    <n v="100"/>
    <n v="1.3726737395619444"/>
  </r>
  <r>
    <s v="Tree 093.Porites cylindrica"/>
    <x v="8"/>
    <x v="3"/>
    <n v="4.5199999999999996"/>
    <n v="7.4452736318407959"/>
    <n v="1.1345683872444811E-2"/>
    <n v="93.333333333333329"/>
    <n v="1.1345683872444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9" firstHeaderRow="1" firstDataRow="2" firstDataCol="1"/>
  <pivotFields count="8">
    <pivotField showAll="0"/>
    <pivotField axis="axisCol"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65" showAll="0"/>
    <pivotField numFmtId="165" showAll="0"/>
    <pivotField numFmtId="167" showAll="0"/>
    <pivotField dataField="1" numFmtId="1" showAll="0"/>
    <pivotField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Survival (average)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17" sqref="B17"/>
    </sheetView>
  </sheetViews>
  <sheetFormatPr defaultRowHeight="15"/>
  <sheetData>
    <row r="1" spans="1:2">
      <c r="A1" t="s">
        <v>120</v>
      </c>
    </row>
    <row r="2" spans="1:2">
      <c r="A2" t="s">
        <v>178</v>
      </c>
      <c r="B2">
        <f>Info!A15</f>
        <v>0</v>
      </c>
    </row>
    <row r="3" spans="1:2">
      <c r="A3" t="s">
        <v>179</v>
      </c>
    </row>
    <row r="4" spans="1:2">
      <c r="A4" t="s">
        <v>181</v>
      </c>
    </row>
    <row r="5" spans="1:2">
      <c r="A5" t="s">
        <v>182</v>
      </c>
    </row>
    <row r="6" spans="1:2">
      <c r="A6" t="s">
        <v>180</v>
      </c>
    </row>
    <row r="7" spans="1:2">
      <c r="A7" t="s">
        <v>177</v>
      </c>
    </row>
    <row r="8" spans="1:2">
      <c r="A8" t="s">
        <v>176</v>
      </c>
    </row>
    <row r="10" spans="1:2">
      <c r="A10" s="16" t="s">
        <v>121</v>
      </c>
    </row>
    <row r="11" spans="1:2">
      <c r="A11" t="s">
        <v>122</v>
      </c>
    </row>
    <row r="12" spans="1:2">
      <c r="A12" t="s">
        <v>123</v>
      </c>
    </row>
    <row r="13" spans="1:2">
      <c r="A13" t="s">
        <v>124</v>
      </c>
    </row>
    <row r="14" spans="1:2">
      <c r="A14" t="s">
        <v>172</v>
      </c>
    </row>
    <row r="16" spans="1:2">
      <c r="A16" t="s">
        <v>173</v>
      </c>
    </row>
    <row r="17" spans="1:1">
      <c r="A17" t="s">
        <v>174</v>
      </c>
    </row>
    <row r="18" spans="1:1">
      <c r="A18" t="s">
        <v>175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809"/>
  <sheetViews>
    <sheetView topLeftCell="N163" workbookViewId="0">
      <selection activeCell="G118" sqref="G118"/>
    </sheetView>
  </sheetViews>
  <sheetFormatPr defaultRowHeight="15.75"/>
  <cols>
    <col min="1" max="1" width="10.5703125" style="4" bestFit="1" customWidth="1"/>
    <col min="2" max="2" width="9.5703125" style="4" bestFit="1" customWidth="1"/>
    <col min="3" max="3" width="21.5703125" style="4" customWidth="1"/>
    <col min="4" max="4" width="17.85546875" style="4" bestFit="1" customWidth="1"/>
    <col min="5" max="5" width="13.28515625" style="4" bestFit="1" customWidth="1"/>
    <col min="6" max="7" width="13.7109375" style="4" bestFit="1" customWidth="1"/>
    <col min="8" max="8" width="18.85546875" style="4" customWidth="1"/>
    <col min="9" max="9" width="15.7109375" style="4" bestFit="1" customWidth="1"/>
    <col min="10" max="12" width="18" style="4" customWidth="1"/>
    <col min="13" max="13" width="17.5703125" style="4" customWidth="1"/>
    <col min="14" max="14" width="18.140625" style="4" customWidth="1"/>
    <col min="15" max="15" width="10.5703125" style="4" customWidth="1"/>
    <col min="16" max="16" width="11.5703125" style="4" customWidth="1"/>
    <col min="17" max="17" width="16.28515625" style="4" customWidth="1"/>
    <col min="18" max="18" width="11.140625" style="4" customWidth="1"/>
    <col min="19" max="19" width="23.5703125" style="4" customWidth="1"/>
    <col min="20" max="20" width="13.85546875" style="4" customWidth="1"/>
    <col min="21" max="21" width="12.85546875" style="4" customWidth="1"/>
    <col min="22" max="22" width="16.5703125" style="4" customWidth="1"/>
    <col min="23" max="23" width="14.5703125" style="4" customWidth="1"/>
    <col min="24" max="24" width="15.7109375" style="4" customWidth="1"/>
    <col min="25" max="16384" width="9.140625" style="4"/>
  </cols>
  <sheetData>
    <row r="1" spans="1:24" ht="16.5" thickBot="1">
      <c r="A1" s="1" t="s">
        <v>0</v>
      </c>
      <c r="B1" s="1" t="s">
        <v>1</v>
      </c>
      <c r="C1" s="2" t="s">
        <v>2</v>
      </c>
      <c r="D1" s="3" t="s">
        <v>101</v>
      </c>
      <c r="E1" s="3" t="s">
        <v>99</v>
      </c>
      <c r="F1" s="3" t="s">
        <v>97</v>
      </c>
      <c r="G1" s="3" t="s">
        <v>96</v>
      </c>
      <c r="H1" s="3" t="s">
        <v>64</v>
      </c>
      <c r="I1" s="3" t="s">
        <v>95</v>
      </c>
      <c r="J1" s="3" t="s">
        <v>98</v>
      </c>
      <c r="K1" s="3" t="s">
        <v>107</v>
      </c>
      <c r="L1" s="3" t="s">
        <v>108</v>
      </c>
      <c r="M1" s="3" t="s">
        <v>100</v>
      </c>
      <c r="N1" s="3" t="s">
        <v>113</v>
      </c>
      <c r="O1" s="3" t="s">
        <v>97</v>
      </c>
      <c r="P1" s="3" t="s">
        <v>96</v>
      </c>
      <c r="Q1" s="3" t="s">
        <v>64</v>
      </c>
      <c r="R1" s="3" t="s">
        <v>95</v>
      </c>
      <c r="S1" s="3" t="s">
        <v>98</v>
      </c>
      <c r="T1" s="3" t="s">
        <v>107</v>
      </c>
      <c r="U1" s="3" t="s">
        <v>108</v>
      </c>
      <c r="V1" s="3" t="s">
        <v>103</v>
      </c>
      <c r="W1" s="4" t="s">
        <v>102</v>
      </c>
      <c r="X1" s="4" t="s">
        <v>106</v>
      </c>
    </row>
    <row r="2" spans="1:24">
      <c r="A2" s="4" t="s">
        <v>43</v>
      </c>
      <c r="B2" s="4" t="s">
        <v>3</v>
      </c>
      <c r="C2" s="5" t="s">
        <v>91</v>
      </c>
      <c r="D2" s="6">
        <v>43707</v>
      </c>
      <c r="E2" s="4">
        <v>6.71</v>
      </c>
      <c r="F2" s="4">
        <v>3.26</v>
      </c>
      <c r="G2" s="4">
        <v>2.74</v>
      </c>
      <c r="H2" s="4">
        <f>AVERAGE(F2:G2)</f>
        <v>3</v>
      </c>
      <c r="I2" s="4">
        <f>H2/2</f>
        <v>1.5</v>
      </c>
      <c r="J2" s="11">
        <f>PI()*I2^2*E2</f>
        <v>47.430195087571903</v>
      </c>
      <c r="K2">
        <v>100</v>
      </c>
      <c r="L2"/>
      <c r="M2" s="13">
        <v>43864</v>
      </c>
      <c r="N2">
        <v>0</v>
      </c>
      <c r="O2">
        <v>0</v>
      </c>
      <c r="P2">
        <v>0</v>
      </c>
      <c r="Q2" s="4">
        <f>AVERAGE(O2,P2)</f>
        <v>0</v>
      </c>
      <c r="R2" s="4">
        <f>Q2/2</f>
        <v>0</v>
      </c>
      <c r="S2" s="11">
        <f>PI()*R2^2*N2</f>
        <v>0</v>
      </c>
      <c r="T2">
        <v>0</v>
      </c>
      <c r="U2" t="s">
        <v>114</v>
      </c>
      <c r="V2" s="10">
        <f>((N2-E2)/(M2-D2))*365</f>
        <v>-15.599681528662421</v>
      </c>
      <c r="W2" s="15" t="e">
        <f>LN(S2/J2)/(M2-D2)</f>
        <v>#NUM!</v>
      </c>
      <c r="X2" s="9" t="e">
        <f>W2*100</f>
        <v>#NUM!</v>
      </c>
    </row>
    <row r="3" spans="1:24">
      <c r="A3" s="4" t="s">
        <v>43</v>
      </c>
      <c r="B3" s="4" t="s">
        <v>4</v>
      </c>
      <c r="C3" s="5" t="s">
        <v>91</v>
      </c>
      <c r="D3" s="6">
        <v>43707</v>
      </c>
      <c r="E3" s="4">
        <v>5.86</v>
      </c>
      <c r="F3" s="4">
        <v>3.88</v>
      </c>
      <c r="G3" s="4">
        <v>3.23</v>
      </c>
      <c r="H3" s="4">
        <f t="shared" ref="H3:H66" si="0">AVERAGE(F3:G3)</f>
        <v>3.5549999999999997</v>
      </c>
      <c r="I3" s="4">
        <f t="shared" ref="I3:I66" si="1">H3/2</f>
        <v>1.7774999999999999</v>
      </c>
      <c r="J3" s="11">
        <f t="shared" ref="J3:J66" si="2">PI()*I3^2*E3</f>
        <v>58.165666316470258</v>
      </c>
      <c r="K3">
        <v>100</v>
      </c>
      <c r="L3"/>
      <c r="M3" s="13">
        <v>43864</v>
      </c>
      <c r="N3">
        <v>9.7799999999999994</v>
      </c>
      <c r="O3">
        <v>5.37</v>
      </c>
      <c r="P3">
        <v>6.08</v>
      </c>
      <c r="Q3" s="4">
        <f t="shared" ref="Q3:Q66" si="3">AVERAGE(O3,P3)</f>
        <v>5.7249999999999996</v>
      </c>
      <c r="R3" s="4">
        <f>Q3/2</f>
        <v>2.8624999999999998</v>
      </c>
      <c r="S3" s="11">
        <f t="shared" ref="S3:S66" si="4">PI()*R3^2*N3</f>
        <v>251.75593534261012</v>
      </c>
      <c r="T3">
        <v>100</v>
      </c>
      <c r="U3"/>
      <c r="V3" s="10">
        <f t="shared" ref="V3:V66" si="5">((N3-E3)/(M3-D3))*365</f>
        <v>9.1133757961783424</v>
      </c>
      <c r="W3" s="15">
        <f t="shared" ref="W3:W66" si="6">LN(S3/J3)/(M3-D3)</f>
        <v>9.3322602090955605E-3</v>
      </c>
      <c r="X3" s="9">
        <f t="shared" ref="X3:X66" si="7">W3*100</f>
        <v>0.93322602090955609</v>
      </c>
    </row>
    <row r="4" spans="1:24">
      <c r="A4" s="4" t="s">
        <v>43</v>
      </c>
      <c r="B4" s="4" t="s">
        <v>5</v>
      </c>
      <c r="C4" s="5" t="s">
        <v>91</v>
      </c>
      <c r="D4" s="6">
        <v>43707</v>
      </c>
      <c r="E4" s="4">
        <v>7.46</v>
      </c>
      <c r="F4" s="4">
        <v>1.72</v>
      </c>
      <c r="G4" s="4">
        <v>2.16</v>
      </c>
      <c r="H4" s="4">
        <f t="shared" si="0"/>
        <v>1.94</v>
      </c>
      <c r="I4" s="4">
        <f t="shared" si="1"/>
        <v>0.97</v>
      </c>
      <c r="J4" s="11">
        <f t="shared" si="2"/>
        <v>22.051196977109267</v>
      </c>
      <c r="K4">
        <v>100</v>
      </c>
      <c r="L4"/>
      <c r="M4" s="13">
        <v>43864</v>
      </c>
      <c r="N4">
        <v>12.94</v>
      </c>
      <c r="O4">
        <v>6.41</v>
      </c>
      <c r="P4">
        <v>7.78</v>
      </c>
      <c r="Q4" s="4">
        <f t="shared" si="3"/>
        <v>7.0950000000000006</v>
      </c>
      <c r="R4" s="4">
        <f>Q4/2</f>
        <v>3.5475000000000003</v>
      </c>
      <c r="S4" s="11">
        <f t="shared" si="4"/>
        <v>511.59814050190397</v>
      </c>
      <c r="T4">
        <v>100</v>
      </c>
      <c r="U4"/>
      <c r="V4" s="10">
        <f t="shared" si="5"/>
        <v>12.740127388535029</v>
      </c>
      <c r="W4" s="15">
        <f t="shared" si="6"/>
        <v>2.0026576751150469E-2</v>
      </c>
      <c r="X4" s="9">
        <f t="shared" si="7"/>
        <v>2.0026576751150471</v>
      </c>
    </row>
    <row r="5" spans="1:24">
      <c r="A5" s="4" t="s">
        <v>43</v>
      </c>
      <c r="B5" s="4" t="s">
        <v>6</v>
      </c>
      <c r="C5" s="5" t="s">
        <v>91</v>
      </c>
      <c r="D5" s="6">
        <v>43707</v>
      </c>
      <c r="E5" s="4">
        <v>4.3899999999999997</v>
      </c>
      <c r="F5" s="4">
        <v>2.71</v>
      </c>
      <c r="G5" s="4">
        <v>2.02</v>
      </c>
      <c r="H5" s="4">
        <f t="shared" si="0"/>
        <v>2.3650000000000002</v>
      </c>
      <c r="I5" s="4">
        <f t="shared" si="1"/>
        <v>1.1825000000000001</v>
      </c>
      <c r="J5" s="11">
        <f t="shared" si="2"/>
        <v>19.284868940437562</v>
      </c>
      <c r="K5">
        <v>100</v>
      </c>
      <c r="L5"/>
      <c r="M5" s="13">
        <v>43864</v>
      </c>
      <c r="N5">
        <v>15.01</v>
      </c>
      <c r="O5">
        <v>4.74</v>
      </c>
      <c r="P5">
        <v>5.3</v>
      </c>
      <c r="Q5" s="4">
        <f t="shared" si="3"/>
        <v>5.0199999999999996</v>
      </c>
      <c r="R5" s="4">
        <f>Q5/2</f>
        <v>2.5099999999999998</v>
      </c>
      <c r="S5" s="11">
        <f t="shared" si="4"/>
        <v>297.08314163198457</v>
      </c>
      <c r="T5">
        <v>100</v>
      </c>
      <c r="U5"/>
      <c r="V5" s="10">
        <f t="shared" si="5"/>
        <v>24.689808917197457</v>
      </c>
      <c r="W5" s="15">
        <f t="shared" si="6"/>
        <v>1.74184155546355E-2</v>
      </c>
      <c r="X5" s="9">
        <f t="shared" si="7"/>
        <v>1.74184155546355</v>
      </c>
    </row>
    <row r="6" spans="1:24">
      <c r="A6" s="4" t="s">
        <v>43</v>
      </c>
      <c r="B6" s="4" t="s">
        <v>7</v>
      </c>
      <c r="C6" s="5" t="s">
        <v>91</v>
      </c>
      <c r="D6" s="6">
        <v>43707</v>
      </c>
      <c r="E6" s="4">
        <v>5.94</v>
      </c>
      <c r="F6" s="4">
        <v>4.21</v>
      </c>
      <c r="G6" s="4">
        <v>3.35</v>
      </c>
      <c r="H6" s="4">
        <f t="shared" si="0"/>
        <v>3.7800000000000002</v>
      </c>
      <c r="I6" s="4">
        <f t="shared" si="1"/>
        <v>1.8900000000000001</v>
      </c>
      <c r="J6" s="11">
        <f t="shared" si="2"/>
        <v>66.659173720255325</v>
      </c>
      <c r="K6">
        <v>100</v>
      </c>
      <c r="L6"/>
      <c r="M6" s="13">
        <v>43864</v>
      </c>
      <c r="N6">
        <v>10.050000000000001</v>
      </c>
      <c r="O6">
        <v>6.19</v>
      </c>
      <c r="P6">
        <v>8.2200000000000006</v>
      </c>
      <c r="Q6" s="4">
        <f t="shared" si="3"/>
        <v>7.2050000000000001</v>
      </c>
      <c r="R6" s="4">
        <f t="shared" ref="R6:R69" si="8">Q6/2</f>
        <v>3.6025</v>
      </c>
      <c r="S6" s="11">
        <f t="shared" si="4"/>
        <v>409.75467138708632</v>
      </c>
      <c r="T6">
        <v>100</v>
      </c>
      <c r="U6"/>
      <c r="V6" s="10">
        <f t="shared" si="5"/>
        <v>9.5550955414012755</v>
      </c>
      <c r="W6" s="15">
        <f t="shared" si="6"/>
        <v>1.1566662043124263E-2</v>
      </c>
      <c r="X6" s="9">
        <f t="shared" si="7"/>
        <v>1.1566662043124263</v>
      </c>
    </row>
    <row r="7" spans="1:24">
      <c r="A7" s="4" t="s">
        <v>43</v>
      </c>
      <c r="B7" s="4" t="s">
        <v>8</v>
      </c>
      <c r="C7" s="5" t="s">
        <v>92</v>
      </c>
      <c r="D7" s="6">
        <v>43707</v>
      </c>
      <c r="E7" s="4">
        <v>3.73</v>
      </c>
      <c r="F7" s="4">
        <v>1.88</v>
      </c>
      <c r="G7" s="4">
        <v>0</v>
      </c>
      <c r="H7" s="4">
        <f t="shared" si="0"/>
        <v>0.94</v>
      </c>
      <c r="I7" s="4">
        <f t="shared" si="1"/>
        <v>0.47</v>
      </c>
      <c r="J7" s="11">
        <f t="shared" si="2"/>
        <v>2.588537258073885</v>
      </c>
      <c r="K7">
        <v>0</v>
      </c>
      <c r="L7" t="s">
        <v>110</v>
      </c>
      <c r="M7" s="13">
        <v>43864</v>
      </c>
      <c r="N7">
        <v>8.7100000000000009</v>
      </c>
      <c r="O7">
        <v>5.3</v>
      </c>
      <c r="P7">
        <v>4.26</v>
      </c>
      <c r="Q7" s="4">
        <f t="shared" si="3"/>
        <v>4.7799999999999994</v>
      </c>
      <c r="R7" s="4">
        <f t="shared" si="8"/>
        <v>2.3899999999999997</v>
      </c>
      <c r="S7" s="11">
        <f t="shared" si="4"/>
        <v>156.30174606412692</v>
      </c>
      <c r="T7">
        <v>100</v>
      </c>
      <c r="U7"/>
      <c r="V7" s="10">
        <f t="shared" si="5"/>
        <v>11.577707006369428</v>
      </c>
      <c r="W7" s="15">
        <f t="shared" si="6"/>
        <v>2.6119079348099306E-2</v>
      </c>
      <c r="X7" s="9">
        <f t="shared" si="7"/>
        <v>2.6119079348099308</v>
      </c>
    </row>
    <row r="8" spans="1:24">
      <c r="A8" s="4" t="s">
        <v>43</v>
      </c>
      <c r="B8" s="4" t="s">
        <v>9</v>
      </c>
      <c r="C8" s="5" t="s">
        <v>92</v>
      </c>
      <c r="D8" s="6">
        <v>43707</v>
      </c>
      <c r="E8" s="4">
        <v>6.64</v>
      </c>
      <c r="F8" s="4">
        <v>5.3</v>
      </c>
      <c r="G8" s="4">
        <v>3.98</v>
      </c>
      <c r="H8" s="4">
        <f t="shared" si="0"/>
        <v>4.6399999999999997</v>
      </c>
      <c r="I8" s="4">
        <f t="shared" si="1"/>
        <v>2.3199999999999998</v>
      </c>
      <c r="J8" s="11">
        <f t="shared" si="2"/>
        <v>112.27780710324649</v>
      </c>
      <c r="K8">
        <v>100</v>
      </c>
      <c r="L8"/>
      <c r="M8" s="13">
        <v>43864</v>
      </c>
      <c r="N8">
        <v>8.9</v>
      </c>
      <c r="O8">
        <v>7.63</v>
      </c>
      <c r="P8">
        <v>6.27</v>
      </c>
      <c r="Q8" s="4">
        <f t="shared" si="3"/>
        <v>6.9499999999999993</v>
      </c>
      <c r="R8" s="4">
        <f t="shared" si="8"/>
        <v>3.4749999999999996</v>
      </c>
      <c r="S8" s="11">
        <f t="shared" si="4"/>
        <v>337.63658360879663</v>
      </c>
      <c r="T8">
        <v>100</v>
      </c>
      <c r="U8"/>
      <c r="V8" s="10">
        <f t="shared" si="5"/>
        <v>5.2541401273885366</v>
      </c>
      <c r="W8" s="15">
        <f t="shared" si="6"/>
        <v>7.0126999995339199E-3</v>
      </c>
      <c r="X8" s="9">
        <f t="shared" si="7"/>
        <v>0.70126999995339201</v>
      </c>
    </row>
    <row r="9" spans="1:24">
      <c r="A9" s="4" t="s">
        <v>43</v>
      </c>
      <c r="B9" s="4" t="s">
        <v>10</v>
      </c>
      <c r="C9" s="5" t="s">
        <v>92</v>
      </c>
      <c r="D9" s="6">
        <v>43707</v>
      </c>
      <c r="E9" s="4">
        <v>4.6399999999999997</v>
      </c>
      <c r="F9" s="4">
        <v>4.3</v>
      </c>
      <c r="G9" s="4">
        <v>3.21</v>
      </c>
      <c r="H9" s="4">
        <f t="shared" si="0"/>
        <v>3.7549999999999999</v>
      </c>
      <c r="I9" s="4">
        <f t="shared" si="1"/>
        <v>1.8774999999999999</v>
      </c>
      <c r="J9" s="11">
        <f t="shared" si="2"/>
        <v>51.383980548301608</v>
      </c>
      <c r="K9">
        <v>100</v>
      </c>
      <c r="L9"/>
      <c r="M9" s="13">
        <v>43864</v>
      </c>
      <c r="N9">
        <v>9.5</v>
      </c>
      <c r="O9">
        <v>7.73</v>
      </c>
      <c r="P9">
        <v>8.17</v>
      </c>
      <c r="Q9" s="4">
        <f t="shared" si="3"/>
        <v>7.95</v>
      </c>
      <c r="R9" s="4">
        <f t="shared" si="8"/>
        <v>3.9750000000000001</v>
      </c>
      <c r="S9" s="11">
        <f t="shared" si="4"/>
        <v>471.57171051020862</v>
      </c>
      <c r="T9">
        <v>100</v>
      </c>
      <c r="U9"/>
      <c r="V9" s="10">
        <f t="shared" si="5"/>
        <v>11.298726114649682</v>
      </c>
      <c r="W9" s="15">
        <f t="shared" si="6"/>
        <v>1.4119393116360611E-2</v>
      </c>
      <c r="X9" s="9">
        <f t="shared" si="7"/>
        <v>1.4119393116360612</v>
      </c>
    </row>
    <row r="10" spans="1:24">
      <c r="A10" s="4" t="s">
        <v>43</v>
      </c>
      <c r="B10" s="4" t="s">
        <v>11</v>
      </c>
      <c r="C10" s="5" t="s">
        <v>92</v>
      </c>
      <c r="D10" s="6">
        <v>43707</v>
      </c>
      <c r="E10" s="4">
        <v>5.99</v>
      </c>
      <c r="F10" s="4">
        <v>5.38</v>
      </c>
      <c r="G10" s="4">
        <v>3.11</v>
      </c>
      <c r="H10" s="4">
        <f t="shared" si="0"/>
        <v>4.2450000000000001</v>
      </c>
      <c r="I10" s="4">
        <f t="shared" si="1"/>
        <v>2.1225000000000001</v>
      </c>
      <c r="J10" s="11">
        <f t="shared" si="2"/>
        <v>84.775838290862865</v>
      </c>
      <c r="K10">
        <v>100</v>
      </c>
      <c r="L10"/>
      <c r="M10" s="13">
        <v>43864</v>
      </c>
      <c r="N10">
        <v>12.83</v>
      </c>
      <c r="O10">
        <v>12.2</v>
      </c>
      <c r="P10">
        <v>5.67</v>
      </c>
      <c r="Q10" s="4">
        <f t="shared" si="3"/>
        <v>8.9349999999999987</v>
      </c>
      <c r="R10" s="4">
        <f t="shared" si="8"/>
        <v>4.4674999999999994</v>
      </c>
      <c r="S10" s="11">
        <f t="shared" si="4"/>
        <v>804.46221685884825</v>
      </c>
      <c r="T10">
        <v>100</v>
      </c>
      <c r="U10"/>
      <c r="V10" s="10">
        <f t="shared" si="5"/>
        <v>15.901910828025477</v>
      </c>
      <c r="W10" s="15">
        <f t="shared" si="6"/>
        <v>1.4332251109530878E-2</v>
      </c>
      <c r="X10" s="9">
        <f t="shared" si="7"/>
        <v>1.4332251109530878</v>
      </c>
    </row>
    <row r="11" spans="1:24">
      <c r="A11" s="4" t="s">
        <v>43</v>
      </c>
      <c r="B11" s="4" t="s">
        <v>12</v>
      </c>
      <c r="C11" s="5" t="s">
        <v>92</v>
      </c>
      <c r="D11" s="6">
        <v>43707</v>
      </c>
      <c r="E11" s="4">
        <v>4.0199999999999996</v>
      </c>
      <c r="F11" s="4">
        <v>3.23</v>
      </c>
      <c r="G11" s="4">
        <v>1.2</v>
      </c>
      <c r="H11" s="4">
        <f t="shared" si="0"/>
        <v>2.2149999999999999</v>
      </c>
      <c r="I11" s="4">
        <f t="shared" si="1"/>
        <v>1.1074999999999999</v>
      </c>
      <c r="J11" s="11">
        <f t="shared" si="2"/>
        <v>15.490427218942871</v>
      </c>
      <c r="K11">
        <v>100</v>
      </c>
      <c r="L11"/>
      <c r="M11" s="13">
        <v>43864</v>
      </c>
      <c r="N11">
        <v>8.16</v>
      </c>
      <c r="O11">
        <v>5.58</v>
      </c>
      <c r="P11">
        <v>5.45</v>
      </c>
      <c r="Q11" s="4">
        <f t="shared" si="3"/>
        <v>5.5150000000000006</v>
      </c>
      <c r="R11" s="4">
        <f t="shared" si="8"/>
        <v>2.7575000000000003</v>
      </c>
      <c r="S11" s="11">
        <f t="shared" si="4"/>
        <v>194.92658473125252</v>
      </c>
      <c r="T11">
        <v>100</v>
      </c>
      <c r="U11"/>
      <c r="V11" s="10">
        <f t="shared" si="5"/>
        <v>9.6248407643312106</v>
      </c>
      <c r="W11" s="15">
        <f t="shared" si="6"/>
        <v>1.6129941176826878E-2</v>
      </c>
      <c r="X11" s="9">
        <f t="shared" si="7"/>
        <v>1.6129941176826879</v>
      </c>
    </row>
    <row r="12" spans="1:24">
      <c r="A12" s="4" t="s">
        <v>43</v>
      </c>
      <c r="B12" s="4" t="s">
        <v>13</v>
      </c>
      <c r="C12" s="5" t="s">
        <v>91</v>
      </c>
      <c r="D12" s="6">
        <v>43707</v>
      </c>
      <c r="E12" s="4">
        <v>4.09</v>
      </c>
      <c r="F12" s="4">
        <v>2.91</v>
      </c>
      <c r="G12" s="4">
        <v>2.4500000000000002</v>
      </c>
      <c r="H12" s="4">
        <f t="shared" si="0"/>
        <v>2.68</v>
      </c>
      <c r="I12" s="4">
        <f t="shared" si="1"/>
        <v>1.34</v>
      </c>
      <c r="J12" s="11">
        <f t="shared" si="2"/>
        <v>23.071869014334059</v>
      </c>
      <c r="K12">
        <v>100</v>
      </c>
      <c r="L12"/>
      <c r="M12" s="13">
        <v>43864</v>
      </c>
      <c r="N12">
        <v>0</v>
      </c>
      <c r="O12">
        <v>0</v>
      </c>
      <c r="P12">
        <v>0</v>
      </c>
      <c r="Q12" s="4">
        <f t="shared" si="3"/>
        <v>0</v>
      </c>
      <c r="R12" s="4">
        <f t="shared" si="8"/>
        <v>0</v>
      </c>
      <c r="S12" s="11">
        <f t="shared" si="4"/>
        <v>0</v>
      </c>
      <c r="T12">
        <v>0</v>
      </c>
      <c r="U12" t="s">
        <v>115</v>
      </c>
      <c r="V12" s="10">
        <f t="shared" si="5"/>
        <v>-9.5085987261146485</v>
      </c>
      <c r="W12" s="15" t="e">
        <f t="shared" si="6"/>
        <v>#NUM!</v>
      </c>
      <c r="X12" s="9" t="e">
        <f t="shared" si="7"/>
        <v>#NUM!</v>
      </c>
    </row>
    <row r="13" spans="1:24">
      <c r="A13" s="4" t="s">
        <v>43</v>
      </c>
      <c r="B13" s="4" t="s">
        <v>14</v>
      </c>
      <c r="C13" s="5" t="s">
        <v>91</v>
      </c>
      <c r="D13" s="6">
        <v>43707</v>
      </c>
      <c r="E13" s="4">
        <v>3.85</v>
      </c>
      <c r="F13" s="4">
        <v>3.01</v>
      </c>
      <c r="G13" s="4">
        <v>1.93</v>
      </c>
      <c r="H13" s="4">
        <f t="shared" si="0"/>
        <v>2.4699999999999998</v>
      </c>
      <c r="I13" s="4">
        <f t="shared" si="1"/>
        <v>1.2349999999999999</v>
      </c>
      <c r="J13" s="11">
        <f t="shared" si="2"/>
        <v>18.447797272025241</v>
      </c>
      <c r="K13">
        <v>100</v>
      </c>
      <c r="L13"/>
      <c r="M13" s="13">
        <v>43864</v>
      </c>
      <c r="N13">
        <v>8.51</v>
      </c>
      <c r="O13">
        <v>4.0599999999999996</v>
      </c>
      <c r="P13">
        <v>4.28</v>
      </c>
      <c r="Q13" s="4">
        <f t="shared" si="3"/>
        <v>4.17</v>
      </c>
      <c r="R13" s="4">
        <f t="shared" si="8"/>
        <v>2.085</v>
      </c>
      <c r="S13" s="11">
        <f t="shared" si="4"/>
        <v>116.22285815100108</v>
      </c>
      <c r="T13">
        <v>100</v>
      </c>
      <c r="U13"/>
      <c r="V13" s="10">
        <f t="shared" si="5"/>
        <v>10.833757961783441</v>
      </c>
      <c r="W13" s="15">
        <f t="shared" si="6"/>
        <v>1.1723341175969673E-2</v>
      </c>
      <c r="X13" s="9">
        <f t="shared" si="7"/>
        <v>1.1723341175969673</v>
      </c>
    </row>
    <row r="14" spans="1:24">
      <c r="A14" s="4" t="s">
        <v>43</v>
      </c>
      <c r="B14" s="4" t="s">
        <v>15</v>
      </c>
      <c r="C14" s="5" t="s">
        <v>91</v>
      </c>
      <c r="D14" s="6">
        <v>43707</v>
      </c>
      <c r="E14" s="4">
        <v>6.36</v>
      </c>
      <c r="F14" s="4">
        <v>2.06</v>
      </c>
      <c r="G14" s="4">
        <v>1.99</v>
      </c>
      <c r="H14" s="4">
        <f t="shared" si="0"/>
        <v>2.0249999999999999</v>
      </c>
      <c r="I14" s="4">
        <f t="shared" si="1"/>
        <v>1.0125</v>
      </c>
      <c r="J14" s="11">
        <f t="shared" si="2"/>
        <v>20.483164466451367</v>
      </c>
      <c r="K14">
        <v>100</v>
      </c>
      <c r="L14"/>
      <c r="M14" s="13">
        <v>43864</v>
      </c>
      <c r="N14">
        <v>10.37</v>
      </c>
      <c r="O14">
        <v>5.54</v>
      </c>
      <c r="P14">
        <v>5.7</v>
      </c>
      <c r="Q14" s="4">
        <f t="shared" si="3"/>
        <v>5.62</v>
      </c>
      <c r="R14" s="4">
        <f t="shared" si="8"/>
        <v>2.81</v>
      </c>
      <c r="S14" s="11">
        <f t="shared" si="4"/>
        <v>257.24163952834749</v>
      </c>
      <c r="T14">
        <v>100</v>
      </c>
      <c r="U14"/>
      <c r="V14" s="10">
        <f t="shared" si="5"/>
        <v>9.3226114649681495</v>
      </c>
      <c r="W14" s="15">
        <f t="shared" si="6"/>
        <v>1.611727752601019E-2</v>
      </c>
      <c r="X14" s="9">
        <f t="shared" si="7"/>
        <v>1.611727752601019</v>
      </c>
    </row>
    <row r="15" spans="1:24">
      <c r="A15" s="4" t="s">
        <v>43</v>
      </c>
      <c r="B15" s="4" t="s">
        <v>16</v>
      </c>
      <c r="C15" s="5" t="s">
        <v>91</v>
      </c>
      <c r="D15" s="6">
        <v>43707</v>
      </c>
      <c r="E15" s="4">
        <v>5.72</v>
      </c>
      <c r="F15" s="4">
        <v>2.68</v>
      </c>
      <c r="G15" s="4">
        <v>2.1800000000000002</v>
      </c>
      <c r="H15" s="4">
        <f t="shared" si="0"/>
        <v>2.4300000000000002</v>
      </c>
      <c r="I15" s="4">
        <f t="shared" si="1"/>
        <v>1.2150000000000001</v>
      </c>
      <c r="J15" s="11">
        <f t="shared" si="2"/>
        <v>26.527630358060787</v>
      </c>
      <c r="K15">
        <v>100</v>
      </c>
      <c r="L15"/>
      <c r="M15" s="13">
        <v>43864</v>
      </c>
      <c r="N15">
        <v>13.4</v>
      </c>
      <c r="O15">
        <v>7.37</v>
      </c>
      <c r="P15">
        <v>4.34</v>
      </c>
      <c r="Q15" s="4">
        <f t="shared" si="3"/>
        <v>5.8550000000000004</v>
      </c>
      <c r="R15" s="4">
        <f t="shared" si="8"/>
        <v>2.9275000000000002</v>
      </c>
      <c r="S15" s="11">
        <f t="shared" si="4"/>
        <v>360.78500459671903</v>
      </c>
      <c r="T15">
        <v>100</v>
      </c>
      <c r="U15"/>
      <c r="V15" s="10">
        <f t="shared" si="5"/>
        <v>17.854777070063697</v>
      </c>
      <c r="W15" s="15">
        <f t="shared" si="6"/>
        <v>1.6624811343691762E-2</v>
      </c>
      <c r="X15" s="9">
        <f t="shared" si="7"/>
        <v>1.6624811343691763</v>
      </c>
    </row>
    <row r="16" spans="1:24">
      <c r="A16" s="4" t="s">
        <v>43</v>
      </c>
      <c r="B16" s="4" t="s">
        <v>17</v>
      </c>
      <c r="C16" s="5" t="s">
        <v>91</v>
      </c>
      <c r="D16" s="6">
        <v>43707</v>
      </c>
      <c r="E16" s="4">
        <v>8.1</v>
      </c>
      <c r="F16" s="4">
        <v>1.87</v>
      </c>
      <c r="G16" s="4">
        <v>1.92</v>
      </c>
      <c r="H16" s="4">
        <f t="shared" si="0"/>
        <v>1.895</v>
      </c>
      <c r="I16" s="4">
        <f t="shared" si="1"/>
        <v>0.94750000000000001</v>
      </c>
      <c r="J16" s="11">
        <f t="shared" si="2"/>
        <v>22.845113961686003</v>
      </c>
      <c r="K16">
        <v>100</v>
      </c>
      <c r="L16"/>
      <c r="M16" s="13">
        <v>43864</v>
      </c>
      <c r="N16">
        <v>15.33</v>
      </c>
      <c r="O16">
        <v>6.58</v>
      </c>
      <c r="P16">
        <v>6.15</v>
      </c>
      <c r="Q16" s="4">
        <f t="shared" si="3"/>
        <v>6.3650000000000002</v>
      </c>
      <c r="R16" s="4">
        <f t="shared" si="8"/>
        <v>3.1825000000000001</v>
      </c>
      <c r="S16" s="11">
        <f t="shared" si="4"/>
        <v>487.78546175235539</v>
      </c>
      <c r="T16">
        <v>100</v>
      </c>
      <c r="U16"/>
      <c r="V16" s="10">
        <f t="shared" si="5"/>
        <v>16.808598726114649</v>
      </c>
      <c r="W16" s="15">
        <f t="shared" si="6"/>
        <v>1.9497696930925418E-2</v>
      </c>
      <c r="X16" s="9">
        <f t="shared" si="7"/>
        <v>1.9497696930925419</v>
      </c>
    </row>
    <row r="17" spans="1:24">
      <c r="A17" s="4" t="s">
        <v>43</v>
      </c>
      <c r="B17" s="4" t="s">
        <v>18</v>
      </c>
      <c r="C17" s="5" t="s">
        <v>92</v>
      </c>
      <c r="D17" s="6">
        <v>43707</v>
      </c>
      <c r="E17" s="4">
        <v>4.22</v>
      </c>
      <c r="F17" s="4">
        <v>4.8</v>
      </c>
      <c r="G17" s="4">
        <v>4.8</v>
      </c>
      <c r="H17" s="4">
        <f t="shared" si="0"/>
        <v>4.8</v>
      </c>
      <c r="I17" s="4">
        <f t="shared" si="1"/>
        <v>2.4</v>
      </c>
      <c r="J17" s="11">
        <f t="shared" si="2"/>
        <v>76.363320949337819</v>
      </c>
      <c r="K17">
        <v>100</v>
      </c>
      <c r="L17"/>
      <c r="M17" s="13">
        <v>43864</v>
      </c>
      <c r="N17">
        <v>8.39</v>
      </c>
      <c r="O17">
        <v>7.01</v>
      </c>
      <c r="P17">
        <v>6.04</v>
      </c>
      <c r="Q17" s="4">
        <f t="shared" si="3"/>
        <v>6.5250000000000004</v>
      </c>
      <c r="R17" s="4">
        <f t="shared" si="8"/>
        <v>3.2625000000000002</v>
      </c>
      <c r="S17" s="11">
        <f t="shared" si="4"/>
        <v>280.55168033938236</v>
      </c>
      <c r="T17">
        <v>100</v>
      </c>
      <c r="U17"/>
      <c r="V17" s="10">
        <f t="shared" si="5"/>
        <v>9.6945859872611493</v>
      </c>
      <c r="W17" s="15">
        <f t="shared" si="6"/>
        <v>8.2882513568217735E-3</v>
      </c>
      <c r="X17" s="9">
        <f t="shared" si="7"/>
        <v>0.82882513568217731</v>
      </c>
    </row>
    <row r="18" spans="1:24">
      <c r="A18" s="4" t="s">
        <v>43</v>
      </c>
      <c r="B18" s="4" t="s">
        <v>19</v>
      </c>
      <c r="C18" s="5" t="s">
        <v>92</v>
      </c>
      <c r="D18" s="6">
        <v>43707</v>
      </c>
      <c r="E18" s="4">
        <v>5.4</v>
      </c>
      <c r="F18" s="4">
        <v>3.01</v>
      </c>
      <c r="G18" s="4">
        <v>2.38</v>
      </c>
      <c r="H18" s="4">
        <f t="shared" si="0"/>
        <v>2.6949999999999998</v>
      </c>
      <c r="I18" s="4">
        <f t="shared" si="1"/>
        <v>1.3474999999999999</v>
      </c>
      <c r="J18" s="11">
        <f t="shared" si="2"/>
        <v>30.803579076832655</v>
      </c>
      <c r="K18">
        <v>100</v>
      </c>
      <c r="L18"/>
      <c r="M18" s="13">
        <v>43864</v>
      </c>
      <c r="N18">
        <v>8.0500000000000007</v>
      </c>
      <c r="O18">
        <v>6.1</v>
      </c>
      <c r="P18">
        <v>4.8</v>
      </c>
      <c r="Q18" s="4">
        <f t="shared" si="3"/>
        <v>5.4499999999999993</v>
      </c>
      <c r="R18" s="4">
        <f t="shared" si="8"/>
        <v>2.7249999999999996</v>
      </c>
      <c r="S18" s="11">
        <f t="shared" si="4"/>
        <v>187.79272603391729</v>
      </c>
      <c r="T18">
        <v>100</v>
      </c>
      <c r="U18"/>
      <c r="V18" s="10">
        <f t="shared" si="5"/>
        <v>6.1608280254777084</v>
      </c>
      <c r="W18" s="15">
        <f t="shared" si="6"/>
        <v>1.1514063353430751E-2</v>
      </c>
      <c r="X18" s="9">
        <f t="shared" si="7"/>
        <v>1.1514063353430752</v>
      </c>
    </row>
    <row r="19" spans="1:24">
      <c r="A19" s="4" t="s">
        <v>43</v>
      </c>
      <c r="B19" s="4" t="s">
        <v>20</v>
      </c>
      <c r="C19" s="5" t="s">
        <v>92</v>
      </c>
      <c r="D19" s="6">
        <v>43707</v>
      </c>
      <c r="E19" s="4">
        <v>6.21</v>
      </c>
      <c r="F19" s="4">
        <v>3.97</v>
      </c>
      <c r="G19" s="4">
        <v>2.68</v>
      </c>
      <c r="H19" s="4">
        <f t="shared" si="0"/>
        <v>3.3250000000000002</v>
      </c>
      <c r="I19" s="4">
        <f t="shared" si="1"/>
        <v>1.6625000000000001</v>
      </c>
      <c r="J19" s="11">
        <f t="shared" si="2"/>
        <v>53.921849611009776</v>
      </c>
      <c r="K19">
        <v>100</v>
      </c>
      <c r="L19"/>
      <c r="M19" s="13">
        <v>43864</v>
      </c>
      <c r="N19">
        <v>13.49</v>
      </c>
      <c r="O19">
        <v>9.41</v>
      </c>
      <c r="P19">
        <v>8.4700000000000006</v>
      </c>
      <c r="Q19" s="4">
        <f t="shared" si="3"/>
        <v>8.9400000000000013</v>
      </c>
      <c r="R19" s="4">
        <f t="shared" si="8"/>
        <v>4.4700000000000006</v>
      </c>
      <c r="S19" s="11">
        <f t="shared" si="4"/>
        <v>846.79223831699505</v>
      </c>
      <c r="T19">
        <v>100</v>
      </c>
      <c r="U19"/>
      <c r="V19" s="10">
        <f t="shared" si="5"/>
        <v>16.924840764331211</v>
      </c>
      <c r="W19" s="15">
        <f t="shared" si="6"/>
        <v>1.7540889200187822E-2</v>
      </c>
      <c r="X19" s="9">
        <f t="shared" si="7"/>
        <v>1.7540889200187821</v>
      </c>
    </row>
    <row r="20" spans="1:24">
      <c r="A20" s="4" t="s">
        <v>43</v>
      </c>
      <c r="B20" s="4" t="s">
        <v>21</v>
      </c>
      <c r="C20" s="5" t="s">
        <v>92</v>
      </c>
      <c r="D20" s="6">
        <v>43707</v>
      </c>
      <c r="E20" s="4">
        <v>6.11</v>
      </c>
      <c r="F20" s="4">
        <v>2.63</v>
      </c>
      <c r="G20" s="4">
        <v>2.1800000000000002</v>
      </c>
      <c r="H20" s="4">
        <f t="shared" si="0"/>
        <v>2.4050000000000002</v>
      </c>
      <c r="I20" s="4">
        <f t="shared" si="1"/>
        <v>1.2025000000000001</v>
      </c>
      <c r="J20" s="11">
        <f t="shared" si="2"/>
        <v>27.756279559594507</v>
      </c>
      <c r="K20">
        <v>100</v>
      </c>
      <c r="L20"/>
      <c r="M20" s="13">
        <v>43864</v>
      </c>
      <c r="N20">
        <v>11.37</v>
      </c>
      <c r="O20">
        <v>7.65</v>
      </c>
      <c r="P20">
        <v>5.94</v>
      </c>
      <c r="Q20" s="4">
        <f t="shared" si="3"/>
        <v>6.7949999999999999</v>
      </c>
      <c r="R20" s="4">
        <f t="shared" si="8"/>
        <v>3.3975</v>
      </c>
      <c r="S20" s="11">
        <f t="shared" si="4"/>
        <v>412.31512673382787</v>
      </c>
      <c r="T20">
        <v>100</v>
      </c>
      <c r="U20"/>
      <c r="V20" s="10">
        <f t="shared" si="5"/>
        <v>12.228662420382163</v>
      </c>
      <c r="W20" s="15">
        <f t="shared" si="6"/>
        <v>1.7186788679424875E-2</v>
      </c>
      <c r="X20" s="9">
        <f t="shared" si="7"/>
        <v>1.7186788679424876</v>
      </c>
    </row>
    <row r="21" spans="1:24">
      <c r="A21" s="4" t="s">
        <v>43</v>
      </c>
      <c r="B21" s="4" t="s">
        <v>22</v>
      </c>
      <c r="C21" s="5" t="s">
        <v>92</v>
      </c>
      <c r="D21" s="6">
        <v>43707</v>
      </c>
      <c r="E21" s="4">
        <v>5.68</v>
      </c>
      <c r="F21" s="4">
        <v>3.38</v>
      </c>
      <c r="G21" s="4">
        <v>1.64</v>
      </c>
      <c r="H21" s="4">
        <f t="shared" si="0"/>
        <v>2.5099999999999998</v>
      </c>
      <c r="I21" s="4">
        <f t="shared" si="1"/>
        <v>1.2549999999999999</v>
      </c>
      <c r="J21" s="11">
        <f t="shared" si="2"/>
        <v>28.105133985171094</v>
      </c>
      <c r="K21">
        <v>100</v>
      </c>
      <c r="L21"/>
      <c r="M21" s="13">
        <v>43864</v>
      </c>
      <c r="N21">
        <v>9.67</v>
      </c>
      <c r="O21">
        <v>8.16</v>
      </c>
      <c r="P21">
        <v>6.53</v>
      </c>
      <c r="Q21" s="4">
        <f t="shared" si="3"/>
        <v>7.3450000000000006</v>
      </c>
      <c r="R21" s="4">
        <f t="shared" si="8"/>
        <v>3.6725000000000003</v>
      </c>
      <c r="S21" s="11">
        <f t="shared" si="4"/>
        <v>409.73206802064288</v>
      </c>
      <c r="T21">
        <v>100</v>
      </c>
      <c r="U21"/>
      <c r="V21" s="10">
        <f t="shared" si="5"/>
        <v>9.2761146496815297</v>
      </c>
      <c r="W21" s="15">
        <f t="shared" si="6"/>
        <v>1.7067205029913626E-2</v>
      </c>
      <c r="X21" s="9">
        <f t="shared" si="7"/>
        <v>1.7067205029913626</v>
      </c>
    </row>
    <row r="22" spans="1:24">
      <c r="A22" s="4" t="s">
        <v>43</v>
      </c>
      <c r="B22" s="4" t="s">
        <v>23</v>
      </c>
      <c r="C22" s="5" t="s">
        <v>91</v>
      </c>
      <c r="D22" s="6">
        <v>43707</v>
      </c>
      <c r="E22" s="4">
        <v>5.03</v>
      </c>
      <c r="F22" s="4">
        <v>1.79</v>
      </c>
      <c r="G22" s="4">
        <v>1.63</v>
      </c>
      <c r="H22" s="4">
        <f t="shared" si="0"/>
        <v>1.71</v>
      </c>
      <c r="I22" s="4">
        <f t="shared" si="1"/>
        <v>0.85499999999999998</v>
      </c>
      <c r="J22" s="11">
        <f t="shared" si="2"/>
        <v>11.551811331040106</v>
      </c>
      <c r="K22">
        <v>100</v>
      </c>
      <c r="L22"/>
      <c r="M22" s="13">
        <v>43864</v>
      </c>
      <c r="N22">
        <v>10.76</v>
      </c>
      <c r="O22">
        <v>4.4400000000000004</v>
      </c>
      <c r="P22">
        <v>4.45</v>
      </c>
      <c r="Q22" s="4">
        <f t="shared" si="3"/>
        <v>4.4450000000000003</v>
      </c>
      <c r="R22" s="4">
        <f t="shared" si="8"/>
        <v>2.2225000000000001</v>
      </c>
      <c r="S22" s="11">
        <f t="shared" si="4"/>
        <v>166.97278204960296</v>
      </c>
      <c r="T22">
        <v>100</v>
      </c>
      <c r="U22"/>
      <c r="V22" s="10">
        <f t="shared" si="5"/>
        <v>13.321337579617833</v>
      </c>
      <c r="W22" s="15">
        <f t="shared" si="6"/>
        <v>1.7012666035188469E-2</v>
      </c>
      <c r="X22" s="9">
        <f t="shared" si="7"/>
        <v>1.7012666035188468</v>
      </c>
    </row>
    <row r="23" spans="1:24">
      <c r="A23" s="4" t="s">
        <v>43</v>
      </c>
      <c r="B23" s="4" t="s">
        <v>24</v>
      </c>
      <c r="C23" s="5" t="s">
        <v>91</v>
      </c>
      <c r="D23" s="6">
        <v>43707</v>
      </c>
      <c r="E23" s="4">
        <v>3.84</v>
      </c>
      <c r="F23" s="4">
        <v>4.21</v>
      </c>
      <c r="G23" s="4">
        <v>2.89</v>
      </c>
      <c r="H23" s="4">
        <f t="shared" si="0"/>
        <v>3.55</v>
      </c>
      <c r="I23" s="4">
        <f t="shared" si="1"/>
        <v>1.7749999999999999</v>
      </c>
      <c r="J23" s="11">
        <f t="shared" si="2"/>
        <v>38.008244560190754</v>
      </c>
      <c r="K23">
        <v>100</v>
      </c>
      <c r="L23"/>
      <c r="M23" s="13">
        <v>43864</v>
      </c>
      <c r="N23">
        <v>8.8699999999999992</v>
      </c>
      <c r="O23">
        <v>7.62</v>
      </c>
      <c r="P23">
        <v>5.75</v>
      </c>
      <c r="Q23" s="4">
        <f t="shared" si="3"/>
        <v>6.6850000000000005</v>
      </c>
      <c r="R23" s="4">
        <f t="shared" si="8"/>
        <v>3.3425000000000002</v>
      </c>
      <c r="S23" s="11">
        <f t="shared" si="4"/>
        <v>311.3266685668728</v>
      </c>
      <c r="T23">
        <v>100</v>
      </c>
      <c r="U23"/>
      <c r="V23" s="10">
        <f t="shared" si="5"/>
        <v>11.693949044585986</v>
      </c>
      <c r="W23" s="15">
        <f t="shared" si="6"/>
        <v>1.3395156967229406E-2</v>
      </c>
      <c r="X23" s="9">
        <f t="shared" si="7"/>
        <v>1.3395156967229407</v>
      </c>
    </row>
    <row r="24" spans="1:24">
      <c r="A24" s="4" t="s">
        <v>43</v>
      </c>
      <c r="B24" s="4" t="s">
        <v>25</v>
      </c>
      <c r="C24" s="5" t="s">
        <v>91</v>
      </c>
      <c r="D24" s="6">
        <v>43707</v>
      </c>
      <c r="E24" s="4">
        <v>5.39</v>
      </c>
      <c r="F24" s="4">
        <v>4.67</v>
      </c>
      <c r="G24" s="4">
        <v>3.47</v>
      </c>
      <c r="H24" s="4">
        <f t="shared" si="0"/>
        <v>4.07</v>
      </c>
      <c r="I24" s="4">
        <f t="shared" si="1"/>
        <v>2.0350000000000001</v>
      </c>
      <c r="J24" s="11">
        <f t="shared" si="2"/>
        <v>70.124126578688291</v>
      </c>
      <c r="K24">
        <v>100</v>
      </c>
      <c r="L24"/>
      <c r="M24" s="13">
        <v>43864</v>
      </c>
      <c r="N24">
        <v>11.8</v>
      </c>
      <c r="O24">
        <v>10.5</v>
      </c>
      <c r="P24">
        <v>9.4</v>
      </c>
      <c r="Q24" s="4">
        <f t="shared" si="3"/>
        <v>9.9499999999999993</v>
      </c>
      <c r="R24" s="4">
        <f t="shared" si="8"/>
        <v>4.9749999999999996</v>
      </c>
      <c r="S24" s="11">
        <f t="shared" si="4"/>
        <v>917.52530372671924</v>
      </c>
      <c r="T24">
        <v>90</v>
      </c>
      <c r="U24" t="s">
        <v>116</v>
      </c>
      <c r="V24" s="10">
        <f t="shared" si="5"/>
        <v>14.902229299363059</v>
      </c>
      <c r="W24" s="15">
        <f t="shared" si="6"/>
        <v>1.6378428343838909E-2</v>
      </c>
      <c r="X24" s="9">
        <f t="shared" si="7"/>
        <v>1.6378428343838909</v>
      </c>
    </row>
    <row r="25" spans="1:24">
      <c r="A25" s="4" t="s">
        <v>43</v>
      </c>
      <c r="B25" s="4" t="s">
        <v>26</v>
      </c>
      <c r="C25" s="5" t="s">
        <v>91</v>
      </c>
      <c r="D25" s="6">
        <v>43707</v>
      </c>
      <c r="E25" s="4">
        <v>6.31</v>
      </c>
      <c r="F25" s="4">
        <v>4.13</v>
      </c>
      <c r="G25" s="4">
        <v>3.93</v>
      </c>
      <c r="H25" s="4">
        <f t="shared" si="0"/>
        <v>4.03</v>
      </c>
      <c r="I25" s="4">
        <f t="shared" si="1"/>
        <v>2.0150000000000001</v>
      </c>
      <c r="J25" s="11">
        <f t="shared" si="2"/>
        <v>80.487665831425417</v>
      </c>
      <c r="K25">
        <v>100</v>
      </c>
      <c r="L25"/>
      <c r="M25" s="13">
        <v>43864</v>
      </c>
      <c r="N25">
        <v>11.41</v>
      </c>
      <c r="O25">
        <v>10.8</v>
      </c>
      <c r="P25">
        <v>8.8699999999999992</v>
      </c>
      <c r="Q25" s="4">
        <f t="shared" si="3"/>
        <v>9.8350000000000009</v>
      </c>
      <c r="R25" s="4">
        <f t="shared" si="8"/>
        <v>4.9175000000000004</v>
      </c>
      <c r="S25" s="11">
        <f t="shared" si="4"/>
        <v>866.81068131571749</v>
      </c>
      <c r="T25">
        <v>100</v>
      </c>
      <c r="U25"/>
      <c r="V25" s="10">
        <f t="shared" si="5"/>
        <v>11.856687898089174</v>
      </c>
      <c r="W25" s="15">
        <f t="shared" si="6"/>
        <v>1.5138322541947288E-2</v>
      </c>
      <c r="X25" s="9">
        <f t="shared" si="7"/>
        <v>1.5138322541947289</v>
      </c>
    </row>
    <row r="26" spans="1:24">
      <c r="A26" s="4" t="s">
        <v>43</v>
      </c>
      <c r="B26" s="4" t="s">
        <v>27</v>
      </c>
      <c r="C26" s="5" t="s">
        <v>91</v>
      </c>
      <c r="D26" s="6">
        <v>43707</v>
      </c>
      <c r="E26" s="4">
        <v>4.53</v>
      </c>
      <c r="F26" s="4">
        <v>5.86</v>
      </c>
      <c r="G26" s="4">
        <v>2.77</v>
      </c>
      <c r="H26" s="4">
        <f t="shared" si="0"/>
        <v>4.3150000000000004</v>
      </c>
      <c r="I26" s="4">
        <f t="shared" si="1"/>
        <v>2.1575000000000002</v>
      </c>
      <c r="J26" s="11">
        <f t="shared" si="2"/>
        <v>66.24447818854388</v>
      </c>
      <c r="K26">
        <v>100</v>
      </c>
      <c r="L26"/>
      <c r="M26" s="13">
        <v>43864</v>
      </c>
      <c r="N26">
        <v>11.41</v>
      </c>
      <c r="O26">
        <v>8.19</v>
      </c>
      <c r="P26">
        <v>6.37</v>
      </c>
      <c r="Q26" s="4">
        <f t="shared" si="3"/>
        <v>7.2799999999999994</v>
      </c>
      <c r="R26" s="4">
        <f t="shared" si="8"/>
        <v>3.6399999999999997</v>
      </c>
      <c r="S26" s="11">
        <f t="shared" si="4"/>
        <v>474.93949312246781</v>
      </c>
      <c r="T26">
        <v>100</v>
      </c>
      <c r="U26"/>
      <c r="V26" s="10">
        <f t="shared" si="5"/>
        <v>15.994904458598725</v>
      </c>
      <c r="W26" s="15">
        <f t="shared" si="6"/>
        <v>1.2546721654302215E-2</v>
      </c>
      <c r="X26" s="9">
        <f t="shared" si="7"/>
        <v>1.2546721654302215</v>
      </c>
    </row>
    <row r="27" spans="1:24">
      <c r="A27" s="4" t="s">
        <v>43</v>
      </c>
      <c r="B27" s="4" t="s">
        <v>28</v>
      </c>
      <c r="C27" s="5" t="s">
        <v>92</v>
      </c>
      <c r="D27" s="6">
        <v>43707</v>
      </c>
      <c r="E27" s="4">
        <v>5.17</v>
      </c>
      <c r="F27" s="4">
        <v>1.59</v>
      </c>
      <c r="G27" s="4">
        <v>1.47</v>
      </c>
      <c r="H27" s="4">
        <f t="shared" si="0"/>
        <v>1.53</v>
      </c>
      <c r="I27" s="4">
        <f t="shared" si="1"/>
        <v>0.76500000000000001</v>
      </c>
      <c r="J27" s="11">
        <f t="shared" si="2"/>
        <v>9.5052443588039388</v>
      </c>
      <c r="K27">
        <v>100</v>
      </c>
      <c r="L27"/>
      <c r="M27" s="13">
        <v>43864</v>
      </c>
      <c r="N27">
        <v>10.220000000000001</v>
      </c>
      <c r="O27">
        <v>5.1100000000000003</v>
      </c>
      <c r="P27">
        <v>4.55</v>
      </c>
      <c r="Q27" s="4">
        <f t="shared" si="3"/>
        <v>4.83</v>
      </c>
      <c r="R27" s="4">
        <f t="shared" si="8"/>
        <v>2.415</v>
      </c>
      <c r="S27" s="11">
        <f t="shared" si="4"/>
        <v>187.25569668792554</v>
      </c>
      <c r="T27">
        <v>90</v>
      </c>
      <c r="U27" t="s">
        <v>116</v>
      </c>
      <c r="V27" s="10">
        <f t="shared" si="5"/>
        <v>11.740445859872613</v>
      </c>
      <c r="W27" s="15">
        <f t="shared" si="6"/>
        <v>1.8984913125958566E-2</v>
      </c>
      <c r="X27" s="9">
        <f t="shared" si="7"/>
        <v>1.8984913125958565</v>
      </c>
    </row>
    <row r="28" spans="1:24">
      <c r="A28" s="4" t="s">
        <v>43</v>
      </c>
      <c r="B28" s="4" t="s">
        <v>29</v>
      </c>
      <c r="C28" s="5" t="s">
        <v>92</v>
      </c>
      <c r="D28" s="6">
        <v>43707</v>
      </c>
      <c r="E28" s="4">
        <v>2.63</v>
      </c>
      <c r="F28" s="4">
        <v>2.39</v>
      </c>
      <c r="G28" s="4">
        <v>1.29</v>
      </c>
      <c r="H28" s="4">
        <f t="shared" si="0"/>
        <v>1.84</v>
      </c>
      <c r="I28" s="4">
        <f t="shared" si="1"/>
        <v>0.92</v>
      </c>
      <c r="J28" s="11">
        <f t="shared" si="2"/>
        <v>6.9932857778557942</v>
      </c>
      <c r="K28">
        <v>100</v>
      </c>
      <c r="L28"/>
      <c r="M28" s="13">
        <v>43864</v>
      </c>
      <c r="N28">
        <v>4.2699999999999996</v>
      </c>
      <c r="O28">
        <v>2.86</v>
      </c>
      <c r="P28">
        <v>2.4700000000000002</v>
      </c>
      <c r="Q28" s="4">
        <f t="shared" si="3"/>
        <v>2.665</v>
      </c>
      <c r="R28" s="4">
        <f t="shared" si="8"/>
        <v>1.3325</v>
      </c>
      <c r="S28" s="11">
        <f t="shared" si="4"/>
        <v>23.818377991321334</v>
      </c>
      <c r="T28">
        <v>100</v>
      </c>
      <c r="U28"/>
      <c r="V28" s="10">
        <f t="shared" si="5"/>
        <v>3.8127388535031836</v>
      </c>
      <c r="W28" s="15">
        <f t="shared" si="6"/>
        <v>7.8057767709852682E-3</v>
      </c>
      <c r="X28" s="9">
        <f t="shared" si="7"/>
        <v>0.78057767709852677</v>
      </c>
    </row>
    <row r="29" spans="1:24">
      <c r="A29" s="4" t="s">
        <v>43</v>
      </c>
      <c r="B29" s="4" t="s">
        <v>30</v>
      </c>
      <c r="C29" s="5" t="s">
        <v>92</v>
      </c>
      <c r="D29" s="6">
        <v>43707</v>
      </c>
      <c r="E29" s="4">
        <v>5.4</v>
      </c>
      <c r="F29" s="4">
        <v>5.18</v>
      </c>
      <c r="G29" s="4">
        <v>3.72</v>
      </c>
      <c r="H29" s="4">
        <f t="shared" si="0"/>
        <v>4.45</v>
      </c>
      <c r="I29" s="4">
        <f t="shared" si="1"/>
        <v>2.2250000000000001</v>
      </c>
      <c r="J29" s="11">
        <f t="shared" si="2"/>
        <v>83.985374505661056</v>
      </c>
      <c r="K29">
        <v>100</v>
      </c>
      <c r="L29"/>
      <c r="M29" s="13">
        <v>43864</v>
      </c>
      <c r="N29">
        <v>6.81</v>
      </c>
      <c r="O29">
        <v>4.71</v>
      </c>
      <c r="P29">
        <v>5.48</v>
      </c>
      <c r="Q29" s="4">
        <f t="shared" si="3"/>
        <v>5.0950000000000006</v>
      </c>
      <c r="R29" s="4">
        <f t="shared" si="8"/>
        <v>2.5475000000000003</v>
      </c>
      <c r="S29" s="11">
        <f t="shared" si="4"/>
        <v>138.84344150398735</v>
      </c>
      <c r="T29">
        <v>100</v>
      </c>
      <c r="U29"/>
      <c r="V29" s="10">
        <f t="shared" si="5"/>
        <v>3.2780254777070046</v>
      </c>
      <c r="W29" s="15">
        <f t="shared" si="6"/>
        <v>3.2019382648679675E-3</v>
      </c>
      <c r="X29" s="9">
        <f t="shared" si="7"/>
        <v>0.32019382648679673</v>
      </c>
    </row>
    <row r="30" spans="1:24">
      <c r="A30" s="4" t="s">
        <v>43</v>
      </c>
      <c r="B30" s="4" t="s">
        <v>31</v>
      </c>
      <c r="C30" s="5" t="s">
        <v>92</v>
      </c>
      <c r="D30" s="6">
        <v>43707</v>
      </c>
      <c r="E30" s="4">
        <v>4.2699999999999996</v>
      </c>
      <c r="F30" s="4">
        <v>4.33</v>
      </c>
      <c r="G30" s="4">
        <v>3.05</v>
      </c>
      <c r="H30" s="4">
        <f t="shared" si="0"/>
        <v>3.69</v>
      </c>
      <c r="I30" s="4">
        <f t="shared" si="1"/>
        <v>1.845</v>
      </c>
      <c r="J30" s="11">
        <f t="shared" si="2"/>
        <v>45.663635912355694</v>
      </c>
      <c r="K30">
        <v>100</v>
      </c>
      <c r="L30"/>
      <c r="M30" s="13">
        <v>43864</v>
      </c>
      <c r="N30">
        <v>10.75</v>
      </c>
      <c r="O30">
        <v>10.43</v>
      </c>
      <c r="P30">
        <v>6.67</v>
      </c>
      <c r="Q30" s="4">
        <f t="shared" si="3"/>
        <v>8.5500000000000007</v>
      </c>
      <c r="R30" s="4">
        <f t="shared" si="8"/>
        <v>4.2750000000000004</v>
      </c>
      <c r="S30" s="11">
        <f t="shared" si="4"/>
        <v>617.2066193274411</v>
      </c>
      <c r="T30">
        <v>100</v>
      </c>
      <c r="U30"/>
      <c r="V30" s="10">
        <f t="shared" si="5"/>
        <v>15.064968152866243</v>
      </c>
      <c r="W30" s="15">
        <f t="shared" si="6"/>
        <v>1.6585360363857354E-2</v>
      </c>
      <c r="X30" s="9">
        <f t="shared" si="7"/>
        <v>1.6585360363857355</v>
      </c>
    </row>
    <row r="31" spans="1:24">
      <c r="A31" s="4" t="s">
        <v>43</v>
      </c>
      <c r="B31" s="4" t="s">
        <v>32</v>
      </c>
      <c r="C31" s="5" t="s">
        <v>92</v>
      </c>
      <c r="D31" s="6">
        <v>43707</v>
      </c>
      <c r="E31" s="4">
        <v>4.8899999999999997</v>
      </c>
      <c r="F31" s="4">
        <v>2.68</v>
      </c>
      <c r="G31" s="4">
        <v>2.71</v>
      </c>
      <c r="H31" s="4">
        <f t="shared" si="0"/>
        <v>2.6950000000000003</v>
      </c>
      <c r="I31" s="4">
        <f t="shared" si="1"/>
        <v>1.3475000000000001</v>
      </c>
      <c r="J31" s="11">
        <f t="shared" si="2"/>
        <v>27.894352164020688</v>
      </c>
      <c r="K31">
        <v>100</v>
      </c>
      <c r="L31"/>
      <c r="M31" s="13">
        <v>43864</v>
      </c>
      <c r="N31">
        <v>12.26</v>
      </c>
      <c r="O31">
        <v>9.9499999999999993</v>
      </c>
      <c r="P31">
        <v>9.58</v>
      </c>
      <c r="Q31" s="4">
        <f t="shared" si="3"/>
        <v>9.7650000000000006</v>
      </c>
      <c r="R31" s="4">
        <f t="shared" si="8"/>
        <v>4.8825000000000003</v>
      </c>
      <c r="S31" s="11">
        <f t="shared" si="4"/>
        <v>918.17369585639653</v>
      </c>
      <c r="T31">
        <v>100</v>
      </c>
      <c r="U31"/>
      <c r="V31" s="10">
        <f t="shared" si="5"/>
        <v>17.13407643312102</v>
      </c>
      <c r="W31" s="15">
        <f t="shared" si="6"/>
        <v>2.2254537241762091E-2</v>
      </c>
      <c r="X31" s="9">
        <f t="shared" si="7"/>
        <v>2.2254537241762091</v>
      </c>
    </row>
    <row r="32" spans="1:24">
      <c r="A32" s="4" t="s">
        <v>43</v>
      </c>
      <c r="B32" s="4" t="s">
        <v>33</v>
      </c>
      <c r="C32" s="5" t="s">
        <v>93</v>
      </c>
      <c r="D32" s="6">
        <v>43707</v>
      </c>
      <c r="E32" s="4">
        <v>4.8899999999999997</v>
      </c>
      <c r="F32" s="4">
        <v>5.05</v>
      </c>
      <c r="G32" s="4">
        <v>2.44</v>
      </c>
      <c r="H32" s="4">
        <f t="shared" si="0"/>
        <v>3.7450000000000001</v>
      </c>
      <c r="I32" s="4">
        <f t="shared" si="1"/>
        <v>1.8725000000000001</v>
      </c>
      <c r="J32" s="11">
        <f t="shared" si="2"/>
        <v>53.86446920659013</v>
      </c>
      <c r="K32">
        <v>100</v>
      </c>
      <c r="L32"/>
      <c r="M32" s="13">
        <v>43864</v>
      </c>
      <c r="N32">
        <v>8.35</v>
      </c>
      <c r="O32">
        <v>7.05</v>
      </c>
      <c r="P32">
        <v>6.67</v>
      </c>
      <c r="Q32" s="4">
        <f t="shared" si="3"/>
        <v>6.8599999999999994</v>
      </c>
      <c r="R32" s="4">
        <f t="shared" si="8"/>
        <v>3.4299999999999997</v>
      </c>
      <c r="S32" s="11">
        <f t="shared" si="4"/>
        <v>308.62037047532488</v>
      </c>
      <c r="T32">
        <v>100</v>
      </c>
      <c r="U32"/>
      <c r="V32" s="10">
        <f t="shared" si="5"/>
        <v>8.0439490445859878</v>
      </c>
      <c r="W32" s="15">
        <f t="shared" si="6"/>
        <v>1.1118731751039524E-2</v>
      </c>
      <c r="X32" s="9">
        <f t="shared" si="7"/>
        <v>1.1118731751039523</v>
      </c>
    </row>
    <row r="33" spans="1:24">
      <c r="A33" s="4" t="s">
        <v>43</v>
      </c>
      <c r="B33" s="4" t="s">
        <v>34</v>
      </c>
      <c r="C33" s="5" t="s">
        <v>93</v>
      </c>
      <c r="D33" s="6">
        <v>43707</v>
      </c>
      <c r="E33" s="4">
        <v>4.25</v>
      </c>
      <c r="F33" s="4">
        <v>3.89</v>
      </c>
      <c r="G33" s="4">
        <v>2.7</v>
      </c>
      <c r="H33" s="4">
        <f t="shared" si="0"/>
        <v>3.2949999999999999</v>
      </c>
      <c r="I33" s="4">
        <f t="shared" si="1"/>
        <v>1.6475</v>
      </c>
      <c r="J33" s="11">
        <f t="shared" si="2"/>
        <v>36.240121853580767</v>
      </c>
      <c r="K33">
        <v>100</v>
      </c>
      <c r="L33"/>
      <c r="M33" s="13">
        <v>43864</v>
      </c>
      <c r="N33">
        <v>7.02</v>
      </c>
      <c r="O33">
        <v>6.66</v>
      </c>
      <c r="P33">
        <v>6.7</v>
      </c>
      <c r="Q33" s="4">
        <f t="shared" si="3"/>
        <v>6.68</v>
      </c>
      <c r="R33" s="4">
        <f t="shared" si="8"/>
        <v>3.34</v>
      </c>
      <c r="S33" s="11">
        <f t="shared" si="4"/>
        <v>246.02538406483177</v>
      </c>
      <c r="T33">
        <v>100</v>
      </c>
      <c r="U33"/>
      <c r="V33" s="10">
        <f t="shared" si="5"/>
        <v>6.4398089171974506</v>
      </c>
      <c r="W33" s="15">
        <f t="shared" si="6"/>
        <v>1.2199158434965362E-2</v>
      </c>
      <c r="X33" s="9">
        <f t="shared" si="7"/>
        <v>1.2199158434965363</v>
      </c>
    </row>
    <row r="34" spans="1:24">
      <c r="A34" s="4" t="s">
        <v>43</v>
      </c>
      <c r="B34" s="4" t="s">
        <v>35</v>
      </c>
      <c r="C34" s="5" t="s">
        <v>93</v>
      </c>
      <c r="D34" s="6">
        <v>43707</v>
      </c>
      <c r="E34" s="4">
        <v>4.21</v>
      </c>
      <c r="F34" s="4">
        <v>5.38</v>
      </c>
      <c r="G34" s="4">
        <v>2.13</v>
      </c>
      <c r="H34" s="4">
        <f t="shared" si="0"/>
        <v>3.7549999999999999</v>
      </c>
      <c r="I34" s="4">
        <f t="shared" si="1"/>
        <v>1.8774999999999999</v>
      </c>
      <c r="J34" s="11">
        <f t="shared" si="2"/>
        <v>46.62210304059262</v>
      </c>
      <c r="K34">
        <v>100</v>
      </c>
      <c r="L34"/>
      <c r="M34" s="13">
        <v>43864</v>
      </c>
      <c r="N34">
        <v>8.76</v>
      </c>
      <c r="O34">
        <v>7.39</v>
      </c>
      <c r="P34">
        <v>6.47</v>
      </c>
      <c r="Q34" s="4">
        <f t="shared" si="3"/>
        <v>6.93</v>
      </c>
      <c r="R34" s="4">
        <f t="shared" si="8"/>
        <v>3.4649999999999999</v>
      </c>
      <c r="S34" s="11">
        <f t="shared" si="4"/>
        <v>330.41553393435191</v>
      </c>
      <c r="T34">
        <v>100</v>
      </c>
      <c r="U34"/>
      <c r="V34" s="10">
        <f t="shared" si="5"/>
        <v>10.578025477707007</v>
      </c>
      <c r="W34" s="15">
        <f t="shared" si="6"/>
        <v>1.2473097536467756E-2</v>
      </c>
      <c r="X34" s="9">
        <f t="shared" si="7"/>
        <v>1.2473097536467757</v>
      </c>
    </row>
    <row r="35" spans="1:24">
      <c r="A35" s="4" t="s">
        <v>43</v>
      </c>
      <c r="B35" s="4" t="s">
        <v>36</v>
      </c>
      <c r="C35" s="5" t="s">
        <v>93</v>
      </c>
      <c r="D35" s="6">
        <v>43707</v>
      </c>
      <c r="E35" s="4">
        <v>2.48</v>
      </c>
      <c r="F35" s="4">
        <v>2.5299999999999998</v>
      </c>
      <c r="G35" s="4">
        <v>2.13</v>
      </c>
      <c r="H35" s="4">
        <f t="shared" si="0"/>
        <v>2.33</v>
      </c>
      <c r="I35" s="4">
        <f t="shared" si="1"/>
        <v>1.165</v>
      </c>
      <c r="J35" s="11">
        <f t="shared" si="2"/>
        <v>10.57434326138565</v>
      </c>
      <c r="K35">
        <v>100</v>
      </c>
      <c r="L35"/>
      <c r="M35" s="13">
        <v>43864</v>
      </c>
      <c r="N35">
        <v>4.63</v>
      </c>
      <c r="O35">
        <v>4.9400000000000004</v>
      </c>
      <c r="P35">
        <v>4.16</v>
      </c>
      <c r="Q35" s="4">
        <f t="shared" si="3"/>
        <v>4.5500000000000007</v>
      </c>
      <c r="R35" s="4">
        <f t="shared" si="8"/>
        <v>2.2750000000000004</v>
      </c>
      <c r="S35" s="11">
        <f t="shared" si="4"/>
        <v>75.282436361916197</v>
      </c>
      <c r="T35">
        <v>100</v>
      </c>
      <c r="U35"/>
      <c r="V35" s="10">
        <f t="shared" si="5"/>
        <v>4.9984076433121016</v>
      </c>
      <c r="W35" s="15">
        <f t="shared" si="6"/>
        <v>1.2502014259183134E-2</v>
      </c>
      <c r="X35" s="9">
        <f t="shared" si="7"/>
        <v>1.2502014259183134</v>
      </c>
    </row>
    <row r="36" spans="1:24">
      <c r="A36" s="4" t="s">
        <v>43</v>
      </c>
      <c r="B36" s="4" t="s">
        <v>37</v>
      </c>
      <c r="C36" s="5" t="s">
        <v>93</v>
      </c>
      <c r="D36" s="6">
        <v>43707</v>
      </c>
      <c r="E36" s="4">
        <v>7.08</v>
      </c>
      <c r="F36" s="4">
        <v>6.17</v>
      </c>
      <c r="G36" s="4">
        <v>2.58</v>
      </c>
      <c r="H36" s="4">
        <f t="shared" si="0"/>
        <v>4.375</v>
      </c>
      <c r="I36" s="4">
        <f t="shared" si="1"/>
        <v>2.1875</v>
      </c>
      <c r="J36" s="11">
        <f t="shared" si="2"/>
        <v>106.43372298665733</v>
      </c>
      <c r="K36">
        <v>100</v>
      </c>
      <c r="L36"/>
      <c r="M36" s="13">
        <v>43864</v>
      </c>
      <c r="N36">
        <v>11.3</v>
      </c>
      <c r="O36">
        <v>9.23</v>
      </c>
      <c r="P36">
        <v>5.93</v>
      </c>
      <c r="Q36" s="4">
        <f t="shared" si="3"/>
        <v>7.58</v>
      </c>
      <c r="R36" s="4">
        <f t="shared" si="8"/>
        <v>3.79</v>
      </c>
      <c r="S36" s="11">
        <f t="shared" si="4"/>
        <v>509.92550670034939</v>
      </c>
      <c r="T36">
        <v>100</v>
      </c>
      <c r="U36"/>
      <c r="V36" s="10">
        <f t="shared" si="5"/>
        <v>9.8108280254777096</v>
      </c>
      <c r="W36" s="15">
        <f t="shared" si="6"/>
        <v>9.9792495395036405E-3</v>
      </c>
      <c r="X36" s="9">
        <f t="shared" si="7"/>
        <v>0.99792495395036407</v>
      </c>
    </row>
    <row r="37" spans="1:24">
      <c r="A37" s="4" t="s">
        <v>43</v>
      </c>
      <c r="B37" s="4" t="s">
        <v>38</v>
      </c>
      <c r="C37" s="5" t="s">
        <v>94</v>
      </c>
      <c r="D37" s="6">
        <v>43707</v>
      </c>
      <c r="E37" s="4">
        <v>6.06</v>
      </c>
      <c r="F37" s="4">
        <v>2.4500000000000002</v>
      </c>
      <c r="G37" s="4">
        <v>1.53</v>
      </c>
      <c r="H37" s="4">
        <f t="shared" si="0"/>
        <v>1.9900000000000002</v>
      </c>
      <c r="I37" s="4">
        <f t="shared" si="1"/>
        <v>0.99500000000000011</v>
      </c>
      <c r="J37" s="11">
        <f t="shared" si="2"/>
        <v>18.848146917233628</v>
      </c>
      <c r="K37">
        <v>90</v>
      </c>
      <c r="L37"/>
      <c r="M37" s="13">
        <v>43864</v>
      </c>
      <c r="N37">
        <v>4.25</v>
      </c>
      <c r="O37">
        <v>3.3</v>
      </c>
      <c r="P37">
        <v>7.37</v>
      </c>
      <c r="Q37" s="4">
        <f t="shared" si="3"/>
        <v>5.335</v>
      </c>
      <c r="R37" s="4">
        <f t="shared" si="8"/>
        <v>2.6675</v>
      </c>
      <c r="S37" s="11">
        <f t="shared" si="4"/>
        <v>95.005261775120985</v>
      </c>
      <c r="T37">
        <v>60</v>
      </c>
      <c r="U37"/>
      <c r="V37" s="10">
        <f t="shared" si="5"/>
        <v>-4.2079617834394893</v>
      </c>
      <c r="W37" s="15">
        <f t="shared" si="6"/>
        <v>1.0302660349616136E-2</v>
      </c>
      <c r="X37" s="9">
        <f t="shared" si="7"/>
        <v>1.0302660349616137</v>
      </c>
    </row>
    <row r="38" spans="1:24">
      <c r="A38" s="4" t="s">
        <v>43</v>
      </c>
      <c r="B38" s="4" t="s">
        <v>39</v>
      </c>
      <c r="C38" s="5" t="s">
        <v>94</v>
      </c>
      <c r="D38" s="6">
        <v>43707</v>
      </c>
      <c r="E38" s="4">
        <v>6.68</v>
      </c>
      <c r="F38" s="4">
        <v>3.17</v>
      </c>
      <c r="G38" s="4">
        <v>2.27</v>
      </c>
      <c r="H38" s="4">
        <f t="shared" si="0"/>
        <v>2.7199999999999998</v>
      </c>
      <c r="I38" s="4">
        <f t="shared" si="1"/>
        <v>1.3599999999999999</v>
      </c>
      <c r="J38" s="11">
        <f t="shared" si="2"/>
        <v>38.81540767749226</v>
      </c>
      <c r="K38">
        <v>80</v>
      </c>
      <c r="L38"/>
      <c r="M38" s="13">
        <v>43864</v>
      </c>
      <c r="N38">
        <v>8.17</v>
      </c>
      <c r="O38">
        <v>5.61</v>
      </c>
      <c r="P38">
        <v>4.7699999999999996</v>
      </c>
      <c r="Q38" s="4">
        <f t="shared" si="3"/>
        <v>5.1899999999999995</v>
      </c>
      <c r="R38" s="4">
        <f t="shared" si="8"/>
        <v>2.5949999999999998</v>
      </c>
      <c r="S38" s="11">
        <f t="shared" si="4"/>
        <v>172.84095354246534</v>
      </c>
      <c r="T38">
        <v>80</v>
      </c>
      <c r="U38"/>
      <c r="V38" s="10">
        <f t="shared" si="5"/>
        <v>3.4640127388535036</v>
      </c>
      <c r="W38" s="15">
        <f t="shared" si="6"/>
        <v>9.5130863379817836E-3</v>
      </c>
      <c r="X38" s="9">
        <f t="shared" si="7"/>
        <v>0.95130863379817832</v>
      </c>
    </row>
    <row r="39" spans="1:24">
      <c r="A39" s="4" t="s">
        <v>43</v>
      </c>
      <c r="B39" s="4" t="s">
        <v>40</v>
      </c>
      <c r="C39" s="5" t="s">
        <v>94</v>
      </c>
      <c r="D39" s="6">
        <v>43707</v>
      </c>
      <c r="E39" s="4">
        <v>4.8499999999999996</v>
      </c>
      <c r="F39" s="4">
        <v>4.37</v>
      </c>
      <c r="G39" s="4">
        <v>2.93</v>
      </c>
      <c r="H39" s="4">
        <f t="shared" si="0"/>
        <v>3.6500000000000004</v>
      </c>
      <c r="I39" s="4">
        <f t="shared" si="1"/>
        <v>1.8250000000000002</v>
      </c>
      <c r="J39" s="11">
        <f t="shared" si="2"/>
        <v>50.747815104533153</v>
      </c>
      <c r="K39">
        <v>90</v>
      </c>
      <c r="L39"/>
      <c r="M39" s="13">
        <v>43864</v>
      </c>
      <c r="N39">
        <v>8.3699999999999992</v>
      </c>
      <c r="O39">
        <v>6.12</v>
      </c>
      <c r="P39">
        <v>5.5</v>
      </c>
      <c r="Q39" s="4">
        <f t="shared" si="3"/>
        <v>5.8100000000000005</v>
      </c>
      <c r="R39" s="4">
        <f t="shared" si="8"/>
        <v>2.9050000000000002</v>
      </c>
      <c r="S39" s="11">
        <f t="shared" si="4"/>
        <v>221.90526375676527</v>
      </c>
      <c r="T39">
        <v>90</v>
      </c>
      <c r="U39"/>
      <c r="V39" s="10">
        <f t="shared" si="5"/>
        <v>8.1834394904458581</v>
      </c>
      <c r="W39" s="15">
        <f t="shared" si="6"/>
        <v>9.3973374910244038E-3</v>
      </c>
      <c r="X39" s="9">
        <f t="shared" si="7"/>
        <v>0.93973374910244034</v>
      </c>
    </row>
    <row r="40" spans="1:24">
      <c r="A40" s="4" t="s">
        <v>43</v>
      </c>
      <c r="B40" s="4" t="s">
        <v>41</v>
      </c>
      <c r="C40" s="5" t="s">
        <v>94</v>
      </c>
      <c r="D40" s="6">
        <v>43707</v>
      </c>
      <c r="E40" s="4">
        <v>4.91</v>
      </c>
      <c r="F40" s="4">
        <v>4.16</v>
      </c>
      <c r="G40" s="4">
        <v>2.35</v>
      </c>
      <c r="H40" s="4">
        <f t="shared" si="0"/>
        <v>3.2549999999999999</v>
      </c>
      <c r="I40" s="4">
        <f t="shared" si="1"/>
        <v>1.6274999999999999</v>
      </c>
      <c r="J40" s="11">
        <f t="shared" si="2"/>
        <v>40.857647694896741</v>
      </c>
      <c r="K40">
        <v>100</v>
      </c>
      <c r="L40"/>
      <c r="M40" s="13">
        <v>43864</v>
      </c>
      <c r="N40">
        <v>5.98</v>
      </c>
      <c r="O40">
        <v>4.74</v>
      </c>
      <c r="P40">
        <v>3.63</v>
      </c>
      <c r="Q40" s="4">
        <f t="shared" si="3"/>
        <v>4.1850000000000005</v>
      </c>
      <c r="R40" s="4">
        <f t="shared" si="8"/>
        <v>2.0925000000000002</v>
      </c>
      <c r="S40" s="11">
        <f t="shared" si="4"/>
        <v>82.258728087011463</v>
      </c>
      <c r="T40">
        <v>90</v>
      </c>
      <c r="U40"/>
      <c r="V40" s="10">
        <f t="shared" si="5"/>
        <v>2.4875796178343954</v>
      </c>
      <c r="W40" s="15">
        <f t="shared" si="6"/>
        <v>4.4571686797319973E-3</v>
      </c>
      <c r="X40" s="9">
        <f t="shared" si="7"/>
        <v>0.44571686797319976</v>
      </c>
    </row>
    <row r="41" spans="1:24">
      <c r="A41" s="4" t="s">
        <v>43</v>
      </c>
      <c r="B41" s="4" t="s">
        <v>42</v>
      </c>
      <c r="C41" s="5" t="s">
        <v>94</v>
      </c>
      <c r="D41" s="6">
        <v>43707</v>
      </c>
      <c r="E41" s="4">
        <v>5.43</v>
      </c>
      <c r="F41" s="4">
        <v>2.97</v>
      </c>
      <c r="G41" s="4">
        <v>1.77</v>
      </c>
      <c r="H41" s="4">
        <f t="shared" si="0"/>
        <v>2.37</v>
      </c>
      <c r="I41" s="4">
        <f t="shared" si="1"/>
        <v>1.1850000000000001</v>
      </c>
      <c r="J41" s="11">
        <f t="shared" si="2"/>
        <v>23.954460985850098</v>
      </c>
      <c r="K41">
        <v>90</v>
      </c>
      <c r="L41"/>
      <c r="M41" s="13">
        <v>43864</v>
      </c>
      <c r="N41">
        <v>7.81</v>
      </c>
      <c r="O41">
        <v>4.3099999999999996</v>
      </c>
      <c r="P41">
        <v>3.06</v>
      </c>
      <c r="Q41" s="4">
        <f t="shared" si="3"/>
        <v>3.6849999999999996</v>
      </c>
      <c r="R41" s="4">
        <f t="shared" si="8"/>
        <v>1.8424999999999998</v>
      </c>
      <c r="S41" s="11">
        <f t="shared" si="4"/>
        <v>83.294418311567156</v>
      </c>
      <c r="T41">
        <v>90</v>
      </c>
      <c r="U41"/>
      <c r="V41" s="10">
        <f t="shared" si="5"/>
        <v>5.5331210191082798</v>
      </c>
      <c r="W41" s="15">
        <f t="shared" si="6"/>
        <v>7.937751406969876E-3</v>
      </c>
      <c r="X41" s="9">
        <f t="shared" si="7"/>
        <v>0.79377514069698762</v>
      </c>
    </row>
    <row r="42" spans="1:24">
      <c r="A42" s="4" t="s">
        <v>43</v>
      </c>
      <c r="B42" s="4" t="s">
        <v>44</v>
      </c>
      <c r="C42" s="5" t="s">
        <v>93</v>
      </c>
      <c r="D42" s="6">
        <v>43707</v>
      </c>
      <c r="E42" s="4">
        <v>4.5</v>
      </c>
      <c r="F42" s="4">
        <v>2.21</v>
      </c>
      <c r="G42" s="4">
        <v>2.2599999999999998</v>
      </c>
      <c r="H42" s="4">
        <f t="shared" si="0"/>
        <v>2.2349999999999999</v>
      </c>
      <c r="I42" s="4">
        <f t="shared" si="1"/>
        <v>1.1174999999999999</v>
      </c>
      <c r="J42" s="11">
        <f t="shared" si="2"/>
        <v>17.654582433406581</v>
      </c>
      <c r="K42">
        <v>100</v>
      </c>
      <c r="L42"/>
      <c r="M42" s="13">
        <v>43864</v>
      </c>
      <c r="N42">
        <v>6.99</v>
      </c>
      <c r="O42">
        <v>4.24</v>
      </c>
      <c r="P42">
        <v>4.5</v>
      </c>
      <c r="Q42" s="4">
        <f t="shared" si="3"/>
        <v>4.37</v>
      </c>
      <c r="R42" s="4">
        <f t="shared" si="8"/>
        <v>2.1850000000000001</v>
      </c>
      <c r="S42" s="11">
        <f t="shared" si="4"/>
        <v>104.84070460422727</v>
      </c>
      <c r="T42">
        <v>100</v>
      </c>
      <c r="U42"/>
      <c r="V42" s="10">
        <f t="shared" si="5"/>
        <v>5.7888535031847139</v>
      </c>
      <c r="W42" s="15">
        <f t="shared" si="6"/>
        <v>1.1346794404798587E-2</v>
      </c>
      <c r="X42" s="9">
        <f t="shared" si="7"/>
        <v>1.1346794404798588</v>
      </c>
    </row>
    <row r="43" spans="1:24">
      <c r="A43" s="4" t="s">
        <v>43</v>
      </c>
      <c r="B43" s="4" t="s">
        <v>45</v>
      </c>
      <c r="C43" s="5" t="s">
        <v>93</v>
      </c>
      <c r="D43" s="6">
        <v>43707</v>
      </c>
      <c r="E43" s="4">
        <v>4.32</v>
      </c>
      <c r="F43" s="4">
        <v>2.4</v>
      </c>
      <c r="G43" s="4">
        <v>1.91</v>
      </c>
      <c r="H43" s="4">
        <f t="shared" si="0"/>
        <v>2.1549999999999998</v>
      </c>
      <c r="I43" s="4">
        <f t="shared" si="1"/>
        <v>1.0774999999999999</v>
      </c>
      <c r="J43" s="11">
        <f t="shared" si="2"/>
        <v>15.756805608934325</v>
      </c>
      <c r="K43">
        <v>100</v>
      </c>
      <c r="L43"/>
      <c r="M43" s="13">
        <v>43864</v>
      </c>
      <c r="N43">
        <v>8.4499999999999993</v>
      </c>
      <c r="O43">
        <v>7.2</v>
      </c>
      <c r="P43">
        <v>5.46</v>
      </c>
      <c r="Q43" s="4">
        <f t="shared" si="3"/>
        <v>6.33</v>
      </c>
      <c r="R43" s="4">
        <f t="shared" si="8"/>
        <v>3.165</v>
      </c>
      <c r="S43" s="11">
        <f t="shared" si="4"/>
        <v>265.92184196605831</v>
      </c>
      <c r="T43">
        <v>100</v>
      </c>
      <c r="U43"/>
      <c r="V43" s="10">
        <f t="shared" si="5"/>
        <v>9.6015923566878953</v>
      </c>
      <c r="W43" s="15">
        <f t="shared" si="6"/>
        <v>1.7999554549769498E-2</v>
      </c>
      <c r="X43" s="9">
        <f t="shared" si="7"/>
        <v>1.7999554549769499</v>
      </c>
    </row>
    <row r="44" spans="1:24">
      <c r="A44" s="4" t="s">
        <v>43</v>
      </c>
      <c r="B44" s="4" t="s">
        <v>46</v>
      </c>
      <c r="C44" s="5" t="s">
        <v>93</v>
      </c>
      <c r="D44" s="6">
        <v>43707</v>
      </c>
      <c r="E44" s="4">
        <v>3.99</v>
      </c>
      <c r="F44" s="4">
        <v>2.86</v>
      </c>
      <c r="G44" s="4">
        <v>2.5099999999999998</v>
      </c>
      <c r="H44" s="4">
        <f t="shared" si="0"/>
        <v>2.6849999999999996</v>
      </c>
      <c r="I44" s="4">
        <f t="shared" si="1"/>
        <v>1.3424999999999998</v>
      </c>
      <c r="J44" s="11">
        <f t="shared" si="2"/>
        <v>22.591827177330682</v>
      </c>
      <c r="K44">
        <v>100</v>
      </c>
      <c r="L44"/>
      <c r="M44" s="13">
        <v>43864</v>
      </c>
      <c r="N44">
        <v>6.41</v>
      </c>
      <c r="O44">
        <v>5.0999999999999996</v>
      </c>
      <c r="P44">
        <v>3.85</v>
      </c>
      <c r="Q44" s="4">
        <f t="shared" si="3"/>
        <v>4.4749999999999996</v>
      </c>
      <c r="R44" s="4">
        <f t="shared" si="8"/>
        <v>2.2374999999999998</v>
      </c>
      <c r="S44" s="11">
        <f t="shared" si="4"/>
        <v>100.81705110462941</v>
      </c>
      <c r="T44">
        <v>100</v>
      </c>
      <c r="U44"/>
      <c r="V44" s="10">
        <f t="shared" si="5"/>
        <v>5.6261146496815284</v>
      </c>
      <c r="W44" s="15">
        <f t="shared" si="6"/>
        <v>9.526874443075083E-3</v>
      </c>
      <c r="X44" s="9">
        <f t="shared" si="7"/>
        <v>0.95268744430750829</v>
      </c>
    </row>
    <row r="45" spans="1:24">
      <c r="A45" s="4" t="s">
        <v>43</v>
      </c>
      <c r="B45" s="4" t="s">
        <v>47</v>
      </c>
      <c r="C45" s="5" t="s">
        <v>93</v>
      </c>
      <c r="D45" s="6">
        <v>43707</v>
      </c>
      <c r="E45" s="4">
        <v>4.28</v>
      </c>
      <c r="F45" s="4">
        <v>4.1500000000000004</v>
      </c>
      <c r="G45" s="4">
        <v>2.33</v>
      </c>
      <c r="H45" s="4">
        <f t="shared" si="0"/>
        <v>3.24</v>
      </c>
      <c r="I45" s="4">
        <f t="shared" si="1"/>
        <v>1.62</v>
      </c>
      <c r="J45" s="11">
        <f t="shared" si="2"/>
        <v>35.28772585314691</v>
      </c>
      <c r="K45">
        <v>100</v>
      </c>
      <c r="L45"/>
      <c r="M45" s="13">
        <v>43864</v>
      </c>
      <c r="N45">
        <v>7.64</v>
      </c>
      <c r="O45">
        <v>7.84</v>
      </c>
      <c r="P45">
        <v>5.22</v>
      </c>
      <c r="Q45" s="4">
        <f t="shared" si="3"/>
        <v>6.5299999999999994</v>
      </c>
      <c r="R45" s="4">
        <f t="shared" si="8"/>
        <v>3.2649999999999997</v>
      </c>
      <c r="S45" s="11">
        <f t="shared" si="4"/>
        <v>255.86424592849281</v>
      </c>
      <c r="T45">
        <v>100</v>
      </c>
      <c r="U45"/>
      <c r="V45" s="10">
        <f t="shared" si="5"/>
        <v>7.8114649681528654</v>
      </c>
      <c r="W45" s="15">
        <f t="shared" si="6"/>
        <v>1.2618546627725649E-2</v>
      </c>
      <c r="X45" s="9">
        <f t="shared" si="7"/>
        <v>1.2618546627725649</v>
      </c>
    </row>
    <row r="46" spans="1:24">
      <c r="A46" s="4" t="s">
        <v>43</v>
      </c>
      <c r="B46" s="4" t="s">
        <v>48</v>
      </c>
      <c r="C46" s="5" t="s">
        <v>93</v>
      </c>
      <c r="D46" s="6">
        <v>43707</v>
      </c>
      <c r="E46" s="4">
        <v>3.97</v>
      </c>
      <c r="F46" s="4">
        <v>4.09</v>
      </c>
      <c r="G46" s="4">
        <v>2.4300000000000002</v>
      </c>
      <c r="H46" s="4">
        <f t="shared" si="0"/>
        <v>3.26</v>
      </c>
      <c r="I46" s="4">
        <f t="shared" si="1"/>
        <v>1.63</v>
      </c>
      <c r="J46" s="11">
        <f t="shared" si="2"/>
        <v>33.137183159651201</v>
      </c>
      <c r="K46">
        <v>100</v>
      </c>
      <c r="L46"/>
      <c r="M46" s="13">
        <v>43864</v>
      </c>
      <c r="N46">
        <v>7.8</v>
      </c>
      <c r="O46">
        <v>6.77</v>
      </c>
      <c r="P46">
        <v>5.84</v>
      </c>
      <c r="Q46" s="4">
        <f t="shared" si="3"/>
        <v>6.3049999999999997</v>
      </c>
      <c r="R46" s="4">
        <f t="shared" si="8"/>
        <v>3.1524999999999999</v>
      </c>
      <c r="S46" s="11">
        <f t="shared" si="4"/>
        <v>243.53123203104417</v>
      </c>
      <c r="T46">
        <v>100</v>
      </c>
      <c r="U46"/>
      <c r="V46" s="10">
        <f t="shared" si="5"/>
        <v>8.9041401273885334</v>
      </c>
      <c r="W46" s="15">
        <f t="shared" si="6"/>
        <v>1.2704389726579491E-2</v>
      </c>
      <c r="X46" s="9">
        <f t="shared" si="7"/>
        <v>1.270438972657949</v>
      </c>
    </row>
    <row r="47" spans="1:24">
      <c r="A47" s="4" t="s">
        <v>43</v>
      </c>
      <c r="B47" s="4" t="s">
        <v>49</v>
      </c>
      <c r="C47" s="5" t="s">
        <v>94</v>
      </c>
      <c r="D47" s="6">
        <v>43707</v>
      </c>
      <c r="E47" s="4">
        <v>6.65</v>
      </c>
      <c r="F47" s="4">
        <v>2.69</v>
      </c>
      <c r="G47" s="4">
        <v>1.8</v>
      </c>
      <c r="H47" s="4">
        <f t="shared" si="0"/>
        <v>2.2450000000000001</v>
      </c>
      <c r="I47" s="4">
        <f t="shared" si="1"/>
        <v>1.1225000000000001</v>
      </c>
      <c r="J47" s="11">
        <f t="shared" si="2"/>
        <v>26.323535416873547</v>
      </c>
      <c r="K47">
        <v>90</v>
      </c>
      <c r="L47"/>
      <c r="M47" s="13">
        <v>43864</v>
      </c>
      <c r="N47">
        <v>8.09</v>
      </c>
      <c r="O47">
        <v>3.79</v>
      </c>
      <c r="P47">
        <v>4.3099999999999996</v>
      </c>
      <c r="Q47" s="4">
        <f t="shared" si="3"/>
        <v>4.05</v>
      </c>
      <c r="R47" s="4">
        <f t="shared" si="8"/>
        <v>2.0249999999999999</v>
      </c>
      <c r="S47" s="11">
        <f t="shared" si="4"/>
        <v>104.21937140477455</v>
      </c>
      <c r="T47">
        <v>100</v>
      </c>
      <c r="U47"/>
      <c r="V47" s="10">
        <f t="shared" si="5"/>
        <v>3.3477707006369419</v>
      </c>
      <c r="W47" s="15">
        <f t="shared" si="6"/>
        <v>8.7645515684783293E-3</v>
      </c>
      <c r="X47" s="9">
        <f t="shared" si="7"/>
        <v>0.87645515684783293</v>
      </c>
    </row>
    <row r="48" spans="1:24">
      <c r="A48" s="4" t="s">
        <v>43</v>
      </c>
      <c r="B48" s="4" t="s">
        <v>50</v>
      </c>
      <c r="C48" s="5" t="s">
        <v>94</v>
      </c>
      <c r="D48" s="6">
        <v>43707</v>
      </c>
      <c r="E48" s="4">
        <v>3.95</v>
      </c>
      <c r="F48" s="4">
        <v>3.28</v>
      </c>
      <c r="G48" s="4">
        <v>1.7</v>
      </c>
      <c r="H48" s="4">
        <f t="shared" si="0"/>
        <v>2.4899999999999998</v>
      </c>
      <c r="I48" s="4">
        <f t="shared" si="1"/>
        <v>1.2449999999999999</v>
      </c>
      <c r="J48" s="11">
        <f t="shared" si="2"/>
        <v>19.23471125387805</v>
      </c>
      <c r="K48">
        <v>90</v>
      </c>
      <c r="L48"/>
      <c r="M48" s="13">
        <v>43864</v>
      </c>
      <c r="N48">
        <v>4.66</v>
      </c>
      <c r="O48">
        <v>4.57</v>
      </c>
      <c r="P48">
        <v>2.68</v>
      </c>
      <c r="Q48" s="4">
        <f t="shared" si="3"/>
        <v>3.625</v>
      </c>
      <c r="R48" s="4">
        <f t="shared" si="8"/>
        <v>1.8125</v>
      </c>
      <c r="S48" s="11">
        <f t="shared" si="4"/>
        <v>48.094101972568808</v>
      </c>
      <c r="T48">
        <v>100</v>
      </c>
      <c r="U48"/>
      <c r="V48" s="10">
        <f t="shared" si="5"/>
        <v>1.650636942675159</v>
      </c>
      <c r="W48" s="15">
        <f t="shared" si="6"/>
        <v>5.8372167190099853E-3</v>
      </c>
      <c r="X48" s="9">
        <f t="shared" si="7"/>
        <v>0.58372167190099855</v>
      </c>
    </row>
    <row r="49" spans="1:24">
      <c r="A49" s="4" t="s">
        <v>43</v>
      </c>
      <c r="B49" s="4" t="s">
        <v>51</v>
      </c>
      <c r="C49" s="5" t="s">
        <v>94</v>
      </c>
      <c r="D49" s="6">
        <v>43707</v>
      </c>
      <c r="E49" s="4">
        <v>6.17</v>
      </c>
      <c r="F49" s="4">
        <v>4.04</v>
      </c>
      <c r="G49" s="4">
        <v>2.4700000000000002</v>
      </c>
      <c r="H49" s="4">
        <f t="shared" si="0"/>
        <v>3.2549999999999999</v>
      </c>
      <c r="I49" s="4">
        <f t="shared" si="1"/>
        <v>1.6274999999999999</v>
      </c>
      <c r="J49" s="11">
        <f t="shared" si="2"/>
        <v>51.342502296845801</v>
      </c>
      <c r="K49">
        <v>90</v>
      </c>
      <c r="L49"/>
      <c r="M49" s="13">
        <v>43864</v>
      </c>
      <c r="N49">
        <v>8.17</v>
      </c>
      <c r="O49">
        <v>5.55</v>
      </c>
      <c r="P49">
        <v>5.04</v>
      </c>
      <c r="Q49" s="4">
        <f t="shared" si="3"/>
        <v>5.2949999999999999</v>
      </c>
      <c r="R49" s="4">
        <f t="shared" si="8"/>
        <v>2.6475</v>
      </c>
      <c r="S49" s="11">
        <f t="shared" si="4"/>
        <v>179.90526228718858</v>
      </c>
      <c r="T49">
        <v>90</v>
      </c>
      <c r="U49"/>
      <c r="V49" s="10">
        <f t="shared" si="5"/>
        <v>4.6496815286624207</v>
      </c>
      <c r="W49" s="15">
        <f t="shared" si="6"/>
        <v>7.9866973104477049E-3</v>
      </c>
      <c r="X49" s="9">
        <f t="shared" si="7"/>
        <v>0.79866973104477046</v>
      </c>
    </row>
    <row r="50" spans="1:24">
      <c r="A50" s="4" t="s">
        <v>43</v>
      </c>
      <c r="B50" s="4" t="s">
        <v>52</v>
      </c>
      <c r="C50" s="5" t="s">
        <v>94</v>
      </c>
      <c r="D50" s="6">
        <v>43707</v>
      </c>
      <c r="E50" s="4">
        <v>5.19</v>
      </c>
      <c r="F50" s="4">
        <v>4.08</v>
      </c>
      <c r="G50" s="4">
        <v>2.0299999999999998</v>
      </c>
      <c r="H50" s="4">
        <f t="shared" si="0"/>
        <v>3.0549999999999997</v>
      </c>
      <c r="I50" s="4">
        <f t="shared" si="1"/>
        <v>1.5274999999999999</v>
      </c>
      <c r="J50" s="11">
        <f t="shared" si="2"/>
        <v>38.043430201561414</v>
      </c>
      <c r="K50">
        <v>90</v>
      </c>
      <c r="L50"/>
      <c r="M50" s="13">
        <v>43864</v>
      </c>
      <c r="N50">
        <v>8.33</v>
      </c>
      <c r="O50">
        <v>7.66</v>
      </c>
      <c r="P50">
        <v>5.09</v>
      </c>
      <c r="Q50" s="4">
        <f t="shared" si="3"/>
        <v>6.375</v>
      </c>
      <c r="R50" s="4">
        <f t="shared" si="8"/>
        <v>3.1875</v>
      </c>
      <c r="S50" s="11">
        <f t="shared" si="4"/>
        <v>265.88587171192245</v>
      </c>
      <c r="T50">
        <v>100</v>
      </c>
      <c r="U50"/>
      <c r="V50" s="10">
        <f t="shared" si="5"/>
        <v>7.2999999999999989</v>
      </c>
      <c r="W50" s="15">
        <f t="shared" si="6"/>
        <v>1.2384323285623037E-2</v>
      </c>
      <c r="X50" s="9">
        <f t="shared" si="7"/>
        <v>1.2384323285623036</v>
      </c>
    </row>
    <row r="51" spans="1:24">
      <c r="A51" s="4" t="s">
        <v>43</v>
      </c>
      <c r="B51" s="4" t="s">
        <v>53</v>
      </c>
      <c r="C51" s="5" t="s">
        <v>94</v>
      </c>
      <c r="D51" s="6">
        <v>43707</v>
      </c>
      <c r="E51" s="4">
        <v>6.21</v>
      </c>
      <c r="F51" s="4">
        <v>2.67</v>
      </c>
      <c r="G51" s="4">
        <v>1.49</v>
      </c>
      <c r="H51" s="4">
        <f t="shared" si="0"/>
        <v>2.08</v>
      </c>
      <c r="I51" s="4">
        <f t="shared" si="1"/>
        <v>1.04</v>
      </c>
      <c r="J51" s="11">
        <f t="shared" si="2"/>
        <v>21.101248473702096</v>
      </c>
      <c r="K51">
        <v>100</v>
      </c>
      <c r="L51"/>
      <c r="M51" s="13">
        <v>43864</v>
      </c>
      <c r="N51">
        <v>4.25</v>
      </c>
      <c r="O51">
        <v>2.61</v>
      </c>
      <c r="P51">
        <v>1.92</v>
      </c>
      <c r="Q51" s="4">
        <f t="shared" si="3"/>
        <v>2.2649999999999997</v>
      </c>
      <c r="R51" s="4">
        <f t="shared" si="8"/>
        <v>1.1324999999999998</v>
      </c>
      <c r="S51" s="11">
        <f t="shared" si="4"/>
        <v>17.12439449446661</v>
      </c>
      <c r="T51">
        <v>50</v>
      </c>
      <c r="U51"/>
      <c r="V51" s="10">
        <f t="shared" si="5"/>
        <v>-4.5566878980891721</v>
      </c>
      <c r="W51" s="15">
        <f t="shared" si="6"/>
        <v>-1.3301158125192415E-3</v>
      </c>
      <c r="X51" s="9">
        <f t="shared" si="7"/>
        <v>-0.13301158125192417</v>
      </c>
    </row>
    <row r="52" spans="1:24">
      <c r="A52" s="4" t="s">
        <v>43</v>
      </c>
      <c r="B52" s="4" t="s">
        <v>54</v>
      </c>
      <c r="C52" s="5" t="s">
        <v>93</v>
      </c>
      <c r="D52" s="6">
        <v>43707</v>
      </c>
      <c r="E52" s="4">
        <v>4.53</v>
      </c>
      <c r="F52" s="4">
        <v>3.92</v>
      </c>
      <c r="G52" s="4">
        <v>2.95</v>
      </c>
      <c r="H52" s="4">
        <f t="shared" si="0"/>
        <v>3.4350000000000001</v>
      </c>
      <c r="I52" s="4">
        <f t="shared" si="1"/>
        <v>1.7175</v>
      </c>
      <c r="J52" s="11">
        <f t="shared" si="2"/>
        <v>41.979916089645059</v>
      </c>
      <c r="K52">
        <v>100</v>
      </c>
      <c r="L52"/>
      <c r="M52" s="13">
        <v>43864</v>
      </c>
      <c r="N52">
        <v>8.9700000000000006</v>
      </c>
      <c r="O52">
        <v>8.15</v>
      </c>
      <c r="P52">
        <v>7.27</v>
      </c>
      <c r="Q52" s="4">
        <f t="shared" si="3"/>
        <v>7.71</v>
      </c>
      <c r="R52" s="4">
        <f t="shared" si="8"/>
        <v>3.855</v>
      </c>
      <c r="S52" s="11">
        <f t="shared" si="4"/>
        <v>418.78496407438388</v>
      </c>
      <c r="T52">
        <v>100</v>
      </c>
      <c r="U52"/>
      <c r="V52" s="10">
        <f t="shared" si="5"/>
        <v>10.322292993630574</v>
      </c>
      <c r="W52" s="15">
        <f t="shared" si="6"/>
        <v>1.4650740511959318E-2</v>
      </c>
      <c r="X52" s="9">
        <f t="shared" si="7"/>
        <v>1.4650740511959317</v>
      </c>
    </row>
    <row r="53" spans="1:24">
      <c r="A53" s="4" t="s">
        <v>43</v>
      </c>
      <c r="B53" s="4" t="s">
        <v>55</v>
      </c>
      <c r="C53" s="5" t="s">
        <v>93</v>
      </c>
      <c r="D53" s="6">
        <v>43707</v>
      </c>
      <c r="E53" s="4">
        <v>3.07</v>
      </c>
      <c r="F53" s="4">
        <v>3.29</v>
      </c>
      <c r="G53" s="4">
        <v>2.88</v>
      </c>
      <c r="H53" s="4">
        <f t="shared" si="0"/>
        <v>3.085</v>
      </c>
      <c r="I53" s="4">
        <f t="shared" si="1"/>
        <v>1.5425</v>
      </c>
      <c r="J53" s="11">
        <f t="shared" si="2"/>
        <v>22.94766987941566</v>
      </c>
      <c r="K53">
        <v>100</v>
      </c>
      <c r="L53"/>
      <c r="M53" s="13">
        <v>43864</v>
      </c>
      <c r="N53">
        <v>5.1100000000000003</v>
      </c>
      <c r="O53">
        <v>3.34</v>
      </c>
      <c r="P53">
        <v>3.67</v>
      </c>
      <c r="Q53" s="4">
        <f t="shared" si="3"/>
        <v>3.5049999999999999</v>
      </c>
      <c r="R53" s="4">
        <f t="shared" si="8"/>
        <v>1.7524999999999999</v>
      </c>
      <c r="S53" s="11">
        <f t="shared" si="4"/>
        <v>49.304530329410781</v>
      </c>
      <c r="T53">
        <v>100</v>
      </c>
      <c r="U53"/>
      <c r="V53" s="10">
        <f t="shared" si="5"/>
        <v>4.7426751592356702</v>
      </c>
      <c r="W53" s="15">
        <f t="shared" si="6"/>
        <v>4.8713348335981651E-3</v>
      </c>
      <c r="X53" s="9">
        <f t="shared" si="7"/>
        <v>0.48713348335981649</v>
      </c>
    </row>
    <row r="54" spans="1:24">
      <c r="A54" s="4" t="s">
        <v>43</v>
      </c>
      <c r="B54" s="4" t="s">
        <v>56</v>
      </c>
      <c r="C54" s="5" t="s">
        <v>93</v>
      </c>
      <c r="D54" s="6">
        <v>43707</v>
      </c>
      <c r="E54" s="4">
        <v>4.9400000000000004</v>
      </c>
      <c r="F54" s="4">
        <v>3.27</v>
      </c>
      <c r="G54" s="4">
        <v>2.34</v>
      </c>
      <c r="H54" s="4">
        <f t="shared" si="0"/>
        <v>2.8049999999999997</v>
      </c>
      <c r="I54" s="4">
        <f t="shared" si="1"/>
        <v>1.4024999999999999</v>
      </c>
      <c r="J54" s="11">
        <f t="shared" si="2"/>
        <v>30.526889979752124</v>
      </c>
      <c r="K54">
        <v>100</v>
      </c>
      <c r="L54"/>
      <c r="M54" s="13">
        <v>43864</v>
      </c>
      <c r="N54">
        <v>7.72</v>
      </c>
      <c r="O54">
        <v>6.29</v>
      </c>
      <c r="P54">
        <v>5.79</v>
      </c>
      <c r="Q54" s="4">
        <f t="shared" si="3"/>
        <v>6.04</v>
      </c>
      <c r="R54" s="4">
        <f t="shared" si="8"/>
        <v>3.02</v>
      </c>
      <c r="S54" s="11">
        <f t="shared" si="4"/>
        <v>221.19793024381869</v>
      </c>
      <c r="T54">
        <v>100</v>
      </c>
      <c r="U54"/>
      <c r="V54" s="10">
        <f t="shared" si="5"/>
        <v>6.4630573248407623</v>
      </c>
      <c r="W54" s="15">
        <f t="shared" si="6"/>
        <v>1.26143310750381E-2</v>
      </c>
      <c r="X54" s="9">
        <f t="shared" si="7"/>
        <v>1.2614331075038101</v>
      </c>
    </row>
    <row r="55" spans="1:24">
      <c r="A55" s="4" t="s">
        <v>43</v>
      </c>
      <c r="B55" s="4" t="s">
        <v>57</v>
      </c>
      <c r="C55" s="5" t="s">
        <v>93</v>
      </c>
      <c r="D55" s="6">
        <v>43707</v>
      </c>
      <c r="E55" s="4">
        <v>3.05</v>
      </c>
      <c r="F55" s="4">
        <v>2.06</v>
      </c>
      <c r="G55" s="4">
        <v>1.86</v>
      </c>
      <c r="H55" s="4">
        <f t="shared" si="0"/>
        <v>1.96</v>
      </c>
      <c r="I55" s="4">
        <f t="shared" si="1"/>
        <v>0.98</v>
      </c>
      <c r="J55" s="11">
        <f t="shared" si="2"/>
        <v>9.2024160327482925</v>
      </c>
      <c r="K55">
        <v>100</v>
      </c>
      <c r="L55"/>
      <c r="M55" s="13">
        <v>43864</v>
      </c>
      <c r="N55">
        <v>6.3</v>
      </c>
      <c r="O55">
        <v>4.55</v>
      </c>
      <c r="P55">
        <v>4.67</v>
      </c>
      <c r="Q55" s="4">
        <f t="shared" si="3"/>
        <v>4.6099999999999994</v>
      </c>
      <c r="R55" s="4">
        <f t="shared" si="8"/>
        <v>2.3049999999999997</v>
      </c>
      <c r="S55" s="11">
        <f t="shared" si="4"/>
        <v>105.15556994253511</v>
      </c>
      <c r="T55">
        <v>100</v>
      </c>
      <c r="U55"/>
      <c r="V55" s="10">
        <f t="shared" si="5"/>
        <v>7.5557324840764331</v>
      </c>
      <c r="W55" s="15">
        <f t="shared" si="6"/>
        <v>1.5515763122996365E-2</v>
      </c>
      <c r="X55" s="9">
        <f t="shared" si="7"/>
        <v>1.5515763122996364</v>
      </c>
    </row>
    <row r="56" spans="1:24">
      <c r="A56" s="4" t="s">
        <v>43</v>
      </c>
      <c r="B56" s="4" t="s">
        <v>58</v>
      </c>
      <c r="C56" s="5" t="s">
        <v>93</v>
      </c>
      <c r="D56" s="6">
        <v>43707</v>
      </c>
      <c r="E56" s="4">
        <v>5.1100000000000003</v>
      </c>
      <c r="F56" s="4">
        <v>3.84</v>
      </c>
      <c r="G56" s="4">
        <v>2.31</v>
      </c>
      <c r="H56" s="4">
        <f t="shared" si="0"/>
        <v>3.0750000000000002</v>
      </c>
      <c r="I56" s="4">
        <f t="shared" si="1"/>
        <v>1.5375000000000001</v>
      </c>
      <c r="J56" s="11">
        <f t="shared" si="2"/>
        <v>37.949059899840243</v>
      </c>
      <c r="K56">
        <v>100</v>
      </c>
      <c r="L56"/>
      <c r="M56" s="13">
        <v>43864</v>
      </c>
      <c r="N56">
        <v>9.94</v>
      </c>
      <c r="O56">
        <v>8.11</v>
      </c>
      <c r="P56">
        <v>7</v>
      </c>
      <c r="Q56" s="4">
        <f t="shared" si="3"/>
        <v>7.5549999999999997</v>
      </c>
      <c r="R56" s="4">
        <f t="shared" si="8"/>
        <v>3.7774999999999999</v>
      </c>
      <c r="S56" s="11">
        <f t="shared" si="4"/>
        <v>445.60002149321514</v>
      </c>
      <c r="T56">
        <v>100</v>
      </c>
      <c r="U56"/>
      <c r="V56" s="10">
        <f t="shared" si="5"/>
        <v>11.228980891719743</v>
      </c>
      <c r="W56" s="15">
        <f t="shared" si="6"/>
        <v>1.5689025512008362E-2</v>
      </c>
      <c r="X56" s="9">
        <f t="shared" si="7"/>
        <v>1.5689025512008361</v>
      </c>
    </row>
    <row r="57" spans="1:24">
      <c r="A57" s="4" t="s">
        <v>43</v>
      </c>
      <c r="B57" s="4" t="s">
        <v>59</v>
      </c>
      <c r="C57" s="5" t="s">
        <v>94</v>
      </c>
      <c r="D57" s="6">
        <v>43707</v>
      </c>
      <c r="E57" s="4">
        <v>4.54</v>
      </c>
      <c r="F57" s="4">
        <v>2.31</v>
      </c>
      <c r="G57" s="4">
        <v>1.97</v>
      </c>
      <c r="H57" s="4">
        <f t="shared" si="0"/>
        <v>2.14</v>
      </c>
      <c r="I57" s="4">
        <f t="shared" si="1"/>
        <v>1.07</v>
      </c>
      <c r="J57" s="11">
        <f t="shared" si="2"/>
        <v>16.329514808091091</v>
      </c>
      <c r="K57">
        <v>80</v>
      </c>
      <c r="L57"/>
      <c r="M57" s="13">
        <v>43864</v>
      </c>
      <c r="N57">
        <v>6.91</v>
      </c>
      <c r="O57">
        <v>2.2599999999999998</v>
      </c>
      <c r="P57">
        <v>3.61</v>
      </c>
      <c r="Q57" s="4">
        <f t="shared" si="3"/>
        <v>2.9349999999999996</v>
      </c>
      <c r="R57" s="4">
        <f t="shared" si="8"/>
        <v>1.4674999999999998</v>
      </c>
      <c r="S57" s="11">
        <f t="shared" si="4"/>
        <v>46.750271774178358</v>
      </c>
      <c r="T57">
        <v>100</v>
      </c>
      <c r="U57"/>
      <c r="V57" s="10">
        <f t="shared" si="5"/>
        <v>5.5098726114649681</v>
      </c>
      <c r="W57" s="15">
        <f t="shared" si="6"/>
        <v>6.6996552498020442E-3</v>
      </c>
      <c r="X57" s="9">
        <f t="shared" si="7"/>
        <v>0.66996552498020445</v>
      </c>
    </row>
    <row r="58" spans="1:24">
      <c r="A58" s="4" t="s">
        <v>43</v>
      </c>
      <c r="B58" s="4" t="s">
        <v>60</v>
      </c>
      <c r="C58" s="5" t="s">
        <v>94</v>
      </c>
      <c r="D58" s="6">
        <v>43707</v>
      </c>
      <c r="E58" s="4">
        <v>3.3</v>
      </c>
      <c r="F58" s="4">
        <v>2.85</v>
      </c>
      <c r="G58" s="4">
        <v>1.67</v>
      </c>
      <c r="H58" s="4">
        <f t="shared" si="0"/>
        <v>2.2599999999999998</v>
      </c>
      <c r="I58" s="4">
        <f t="shared" si="1"/>
        <v>1.1299999999999999</v>
      </c>
      <c r="J58" s="11">
        <f t="shared" si="2"/>
        <v>13.237948875917057</v>
      </c>
      <c r="K58">
        <v>80</v>
      </c>
      <c r="L58"/>
      <c r="M58" s="13">
        <v>43864</v>
      </c>
      <c r="N58">
        <v>0</v>
      </c>
      <c r="O58">
        <v>0</v>
      </c>
      <c r="P58">
        <v>0</v>
      </c>
      <c r="Q58" s="4">
        <f t="shared" si="3"/>
        <v>0</v>
      </c>
      <c r="R58" s="4">
        <f t="shared" si="8"/>
        <v>0</v>
      </c>
      <c r="S58" s="11">
        <f t="shared" si="4"/>
        <v>0</v>
      </c>
      <c r="T58">
        <v>0</v>
      </c>
      <c r="U58" t="s">
        <v>117</v>
      </c>
      <c r="V58" s="10">
        <f t="shared" si="5"/>
        <v>-7.6719745222929934</v>
      </c>
      <c r="W58" s="15" t="e">
        <f t="shared" si="6"/>
        <v>#NUM!</v>
      </c>
      <c r="X58" s="9" t="e">
        <f t="shared" si="7"/>
        <v>#NUM!</v>
      </c>
    </row>
    <row r="59" spans="1:24">
      <c r="A59" s="4" t="s">
        <v>43</v>
      </c>
      <c r="B59" s="4" t="s">
        <v>61</v>
      </c>
      <c r="C59" s="5" t="s">
        <v>94</v>
      </c>
      <c r="D59" s="6">
        <v>43707</v>
      </c>
      <c r="E59" s="4">
        <v>4.28</v>
      </c>
      <c r="F59" s="4">
        <v>4.37</v>
      </c>
      <c r="G59" s="4">
        <v>2.5499999999999998</v>
      </c>
      <c r="H59" s="4">
        <f t="shared" si="0"/>
        <v>3.46</v>
      </c>
      <c r="I59" s="4">
        <f t="shared" si="1"/>
        <v>1.73</v>
      </c>
      <c r="J59" s="11">
        <f t="shared" si="2"/>
        <v>40.242582954535663</v>
      </c>
      <c r="K59">
        <v>90</v>
      </c>
      <c r="L59"/>
      <c r="M59" s="13">
        <v>43864</v>
      </c>
      <c r="N59">
        <v>6.3</v>
      </c>
      <c r="O59">
        <v>4.92</v>
      </c>
      <c r="P59">
        <v>3.01</v>
      </c>
      <c r="Q59" s="4">
        <f t="shared" si="3"/>
        <v>3.9649999999999999</v>
      </c>
      <c r="R59" s="4">
        <f t="shared" si="8"/>
        <v>1.9824999999999999</v>
      </c>
      <c r="S59" s="11">
        <f t="shared" si="4"/>
        <v>77.788753820555698</v>
      </c>
      <c r="T59">
        <v>80</v>
      </c>
      <c r="U59"/>
      <c r="V59" s="10">
        <f t="shared" si="5"/>
        <v>4.6961783439490441</v>
      </c>
      <c r="W59" s="15">
        <f t="shared" si="6"/>
        <v>4.1979054511983322E-3</v>
      </c>
      <c r="X59" s="9">
        <f t="shared" si="7"/>
        <v>0.41979054511983321</v>
      </c>
    </row>
    <row r="60" spans="1:24">
      <c r="A60" s="4" t="s">
        <v>43</v>
      </c>
      <c r="B60" s="4" t="s">
        <v>62</v>
      </c>
      <c r="C60" s="5" t="s">
        <v>94</v>
      </c>
      <c r="D60" s="6">
        <v>43707</v>
      </c>
      <c r="E60" s="4">
        <v>6.39</v>
      </c>
      <c r="F60" s="4">
        <v>2.11</v>
      </c>
      <c r="G60" s="4">
        <v>1.91</v>
      </c>
      <c r="H60" s="4">
        <f t="shared" si="0"/>
        <v>2.0099999999999998</v>
      </c>
      <c r="I60" s="4">
        <f t="shared" si="1"/>
        <v>1.0049999999999999</v>
      </c>
      <c r="J60" s="11">
        <f t="shared" si="2"/>
        <v>20.276026696429568</v>
      </c>
      <c r="K60">
        <v>100</v>
      </c>
      <c r="L60"/>
      <c r="M60" s="13">
        <v>43864</v>
      </c>
      <c r="N60">
        <v>0</v>
      </c>
      <c r="O60">
        <v>0</v>
      </c>
      <c r="P60">
        <v>0</v>
      </c>
      <c r="Q60" s="4">
        <f t="shared" si="3"/>
        <v>0</v>
      </c>
      <c r="R60" s="4">
        <f t="shared" si="8"/>
        <v>0</v>
      </c>
      <c r="S60" s="11">
        <f t="shared" si="4"/>
        <v>0</v>
      </c>
      <c r="T60">
        <v>0</v>
      </c>
      <c r="U60" t="s">
        <v>117</v>
      </c>
      <c r="V60" s="10">
        <f t="shared" si="5"/>
        <v>-14.855732484076432</v>
      </c>
      <c r="W60" s="15" t="e">
        <f t="shared" si="6"/>
        <v>#NUM!</v>
      </c>
      <c r="X60" s="9" t="e">
        <f t="shared" si="7"/>
        <v>#NUM!</v>
      </c>
    </row>
    <row r="61" spans="1:24">
      <c r="A61" s="4" t="s">
        <v>43</v>
      </c>
      <c r="B61" s="4" t="s">
        <v>63</v>
      </c>
      <c r="C61" s="5" t="s">
        <v>94</v>
      </c>
      <c r="D61" s="6">
        <v>43707</v>
      </c>
      <c r="E61" s="4">
        <v>6.14</v>
      </c>
      <c r="F61" s="4">
        <v>1.72</v>
      </c>
      <c r="G61" s="4">
        <v>1.39</v>
      </c>
      <c r="H61" s="4">
        <f t="shared" si="0"/>
        <v>1.5549999999999999</v>
      </c>
      <c r="I61" s="4">
        <f t="shared" si="1"/>
        <v>0.77749999999999997</v>
      </c>
      <c r="J61" s="11">
        <f t="shared" si="2"/>
        <v>11.660550099461563</v>
      </c>
      <c r="K61">
        <v>100</v>
      </c>
      <c r="L61"/>
      <c r="M61" s="13">
        <v>43864</v>
      </c>
      <c r="N61">
        <v>0</v>
      </c>
      <c r="O61">
        <v>0</v>
      </c>
      <c r="P61">
        <v>0</v>
      </c>
      <c r="Q61" s="4">
        <f t="shared" si="3"/>
        <v>0</v>
      </c>
      <c r="R61" s="4">
        <f t="shared" si="8"/>
        <v>0</v>
      </c>
      <c r="S61" s="11">
        <f t="shared" si="4"/>
        <v>0</v>
      </c>
      <c r="T61">
        <v>0</v>
      </c>
      <c r="U61" t="s">
        <v>117</v>
      </c>
      <c r="V61" s="10">
        <f t="shared" si="5"/>
        <v>-14.27452229299363</v>
      </c>
      <c r="W61" s="15" t="e">
        <f t="shared" si="6"/>
        <v>#NUM!</v>
      </c>
      <c r="X61" s="9" t="e">
        <f t="shared" si="7"/>
        <v>#NUM!</v>
      </c>
    </row>
    <row r="62" spans="1:24">
      <c r="A62" s="4" t="s">
        <v>65</v>
      </c>
      <c r="B62" s="4" t="s">
        <v>3</v>
      </c>
      <c r="C62" s="5" t="s">
        <v>91</v>
      </c>
      <c r="D62" s="6">
        <v>43701</v>
      </c>
      <c r="E62" s="4">
        <v>6.62</v>
      </c>
      <c r="F62" s="4">
        <v>2.6</v>
      </c>
      <c r="G62" s="4">
        <v>2.1800000000000002</v>
      </c>
      <c r="H62" s="4">
        <f t="shared" si="0"/>
        <v>2.39</v>
      </c>
      <c r="I62" s="4">
        <f t="shared" si="1"/>
        <v>1.1950000000000001</v>
      </c>
      <c r="J62" s="11">
        <f t="shared" si="2"/>
        <v>29.69912626132378</v>
      </c>
      <c r="K62">
        <v>100</v>
      </c>
      <c r="L62"/>
      <c r="M62" s="13">
        <v>43865</v>
      </c>
      <c r="N62">
        <v>12.69</v>
      </c>
      <c r="O62">
        <v>6.44</v>
      </c>
      <c r="P62">
        <v>5.21</v>
      </c>
      <c r="Q62" s="4">
        <f t="shared" si="3"/>
        <v>5.8250000000000002</v>
      </c>
      <c r="R62" s="4">
        <f t="shared" si="8"/>
        <v>2.9125000000000001</v>
      </c>
      <c r="S62" s="11">
        <f t="shared" si="4"/>
        <v>338.17645158010049</v>
      </c>
      <c r="T62">
        <v>100</v>
      </c>
      <c r="U62"/>
      <c r="V62" s="10">
        <f t="shared" si="5"/>
        <v>13.509451219512194</v>
      </c>
      <c r="W62" s="15">
        <f t="shared" si="6"/>
        <v>1.483201328532969E-2</v>
      </c>
      <c r="X62" s="9">
        <f t="shared" si="7"/>
        <v>1.483201328532969</v>
      </c>
    </row>
    <row r="63" spans="1:24">
      <c r="A63" s="4" t="s">
        <v>65</v>
      </c>
      <c r="B63" s="4" t="s">
        <v>4</v>
      </c>
      <c r="C63" s="5" t="s">
        <v>91</v>
      </c>
      <c r="D63" s="6">
        <v>43710</v>
      </c>
      <c r="E63" s="4">
        <v>6.54</v>
      </c>
      <c r="F63" s="4">
        <v>2.4700000000000002</v>
      </c>
      <c r="G63" s="4">
        <v>2.2799999999999998</v>
      </c>
      <c r="H63" s="4">
        <f t="shared" si="0"/>
        <v>2.375</v>
      </c>
      <c r="I63" s="4">
        <f t="shared" si="1"/>
        <v>1.1875</v>
      </c>
      <c r="J63" s="11">
        <f t="shared" si="2"/>
        <v>28.973092810805802</v>
      </c>
      <c r="K63">
        <v>100</v>
      </c>
      <c r="L63" t="s">
        <v>111</v>
      </c>
      <c r="M63" s="13">
        <v>43865</v>
      </c>
      <c r="N63">
        <v>11.01</v>
      </c>
      <c r="O63">
        <v>4.83</v>
      </c>
      <c r="P63">
        <v>4.26</v>
      </c>
      <c r="Q63" s="4">
        <f t="shared" si="3"/>
        <v>4.5449999999999999</v>
      </c>
      <c r="R63" s="4">
        <f t="shared" si="8"/>
        <v>2.2725</v>
      </c>
      <c r="S63" s="11">
        <f t="shared" si="4"/>
        <v>178.62612435376948</v>
      </c>
      <c r="T63">
        <v>100</v>
      </c>
      <c r="U63"/>
      <c r="V63" s="10">
        <f t="shared" si="5"/>
        <v>10.526129032258064</v>
      </c>
      <c r="W63" s="15">
        <f t="shared" si="6"/>
        <v>1.1735015261620367E-2</v>
      </c>
      <c r="X63" s="9">
        <f t="shared" si="7"/>
        <v>1.1735015261620367</v>
      </c>
    </row>
    <row r="64" spans="1:24">
      <c r="A64" s="4" t="s">
        <v>65</v>
      </c>
      <c r="B64" s="4" t="s">
        <v>5</v>
      </c>
      <c r="C64" s="5" t="s">
        <v>91</v>
      </c>
      <c r="D64" s="6">
        <v>43710</v>
      </c>
      <c r="E64" s="4">
        <v>6.24</v>
      </c>
      <c r="F64" s="4">
        <v>1.83</v>
      </c>
      <c r="G64" s="4">
        <v>1.54</v>
      </c>
      <c r="H64" s="4">
        <f t="shared" si="0"/>
        <v>1.6850000000000001</v>
      </c>
      <c r="I64" s="4">
        <f t="shared" si="1"/>
        <v>0.84250000000000003</v>
      </c>
      <c r="J64" s="11">
        <f t="shared" si="2"/>
        <v>13.91471390694603</v>
      </c>
      <c r="K64">
        <v>100</v>
      </c>
      <c r="L64" t="s">
        <v>111</v>
      </c>
      <c r="M64" s="13">
        <v>43865</v>
      </c>
      <c r="N64">
        <v>8.94</v>
      </c>
      <c r="O64">
        <v>3.64</v>
      </c>
      <c r="P64">
        <v>3.9</v>
      </c>
      <c r="Q64" s="4">
        <f t="shared" si="3"/>
        <v>3.77</v>
      </c>
      <c r="R64" s="4">
        <f t="shared" si="8"/>
        <v>1.885</v>
      </c>
      <c r="S64" s="11">
        <f t="shared" si="4"/>
        <v>99.795302875571224</v>
      </c>
      <c r="T64">
        <v>100</v>
      </c>
      <c r="U64"/>
      <c r="V64" s="10">
        <f t="shared" si="5"/>
        <v>6.3580645161290308</v>
      </c>
      <c r="W64" s="15">
        <f t="shared" si="6"/>
        <v>1.2710801820098549E-2</v>
      </c>
      <c r="X64" s="9">
        <f t="shared" si="7"/>
        <v>1.271080182009855</v>
      </c>
    </row>
    <row r="65" spans="1:24">
      <c r="A65" s="4" t="s">
        <v>65</v>
      </c>
      <c r="B65" s="4" t="s">
        <v>6</v>
      </c>
      <c r="C65" s="5" t="s">
        <v>91</v>
      </c>
      <c r="D65" s="6">
        <v>43710</v>
      </c>
      <c r="E65" s="4">
        <v>5.43</v>
      </c>
      <c r="F65" s="4">
        <v>4.55</v>
      </c>
      <c r="G65" s="4">
        <v>2.78</v>
      </c>
      <c r="H65" s="4">
        <f t="shared" si="0"/>
        <v>3.665</v>
      </c>
      <c r="I65" s="4">
        <f t="shared" si="1"/>
        <v>1.8325</v>
      </c>
      <c r="J65" s="11">
        <f t="shared" si="2"/>
        <v>57.284571510203207</v>
      </c>
      <c r="K65">
        <v>100</v>
      </c>
      <c r="L65" t="s">
        <v>111</v>
      </c>
      <c r="M65" s="13">
        <v>43865</v>
      </c>
      <c r="N65">
        <v>8.5299999999999994</v>
      </c>
      <c r="O65">
        <v>6.37</v>
      </c>
      <c r="P65">
        <v>5.61</v>
      </c>
      <c r="Q65" s="4">
        <f t="shared" si="3"/>
        <v>5.99</v>
      </c>
      <c r="R65" s="4">
        <f t="shared" si="8"/>
        <v>2.9950000000000001</v>
      </c>
      <c r="S65" s="11">
        <f t="shared" si="4"/>
        <v>240.37680440066819</v>
      </c>
      <c r="T65">
        <v>100</v>
      </c>
      <c r="U65"/>
      <c r="V65" s="10">
        <f t="shared" si="5"/>
        <v>7.2999999999999989</v>
      </c>
      <c r="W65" s="15">
        <f t="shared" si="6"/>
        <v>9.2527508460337419E-3</v>
      </c>
      <c r="X65" s="9">
        <f t="shared" si="7"/>
        <v>0.92527508460337415</v>
      </c>
    </row>
    <row r="66" spans="1:24">
      <c r="A66" s="4" t="s">
        <v>65</v>
      </c>
      <c r="B66" s="4" t="s">
        <v>7</v>
      </c>
      <c r="C66" s="5" t="s">
        <v>91</v>
      </c>
      <c r="D66" s="6">
        <v>43710</v>
      </c>
      <c r="E66" s="4">
        <v>8.66</v>
      </c>
      <c r="F66" s="4">
        <v>3.16</v>
      </c>
      <c r="G66" s="4">
        <v>2.63</v>
      </c>
      <c r="H66" s="4">
        <f t="shared" si="0"/>
        <v>2.895</v>
      </c>
      <c r="I66" s="4">
        <f t="shared" si="1"/>
        <v>1.4475</v>
      </c>
      <c r="J66" s="11">
        <f t="shared" si="2"/>
        <v>57.003944623080933</v>
      </c>
      <c r="K66">
        <v>100</v>
      </c>
      <c r="L66" t="s">
        <v>111</v>
      </c>
      <c r="M66" s="13">
        <v>43865</v>
      </c>
      <c r="N66">
        <v>14.25</v>
      </c>
      <c r="O66">
        <v>5.5</v>
      </c>
      <c r="P66">
        <v>4.4800000000000004</v>
      </c>
      <c r="Q66" s="4">
        <f t="shared" si="3"/>
        <v>4.99</v>
      </c>
      <c r="R66" s="4">
        <f t="shared" si="8"/>
        <v>2.4950000000000001</v>
      </c>
      <c r="S66" s="11">
        <f t="shared" si="4"/>
        <v>278.68002251988241</v>
      </c>
      <c r="T66">
        <v>100</v>
      </c>
      <c r="U66"/>
      <c r="V66" s="10">
        <f t="shared" si="5"/>
        <v>13.163548387096773</v>
      </c>
      <c r="W66" s="15">
        <f t="shared" si="6"/>
        <v>1.0238346978175827E-2</v>
      </c>
      <c r="X66" s="9">
        <f t="shared" si="7"/>
        <v>1.0238346978175827</v>
      </c>
    </row>
    <row r="67" spans="1:24">
      <c r="A67" s="4" t="s">
        <v>65</v>
      </c>
      <c r="B67" s="4" t="s">
        <v>8</v>
      </c>
      <c r="C67" s="5" t="s">
        <v>92</v>
      </c>
      <c r="D67" s="6">
        <v>43701</v>
      </c>
      <c r="E67" s="4">
        <v>6.76</v>
      </c>
      <c r="F67" s="4">
        <v>4.6399999999999997</v>
      </c>
      <c r="G67" s="4">
        <v>2.04</v>
      </c>
      <c r="H67" s="4">
        <f t="shared" ref="H67:H130" si="9">AVERAGE(F67:G67)</f>
        <v>3.34</v>
      </c>
      <c r="I67" s="4">
        <f t="shared" ref="I67:I130" si="10">H67/2</f>
        <v>1.67</v>
      </c>
      <c r="J67" s="11">
        <f t="shared" ref="J67:J130" si="11">PI()*I67^2*E67</f>
        <v>59.228333200792839</v>
      </c>
      <c r="K67">
        <v>100</v>
      </c>
      <c r="L67"/>
      <c r="M67" s="13">
        <v>43865</v>
      </c>
      <c r="N67">
        <v>11.19</v>
      </c>
      <c r="O67">
        <v>7.31</v>
      </c>
      <c r="P67">
        <v>5.8</v>
      </c>
      <c r="Q67" s="4">
        <f t="shared" ref="Q67:Q130" si="12">AVERAGE(O67,P67)</f>
        <v>6.5549999999999997</v>
      </c>
      <c r="R67" s="4">
        <f t="shared" si="8"/>
        <v>3.2774999999999999</v>
      </c>
      <c r="S67" s="11">
        <f t="shared" ref="S67:S130" si="13">PI()*R67^2*N67</f>
        <v>377.62901862273696</v>
      </c>
      <c r="T67">
        <v>100</v>
      </c>
      <c r="U67"/>
      <c r="V67" s="10">
        <f t="shared" ref="V67:V130" si="14">((N67-E67)/(M67-D67))*365</f>
        <v>9.8594512195121951</v>
      </c>
      <c r="W67" s="15">
        <f t="shared" ref="W67:W130" si="15">LN(S67/J67)/(M67-D67)</f>
        <v>1.1295806419043104E-2</v>
      </c>
      <c r="X67" s="9">
        <f t="shared" ref="X67:X130" si="16">W67*100</f>
        <v>1.1295806419043104</v>
      </c>
    </row>
    <row r="68" spans="1:24">
      <c r="A68" s="4" t="s">
        <v>65</v>
      </c>
      <c r="B68" s="4" t="s">
        <v>9</v>
      </c>
      <c r="C68" s="5" t="s">
        <v>92</v>
      </c>
      <c r="D68" s="6">
        <v>43701</v>
      </c>
      <c r="E68" s="4">
        <v>6.07</v>
      </c>
      <c r="F68" s="4">
        <v>3.85</v>
      </c>
      <c r="G68" s="4">
        <v>2.88</v>
      </c>
      <c r="H68" s="4">
        <f t="shared" si="9"/>
        <v>3.3650000000000002</v>
      </c>
      <c r="I68" s="4">
        <f t="shared" si="10"/>
        <v>1.6825000000000001</v>
      </c>
      <c r="J68" s="11">
        <f t="shared" si="11"/>
        <v>53.981967520727963</v>
      </c>
      <c r="K68">
        <v>100</v>
      </c>
      <c r="L68"/>
      <c r="M68" s="13">
        <v>43865</v>
      </c>
      <c r="N68">
        <v>9.84</v>
      </c>
      <c r="O68">
        <v>8.27</v>
      </c>
      <c r="P68">
        <v>6.89</v>
      </c>
      <c r="Q68" s="4">
        <f t="shared" si="12"/>
        <v>7.58</v>
      </c>
      <c r="R68" s="4">
        <f t="shared" si="8"/>
        <v>3.79</v>
      </c>
      <c r="S68" s="11">
        <f t="shared" si="13"/>
        <v>444.0413261886228</v>
      </c>
      <c r="T68">
        <v>100</v>
      </c>
      <c r="U68"/>
      <c r="V68" s="10">
        <f t="shared" si="14"/>
        <v>8.3905487804878032</v>
      </c>
      <c r="W68" s="15">
        <f t="shared" si="15"/>
        <v>1.2849192555536178E-2</v>
      </c>
      <c r="X68" s="9">
        <f t="shared" si="16"/>
        <v>1.2849192555536177</v>
      </c>
    </row>
    <row r="69" spans="1:24">
      <c r="A69" s="4" t="s">
        <v>65</v>
      </c>
      <c r="B69" s="4" t="s">
        <v>10</v>
      </c>
      <c r="C69" s="5" t="s">
        <v>92</v>
      </c>
      <c r="D69" s="6">
        <v>43701</v>
      </c>
      <c r="E69" s="4">
        <v>7.4</v>
      </c>
      <c r="F69" s="4">
        <v>6.49</v>
      </c>
      <c r="G69" s="4">
        <v>3.7</v>
      </c>
      <c r="H69" s="4">
        <f t="shared" si="9"/>
        <v>5.0950000000000006</v>
      </c>
      <c r="I69" s="4">
        <f t="shared" si="10"/>
        <v>2.5475000000000003</v>
      </c>
      <c r="J69" s="11">
        <f t="shared" si="11"/>
        <v>150.87246213355456</v>
      </c>
      <c r="K69">
        <v>100</v>
      </c>
      <c r="L69"/>
      <c r="M69" s="13">
        <v>43865</v>
      </c>
      <c r="N69">
        <v>11.37</v>
      </c>
      <c r="O69">
        <v>7.89</v>
      </c>
      <c r="P69">
        <v>6.83</v>
      </c>
      <c r="Q69" s="4">
        <f t="shared" si="12"/>
        <v>7.3599999999999994</v>
      </c>
      <c r="R69" s="4">
        <f t="shared" si="8"/>
        <v>3.6799999999999997</v>
      </c>
      <c r="S69" s="11">
        <f t="shared" si="13"/>
        <v>483.73328848194893</v>
      </c>
      <c r="T69">
        <v>100</v>
      </c>
      <c r="U69"/>
      <c r="V69" s="10">
        <f t="shared" si="14"/>
        <v>8.8356707317073155</v>
      </c>
      <c r="W69" s="15">
        <f t="shared" si="15"/>
        <v>7.1042612175884956E-3</v>
      </c>
      <c r="X69" s="9">
        <f t="shared" si="16"/>
        <v>0.71042612175884956</v>
      </c>
    </row>
    <row r="70" spans="1:24">
      <c r="A70" s="4" t="s">
        <v>65</v>
      </c>
      <c r="B70" s="4" t="s">
        <v>11</v>
      </c>
      <c r="C70" s="5" t="s">
        <v>92</v>
      </c>
      <c r="D70" s="6">
        <v>43701</v>
      </c>
      <c r="E70" s="4">
        <v>5.41</v>
      </c>
      <c r="F70" s="4">
        <v>3.57</v>
      </c>
      <c r="G70" s="4">
        <v>2.2599999999999998</v>
      </c>
      <c r="H70" s="4">
        <f t="shared" si="9"/>
        <v>2.915</v>
      </c>
      <c r="I70" s="4">
        <f t="shared" si="10"/>
        <v>1.4575</v>
      </c>
      <c r="J70" s="11">
        <f t="shared" si="11"/>
        <v>36.104743557554116</v>
      </c>
      <c r="K70">
        <v>100</v>
      </c>
      <c r="L70"/>
      <c r="M70" s="13">
        <v>43865</v>
      </c>
      <c r="N70">
        <v>7.51</v>
      </c>
      <c r="O70">
        <v>3.68</v>
      </c>
      <c r="P70">
        <v>3.87</v>
      </c>
      <c r="Q70" s="4">
        <f t="shared" si="12"/>
        <v>3.7750000000000004</v>
      </c>
      <c r="R70" s="4">
        <f t="shared" ref="R70:R133" si="17">Q70/2</f>
        <v>1.8875000000000002</v>
      </c>
      <c r="S70" s="11">
        <f t="shared" si="13"/>
        <v>84.055034414015878</v>
      </c>
      <c r="T70">
        <v>100</v>
      </c>
      <c r="U70"/>
      <c r="V70" s="10">
        <f t="shared" si="14"/>
        <v>4.6737804878048772</v>
      </c>
      <c r="W70" s="15">
        <f t="shared" si="15"/>
        <v>5.1527286506995E-3</v>
      </c>
      <c r="X70" s="9">
        <f t="shared" si="16"/>
        <v>0.51527286506994996</v>
      </c>
    </row>
    <row r="71" spans="1:24">
      <c r="A71" s="4" t="s">
        <v>65</v>
      </c>
      <c r="B71" s="4" t="s">
        <v>12</v>
      </c>
      <c r="C71" s="5" t="s">
        <v>92</v>
      </c>
      <c r="D71" s="6">
        <v>43701</v>
      </c>
      <c r="E71" s="4">
        <v>5.44</v>
      </c>
      <c r="F71" s="4">
        <v>3.48</v>
      </c>
      <c r="G71" s="4">
        <v>2.59</v>
      </c>
      <c r="H71" s="4">
        <f t="shared" si="9"/>
        <v>3.0350000000000001</v>
      </c>
      <c r="I71" s="4">
        <f t="shared" si="10"/>
        <v>1.5175000000000001</v>
      </c>
      <c r="J71" s="11">
        <f t="shared" si="11"/>
        <v>39.355566835165199</v>
      </c>
      <c r="K71">
        <v>100</v>
      </c>
      <c r="L71"/>
      <c r="M71" s="13">
        <v>43865</v>
      </c>
      <c r="N71">
        <v>9.2200000000000006</v>
      </c>
      <c r="O71">
        <v>8.6999999999999993</v>
      </c>
      <c r="P71">
        <v>6.76</v>
      </c>
      <c r="Q71" s="4">
        <f t="shared" si="12"/>
        <v>7.7299999999999995</v>
      </c>
      <c r="R71" s="4">
        <f t="shared" si="17"/>
        <v>3.8649999999999998</v>
      </c>
      <c r="S71" s="11">
        <f t="shared" si="13"/>
        <v>432.69292120093013</v>
      </c>
      <c r="T71">
        <v>100</v>
      </c>
      <c r="U71"/>
      <c r="V71" s="10">
        <f t="shared" si="14"/>
        <v>8.4128048780487816</v>
      </c>
      <c r="W71" s="15">
        <f t="shared" si="15"/>
        <v>1.4618236907782859E-2</v>
      </c>
      <c r="X71" s="9">
        <f t="shared" si="16"/>
        <v>1.461823690778286</v>
      </c>
    </row>
    <row r="72" spans="1:24">
      <c r="A72" s="4" t="s">
        <v>65</v>
      </c>
      <c r="B72" s="4" t="s">
        <v>13</v>
      </c>
      <c r="C72" s="5" t="s">
        <v>91</v>
      </c>
      <c r="D72" s="6">
        <v>43701</v>
      </c>
      <c r="E72" s="4">
        <v>8.83</v>
      </c>
      <c r="F72" s="4">
        <v>2.4700000000000002</v>
      </c>
      <c r="G72" s="4">
        <v>2.5299999999999998</v>
      </c>
      <c r="H72" s="4">
        <f t="shared" si="9"/>
        <v>2.5</v>
      </c>
      <c r="I72" s="4">
        <f t="shared" si="10"/>
        <v>1.25</v>
      </c>
      <c r="J72" s="11">
        <f t="shared" si="11"/>
        <v>43.344161142496681</v>
      </c>
      <c r="K72">
        <v>100</v>
      </c>
      <c r="L72"/>
      <c r="M72" s="13">
        <v>43865</v>
      </c>
      <c r="N72">
        <v>17.04</v>
      </c>
      <c r="O72">
        <v>6.81</v>
      </c>
      <c r="P72">
        <v>5.23</v>
      </c>
      <c r="Q72" s="4">
        <f t="shared" si="12"/>
        <v>6.02</v>
      </c>
      <c r="R72" s="4">
        <f t="shared" si="17"/>
        <v>3.01</v>
      </c>
      <c r="S72" s="11">
        <f t="shared" si="13"/>
        <v>485.0119669574425</v>
      </c>
      <c r="T72">
        <v>100</v>
      </c>
      <c r="U72"/>
      <c r="V72" s="10">
        <f t="shared" si="14"/>
        <v>18.272256097560973</v>
      </c>
      <c r="W72" s="15">
        <f t="shared" si="15"/>
        <v>1.4725619278527134E-2</v>
      </c>
      <c r="X72" s="9">
        <f t="shared" si="16"/>
        <v>1.4725619278527133</v>
      </c>
    </row>
    <row r="73" spans="1:24">
      <c r="A73" s="4" t="s">
        <v>65</v>
      </c>
      <c r="B73" s="4" t="s">
        <v>14</v>
      </c>
      <c r="C73" s="5" t="s">
        <v>91</v>
      </c>
      <c r="D73" s="6">
        <v>43701</v>
      </c>
      <c r="E73" s="4">
        <v>3.8</v>
      </c>
      <c r="F73" s="4">
        <v>2.06</v>
      </c>
      <c r="G73" s="4">
        <v>2.4900000000000002</v>
      </c>
      <c r="H73" s="4">
        <f t="shared" si="9"/>
        <v>2.2750000000000004</v>
      </c>
      <c r="I73" s="4">
        <f t="shared" si="10"/>
        <v>1.1375000000000002</v>
      </c>
      <c r="J73" s="11">
        <f t="shared" si="11"/>
        <v>15.446720203848894</v>
      </c>
      <c r="K73">
        <v>100</v>
      </c>
      <c r="L73"/>
      <c r="M73" s="13">
        <v>43865</v>
      </c>
      <c r="N73">
        <v>12.33</v>
      </c>
      <c r="O73">
        <v>6.74</v>
      </c>
      <c r="P73">
        <v>7.05</v>
      </c>
      <c r="Q73" s="4">
        <f t="shared" si="12"/>
        <v>6.8949999999999996</v>
      </c>
      <c r="R73" s="4">
        <f t="shared" si="17"/>
        <v>3.4474999999999998</v>
      </c>
      <c r="S73" s="11">
        <f t="shared" si="13"/>
        <v>460.38535378032668</v>
      </c>
      <c r="T73">
        <v>100</v>
      </c>
      <c r="U73"/>
      <c r="V73" s="10">
        <f t="shared" si="14"/>
        <v>18.984451219512195</v>
      </c>
      <c r="W73" s="15">
        <f t="shared" si="15"/>
        <v>2.0699190049564727E-2</v>
      </c>
      <c r="X73" s="9">
        <f t="shared" si="16"/>
        <v>2.0699190049564726</v>
      </c>
    </row>
    <row r="74" spans="1:24">
      <c r="A74" s="4" t="s">
        <v>65</v>
      </c>
      <c r="B74" s="4" t="s">
        <v>15</v>
      </c>
      <c r="C74" s="5" t="s">
        <v>91</v>
      </c>
      <c r="D74" s="6">
        <v>43701</v>
      </c>
      <c r="E74" s="4">
        <v>7.87</v>
      </c>
      <c r="F74" s="4">
        <v>3.34</v>
      </c>
      <c r="G74" s="4">
        <v>1.69</v>
      </c>
      <c r="H74" s="4">
        <f t="shared" si="9"/>
        <v>2.5149999999999997</v>
      </c>
      <c r="I74" s="4">
        <f t="shared" si="10"/>
        <v>1.2574999999999998</v>
      </c>
      <c r="J74" s="11">
        <f t="shared" si="11"/>
        <v>39.096744171855157</v>
      </c>
      <c r="K74">
        <v>100</v>
      </c>
      <c r="L74"/>
      <c r="M74" s="13">
        <v>43865</v>
      </c>
      <c r="N74">
        <v>13.66</v>
      </c>
      <c r="O74">
        <v>6.18</v>
      </c>
      <c r="P74">
        <v>4.1900000000000004</v>
      </c>
      <c r="Q74" s="4">
        <f t="shared" si="12"/>
        <v>5.1850000000000005</v>
      </c>
      <c r="R74" s="4">
        <f t="shared" si="17"/>
        <v>2.5925000000000002</v>
      </c>
      <c r="S74" s="11">
        <f t="shared" si="13"/>
        <v>288.42845403170907</v>
      </c>
      <c r="T74">
        <v>100</v>
      </c>
      <c r="U74"/>
      <c r="V74" s="10">
        <f t="shared" si="14"/>
        <v>12.88628048780488</v>
      </c>
      <c r="W74" s="15">
        <f t="shared" si="15"/>
        <v>1.2185413829103103E-2</v>
      </c>
      <c r="X74" s="9">
        <f t="shared" si="16"/>
        <v>1.2185413829103102</v>
      </c>
    </row>
    <row r="75" spans="1:24">
      <c r="A75" s="4" t="s">
        <v>65</v>
      </c>
      <c r="B75" s="4" t="s">
        <v>16</v>
      </c>
      <c r="C75" s="5" t="s">
        <v>91</v>
      </c>
      <c r="D75" s="6">
        <v>43701</v>
      </c>
      <c r="E75" s="4">
        <v>5.09</v>
      </c>
      <c r="F75" s="4">
        <v>1.8</v>
      </c>
      <c r="G75" s="4">
        <v>1.53</v>
      </c>
      <c r="H75" s="4">
        <f t="shared" si="9"/>
        <v>1.665</v>
      </c>
      <c r="I75" s="4">
        <f t="shared" si="10"/>
        <v>0.83250000000000002</v>
      </c>
      <c r="J75" s="11">
        <f t="shared" si="11"/>
        <v>11.082459155739659</v>
      </c>
      <c r="K75">
        <v>100</v>
      </c>
      <c r="L75"/>
      <c r="M75" s="13">
        <v>43865</v>
      </c>
      <c r="N75">
        <v>8.07</v>
      </c>
      <c r="O75">
        <v>4.97</v>
      </c>
      <c r="P75">
        <v>3.68</v>
      </c>
      <c r="Q75" s="4">
        <f t="shared" si="12"/>
        <v>4.3250000000000002</v>
      </c>
      <c r="R75" s="4">
        <f t="shared" si="17"/>
        <v>2.1625000000000001</v>
      </c>
      <c r="S75" s="11">
        <f t="shared" si="13"/>
        <v>118.55930360802525</v>
      </c>
      <c r="T75">
        <v>100</v>
      </c>
      <c r="U75"/>
      <c r="V75" s="10">
        <f t="shared" si="14"/>
        <v>6.6323170731707322</v>
      </c>
      <c r="W75" s="15">
        <f t="shared" si="15"/>
        <v>1.4451522473306689E-2</v>
      </c>
      <c r="X75" s="9">
        <f t="shared" si="16"/>
        <v>1.4451522473306688</v>
      </c>
    </row>
    <row r="76" spans="1:24">
      <c r="A76" s="4" t="s">
        <v>65</v>
      </c>
      <c r="B76" s="4" t="s">
        <v>17</v>
      </c>
      <c r="C76" s="5" t="s">
        <v>91</v>
      </c>
      <c r="D76" s="6">
        <v>43701</v>
      </c>
      <c r="E76" s="4">
        <v>3.83</v>
      </c>
      <c r="F76" s="4">
        <v>1.1100000000000001</v>
      </c>
      <c r="G76" s="4">
        <v>1.21</v>
      </c>
      <c r="H76" s="4">
        <f t="shared" si="9"/>
        <v>1.1600000000000001</v>
      </c>
      <c r="I76" s="4">
        <f t="shared" si="10"/>
        <v>0.58000000000000007</v>
      </c>
      <c r="J76" s="11">
        <f t="shared" si="11"/>
        <v>4.0476656739969341</v>
      </c>
      <c r="K76">
        <v>100</v>
      </c>
      <c r="L76"/>
      <c r="M76" s="13">
        <v>43865</v>
      </c>
      <c r="N76">
        <v>6.77</v>
      </c>
      <c r="O76">
        <v>2.59</v>
      </c>
      <c r="P76">
        <v>2.41</v>
      </c>
      <c r="Q76" s="4">
        <f t="shared" si="12"/>
        <v>2.5</v>
      </c>
      <c r="R76" s="4">
        <f t="shared" si="17"/>
        <v>1.25</v>
      </c>
      <c r="S76" s="11">
        <f t="shared" si="13"/>
        <v>33.232159788754529</v>
      </c>
      <c r="T76">
        <v>100</v>
      </c>
      <c r="U76"/>
      <c r="V76" s="10">
        <f t="shared" si="14"/>
        <v>6.543292682926829</v>
      </c>
      <c r="W76" s="15">
        <f t="shared" si="15"/>
        <v>1.2837669129532877E-2</v>
      </c>
      <c r="X76" s="9">
        <f t="shared" si="16"/>
        <v>1.2837669129532876</v>
      </c>
    </row>
    <row r="77" spans="1:24">
      <c r="A77" s="4" t="s">
        <v>65</v>
      </c>
      <c r="B77" s="4" t="s">
        <v>18</v>
      </c>
      <c r="C77" s="5" t="s">
        <v>92</v>
      </c>
      <c r="D77" s="6">
        <v>43701</v>
      </c>
      <c r="E77" s="4">
        <v>5.08</v>
      </c>
      <c r="F77" s="4">
        <v>3.88</v>
      </c>
      <c r="G77" s="4">
        <v>3.29</v>
      </c>
      <c r="H77" s="4">
        <f t="shared" si="9"/>
        <v>3.585</v>
      </c>
      <c r="I77" s="4">
        <f t="shared" si="10"/>
        <v>1.7925</v>
      </c>
      <c r="J77" s="11">
        <f t="shared" si="11"/>
        <v>51.27809866569951</v>
      </c>
      <c r="K77">
        <v>100</v>
      </c>
      <c r="L77"/>
      <c r="M77" s="13">
        <v>43865</v>
      </c>
      <c r="N77">
        <v>13.78</v>
      </c>
      <c r="O77">
        <v>9.5500000000000007</v>
      </c>
      <c r="P77">
        <v>10.53</v>
      </c>
      <c r="Q77" s="4">
        <f t="shared" si="12"/>
        <v>10.039999999999999</v>
      </c>
      <c r="R77" s="4">
        <f t="shared" si="17"/>
        <v>5.0199999999999996</v>
      </c>
      <c r="S77" s="11">
        <f t="shared" si="13"/>
        <v>1090.9542149736835</v>
      </c>
      <c r="T77">
        <v>100</v>
      </c>
      <c r="U77"/>
      <c r="V77" s="10">
        <f t="shared" si="14"/>
        <v>19.362804878048781</v>
      </c>
      <c r="W77" s="15">
        <f t="shared" si="15"/>
        <v>1.8643562709872687E-2</v>
      </c>
      <c r="X77" s="9">
        <f t="shared" si="16"/>
        <v>1.8643562709872687</v>
      </c>
    </row>
    <row r="78" spans="1:24">
      <c r="A78" s="4" t="s">
        <v>65</v>
      </c>
      <c r="B78" s="4" t="s">
        <v>19</v>
      </c>
      <c r="C78" s="5" t="s">
        <v>92</v>
      </c>
      <c r="D78" s="6">
        <v>43701</v>
      </c>
      <c r="E78" s="4">
        <v>6.42</v>
      </c>
      <c r="F78" s="4">
        <v>3.69</v>
      </c>
      <c r="G78" s="4">
        <v>1.8</v>
      </c>
      <c r="H78" s="4">
        <f t="shared" si="9"/>
        <v>2.7450000000000001</v>
      </c>
      <c r="I78" s="4">
        <f t="shared" si="10"/>
        <v>1.3725000000000001</v>
      </c>
      <c r="J78" s="11">
        <f t="shared" si="11"/>
        <v>37.99352659130777</v>
      </c>
      <c r="K78">
        <v>100</v>
      </c>
      <c r="L78"/>
      <c r="M78" s="13">
        <v>43865</v>
      </c>
      <c r="N78">
        <v>10.81</v>
      </c>
      <c r="O78">
        <v>7.25</v>
      </c>
      <c r="P78">
        <v>5.09</v>
      </c>
      <c r="Q78" s="4">
        <f t="shared" si="12"/>
        <v>6.17</v>
      </c>
      <c r="R78" s="4">
        <f t="shared" si="17"/>
        <v>3.085</v>
      </c>
      <c r="S78" s="11">
        <f t="shared" si="13"/>
        <v>323.21082918108573</v>
      </c>
      <c r="T78">
        <v>100</v>
      </c>
      <c r="U78"/>
      <c r="V78" s="10">
        <f t="shared" si="14"/>
        <v>9.7704268292682936</v>
      </c>
      <c r="W78" s="15">
        <f t="shared" si="15"/>
        <v>1.3054201462566171E-2</v>
      </c>
      <c r="X78" s="9">
        <f t="shared" si="16"/>
        <v>1.3054201462566171</v>
      </c>
    </row>
    <row r="79" spans="1:24">
      <c r="A79" s="4" t="s">
        <v>65</v>
      </c>
      <c r="B79" s="4" t="s">
        <v>20</v>
      </c>
      <c r="C79" s="5" t="s">
        <v>92</v>
      </c>
      <c r="D79" s="6">
        <v>43701</v>
      </c>
      <c r="E79" s="4">
        <v>6.73</v>
      </c>
      <c r="F79" s="4">
        <v>2.2200000000000002</v>
      </c>
      <c r="G79" s="4">
        <v>1.53</v>
      </c>
      <c r="H79" s="4">
        <f t="shared" si="9"/>
        <v>1.875</v>
      </c>
      <c r="I79" s="4">
        <f t="shared" si="10"/>
        <v>0.9375</v>
      </c>
      <c r="J79" s="11">
        <f t="shared" si="11"/>
        <v>18.582643264446659</v>
      </c>
      <c r="K79">
        <v>100</v>
      </c>
      <c r="L79"/>
      <c r="M79" s="13">
        <v>43865</v>
      </c>
      <c r="N79">
        <v>10.35</v>
      </c>
      <c r="O79">
        <v>5.68</v>
      </c>
      <c r="P79">
        <v>3.99</v>
      </c>
      <c r="Q79" s="4">
        <f t="shared" si="12"/>
        <v>4.835</v>
      </c>
      <c r="R79" s="4">
        <f t="shared" si="17"/>
        <v>2.4175</v>
      </c>
      <c r="S79" s="11">
        <f t="shared" si="13"/>
        <v>190.03044615640422</v>
      </c>
      <c r="T79">
        <v>100</v>
      </c>
      <c r="U79"/>
      <c r="V79" s="10">
        <f t="shared" si="14"/>
        <v>8.0567073170731689</v>
      </c>
      <c r="W79" s="15">
        <f t="shared" si="15"/>
        <v>1.4176562896466512E-2</v>
      </c>
      <c r="X79" s="9">
        <f t="shared" si="16"/>
        <v>1.4176562896466511</v>
      </c>
    </row>
    <row r="80" spans="1:24">
      <c r="A80" s="4" t="s">
        <v>65</v>
      </c>
      <c r="B80" s="4" t="s">
        <v>21</v>
      </c>
      <c r="C80" s="5" t="s">
        <v>92</v>
      </c>
      <c r="D80" s="6">
        <v>43701</v>
      </c>
      <c r="E80" s="4">
        <v>6.19</v>
      </c>
      <c r="F80" s="4">
        <v>5.31</v>
      </c>
      <c r="G80" s="4">
        <v>3.64</v>
      </c>
      <c r="H80" s="4">
        <f t="shared" si="9"/>
        <v>4.4749999999999996</v>
      </c>
      <c r="I80" s="4">
        <f t="shared" si="10"/>
        <v>2.2374999999999998</v>
      </c>
      <c r="J80" s="11">
        <f t="shared" si="11"/>
        <v>97.356871503534492</v>
      </c>
      <c r="K80">
        <v>100</v>
      </c>
      <c r="L80"/>
      <c r="M80" s="13">
        <v>43865</v>
      </c>
      <c r="N80">
        <v>10.87</v>
      </c>
      <c r="O80">
        <v>9.3699999999999992</v>
      </c>
      <c r="P80">
        <v>8.52</v>
      </c>
      <c r="Q80" s="4">
        <f t="shared" si="12"/>
        <v>8.9450000000000003</v>
      </c>
      <c r="R80" s="4">
        <f t="shared" si="17"/>
        <v>4.4725000000000001</v>
      </c>
      <c r="S80" s="11">
        <f t="shared" si="13"/>
        <v>683.0934409368416</v>
      </c>
      <c r="T80">
        <v>100</v>
      </c>
      <c r="U80"/>
      <c r="V80" s="10">
        <f t="shared" si="14"/>
        <v>10.415853658536584</v>
      </c>
      <c r="W80" s="15">
        <f t="shared" si="15"/>
        <v>1.1879563078685006E-2</v>
      </c>
      <c r="X80" s="9">
        <f t="shared" si="16"/>
        <v>1.1879563078685005</v>
      </c>
    </row>
    <row r="81" spans="1:24">
      <c r="A81" s="4" t="s">
        <v>65</v>
      </c>
      <c r="B81" s="4" t="s">
        <v>22</v>
      </c>
      <c r="C81" s="5" t="s">
        <v>92</v>
      </c>
      <c r="D81" s="6">
        <v>43701</v>
      </c>
      <c r="E81" s="4">
        <v>6.05</v>
      </c>
      <c r="F81" s="4">
        <v>5.0199999999999996</v>
      </c>
      <c r="G81" s="4">
        <v>3.16</v>
      </c>
      <c r="H81" s="4">
        <f t="shared" si="9"/>
        <v>4.09</v>
      </c>
      <c r="I81" s="4">
        <f t="shared" si="10"/>
        <v>2.0449999999999999</v>
      </c>
      <c r="J81" s="11">
        <f t="shared" si="11"/>
        <v>79.486225053629553</v>
      </c>
      <c r="K81">
        <v>100</v>
      </c>
      <c r="L81"/>
      <c r="M81" s="13">
        <v>43865</v>
      </c>
      <c r="N81">
        <v>12</v>
      </c>
      <c r="O81">
        <v>9.15</v>
      </c>
      <c r="P81">
        <v>7.14</v>
      </c>
      <c r="Q81" s="4">
        <f t="shared" si="12"/>
        <v>8.1449999999999996</v>
      </c>
      <c r="R81" s="4">
        <f t="shared" si="17"/>
        <v>4.0724999999999998</v>
      </c>
      <c r="S81" s="11">
        <f t="shared" si="13"/>
        <v>625.24943031485031</v>
      </c>
      <c r="T81">
        <v>100</v>
      </c>
      <c r="U81"/>
      <c r="V81" s="10">
        <f t="shared" si="14"/>
        <v>13.242378048780489</v>
      </c>
      <c r="W81" s="15">
        <f t="shared" si="15"/>
        <v>1.2576627571608819E-2</v>
      </c>
      <c r="X81" s="9">
        <f t="shared" si="16"/>
        <v>1.2576627571608818</v>
      </c>
    </row>
    <row r="82" spans="1:24">
      <c r="A82" s="4" t="s">
        <v>65</v>
      </c>
      <c r="B82" s="4" t="s">
        <v>23</v>
      </c>
      <c r="C82" s="5" t="s">
        <v>91</v>
      </c>
      <c r="D82" s="6">
        <v>43701</v>
      </c>
      <c r="E82" s="4">
        <v>4.74</v>
      </c>
      <c r="F82" s="4">
        <v>1.1499999999999999</v>
      </c>
      <c r="G82" s="4">
        <v>1.1399999999999999</v>
      </c>
      <c r="H82" s="4">
        <f t="shared" si="9"/>
        <v>1.145</v>
      </c>
      <c r="I82" s="4">
        <f t="shared" si="10"/>
        <v>0.57250000000000001</v>
      </c>
      <c r="J82" s="11">
        <f t="shared" si="11"/>
        <v>4.8806672127769826</v>
      </c>
      <c r="K82">
        <v>100</v>
      </c>
      <c r="L82"/>
      <c r="M82" s="13">
        <v>43865</v>
      </c>
      <c r="N82">
        <v>8.1</v>
      </c>
      <c r="O82">
        <v>3.14</v>
      </c>
      <c r="P82">
        <v>2.61</v>
      </c>
      <c r="Q82" s="4">
        <f t="shared" si="12"/>
        <v>2.875</v>
      </c>
      <c r="R82" s="4">
        <f t="shared" si="17"/>
        <v>1.4375</v>
      </c>
      <c r="S82" s="11">
        <f t="shared" si="13"/>
        <v>52.583634224089465</v>
      </c>
      <c r="T82">
        <v>100</v>
      </c>
      <c r="U82"/>
      <c r="V82" s="10">
        <f t="shared" si="14"/>
        <v>7.4780487804878035</v>
      </c>
      <c r="W82" s="15">
        <f t="shared" si="15"/>
        <v>1.4494652441814812E-2</v>
      </c>
      <c r="X82" s="9">
        <f t="shared" si="16"/>
        <v>1.4494652441814813</v>
      </c>
    </row>
    <row r="83" spans="1:24">
      <c r="A83" s="4" t="s">
        <v>65</v>
      </c>
      <c r="B83" s="4" t="s">
        <v>24</v>
      </c>
      <c r="C83" s="5" t="s">
        <v>91</v>
      </c>
      <c r="D83" s="6">
        <v>43701</v>
      </c>
      <c r="E83" s="4">
        <v>6.44</v>
      </c>
      <c r="F83" s="4">
        <v>5.66</v>
      </c>
      <c r="G83" s="4">
        <v>3</v>
      </c>
      <c r="H83" s="4">
        <f t="shared" si="9"/>
        <v>4.33</v>
      </c>
      <c r="I83" s="4">
        <f t="shared" si="10"/>
        <v>2.165</v>
      </c>
      <c r="J83" s="11">
        <f t="shared" si="11"/>
        <v>94.831264469652382</v>
      </c>
      <c r="K83">
        <v>100</v>
      </c>
      <c r="L83"/>
      <c r="M83" s="13">
        <v>43865</v>
      </c>
      <c r="N83">
        <v>14.35</v>
      </c>
      <c r="O83">
        <v>9.19</v>
      </c>
      <c r="P83">
        <v>9.06</v>
      </c>
      <c r="Q83" s="4">
        <f t="shared" si="12"/>
        <v>9.125</v>
      </c>
      <c r="R83" s="4">
        <f t="shared" si="17"/>
        <v>4.5625</v>
      </c>
      <c r="S83" s="11">
        <f t="shared" si="13"/>
        <v>938.44219942016844</v>
      </c>
      <c r="T83">
        <v>100</v>
      </c>
      <c r="U83"/>
      <c r="V83" s="10">
        <f t="shared" si="14"/>
        <v>17.604573170731705</v>
      </c>
      <c r="W83" s="15">
        <f t="shared" si="15"/>
        <v>1.3976354371937082E-2</v>
      </c>
      <c r="X83" s="9">
        <f t="shared" si="16"/>
        <v>1.3976354371937081</v>
      </c>
    </row>
    <row r="84" spans="1:24">
      <c r="A84" s="4" t="s">
        <v>65</v>
      </c>
      <c r="B84" s="4" t="s">
        <v>25</v>
      </c>
      <c r="C84" s="5" t="s">
        <v>91</v>
      </c>
      <c r="D84" s="6">
        <v>43701</v>
      </c>
      <c r="E84" s="4">
        <v>4.82</v>
      </c>
      <c r="F84" s="4">
        <v>4.9800000000000004</v>
      </c>
      <c r="G84" s="4">
        <v>2.3199999999999998</v>
      </c>
      <c r="H84" s="4">
        <f t="shared" si="9"/>
        <v>3.6500000000000004</v>
      </c>
      <c r="I84" s="4">
        <f t="shared" si="10"/>
        <v>1.8250000000000002</v>
      </c>
      <c r="J84" s="11">
        <f t="shared" si="11"/>
        <v>50.433911093577287</v>
      </c>
      <c r="K84">
        <v>100</v>
      </c>
      <c r="L84"/>
      <c r="M84" s="13">
        <v>43865</v>
      </c>
      <c r="N84">
        <v>12.56</v>
      </c>
      <c r="O84">
        <v>10.3</v>
      </c>
      <c r="P84">
        <v>7.27</v>
      </c>
      <c r="Q84" s="4">
        <f t="shared" si="12"/>
        <v>8.7850000000000001</v>
      </c>
      <c r="R84" s="4">
        <f t="shared" si="17"/>
        <v>4.3925000000000001</v>
      </c>
      <c r="S84" s="11">
        <f t="shared" si="13"/>
        <v>761.31266108422983</v>
      </c>
      <c r="T84">
        <v>100</v>
      </c>
      <c r="U84"/>
      <c r="V84" s="10">
        <f t="shared" si="14"/>
        <v>17.226219512195122</v>
      </c>
      <c r="W84" s="15">
        <f t="shared" si="15"/>
        <v>1.6551099640651611E-2</v>
      </c>
      <c r="X84" s="9">
        <f t="shared" si="16"/>
        <v>1.6551099640651612</v>
      </c>
    </row>
    <row r="85" spans="1:24">
      <c r="A85" s="4" t="s">
        <v>65</v>
      </c>
      <c r="B85" s="4" t="s">
        <v>26</v>
      </c>
      <c r="C85" s="5" t="s">
        <v>91</v>
      </c>
      <c r="D85" s="6">
        <v>43701</v>
      </c>
      <c r="E85" s="4">
        <v>5.45</v>
      </c>
      <c r="F85" s="4">
        <v>3.91</v>
      </c>
      <c r="G85" s="4">
        <v>2.68</v>
      </c>
      <c r="H85" s="4">
        <f t="shared" si="9"/>
        <v>3.2949999999999999</v>
      </c>
      <c r="I85" s="4">
        <f t="shared" si="10"/>
        <v>1.6475</v>
      </c>
      <c r="J85" s="11">
        <f t="shared" si="11"/>
        <v>46.472626847532986</v>
      </c>
      <c r="K85">
        <v>100</v>
      </c>
      <c r="L85"/>
      <c r="M85" s="13">
        <v>43865</v>
      </c>
      <c r="N85">
        <v>10.49</v>
      </c>
      <c r="O85">
        <v>8.7899999999999991</v>
      </c>
      <c r="P85">
        <v>6.26</v>
      </c>
      <c r="Q85" s="4">
        <f t="shared" si="12"/>
        <v>7.5249999999999995</v>
      </c>
      <c r="R85" s="4">
        <f t="shared" si="17"/>
        <v>3.7624999999999997</v>
      </c>
      <c r="S85" s="11">
        <f t="shared" si="13"/>
        <v>466.52871308168028</v>
      </c>
      <c r="T85">
        <v>100</v>
      </c>
      <c r="U85"/>
      <c r="V85" s="10">
        <f t="shared" si="14"/>
        <v>11.217073170731707</v>
      </c>
      <c r="W85" s="15">
        <f t="shared" si="15"/>
        <v>1.4063756701792626E-2</v>
      </c>
      <c r="X85" s="9">
        <f t="shared" si="16"/>
        <v>1.4063756701792627</v>
      </c>
    </row>
    <row r="86" spans="1:24">
      <c r="A86" s="4" t="s">
        <v>65</v>
      </c>
      <c r="B86" s="4" t="s">
        <v>27</v>
      </c>
      <c r="C86" s="5" t="s">
        <v>91</v>
      </c>
      <c r="D86" s="6">
        <v>43701</v>
      </c>
      <c r="E86" s="4">
        <v>7.04</v>
      </c>
      <c r="F86" s="4">
        <v>5.26</v>
      </c>
      <c r="G86" s="4">
        <v>3.32</v>
      </c>
      <c r="H86" s="4">
        <f t="shared" si="9"/>
        <v>4.29</v>
      </c>
      <c r="I86" s="4">
        <f t="shared" si="10"/>
        <v>2.145</v>
      </c>
      <c r="J86" s="11">
        <f t="shared" si="11"/>
        <v>101.76000622644015</v>
      </c>
      <c r="K86">
        <v>100</v>
      </c>
      <c r="L86"/>
      <c r="M86" s="13">
        <v>43865</v>
      </c>
      <c r="N86">
        <v>13.39</v>
      </c>
      <c r="O86">
        <v>13.68</v>
      </c>
      <c r="P86">
        <v>8.84</v>
      </c>
      <c r="Q86" s="4">
        <f t="shared" si="12"/>
        <v>11.26</v>
      </c>
      <c r="R86" s="4">
        <f t="shared" si="17"/>
        <v>5.63</v>
      </c>
      <c r="S86" s="11">
        <f t="shared" si="13"/>
        <v>1333.3594381512264</v>
      </c>
      <c r="T86">
        <v>100</v>
      </c>
      <c r="U86"/>
      <c r="V86" s="10">
        <f t="shared" si="14"/>
        <v>14.132621951219514</v>
      </c>
      <c r="W86" s="15">
        <f t="shared" si="15"/>
        <v>1.5688047372416875E-2</v>
      </c>
      <c r="X86" s="9">
        <f t="shared" si="16"/>
        <v>1.5688047372416876</v>
      </c>
    </row>
    <row r="87" spans="1:24">
      <c r="A87" s="4" t="s">
        <v>65</v>
      </c>
      <c r="B87" s="4" t="s">
        <v>28</v>
      </c>
      <c r="C87" s="5" t="s">
        <v>92</v>
      </c>
      <c r="D87" s="6">
        <v>43710</v>
      </c>
      <c r="E87" s="4">
        <v>4.6900000000000004</v>
      </c>
      <c r="F87" s="4">
        <v>1.91</v>
      </c>
      <c r="G87" s="4">
        <v>1.88</v>
      </c>
      <c r="H87" s="4">
        <f t="shared" si="9"/>
        <v>1.895</v>
      </c>
      <c r="I87" s="4">
        <f t="shared" si="10"/>
        <v>0.94750000000000001</v>
      </c>
      <c r="J87" s="11">
        <f t="shared" si="11"/>
        <v>13.227603022260169</v>
      </c>
      <c r="K87">
        <v>100</v>
      </c>
      <c r="L87" t="s">
        <v>111</v>
      </c>
      <c r="M87" s="13">
        <v>43865</v>
      </c>
      <c r="N87">
        <v>10.029999999999999</v>
      </c>
      <c r="O87">
        <v>5.0199999999999996</v>
      </c>
      <c r="P87">
        <v>4.2</v>
      </c>
      <c r="Q87" s="4">
        <f t="shared" si="12"/>
        <v>4.6099999999999994</v>
      </c>
      <c r="R87" s="4">
        <f t="shared" si="17"/>
        <v>2.3049999999999997</v>
      </c>
      <c r="S87" s="11">
        <f t="shared" si="13"/>
        <v>167.41434389263924</v>
      </c>
      <c r="T87">
        <v>100</v>
      </c>
      <c r="U87"/>
      <c r="V87" s="10">
        <f t="shared" si="14"/>
        <v>12.574838709677417</v>
      </c>
      <c r="W87" s="15">
        <f t="shared" si="15"/>
        <v>1.6375264880412844E-2</v>
      </c>
      <c r="X87" s="9">
        <f t="shared" si="16"/>
        <v>1.6375264880412843</v>
      </c>
    </row>
    <row r="88" spans="1:24">
      <c r="A88" s="4" t="s">
        <v>65</v>
      </c>
      <c r="B88" s="4" t="s">
        <v>29</v>
      </c>
      <c r="C88" s="5" t="s">
        <v>92</v>
      </c>
      <c r="D88" s="6">
        <v>43710</v>
      </c>
      <c r="E88" s="4">
        <v>6.09</v>
      </c>
      <c r="F88" s="4">
        <v>5.51</v>
      </c>
      <c r="G88" s="4">
        <v>3.9</v>
      </c>
      <c r="H88" s="4">
        <f t="shared" si="9"/>
        <v>4.7050000000000001</v>
      </c>
      <c r="I88" s="4">
        <f t="shared" si="10"/>
        <v>2.3525</v>
      </c>
      <c r="J88" s="11">
        <f t="shared" si="11"/>
        <v>105.88304675852788</v>
      </c>
      <c r="K88">
        <v>100</v>
      </c>
      <c r="L88" t="s">
        <v>111</v>
      </c>
      <c r="M88" s="13">
        <v>43865</v>
      </c>
      <c r="N88">
        <v>10.89</v>
      </c>
      <c r="O88">
        <v>8.73</v>
      </c>
      <c r="P88">
        <v>5.98</v>
      </c>
      <c r="Q88" s="4">
        <f t="shared" si="12"/>
        <v>7.3550000000000004</v>
      </c>
      <c r="R88" s="4">
        <f t="shared" si="17"/>
        <v>3.6775000000000002</v>
      </c>
      <c r="S88" s="11">
        <f t="shared" si="13"/>
        <v>462.68254444809571</v>
      </c>
      <c r="T88">
        <v>100</v>
      </c>
      <c r="U88"/>
      <c r="V88" s="10">
        <f t="shared" si="14"/>
        <v>11.303225806451614</v>
      </c>
      <c r="W88" s="15">
        <f t="shared" si="15"/>
        <v>9.5142323693882536E-3</v>
      </c>
      <c r="X88" s="9">
        <f t="shared" si="16"/>
        <v>0.95142323693882536</v>
      </c>
    </row>
    <row r="89" spans="1:24">
      <c r="A89" s="4" t="s">
        <v>65</v>
      </c>
      <c r="B89" s="4" t="s">
        <v>30</v>
      </c>
      <c r="C89" s="5" t="s">
        <v>92</v>
      </c>
      <c r="D89" s="6">
        <v>43710</v>
      </c>
      <c r="E89" s="4">
        <v>8.0500000000000007</v>
      </c>
      <c r="F89" s="4">
        <v>3.99</v>
      </c>
      <c r="G89" s="4">
        <v>3.19</v>
      </c>
      <c r="H89" s="4">
        <f t="shared" si="9"/>
        <v>3.59</v>
      </c>
      <c r="I89" s="4">
        <f t="shared" si="10"/>
        <v>1.7949999999999999</v>
      </c>
      <c r="J89" s="11">
        <f t="shared" si="11"/>
        <v>81.484435060945358</v>
      </c>
      <c r="K89">
        <v>100</v>
      </c>
      <c r="L89" t="s">
        <v>111</v>
      </c>
      <c r="M89" s="13">
        <v>43865</v>
      </c>
      <c r="N89">
        <v>11.06</v>
      </c>
      <c r="O89">
        <v>7.04</v>
      </c>
      <c r="P89">
        <v>7.05</v>
      </c>
      <c r="Q89" s="4">
        <f t="shared" si="12"/>
        <v>7.0449999999999999</v>
      </c>
      <c r="R89" s="4">
        <f t="shared" si="17"/>
        <v>3.5225</v>
      </c>
      <c r="S89" s="11">
        <f t="shared" si="13"/>
        <v>431.1287681645004</v>
      </c>
      <c r="T89">
        <v>100</v>
      </c>
      <c r="U89"/>
      <c r="V89" s="10">
        <f t="shared" si="14"/>
        <v>7.0880645161290312</v>
      </c>
      <c r="W89" s="15">
        <f t="shared" si="15"/>
        <v>1.0748353486223413E-2</v>
      </c>
      <c r="X89" s="9">
        <f t="shared" si="16"/>
        <v>1.0748353486223412</v>
      </c>
    </row>
    <row r="90" spans="1:24">
      <c r="A90" s="4" t="s">
        <v>65</v>
      </c>
      <c r="B90" s="4" t="s">
        <v>31</v>
      </c>
      <c r="C90" s="5" t="s">
        <v>92</v>
      </c>
      <c r="D90" s="6">
        <v>43710</v>
      </c>
      <c r="E90" s="4">
        <v>5.43</v>
      </c>
      <c r="F90" s="4">
        <v>1.82</v>
      </c>
      <c r="G90" s="4">
        <v>1.28</v>
      </c>
      <c r="H90" s="4">
        <f t="shared" si="9"/>
        <v>1.55</v>
      </c>
      <c r="I90" s="4">
        <f t="shared" si="10"/>
        <v>0.77500000000000002</v>
      </c>
      <c r="J90" s="11">
        <f t="shared" si="11"/>
        <v>10.245970645463668</v>
      </c>
      <c r="K90">
        <v>100</v>
      </c>
      <c r="L90" t="s">
        <v>111</v>
      </c>
      <c r="M90" s="13">
        <v>43865</v>
      </c>
      <c r="N90">
        <v>10.09</v>
      </c>
      <c r="O90">
        <v>4.6500000000000004</v>
      </c>
      <c r="P90">
        <v>5.5</v>
      </c>
      <c r="Q90" s="4">
        <f t="shared" si="12"/>
        <v>5.0750000000000002</v>
      </c>
      <c r="R90" s="4">
        <f t="shared" si="17"/>
        <v>2.5375000000000001</v>
      </c>
      <c r="S90" s="11">
        <f t="shared" si="13"/>
        <v>204.10476357302787</v>
      </c>
      <c r="T90">
        <v>100</v>
      </c>
      <c r="U90"/>
      <c r="V90" s="10">
        <f t="shared" si="14"/>
        <v>10.973548387096775</v>
      </c>
      <c r="W90" s="15">
        <f t="shared" si="15"/>
        <v>1.9301605731697195E-2</v>
      </c>
      <c r="X90" s="9">
        <f t="shared" si="16"/>
        <v>1.9301605731697196</v>
      </c>
    </row>
    <row r="91" spans="1:24">
      <c r="A91" s="4" t="s">
        <v>65</v>
      </c>
      <c r="B91" s="4" t="s">
        <v>32</v>
      </c>
      <c r="C91" s="5" t="s">
        <v>92</v>
      </c>
      <c r="D91" s="6">
        <v>43710</v>
      </c>
      <c r="E91" s="4">
        <v>6.01</v>
      </c>
      <c r="F91" s="4">
        <v>3.52</v>
      </c>
      <c r="G91" s="4">
        <v>2.2799999999999998</v>
      </c>
      <c r="H91" s="4">
        <f t="shared" si="9"/>
        <v>2.9</v>
      </c>
      <c r="I91" s="4">
        <f t="shared" si="10"/>
        <v>1.45</v>
      </c>
      <c r="J91" s="11">
        <f t="shared" si="11"/>
        <v>39.697243310576965</v>
      </c>
      <c r="K91">
        <v>100</v>
      </c>
      <c r="L91" t="s">
        <v>111</v>
      </c>
      <c r="M91" s="13">
        <v>43865</v>
      </c>
      <c r="N91">
        <v>9.41</v>
      </c>
      <c r="O91">
        <v>4.1100000000000003</v>
      </c>
      <c r="P91">
        <v>4.1399999999999997</v>
      </c>
      <c r="Q91" s="4">
        <f t="shared" si="12"/>
        <v>4.125</v>
      </c>
      <c r="R91" s="4">
        <f t="shared" si="17"/>
        <v>2.0625</v>
      </c>
      <c r="S91" s="11">
        <f t="shared" si="13"/>
        <v>125.75562227240184</v>
      </c>
      <c r="T91">
        <v>100</v>
      </c>
      <c r="U91"/>
      <c r="V91" s="10">
        <f t="shared" si="14"/>
        <v>8.006451612903227</v>
      </c>
      <c r="W91" s="15">
        <f t="shared" si="15"/>
        <v>7.4390888428297027E-3</v>
      </c>
      <c r="X91" s="9">
        <f t="shared" si="16"/>
        <v>0.74390888428297031</v>
      </c>
    </row>
    <row r="92" spans="1:24">
      <c r="A92" s="4" t="s">
        <v>65</v>
      </c>
      <c r="B92" s="4" t="s">
        <v>33</v>
      </c>
      <c r="C92" s="5" t="s">
        <v>93</v>
      </c>
      <c r="D92" s="6">
        <v>43701</v>
      </c>
      <c r="E92" s="4">
        <v>5.64</v>
      </c>
      <c r="F92" s="4">
        <v>5.22</v>
      </c>
      <c r="G92" s="4">
        <v>3.3</v>
      </c>
      <c r="H92" s="4">
        <f t="shared" si="9"/>
        <v>4.26</v>
      </c>
      <c r="I92" s="4">
        <f t="shared" si="10"/>
        <v>2.13</v>
      </c>
      <c r="J92" s="11">
        <f t="shared" si="11"/>
        <v>80.387437244803422</v>
      </c>
      <c r="K92">
        <v>100</v>
      </c>
      <c r="L92"/>
      <c r="M92" s="13">
        <v>43865</v>
      </c>
      <c r="N92">
        <v>12.71</v>
      </c>
      <c r="O92">
        <v>14.57</v>
      </c>
      <c r="P92">
        <v>7.58</v>
      </c>
      <c r="Q92" s="4">
        <f t="shared" si="12"/>
        <v>11.074999999999999</v>
      </c>
      <c r="R92" s="4">
        <f t="shared" si="17"/>
        <v>5.5374999999999996</v>
      </c>
      <c r="S92" s="11">
        <f t="shared" si="13"/>
        <v>1224.3988181142036</v>
      </c>
      <c r="T92">
        <v>100</v>
      </c>
      <c r="U92"/>
      <c r="V92" s="10">
        <f t="shared" si="14"/>
        <v>15.735060975609761</v>
      </c>
      <c r="W92" s="15">
        <f t="shared" si="15"/>
        <v>1.6605776408483146E-2</v>
      </c>
      <c r="X92" s="9">
        <f t="shared" si="16"/>
        <v>1.6605776408483146</v>
      </c>
    </row>
    <row r="93" spans="1:24">
      <c r="A93" s="4" t="s">
        <v>65</v>
      </c>
      <c r="B93" s="4" t="s">
        <v>34</v>
      </c>
      <c r="C93" s="5" t="s">
        <v>93</v>
      </c>
      <c r="D93" s="6">
        <v>43701</v>
      </c>
      <c r="E93" s="4">
        <v>3.39</v>
      </c>
      <c r="F93" s="4">
        <v>2.69</v>
      </c>
      <c r="G93" s="4">
        <v>2.34</v>
      </c>
      <c r="H93" s="4">
        <f t="shared" si="9"/>
        <v>2.5149999999999997</v>
      </c>
      <c r="I93" s="4">
        <f t="shared" si="10"/>
        <v>1.2574999999999998</v>
      </c>
      <c r="J93" s="11">
        <f t="shared" si="11"/>
        <v>16.840910132476367</v>
      </c>
      <c r="K93">
        <v>100</v>
      </c>
      <c r="L93"/>
      <c r="M93" s="13">
        <v>43865</v>
      </c>
      <c r="N93">
        <v>9.92</v>
      </c>
      <c r="O93">
        <v>8.9700000000000006</v>
      </c>
      <c r="P93">
        <v>4.68</v>
      </c>
      <c r="Q93" s="4">
        <f t="shared" si="12"/>
        <v>6.8250000000000002</v>
      </c>
      <c r="R93" s="4">
        <f t="shared" si="17"/>
        <v>3.4125000000000001</v>
      </c>
      <c r="S93" s="11">
        <f t="shared" si="13"/>
        <v>362.91662626306027</v>
      </c>
      <c r="T93">
        <v>100</v>
      </c>
      <c r="U93"/>
      <c r="V93" s="10">
        <f t="shared" si="14"/>
        <v>14.533231707317071</v>
      </c>
      <c r="W93" s="15">
        <f t="shared" si="15"/>
        <v>1.8721719969165027E-2</v>
      </c>
      <c r="X93" s="9">
        <f t="shared" si="16"/>
        <v>1.8721719969165027</v>
      </c>
    </row>
    <row r="94" spans="1:24">
      <c r="A94" s="4" t="s">
        <v>65</v>
      </c>
      <c r="B94" s="4" t="s">
        <v>35</v>
      </c>
      <c r="C94" s="5" t="s">
        <v>93</v>
      </c>
      <c r="D94" s="6">
        <v>43701</v>
      </c>
      <c r="E94" s="4">
        <v>3.21</v>
      </c>
      <c r="F94" s="4">
        <v>2.23</v>
      </c>
      <c r="G94" s="4">
        <v>1.79</v>
      </c>
      <c r="H94" s="4">
        <f t="shared" si="9"/>
        <v>2.0099999999999998</v>
      </c>
      <c r="I94" s="4">
        <f t="shared" si="10"/>
        <v>1.0049999999999999</v>
      </c>
      <c r="J94" s="11">
        <f t="shared" si="11"/>
        <v>10.185609655013916</v>
      </c>
      <c r="K94">
        <v>100</v>
      </c>
      <c r="L94"/>
      <c r="M94" s="13">
        <v>43865</v>
      </c>
      <c r="N94">
        <v>6.5</v>
      </c>
      <c r="O94">
        <v>6.59</v>
      </c>
      <c r="P94">
        <v>4.93</v>
      </c>
      <c r="Q94" s="4">
        <f t="shared" si="12"/>
        <v>5.76</v>
      </c>
      <c r="R94" s="4">
        <f t="shared" si="17"/>
        <v>2.88</v>
      </c>
      <c r="S94" s="11">
        <f t="shared" si="13"/>
        <v>169.37456968857865</v>
      </c>
      <c r="T94">
        <v>100</v>
      </c>
      <c r="U94"/>
      <c r="V94" s="10">
        <f t="shared" si="14"/>
        <v>7.3222560975609756</v>
      </c>
      <c r="W94" s="15">
        <f t="shared" si="15"/>
        <v>1.714107771361767E-2</v>
      </c>
      <c r="X94" s="9">
        <f t="shared" si="16"/>
        <v>1.714107771361767</v>
      </c>
    </row>
    <row r="95" spans="1:24">
      <c r="A95" s="4" t="s">
        <v>65</v>
      </c>
      <c r="B95" s="4" t="s">
        <v>36</v>
      </c>
      <c r="C95" s="5" t="s">
        <v>93</v>
      </c>
      <c r="D95" s="6">
        <v>43701</v>
      </c>
      <c r="E95" s="4">
        <v>4.92</v>
      </c>
      <c r="F95" s="4">
        <v>4.9000000000000004</v>
      </c>
      <c r="G95" s="4">
        <v>3.7</v>
      </c>
      <c r="H95" s="4">
        <f t="shared" si="9"/>
        <v>4.3000000000000007</v>
      </c>
      <c r="I95" s="4">
        <f t="shared" si="10"/>
        <v>2.1500000000000004</v>
      </c>
      <c r="J95" s="11">
        <f t="shared" si="11"/>
        <v>71.448299242796608</v>
      </c>
      <c r="K95">
        <v>100</v>
      </c>
      <c r="L95"/>
      <c r="M95" s="13">
        <v>43865</v>
      </c>
      <c r="N95">
        <v>9.65</v>
      </c>
      <c r="O95">
        <v>10.02</v>
      </c>
      <c r="P95">
        <v>7.15</v>
      </c>
      <c r="Q95" s="4">
        <f t="shared" si="12"/>
        <v>8.5850000000000009</v>
      </c>
      <c r="R95" s="4">
        <f t="shared" si="17"/>
        <v>4.2925000000000004</v>
      </c>
      <c r="S95" s="11">
        <f t="shared" si="13"/>
        <v>558.59596427939823</v>
      </c>
      <c r="T95">
        <v>100</v>
      </c>
      <c r="U95"/>
      <c r="V95" s="10">
        <f t="shared" si="14"/>
        <v>10.527134146341464</v>
      </c>
      <c r="W95" s="15">
        <f t="shared" si="15"/>
        <v>1.2539343464308062E-2</v>
      </c>
      <c r="X95" s="9">
        <f t="shared" si="16"/>
        <v>1.2539343464308061</v>
      </c>
    </row>
    <row r="96" spans="1:24">
      <c r="A96" s="4" t="s">
        <v>65</v>
      </c>
      <c r="B96" s="4" t="s">
        <v>37</v>
      </c>
      <c r="C96" s="5" t="s">
        <v>93</v>
      </c>
      <c r="D96" s="6">
        <v>43701</v>
      </c>
      <c r="E96" s="4">
        <v>5.29</v>
      </c>
      <c r="F96" s="4">
        <v>5</v>
      </c>
      <c r="G96" s="4">
        <v>3.34</v>
      </c>
      <c r="H96" s="4">
        <f t="shared" si="9"/>
        <v>4.17</v>
      </c>
      <c r="I96" s="4">
        <f t="shared" si="10"/>
        <v>2.085</v>
      </c>
      <c r="J96" s="11">
        <f t="shared" si="11"/>
        <v>72.246641553324991</v>
      </c>
      <c r="K96">
        <v>100</v>
      </c>
      <c r="L96"/>
      <c r="M96" s="13">
        <v>43865</v>
      </c>
      <c r="N96">
        <v>11.87</v>
      </c>
      <c r="O96">
        <v>6.85</v>
      </c>
      <c r="P96">
        <v>10.18</v>
      </c>
      <c r="Q96" s="4">
        <f t="shared" si="12"/>
        <v>8.5150000000000006</v>
      </c>
      <c r="R96" s="4">
        <f t="shared" si="17"/>
        <v>4.2575000000000003</v>
      </c>
      <c r="S96" s="11">
        <f t="shared" si="13"/>
        <v>675.94273544890154</v>
      </c>
      <c r="T96">
        <v>100</v>
      </c>
      <c r="U96"/>
      <c r="V96" s="10">
        <f t="shared" si="14"/>
        <v>14.644512195121949</v>
      </c>
      <c r="W96" s="15">
        <f t="shared" si="15"/>
        <v>1.3634283654629584E-2</v>
      </c>
      <c r="X96" s="9">
        <f t="shared" si="16"/>
        <v>1.3634283654629584</v>
      </c>
    </row>
    <row r="97" spans="1:24">
      <c r="A97" s="4" t="s">
        <v>65</v>
      </c>
      <c r="B97" s="4" t="s">
        <v>38</v>
      </c>
      <c r="C97" s="5" t="s">
        <v>94</v>
      </c>
      <c r="D97" s="6">
        <v>43701</v>
      </c>
      <c r="E97" s="4">
        <v>7.08</v>
      </c>
      <c r="F97" s="4">
        <v>3.13</v>
      </c>
      <c r="G97" s="4">
        <v>2.9</v>
      </c>
      <c r="H97" s="4">
        <f t="shared" si="9"/>
        <v>3.0149999999999997</v>
      </c>
      <c r="I97" s="4">
        <f t="shared" si="10"/>
        <v>1.5074999999999998</v>
      </c>
      <c r="J97" s="11">
        <f t="shared" si="11"/>
        <v>50.547277820676541</v>
      </c>
      <c r="K97">
        <v>90</v>
      </c>
      <c r="L97"/>
      <c r="M97" s="13">
        <v>43865</v>
      </c>
      <c r="N97">
        <v>9.66</v>
      </c>
      <c r="O97">
        <v>5.93</v>
      </c>
      <c r="P97">
        <v>4.5199999999999996</v>
      </c>
      <c r="Q97" s="4">
        <f t="shared" si="12"/>
        <v>5.2249999999999996</v>
      </c>
      <c r="R97" s="4">
        <f t="shared" si="17"/>
        <v>2.6124999999999998</v>
      </c>
      <c r="S97" s="11">
        <f t="shared" si="13"/>
        <v>207.12837469625973</v>
      </c>
      <c r="T97">
        <v>100</v>
      </c>
      <c r="U97"/>
      <c r="V97" s="10">
        <f t="shared" si="14"/>
        <v>5.7420731707317074</v>
      </c>
      <c r="W97" s="15">
        <f t="shared" si="15"/>
        <v>8.6001809503795743E-3</v>
      </c>
      <c r="X97" s="9">
        <f t="shared" si="16"/>
        <v>0.86001809503795745</v>
      </c>
    </row>
    <row r="98" spans="1:24">
      <c r="A98" s="4" t="s">
        <v>65</v>
      </c>
      <c r="B98" s="4" t="s">
        <v>39</v>
      </c>
      <c r="C98" s="5" t="s">
        <v>94</v>
      </c>
      <c r="D98" s="6">
        <v>43701</v>
      </c>
      <c r="E98" s="4">
        <v>4.3499999999999996</v>
      </c>
      <c r="F98" s="4">
        <v>3.5</v>
      </c>
      <c r="G98" s="4">
        <v>1.39</v>
      </c>
      <c r="H98" s="4">
        <f t="shared" si="9"/>
        <v>2.4449999999999998</v>
      </c>
      <c r="I98" s="4">
        <f t="shared" si="10"/>
        <v>1.2224999999999999</v>
      </c>
      <c r="J98" s="11">
        <f t="shared" si="11"/>
        <v>20.423814872486528</v>
      </c>
      <c r="K98">
        <v>90</v>
      </c>
      <c r="L98"/>
      <c r="M98" s="13">
        <v>43865</v>
      </c>
      <c r="N98">
        <v>7.78</v>
      </c>
      <c r="O98">
        <v>3.52</v>
      </c>
      <c r="P98">
        <v>7.14</v>
      </c>
      <c r="Q98" s="4">
        <f t="shared" si="12"/>
        <v>5.33</v>
      </c>
      <c r="R98" s="4">
        <f t="shared" si="17"/>
        <v>2.665</v>
      </c>
      <c r="S98" s="11">
        <f t="shared" si="13"/>
        <v>173.58967753862296</v>
      </c>
      <c r="T98">
        <v>100</v>
      </c>
      <c r="U98"/>
      <c r="V98" s="10">
        <f t="shared" si="14"/>
        <v>7.6338414634146359</v>
      </c>
      <c r="W98" s="15">
        <f t="shared" si="15"/>
        <v>1.3048736119460631E-2</v>
      </c>
      <c r="X98" s="9">
        <f t="shared" si="16"/>
        <v>1.3048736119460631</v>
      </c>
    </row>
    <row r="99" spans="1:24">
      <c r="A99" s="4" t="s">
        <v>65</v>
      </c>
      <c r="B99" s="4" t="s">
        <v>40</v>
      </c>
      <c r="C99" s="5" t="s">
        <v>94</v>
      </c>
      <c r="D99" s="6">
        <v>43701</v>
      </c>
      <c r="E99" s="4">
        <v>5.31</v>
      </c>
      <c r="F99" s="4">
        <v>4.04</v>
      </c>
      <c r="G99" s="4">
        <v>3.21</v>
      </c>
      <c r="H99" s="4">
        <f t="shared" si="9"/>
        <v>3.625</v>
      </c>
      <c r="I99" s="4">
        <f t="shared" si="10"/>
        <v>1.8125</v>
      </c>
      <c r="J99" s="11">
        <f t="shared" si="11"/>
        <v>54.802506754150286</v>
      </c>
      <c r="K99">
        <v>90</v>
      </c>
      <c r="L99"/>
      <c r="M99" s="13">
        <v>43865</v>
      </c>
      <c r="N99">
        <v>11.22</v>
      </c>
      <c r="O99">
        <v>6</v>
      </c>
      <c r="P99">
        <v>5.13</v>
      </c>
      <c r="Q99" s="4">
        <f t="shared" si="12"/>
        <v>5.5649999999999995</v>
      </c>
      <c r="R99" s="4">
        <f t="shared" si="17"/>
        <v>2.7824999999999998</v>
      </c>
      <c r="S99" s="11">
        <f t="shared" si="13"/>
        <v>272.90599474137099</v>
      </c>
      <c r="T99">
        <v>90</v>
      </c>
      <c r="U99"/>
      <c r="V99" s="10">
        <f t="shared" si="14"/>
        <v>13.153353658536586</v>
      </c>
      <c r="W99" s="15">
        <f t="shared" si="15"/>
        <v>9.7889723029417255E-3</v>
      </c>
      <c r="X99" s="9">
        <f t="shared" si="16"/>
        <v>0.97889723029417253</v>
      </c>
    </row>
    <row r="100" spans="1:24">
      <c r="A100" s="4" t="s">
        <v>65</v>
      </c>
      <c r="B100" s="4" t="s">
        <v>41</v>
      </c>
      <c r="C100" s="5" t="s">
        <v>94</v>
      </c>
      <c r="D100" s="6">
        <v>43701</v>
      </c>
      <c r="E100" s="4">
        <v>5.67</v>
      </c>
      <c r="F100" s="4">
        <v>1.74</v>
      </c>
      <c r="G100" s="4">
        <v>1.1499999999999999</v>
      </c>
      <c r="H100" s="4">
        <f t="shared" si="9"/>
        <v>1.4449999999999998</v>
      </c>
      <c r="I100" s="4">
        <f t="shared" si="10"/>
        <v>0.72249999999999992</v>
      </c>
      <c r="J100" s="11">
        <f t="shared" si="11"/>
        <v>9.2984087707255139</v>
      </c>
      <c r="K100">
        <v>100</v>
      </c>
      <c r="L100"/>
      <c r="M100" s="13">
        <v>43865</v>
      </c>
      <c r="N100">
        <v>7.05</v>
      </c>
      <c r="O100">
        <v>2.0699999999999998</v>
      </c>
      <c r="P100">
        <v>2.91</v>
      </c>
      <c r="Q100" s="4">
        <f t="shared" si="12"/>
        <v>2.4900000000000002</v>
      </c>
      <c r="R100" s="4">
        <f t="shared" si="17"/>
        <v>1.2450000000000001</v>
      </c>
      <c r="S100" s="11">
        <f t="shared" si="13"/>
        <v>34.330307427807661</v>
      </c>
      <c r="T100">
        <v>80</v>
      </c>
      <c r="U100"/>
      <c r="V100" s="10">
        <f t="shared" si="14"/>
        <v>3.0713414634146337</v>
      </c>
      <c r="W100" s="15">
        <f t="shared" si="15"/>
        <v>7.964544371396088E-3</v>
      </c>
      <c r="X100" s="9">
        <f t="shared" si="16"/>
        <v>0.79645443713960884</v>
      </c>
    </row>
    <row r="101" spans="1:24">
      <c r="A101" s="4" t="s">
        <v>65</v>
      </c>
      <c r="B101" s="4" t="s">
        <v>42</v>
      </c>
      <c r="C101" s="5" t="s">
        <v>94</v>
      </c>
      <c r="D101" s="6">
        <v>43701</v>
      </c>
      <c r="E101" s="4">
        <v>5.53</v>
      </c>
      <c r="F101" s="4">
        <v>4.42</v>
      </c>
      <c r="G101" s="4">
        <v>2.87</v>
      </c>
      <c r="H101" s="4">
        <f t="shared" si="9"/>
        <v>3.645</v>
      </c>
      <c r="I101" s="4">
        <f t="shared" si="10"/>
        <v>1.8225</v>
      </c>
      <c r="J101" s="11">
        <f t="shared" si="11"/>
        <v>57.704552575204794</v>
      </c>
      <c r="K101">
        <v>90</v>
      </c>
      <c r="L101"/>
      <c r="M101" s="13">
        <v>43865</v>
      </c>
      <c r="N101">
        <v>0</v>
      </c>
      <c r="O101">
        <v>0</v>
      </c>
      <c r="P101">
        <v>0</v>
      </c>
      <c r="Q101" s="4">
        <f t="shared" si="12"/>
        <v>0</v>
      </c>
      <c r="R101" s="4">
        <f t="shared" si="17"/>
        <v>0</v>
      </c>
      <c r="S101" s="11">
        <f t="shared" si="13"/>
        <v>0</v>
      </c>
      <c r="T101">
        <v>0</v>
      </c>
      <c r="U101" t="s">
        <v>115</v>
      </c>
      <c r="V101" s="10">
        <f t="shared" si="14"/>
        <v>-12.307621951219513</v>
      </c>
      <c r="W101" s="15" t="e">
        <f t="shared" si="15"/>
        <v>#NUM!</v>
      </c>
      <c r="X101" s="9" t="e">
        <f t="shared" si="16"/>
        <v>#NUM!</v>
      </c>
    </row>
    <row r="102" spans="1:24">
      <c r="A102" s="4" t="s">
        <v>65</v>
      </c>
      <c r="B102" s="4" t="s">
        <v>44</v>
      </c>
      <c r="C102" s="5" t="s">
        <v>93</v>
      </c>
      <c r="D102" s="6">
        <v>43701</v>
      </c>
      <c r="E102" s="4">
        <v>4.05</v>
      </c>
      <c r="F102" s="4">
        <v>4.3099999999999996</v>
      </c>
      <c r="G102" s="4">
        <v>3.36</v>
      </c>
      <c r="H102" s="4">
        <f t="shared" si="9"/>
        <v>3.835</v>
      </c>
      <c r="I102" s="4">
        <f t="shared" si="10"/>
        <v>1.9175</v>
      </c>
      <c r="J102" s="11">
        <f t="shared" si="11"/>
        <v>46.781661389875794</v>
      </c>
      <c r="K102">
        <v>100</v>
      </c>
      <c r="L102"/>
      <c r="M102" s="13">
        <v>43865</v>
      </c>
      <c r="N102">
        <v>9.15</v>
      </c>
      <c r="O102">
        <v>7.85</v>
      </c>
      <c r="P102">
        <v>6.77</v>
      </c>
      <c r="Q102" s="4">
        <f t="shared" si="12"/>
        <v>7.31</v>
      </c>
      <c r="R102" s="4">
        <f t="shared" si="17"/>
        <v>3.6549999999999998</v>
      </c>
      <c r="S102" s="11">
        <f t="shared" si="13"/>
        <v>384.01282541196986</v>
      </c>
      <c r="T102">
        <v>100</v>
      </c>
      <c r="U102"/>
      <c r="V102" s="10">
        <f t="shared" si="14"/>
        <v>11.350609756097562</v>
      </c>
      <c r="W102" s="15">
        <f t="shared" si="15"/>
        <v>1.2836491927158035E-2</v>
      </c>
      <c r="X102" s="9">
        <f t="shared" si="16"/>
        <v>1.2836491927158034</v>
      </c>
    </row>
    <row r="103" spans="1:24">
      <c r="A103" s="4" t="s">
        <v>65</v>
      </c>
      <c r="B103" s="4" t="s">
        <v>45</v>
      </c>
      <c r="C103" s="5" t="s">
        <v>93</v>
      </c>
      <c r="D103" s="6">
        <v>43701</v>
      </c>
      <c r="E103" s="4">
        <v>4.55</v>
      </c>
      <c r="F103" s="4">
        <v>2.77</v>
      </c>
      <c r="G103" s="4">
        <v>2.59</v>
      </c>
      <c r="H103" s="4">
        <f t="shared" si="9"/>
        <v>2.6799999999999997</v>
      </c>
      <c r="I103" s="4">
        <f t="shared" si="10"/>
        <v>1.3399999999999999</v>
      </c>
      <c r="J103" s="11">
        <f t="shared" si="11"/>
        <v>25.66674914797553</v>
      </c>
      <c r="K103">
        <v>100</v>
      </c>
      <c r="L103"/>
      <c r="M103" s="13">
        <v>43865</v>
      </c>
      <c r="N103">
        <v>10.41</v>
      </c>
      <c r="O103">
        <v>6.03</v>
      </c>
      <c r="P103">
        <v>5.93</v>
      </c>
      <c r="Q103" s="4">
        <f t="shared" si="12"/>
        <v>5.98</v>
      </c>
      <c r="R103" s="4">
        <f t="shared" si="17"/>
        <v>2.99</v>
      </c>
      <c r="S103" s="11">
        <f t="shared" si="13"/>
        <v>292.37684734134797</v>
      </c>
      <c r="T103">
        <v>100</v>
      </c>
      <c r="U103"/>
      <c r="V103" s="10">
        <f t="shared" si="14"/>
        <v>13.042073170731708</v>
      </c>
      <c r="W103" s="15">
        <f t="shared" si="15"/>
        <v>1.4834434125265666E-2</v>
      </c>
      <c r="X103" s="9">
        <f t="shared" si="16"/>
        <v>1.4834434125265665</v>
      </c>
    </row>
    <row r="104" spans="1:24">
      <c r="A104" s="4" t="s">
        <v>65</v>
      </c>
      <c r="B104" s="4" t="s">
        <v>46</v>
      </c>
      <c r="C104" s="5" t="s">
        <v>93</v>
      </c>
      <c r="D104" s="6">
        <v>43701</v>
      </c>
      <c r="E104" s="4">
        <v>4.4800000000000004</v>
      </c>
      <c r="F104" s="4">
        <v>2.79</v>
      </c>
      <c r="G104" s="4">
        <v>3.1</v>
      </c>
      <c r="H104" s="4">
        <f t="shared" si="9"/>
        <v>2.9450000000000003</v>
      </c>
      <c r="I104" s="4">
        <f t="shared" si="10"/>
        <v>1.4725000000000001</v>
      </c>
      <c r="J104" s="11">
        <f t="shared" si="11"/>
        <v>30.516765019328695</v>
      </c>
      <c r="K104">
        <v>100</v>
      </c>
      <c r="L104"/>
      <c r="M104" s="13">
        <v>43865</v>
      </c>
      <c r="N104">
        <v>8.77</v>
      </c>
      <c r="O104">
        <v>8.43</v>
      </c>
      <c r="P104">
        <v>6.03</v>
      </c>
      <c r="Q104" s="4">
        <f t="shared" si="12"/>
        <v>7.23</v>
      </c>
      <c r="R104" s="4">
        <f t="shared" si="17"/>
        <v>3.6150000000000002</v>
      </c>
      <c r="S104" s="11">
        <f t="shared" si="13"/>
        <v>360.05269777837083</v>
      </c>
      <c r="T104">
        <v>100</v>
      </c>
      <c r="U104"/>
      <c r="V104" s="10">
        <f t="shared" si="14"/>
        <v>9.5478658536585357</v>
      </c>
      <c r="W104" s="15">
        <f t="shared" si="15"/>
        <v>1.5048623159094174E-2</v>
      </c>
      <c r="X104" s="9">
        <f t="shared" si="16"/>
        <v>1.5048623159094174</v>
      </c>
    </row>
    <row r="105" spans="1:24">
      <c r="A105" s="4" t="s">
        <v>65</v>
      </c>
      <c r="B105" s="4" t="s">
        <v>47</v>
      </c>
      <c r="C105" s="5" t="s">
        <v>93</v>
      </c>
      <c r="D105" s="6">
        <v>43701</v>
      </c>
      <c r="E105" s="4">
        <v>4.09</v>
      </c>
      <c r="F105" s="4">
        <v>2.88</v>
      </c>
      <c r="G105" s="4">
        <v>2.97</v>
      </c>
      <c r="H105" s="4">
        <f t="shared" si="9"/>
        <v>2.9249999999999998</v>
      </c>
      <c r="I105" s="4">
        <f t="shared" si="10"/>
        <v>1.4624999999999999</v>
      </c>
      <c r="J105" s="11">
        <f t="shared" si="11"/>
        <v>27.483050141423725</v>
      </c>
      <c r="K105">
        <v>100</v>
      </c>
      <c r="L105"/>
      <c r="M105" s="13">
        <v>43865</v>
      </c>
      <c r="N105">
        <v>5.57</v>
      </c>
      <c r="O105">
        <v>6.25</v>
      </c>
      <c r="P105">
        <v>5.63</v>
      </c>
      <c r="Q105" s="4">
        <f t="shared" si="12"/>
        <v>5.9399999999999995</v>
      </c>
      <c r="R105" s="4">
        <f t="shared" si="17"/>
        <v>2.9699999999999998</v>
      </c>
      <c r="S105" s="11">
        <f t="shared" si="13"/>
        <v>154.35402773393963</v>
      </c>
      <c r="T105">
        <v>100</v>
      </c>
      <c r="U105"/>
      <c r="V105" s="10">
        <f t="shared" si="14"/>
        <v>3.2939024390243912</v>
      </c>
      <c r="W105" s="15">
        <f t="shared" si="15"/>
        <v>1.0522435300402134E-2</v>
      </c>
      <c r="X105" s="9">
        <f t="shared" si="16"/>
        <v>1.0522435300402133</v>
      </c>
    </row>
    <row r="106" spans="1:24">
      <c r="A106" s="4" t="s">
        <v>65</v>
      </c>
      <c r="B106" s="4" t="s">
        <v>48</v>
      </c>
      <c r="C106" s="5" t="s">
        <v>93</v>
      </c>
      <c r="D106" s="6">
        <v>43701</v>
      </c>
      <c r="E106" s="4">
        <v>4.68</v>
      </c>
      <c r="F106" s="4">
        <v>5.12</v>
      </c>
      <c r="G106" s="4">
        <v>3.73</v>
      </c>
      <c r="H106" s="4">
        <f t="shared" si="9"/>
        <v>4.4249999999999998</v>
      </c>
      <c r="I106" s="4">
        <f t="shared" si="10"/>
        <v>2.2124999999999999</v>
      </c>
      <c r="J106" s="11">
        <f t="shared" si="11"/>
        <v>71.971786753655053</v>
      </c>
      <c r="K106">
        <v>100</v>
      </c>
      <c r="L106"/>
      <c r="M106" s="13">
        <v>43865</v>
      </c>
      <c r="N106">
        <v>8.99</v>
      </c>
      <c r="O106">
        <v>8.0500000000000007</v>
      </c>
      <c r="P106">
        <v>6.55</v>
      </c>
      <c r="Q106" s="4">
        <f t="shared" si="12"/>
        <v>7.3000000000000007</v>
      </c>
      <c r="R106" s="4">
        <f t="shared" si="17"/>
        <v>3.6500000000000004</v>
      </c>
      <c r="S106" s="11">
        <f t="shared" si="13"/>
        <v>376.26627446577578</v>
      </c>
      <c r="T106">
        <v>100</v>
      </c>
      <c r="U106"/>
      <c r="V106" s="10">
        <f t="shared" si="14"/>
        <v>9.5923780487804891</v>
      </c>
      <c r="W106" s="15">
        <f t="shared" si="15"/>
        <v>1.008550535331024E-2</v>
      </c>
      <c r="X106" s="9">
        <f t="shared" si="16"/>
        <v>1.008550535331024</v>
      </c>
    </row>
    <row r="107" spans="1:24">
      <c r="A107" s="4" t="s">
        <v>65</v>
      </c>
      <c r="B107" s="4" t="s">
        <v>49</v>
      </c>
      <c r="C107" s="5" t="s">
        <v>94</v>
      </c>
      <c r="D107" s="6">
        <v>43701</v>
      </c>
      <c r="E107" s="4">
        <v>4.63</v>
      </c>
      <c r="F107" s="4">
        <v>3.66</v>
      </c>
      <c r="G107" s="4">
        <v>1.46</v>
      </c>
      <c r="H107" s="4">
        <f t="shared" si="9"/>
        <v>2.56</v>
      </c>
      <c r="I107" s="4">
        <f t="shared" si="10"/>
        <v>1.28</v>
      </c>
      <c r="J107" s="11">
        <f t="shared" si="11"/>
        <v>23.831468418860222</v>
      </c>
      <c r="K107">
        <v>100</v>
      </c>
      <c r="L107"/>
      <c r="M107" s="13">
        <v>43865</v>
      </c>
      <c r="N107">
        <v>7.22</v>
      </c>
      <c r="O107">
        <v>5.66</v>
      </c>
      <c r="P107">
        <v>4.3600000000000003</v>
      </c>
      <c r="Q107" s="4">
        <f t="shared" si="12"/>
        <v>5.01</v>
      </c>
      <c r="R107" s="4">
        <f t="shared" si="17"/>
        <v>2.5049999999999999</v>
      </c>
      <c r="S107" s="11">
        <f t="shared" si="13"/>
        <v>142.33199302468631</v>
      </c>
      <c r="T107">
        <v>100</v>
      </c>
      <c r="U107"/>
      <c r="V107" s="10">
        <f t="shared" si="14"/>
        <v>5.7643292682926832</v>
      </c>
      <c r="W107" s="15">
        <f t="shared" si="15"/>
        <v>1.089728901229998E-2</v>
      </c>
      <c r="X107" s="9">
        <f t="shared" si="16"/>
        <v>1.089728901229998</v>
      </c>
    </row>
    <row r="108" spans="1:24">
      <c r="A108" s="4" t="s">
        <v>65</v>
      </c>
      <c r="B108" s="4" t="s">
        <v>50</v>
      </c>
      <c r="C108" s="5" t="s">
        <v>94</v>
      </c>
      <c r="D108" s="6">
        <v>43701</v>
      </c>
      <c r="E108" s="4">
        <v>4.17</v>
      </c>
      <c r="F108" s="4">
        <v>2.42</v>
      </c>
      <c r="G108" s="4">
        <v>1.32</v>
      </c>
      <c r="H108" s="4">
        <f t="shared" si="9"/>
        <v>1.87</v>
      </c>
      <c r="I108" s="4">
        <f t="shared" si="10"/>
        <v>0.93500000000000005</v>
      </c>
      <c r="J108" s="11">
        <f t="shared" si="11"/>
        <v>11.45273335272752</v>
      </c>
      <c r="K108">
        <v>100</v>
      </c>
      <c r="L108"/>
      <c r="M108" s="13">
        <v>43865</v>
      </c>
      <c r="N108">
        <v>5.01</v>
      </c>
      <c r="O108">
        <v>4.8499999999999996</v>
      </c>
      <c r="P108">
        <v>1.64</v>
      </c>
      <c r="Q108" s="4">
        <f t="shared" si="12"/>
        <v>3.2449999999999997</v>
      </c>
      <c r="R108" s="4">
        <f t="shared" si="17"/>
        <v>1.6224999999999998</v>
      </c>
      <c r="S108" s="11">
        <f t="shared" si="13"/>
        <v>41.43401410060136</v>
      </c>
      <c r="T108">
        <v>90</v>
      </c>
      <c r="U108"/>
      <c r="V108" s="10">
        <f t="shared" si="14"/>
        <v>1.8695121951219509</v>
      </c>
      <c r="W108" s="15">
        <f t="shared" si="15"/>
        <v>7.8406934016169456E-3</v>
      </c>
      <c r="X108" s="9">
        <f t="shared" si="16"/>
        <v>0.78406934016169461</v>
      </c>
    </row>
    <row r="109" spans="1:24">
      <c r="A109" s="4" t="s">
        <v>65</v>
      </c>
      <c r="B109" s="4" t="s">
        <v>51</v>
      </c>
      <c r="C109" s="5" t="s">
        <v>94</v>
      </c>
      <c r="D109" s="6">
        <v>43701</v>
      </c>
      <c r="E109" s="4">
        <v>5.01</v>
      </c>
      <c r="F109" s="4">
        <v>3.44</v>
      </c>
      <c r="G109" s="4">
        <v>1.84</v>
      </c>
      <c r="H109" s="4">
        <f t="shared" si="9"/>
        <v>2.64</v>
      </c>
      <c r="I109" s="4">
        <f t="shared" si="10"/>
        <v>1.32</v>
      </c>
      <c r="J109" s="11">
        <f t="shared" si="11"/>
        <v>27.424294308470429</v>
      </c>
      <c r="K109">
        <v>90</v>
      </c>
      <c r="L109"/>
      <c r="M109" s="13">
        <v>43865</v>
      </c>
      <c r="N109">
        <v>8.1</v>
      </c>
      <c r="O109">
        <v>5.5</v>
      </c>
      <c r="P109">
        <v>6.58</v>
      </c>
      <c r="Q109" s="4">
        <f t="shared" si="12"/>
        <v>6.04</v>
      </c>
      <c r="R109" s="4">
        <f t="shared" si="17"/>
        <v>3.02</v>
      </c>
      <c r="S109" s="11">
        <f t="shared" si="13"/>
        <v>232.08591126618282</v>
      </c>
      <c r="T109">
        <v>90</v>
      </c>
      <c r="U109"/>
      <c r="V109" s="10">
        <f t="shared" si="14"/>
        <v>6.8771341463414632</v>
      </c>
      <c r="W109" s="15">
        <f t="shared" si="15"/>
        <v>1.3022428879015956E-2</v>
      </c>
      <c r="X109" s="9">
        <f t="shared" si="16"/>
        <v>1.3022428879015957</v>
      </c>
    </row>
    <row r="110" spans="1:24">
      <c r="A110" s="4" t="s">
        <v>65</v>
      </c>
      <c r="B110" s="4" t="s">
        <v>52</v>
      </c>
      <c r="C110" s="5" t="s">
        <v>94</v>
      </c>
      <c r="D110" s="6">
        <v>43701</v>
      </c>
      <c r="E110" s="4">
        <v>7.33</v>
      </c>
      <c r="F110" s="4">
        <v>2.64</v>
      </c>
      <c r="G110" s="4">
        <v>1.76</v>
      </c>
      <c r="H110" s="4">
        <f t="shared" si="9"/>
        <v>2.2000000000000002</v>
      </c>
      <c r="I110" s="4">
        <f t="shared" si="10"/>
        <v>1.1000000000000001</v>
      </c>
      <c r="J110" s="11">
        <f t="shared" si="11"/>
        <v>27.863727722483958</v>
      </c>
      <c r="K110">
        <v>100</v>
      </c>
      <c r="L110"/>
      <c r="M110" s="13">
        <v>43865</v>
      </c>
      <c r="N110">
        <v>10.72</v>
      </c>
      <c r="O110">
        <v>5.85</v>
      </c>
      <c r="P110">
        <v>6.92</v>
      </c>
      <c r="Q110" s="4">
        <f t="shared" si="12"/>
        <v>6.3849999999999998</v>
      </c>
      <c r="R110" s="4">
        <f t="shared" si="17"/>
        <v>3.1924999999999999</v>
      </c>
      <c r="S110" s="11">
        <f t="shared" si="13"/>
        <v>343.24677850852061</v>
      </c>
      <c r="T110">
        <v>100</v>
      </c>
      <c r="U110"/>
      <c r="V110" s="10">
        <f t="shared" si="14"/>
        <v>7.5448170731707336</v>
      </c>
      <c r="W110" s="15">
        <f t="shared" si="15"/>
        <v>1.531173108527171E-2</v>
      </c>
      <c r="X110" s="9">
        <f t="shared" si="16"/>
        <v>1.5311731085271709</v>
      </c>
    </row>
    <row r="111" spans="1:24">
      <c r="A111" s="4" t="s">
        <v>65</v>
      </c>
      <c r="B111" s="4" t="s">
        <v>53</v>
      </c>
      <c r="C111" s="5" t="s">
        <v>94</v>
      </c>
      <c r="D111" s="6">
        <v>43701</v>
      </c>
      <c r="E111" s="4">
        <v>5.27</v>
      </c>
      <c r="F111" s="4">
        <v>4.5999999999999996</v>
      </c>
      <c r="G111" s="4">
        <v>1.2</v>
      </c>
      <c r="H111" s="4">
        <f t="shared" si="9"/>
        <v>2.9</v>
      </c>
      <c r="I111" s="4">
        <f t="shared" si="10"/>
        <v>1.45</v>
      </c>
      <c r="J111" s="11">
        <f t="shared" si="11"/>
        <v>34.809396380489282</v>
      </c>
      <c r="K111">
        <v>100</v>
      </c>
      <c r="L111"/>
      <c r="M111" s="13">
        <v>43865</v>
      </c>
      <c r="N111">
        <v>7.08</v>
      </c>
      <c r="O111">
        <v>6.64</v>
      </c>
      <c r="P111">
        <v>3.08</v>
      </c>
      <c r="Q111" s="4">
        <f t="shared" si="12"/>
        <v>4.8599999999999994</v>
      </c>
      <c r="R111" s="4">
        <f t="shared" si="17"/>
        <v>2.4299999999999997</v>
      </c>
      <c r="S111" s="11">
        <f t="shared" si="13"/>
        <v>131.33959645809117</v>
      </c>
      <c r="T111">
        <v>80</v>
      </c>
      <c r="U111"/>
      <c r="V111" s="10">
        <f t="shared" si="14"/>
        <v>4.0283536585365862</v>
      </c>
      <c r="W111" s="15">
        <f t="shared" si="15"/>
        <v>8.0969447987335706E-3</v>
      </c>
      <c r="X111" s="9">
        <f t="shared" si="16"/>
        <v>0.80969447987335708</v>
      </c>
    </row>
    <row r="112" spans="1:24">
      <c r="A112" s="4" t="s">
        <v>65</v>
      </c>
      <c r="B112" s="4" t="s">
        <v>54</v>
      </c>
      <c r="C112" s="5" t="s">
        <v>93</v>
      </c>
      <c r="D112" s="6">
        <v>43701</v>
      </c>
      <c r="E112" s="4">
        <v>5.27</v>
      </c>
      <c r="F112" s="4">
        <v>5.1100000000000003</v>
      </c>
      <c r="G112" s="4">
        <v>3.77</v>
      </c>
      <c r="H112" s="4">
        <f t="shared" si="9"/>
        <v>4.4400000000000004</v>
      </c>
      <c r="I112" s="4">
        <f t="shared" si="10"/>
        <v>2.2200000000000002</v>
      </c>
      <c r="J112" s="11">
        <f t="shared" si="11"/>
        <v>81.595542982926702</v>
      </c>
      <c r="K112">
        <v>100</v>
      </c>
      <c r="L112"/>
      <c r="M112" s="13">
        <v>43865</v>
      </c>
      <c r="N112">
        <v>10.16</v>
      </c>
      <c r="O112">
        <v>9.65</v>
      </c>
      <c r="P112">
        <v>7.67</v>
      </c>
      <c r="Q112" s="4">
        <f t="shared" si="12"/>
        <v>8.66</v>
      </c>
      <c r="R112" s="4">
        <f t="shared" si="17"/>
        <v>4.33</v>
      </c>
      <c r="S112" s="11">
        <f t="shared" si="13"/>
        <v>598.43829006935903</v>
      </c>
      <c r="T112">
        <v>100</v>
      </c>
      <c r="U112"/>
      <c r="V112" s="10">
        <f t="shared" si="14"/>
        <v>10.883231707317075</v>
      </c>
      <c r="W112" s="15">
        <f t="shared" si="15"/>
        <v>1.2149687633277352E-2</v>
      </c>
      <c r="X112" s="9">
        <f t="shared" si="16"/>
        <v>1.2149687633277351</v>
      </c>
    </row>
    <row r="113" spans="1:24">
      <c r="A113" s="4" t="s">
        <v>65</v>
      </c>
      <c r="B113" s="4" t="s">
        <v>55</v>
      </c>
      <c r="C113" s="5" t="s">
        <v>93</v>
      </c>
      <c r="D113" s="6">
        <v>43701</v>
      </c>
      <c r="E113" s="4">
        <v>6.61</v>
      </c>
      <c r="F113" s="4">
        <v>5.7</v>
      </c>
      <c r="G113" s="4">
        <v>2.81</v>
      </c>
      <c r="H113" s="4">
        <f t="shared" si="9"/>
        <v>4.2549999999999999</v>
      </c>
      <c r="I113" s="4">
        <f t="shared" si="10"/>
        <v>2.1274999999999999</v>
      </c>
      <c r="J113" s="11">
        <f t="shared" si="11"/>
        <v>93.991908863380885</v>
      </c>
      <c r="K113">
        <v>100</v>
      </c>
      <c r="L113"/>
      <c r="M113" s="13">
        <v>43865</v>
      </c>
      <c r="N113">
        <v>11.18</v>
      </c>
      <c r="O113">
        <v>8.66</v>
      </c>
      <c r="P113">
        <v>9.81</v>
      </c>
      <c r="Q113" s="4">
        <f t="shared" si="12"/>
        <v>9.2349999999999994</v>
      </c>
      <c r="R113" s="4">
        <f t="shared" si="17"/>
        <v>4.6174999999999997</v>
      </c>
      <c r="S113" s="11">
        <f t="shared" si="13"/>
        <v>748.86836451370823</v>
      </c>
      <c r="T113">
        <v>100</v>
      </c>
      <c r="U113"/>
      <c r="V113" s="10">
        <f t="shared" si="14"/>
        <v>10.171036585365853</v>
      </c>
      <c r="W113" s="15">
        <f t="shared" si="15"/>
        <v>1.2654600714116402E-2</v>
      </c>
      <c r="X113" s="9">
        <f t="shared" si="16"/>
        <v>1.2654600714116402</v>
      </c>
    </row>
    <row r="114" spans="1:24">
      <c r="A114" s="4" t="s">
        <v>65</v>
      </c>
      <c r="B114" s="4" t="s">
        <v>56</v>
      </c>
      <c r="C114" s="5" t="s">
        <v>93</v>
      </c>
      <c r="D114" s="6">
        <v>43701</v>
      </c>
      <c r="E114" s="4">
        <v>4.37</v>
      </c>
      <c r="F114" s="4">
        <v>3.13</v>
      </c>
      <c r="G114" s="4">
        <v>3.65</v>
      </c>
      <c r="H114" s="4">
        <f t="shared" si="9"/>
        <v>3.3899999999999997</v>
      </c>
      <c r="I114" s="4">
        <f t="shared" si="10"/>
        <v>1.6949999999999998</v>
      </c>
      <c r="J114" s="11">
        <f t="shared" si="11"/>
        <v>39.443070400743785</v>
      </c>
      <c r="K114">
        <v>100</v>
      </c>
      <c r="L114"/>
      <c r="M114" s="13">
        <v>43865</v>
      </c>
      <c r="N114">
        <v>7.41</v>
      </c>
      <c r="O114">
        <v>5.32</v>
      </c>
      <c r="P114">
        <v>4.1900000000000004</v>
      </c>
      <c r="Q114" s="4">
        <f t="shared" si="12"/>
        <v>4.7550000000000008</v>
      </c>
      <c r="R114" s="4">
        <f t="shared" si="17"/>
        <v>2.3775000000000004</v>
      </c>
      <c r="S114" s="11">
        <f t="shared" si="13"/>
        <v>131.58583233043464</v>
      </c>
      <c r="T114">
        <v>100</v>
      </c>
      <c r="U114"/>
      <c r="V114" s="10">
        <f t="shared" si="14"/>
        <v>6.7658536585365852</v>
      </c>
      <c r="W114" s="15">
        <f t="shared" si="15"/>
        <v>7.3463474354297977E-3</v>
      </c>
      <c r="X114" s="9">
        <f t="shared" si="16"/>
        <v>0.73463474354297975</v>
      </c>
    </row>
    <row r="115" spans="1:24">
      <c r="A115" s="4" t="s">
        <v>65</v>
      </c>
      <c r="B115" s="4" t="s">
        <v>57</v>
      </c>
      <c r="C115" s="5" t="s">
        <v>93</v>
      </c>
      <c r="D115" s="6">
        <v>43701</v>
      </c>
      <c r="E115" s="4">
        <v>3.96</v>
      </c>
      <c r="F115" s="4">
        <v>2.2599999999999998</v>
      </c>
      <c r="G115" s="4">
        <v>2.95</v>
      </c>
      <c r="H115" s="4">
        <f t="shared" si="9"/>
        <v>2.605</v>
      </c>
      <c r="I115" s="4">
        <f t="shared" si="10"/>
        <v>1.3025</v>
      </c>
      <c r="J115" s="11">
        <f t="shared" si="11"/>
        <v>21.105737024205908</v>
      </c>
      <c r="K115">
        <v>100</v>
      </c>
      <c r="L115"/>
      <c r="M115" s="13">
        <v>43865</v>
      </c>
      <c r="N115">
        <v>5.3</v>
      </c>
      <c r="O115">
        <v>3.81</v>
      </c>
      <c r="P115">
        <v>2.0499999999999998</v>
      </c>
      <c r="Q115" s="4">
        <f t="shared" si="12"/>
        <v>2.9299999999999997</v>
      </c>
      <c r="R115" s="4">
        <f t="shared" si="17"/>
        <v>1.4649999999999999</v>
      </c>
      <c r="S115" s="11">
        <f t="shared" si="13"/>
        <v>35.735592872638982</v>
      </c>
      <c r="T115">
        <v>100</v>
      </c>
      <c r="U115"/>
      <c r="V115" s="10">
        <f t="shared" si="14"/>
        <v>2.9823170731707314</v>
      </c>
      <c r="W115" s="15">
        <f t="shared" si="15"/>
        <v>3.2109895788962075E-3</v>
      </c>
      <c r="X115" s="9">
        <f t="shared" si="16"/>
        <v>0.32109895788962073</v>
      </c>
    </row>
    <row r="116" spans="1:24">
      <c r="A116" s="4" t="s">
        <v>65</v>
      </c>
      <c r="B116" s="4" t="s">
        <v>58</v>
      </c>
      <c r="C116" s="5" t="s">
        <v>93</v>
      </c>
      <c r="D116" s="6">
        <v>43701</v>
      </c>
      <c r="E116" s="4">
        <v>4.7</v>
      </c>
      <c r="F116" s="4">
        <v>3.31</v>
      </c>
      <c r="G116" s="4">
        <v>3.6</v>
      </c>
      <c r="H116" s="4">
        <f t="shared" si="9"/>
        <v>3.4550000000000001</v>
      </c>
      <c r="I116" s="4">
        <f t="shared" si="10"/>
        <v>1.7275</v>
      </c>
      <c r="J116" s="11">
        <f t="shared" si="11"/>
        <v>44.063992303718301</v>
      </c>
      <c r="K116">
        <v>100</v>
      </c>
      <c r="L116"/>
      <c r="M116" s="13">
        <v>43865</v>
      </c>
      <c r="N116">
        <v>9.4</v>
      </c>
      <c r="O116">
        <v>9.4600000000000009</v>
      </c>
      <c r="P116">
        <v>8.3800000000000008</v>
      </c>
      <c r="Q116" s="4">
        <f t="shared" si="12"/>
        <v>8.9200000000000017</v>
      </c>
      <c r="R116" s="4">
        <f t="shared" si="17"/>
        <v>4.4600000000000009</v>
      </c>
      <c r="S116" s="11">
        <f t="shared" si="13"/>
        <v>587.41826162457949</v>
      </c>
      <c r="T116">
        <v>100</v>
      </c>
      <c r="U116"/>
      <c r="V116" s="10">
        <f t="shared" si="14"/>
        <v>10.460365853658537</v>
      </c>
      <c r="W116" s="15">
        <f t="shared" si="15"/>
        <v>1.5793257068929971E-2</v>
      </c>
      <c r="X116" s="9">
        <f t="shared" si="16"/>
        <v>1.5793257068929971</v>
      </c>
    </row>
    <row r="117" spans="1:24">
      <c r="A117" s="4" t="s">
        <v>65</v>
      </c>
      <c r="B117" s="4" t="s">
        <v>59</v>
      </c>
      <c r="C117" s="5" t="s">
        <v>94</v>
      </c>
      <c r="D117" s="6">
        <v>43701</v>
      </c>
      <c r="E117" s="4">
        <v>4.66</v>
      </c>
      <c r="F117" s="4">
        <v>1.88</v>
      </c>
      <c r="G117" s="4">
        <v>1.26</v>
      </c>
      <c r="H117" s="4">
        <f t="shared" si="9"/>
        <v>1.5699999999999998</v>
      </c>
      <c r="I117" s="4">
        <f t="shared" si="10"/>
        <v>0.78499999999999992</v>
      </c>
      <c r="J117" s="11">
        <f t="shared" si="11"/>
        <v>9.0214241675860052</v>
      </c>
      <c r="K117">
        <v>100</v>
      </c>
      <c r="L117"/>
      <c r="M117" s="13">
        <v>43865</v>
      </c>
      <c r="N117">
        <v>7.64</v>
      </c>
      <c r="O117">
        <v>3.8</v>
      </c>
      <c r="P117">
        <v>3</v>
      </c>
      <c r="Q117" s="4">
        <f t="shared" si="12"/>
        <v>3.4</v>
      </c>
      <c r="R117" s="4">
        <f t="shared" si="17"/>
        <v>1.7</v>
      </c>
      <c r="S117" s="11">
        <f t="shared" si="13"/>
        <v>69.365109154201178</v>
      </c>
      <c r="T117">
        <v>100</v>
      </c>
      <c r="U117"/>
      <c r="V117" s="10">
        <f t="shared" si="14"/>
        <v>6.6323170731707313</v>
      </c>
      <c r="W117" s="15">
        <f t="shared" si="15"/>
        <v>1.2437693777833369E-2</v>
      </c>
      <c r="X117" s="9">
        <f t="shared" si="16"/>
        <v>1.243769377783337</v>
      </c>
    </row>
    <row r="118" spans="1:24">
      <c r="A118" s="4" t="s">
        <v>65</v>
      </c>
      <c r="B118" s="4" t="s">
        <v>60</v>
      </c>
      <c r="C118" s="5" t="s">
        <v>94</v>
      </c>
      <c r="D118" s="6">
        <v>43701</v>
      </c>
      <c r="E118" s="4">
        <v>5.22</v>
      </c>
      <c r="F118" s="4">
        <v>4.32</v>
      </c>
      <c r="G118" s="4">
        <v>1.38</v>
      </c>
      <c r="H118" s="4">
        <f t="shared" si="9"/>
        <v>2.85</v>
      </c>
      <c r="I118" s="4">
        <f t="shared" si="10"/>
        <v>1.425</v>
      </c>
      <c r="J118" s="11">
        <f t="shared" si="11"/>
        <v>33.300450159061938</v>
      </c>
      <c r="K118">
        <v>90</v>
      </c>
      <c r="L118"/>
      <c r="M118" s="13">
        <v>43865</v>
      </c>
      <c r="N118">
        <v>8.2799999999999994</v>
      </c>
      <c r="O118">
        <v>7.4</v>
      </c>
      <c r="P118">
        <v>4.32</v>
      </c>
      <c r="Q118" s="4">
        <f t="shared" si="12"/>
        <v>5.86</v>
      </c>
      <c r="R118" s="4">
        <f t="shared" si="17"/>
        <v>2.93</v>
      </c>
      <c r="S118" s="11">
        <f t="shared" si="13"/>
        <v>223.31374263052896</v>
      </c>
      <c r="T118">
        <v>100</v>
      </c>
      <c r="U118"/>
      <c r="V118" s="10">
        <f t="shared" si="14"/>
        <v>6.8103658536585359</v>
      </c>
      <c r="W118" s="15">
        <f t="shared" si="15"/>
        <v>1.1603699909264301E-2</v>
      </c>
      <c r="X118" s="9">
        <f t="shared" si="16"/>
        <v>1.1603699909264302</v>
      </c>
    </row>
    <row r="119" spans="1:24">
      <c r="A119" s="4" t="s">
        <v>65</v>
      </c>
      <c r="B119" s="4" t="s">
        <v>61</v>
      </c>
      <c r="C119" s="5" t="s">
        <v>94</v>
      </c>
      <c r="D119" s="6">
        <v>43701</v>
      </c>
      <c r="E119" s="4">
        <v>7.96</v>
      </c>
      <c r="F119" s="4">
        <v>3.94</v>
      </c>
      <c r="G119" s="4">
        <v>1.4</v>
      </c>
      <c r="H119" s="4">
        <f t="shared" si="9"/>
        <v>2.67</v>
      </c>
      <c r="I119" s="4">
        <f t="shared" si="10"/>
        <v>1.335</v>
      </c>
      <c r="J119" s="11">
        <f t="shared" si="11"/>
        <v>44.568238737670789</v>
      </c>
      <c r="K119">
        <v>100</v>
      </c>
      <c r="L119"/>
      <c r="M119" s="13">
        <v>43865</v>
      </c>
      <c r="N119">
        <v>11.91</v>
      </c>
      <c r="O119">
        <v>4.66</v>
      </c>
      <c r="P119">
        <v>3.24</v>
      </c>
      <c r="Q119" s="4">
        <f t="shared" si="12"/>
        <v>3.95</v>
      </c>
      <c r="R119" s="4">
        <f t="shared" si="17"/>
        <v>1.9750000000000001</v>
      </c>
      <c r="S119" s="11">
        <f t="shared" si="13"/>
        <v>145.94722239690748</v>
      </c>
      <c r="T119">
        <v>30</v>
      </c>
      <c r="U119"/>
      <c r="V119" s="10">
        <f t="shared" si="14"/>
        <v>8.7911585365853657</v>
      </c>
      <c r="W119" s="15">
        <f t="shared" si="15"/>
        <v>7.2330707104430606E-3</v>
      </c>
      <c r="X119" s="9">
        <f t="shared" si="16"/>
        <v>0.72330707104430603</v>
      </c>
    </row>
    <row r="120" spans="1:24">
      <c r="A120" s="4" t="s">
        <v>65</v>
      </c>
      <c r="B120" s="4" t="s">
        <v>62</v>
      </c>
      <c r="C120" s="5" t="s">
        <v>94</v>
      </c>
      <c r="D120" s="6">
        <v>43701</v>
      </c>
      <c r="E120" s="4">
        <v>6.29</v>
      </c>
      <c r="F120" s="4">
        <v>4.47</v>
      </c>
      <c r="G120" s="4">
        <v>2.46</v>
      </c>
      <c r="H120" s="4">
        <f t="shared" si="9"/>
        <v>3.4649999999999999</v>
      </c>
      <c r="I120" s="4">
        <f t="shared" si="10"/>
        <v>1.7324999999999999</v>
      </c>
      <c r="J120" s="11">
        <f t="shared" si="11"/>
        <v>59.312605834676759</v>
      </c>
      <c r="K120">
        <v>80</v>
      </c>
      <c r="L120"/>
      <c r="M120" s="13">
        <v>43865</v>
      </c>
      <c r="N120">
        <v>7.21</v>
      </c>
      <c r="O120">
        <v>3.8</v>
      </c>
      <c r="P120">
        <v>3.69</v>
      </c>
      <c r="Q120" s="4">
        <f t="shared" si="12"/>
        <v>3.7450000000000001</v>
      </c>
      <c r="R120" s="4">
        <f t="shared" si="17"/>
        <v>1.8725000000000001</v>
      </c>
      <c r="S120" s="11">
        <f t="shared" si="13"/>
        <v>79.41980020030978</v>
      </c>
      <c r="T120">
        <v>60</v>
      </c>
      <c r="U120"/>
      <c r="V120" s="10">
        <f t="shared" si="14"/>
        <v>2.0475609756097559</v>
      </c>
      <c r="W120" s="15">
        <f t="shared" si="15"/>
        <v>1.7800356660923244E-3</v>
      </c>
      <c r="X120" s="9">
        <f t="shared" si="16"/>
        <v>0.17800356660923244</v>
      </c>
    </row>
    <row r="121" spans="1:24">
      <c r="A121" s="4" t="s">
        <v>65</v>
      </c>
      <c r="B121" s="4" t="s">
        <v>63</v>
      </c>
      <c r="C121" s="5" t="s">
        <v>94</v>
      </c>
      <c r="D121" s="6">
        <v>43701</v>
      </c>
      <c r="E121" s="4">
        <v>7.93</v>
      </c>
      <c r="F121" s="4">
        <v>3.15</v>
      </c>
      <c r="G121" s="4">
        <v>1.48</v>
      </c>
      <c r="H121" s="4">
        <f t="shared" si="9"/>
        <v>2.3149999999999999</v>
      </c>
      <c r="I121" s="4">
        <f t="shared" si="10"/>
        <v>1.1575</v>
      </c>
      <c r="J121" s="11">
        <f t="shared" si="11"/>
        <v>33.378364994813161</v>
      </c>
      <c r="K121">
        <v>90</v>
      </c>
      <c r="L121"/>
      <c r="M121" s="13">
        <v>43865</v>
      </c>
      <c r="N121">
        <v>4.41</v>
      </c>
      <c r="O121">
        <v>2.59</v>
      </c>
      <c r="P121">
        <v>3.05</v>
      </c>
      <c r="Q121" s="4">
        <f t="shared" si="12"/>
        <v>2.82</v>
      </c>
      <c r="R121" s="4">
        <f t="shared" si="17"/>
        <v>1.41</v>
      </c>
      <c r="S121" s="11">
        <f t="shared" si="13"/>
        <v>27.543979563794235</v>
      </c>
      <c r="T121">
        <v>50</v>
      </c>
      <c r="U121"/>
      <c r="V121" s="10">
        <f t="shared" si="14"/>
        <v>-7.8341463414634136</v>
      </c>
      <c r="W121" s="15">
        <f t="shared" si="15"/>
        <v>-1.1714875083192224E-3</v>
      </c>
      <c r="X121" s="9">
        <f t="shared" si="16"/>
        <v>-0.11714875083192224</v>
      </c>
    </row>
    <row r="122" spans="1:24">
      <c r="A122" s="4" t="s">
        <v>66</v>
      </c>
      <c r="B122" s="4" t="s">
        <v>3</v>
      </c>
      <c r="C122" s="5" t="s">
        <v>91</v>
      </c>
      <c r="D122" s="6">
        <v>43701</v>
      </c>
      <c r="E122" s="4">
        <v>6.87</v>
      </c>
      <c r="F122" s="4">
        <v>3.61</v>
      </c>
      <c r="G122" s="4">
        <v>2.56</v>
      </c>
      <c r="H122" s="4">
        <f t="shared" si="9"/>
        <v>3.085</v>
      </c>
      <c r="I122" s="4">
        <f t="shared" si="10"/>
        <v>1.5425</v>
      </c>
      <c r="J122" s="11">
        <f t="shared" si="11"/>
        <v>51.351951814848725</v>
      </c>
      <c r="K122">
        <v>100</v>
      </c>
      <c r="L122"/>
      <c r="M122" s="13">
        <v>43866</v>
      </c>
      <c r="N122">
        <v>11.84</v>
      </c>
      <c r="O122">
        <v>12.43</v>
      </c>
      <c r="P122">
        <v>9.7200000000000006</v>
      </c>
      <c r="Q122" s="4">
        <f t="shared" si="12"/>
        <v>11.074999999999999</v>
      </c>
      <c r="R122" s="4">
        <f t="shared" si="17"/>
        <v>5.5374999999999996</v>
      </c>
      <c r="S122" s="11">
        <f t="shared" si="13"/>
        <v>1140.588670847535</v>
      </c>
      <c r="T122">
        <v>100</v>
      </c>
      <c r="U122"/>
      <c r="V122" s="10">
        <f t="shared" si="14"/>
        <v>10.994242424242422</v>
      </c>
      <c r="W122" s="15">
        <f t="shared" si="15"/>
        <v>1.8791496002238169E-2</v>
      </c>
      <c r="X122" s="9">
        <f t="shared" si="16"/>
        <v>1.8791496002238168</v>
      </c>
    </row>
    <row r="123" spans="1:24">
      <c r="A123" s="4" t="s">
        <v>66</v>
      </c>
      <c r="B123" s="4" t="s">
        <v>4</v>
      </c>
      <c r="C123" s="5" t="s">
        <v>91</v>
      </c>
      <c r="D123" s="6">
        <v>43701</v>
      </c>
      <c r="E123" s="4">
        <v>7.53</v>
      </c>
      <c r="F123" s="4">
        <v>3.18</v>
      </c>
      <c r="G123" s="4">
        <v>3.75</v>
      </c>
      <c r="H123" s="4">
        <f t="shared" si="9"/>
        <v>3.4649999999999999</v>
      </c>
      <c r="I123" s="4">
        <f t="shared" si="10"/>
        <v>1.7324999999999999</v>
      </c>
      <c r="J123" s="11">
        <f t="shared" si="11"/>
        <v>71.005392994454056</v>
      </c>
      <c r="K123">
        <v>100</v>
      </c>
      <c r="L123"/>
      <c r="M123" s="13">
        <v>43866</v>
      </c>
      <c r="N123">
        <v>9.49</v>
      </c>
      <c r="O123">
        <v>7.57</v>
      </c>
      <c r="P123">
        <v>5.76</v>
      </c>
      <c r="Q123" s="4">
        <f t="shared" si="12"/>
        <v>6.665</v>
      </c>
      <c r="R123" s="4">
        <f t="shared" si="17"/>
        <v>3.3325</v>
      </c>
      <c r="S123" s="11">
        <f t="shared" si="13"/>
        <v>331.09788098647772</v>
      </c>
      <c r="T123">
        <v>100</v>
      </c>
      <c r="U123"/>
      <c r="V123" s="10">
        <f t="shared" si="14"/>
        <v>4.3357575757575759</v>
      </c>
      <c r="W123" s="15">
        <f t="shared" si="15"/>
        <v>9.3312618956826986E-3</v>
      </c>
      <c r="X123" s="9">
        <f t="shared" si="16"/>
        <v>0.93312618956826987</v>
      </c>
    </row>
    <row r="124" spans="1:24">
      <c r="A124" s="4" t="s">
        <v>66</v>
      </c>
      <c r="B124" s="4" t="s">
        <v>5</v>
      </c>
      <c r="C124" s="5" t="s">
        <v>91</v>
      </c>
      <c r="D124" s="6">
        <v>43701</v>
      </c>
      <c r="E124" s="4">
        <v>7.02</v>
      </c>
      <c r="F124" s="4">
        <v>3.72</v>
      </c>
      <c r="G124" s="4">
        <v>3.01</v>
      </c>
      <c r="H124" s="4">
        <f t="shared" si="9"/>
        <v>3.3650000000000002</v>
      </c>
      <c r="I124" s="4">
        <f t="shared" si="10"/>
        <v>1.6825000000000001</v>
      </c>
      <c r="J124" s="11">
        <f t="shared" si="11"/>
        <v>62.430545633527224</v>
      </c>
      <c r="K124">
        <v>100</v>
      </c>
      <c r="L124"/>
      <c r="M124" s="13">
        <v>43866</v>
      </c>
      <c r="N124">
        <v>14.45</v>
      </c>
      <c r="O124">
        <v>9.86</v>
      </c>
      <c r="P124">
        <v>7.92</v>
      </c>
      <c r="Q124" s="4">
        <f t="shared" si="12"/>
        <v>8.89</v>
      </c>
      <c r="R124" s="4">
        <f t="shared" si="17"/>
        <v>4.4450000000000003</v>
      </c>
      <c r="S124" s="11">
        <f t="shared" si="13"/>
        <v>896.93557643745828</v>
      </c>
      <c r="T124">
        <v>100</v>
      </c>
      <c r="U124"/>
      <c r="V124" s="10">
        <f t="shared" si="14"/>
        <v>16.436060606060607</v>
      </c>
      <c r="W124" s="15">
        <f t="shared" si="15"/>
        <v>1.6151087087145244E-2</v>
      </c>
      <c r="X124" s="9">
        <f t="shared" si="16"/>
        <v>1.6151087087145244</v>
      </c>
    </row>
    <row r="125" spans="1:24">
      <c r="A125" s="4" t="s">
        <v>66</v>
      </c>
      <c r="B125" s="4" t="s">
        <v>6</v>
      </c>
      <c r="C125" s="5" t="s">
        <v>91</v>
      </c>
      <c r="D125" s="6">
        <v>43701</v>
      </c>
      <c r="E125" s="4">
        <v>5.25</v>
      </c>
      <c r="F125" s="4">
        <v>4.54</v>
      </c>
      <c r="G125" s="4">
        <v>2.82</v>
      </c>
      <c r="H125" s="4">
        <f t="shared" si="9"/>
        <v>3.6799999999999997</v>
      </c>
      <c r="I125" s="4">
        <f t="shared" si="10"/>
        <v>1.8399999999999999</v>
      </c>
      <c r="J125" s="11">
        <f t="shared" si="11"/>
        <v>55.839924461966405</v>
      </c>
      <c r="K125">
        <v>100</v>
      </c>
      <c r="L125"/>
      <c r="M125" s="13">
        <v>43866</v>
      </c>
      <c r="N125">
        <v>8.74</v>
      </c>
      <c r="O125">
        <v>7.86</v>
      </c>
      <c r="P125">
        <v>4.96</v>
      </c>
      <c r="Q125" s="4">
        <f t="shared" si="12"/>
        <v>6.41</v>
      </c>
      <c r="R125" s="4">
        <f t="shared" si="17"/>
        <v>3.2050000000000001</v>
      </c>
      <c r="S125" s="11">
        <f t="shared" si="13"/>
        <v>282.04432974526867</v>
      </c>
      <c r="T125">
        <v>100</v>
      </c>
      <c r="U125"/>
      <c r="V125" s="10">
        <f t="shared" si="14"/>
        <v>7.7203030303030316</v>
      </c>
      <c r="W125" s="15">
        <f t="shared" si="15"/>
        <v>9.815606973135698E-3</v>
      </c>
      <c r="X125" s="9">
        <f t="shared" si="16"/>
        <v>0.98156069731356976</v>
      </c>
    </row>
    <row r="126" spans="1:24">
      <c r="A126" s="4" t="s">
        <v>66</v>
      </c>
      <c r="B126" s="4" t="s">
        <v>7</v>
      </c>
      <c r="C126" s="5" t="s">
        <v>91</v>
      </c>
      <c r="D126" s="6">
        <v>43701</v>
      </c>
      <c r="E126" s="4">
        <v>4.8600000000000003</v>
      </c>
      <c r="F126" s="4">
        <v>2.74</v>
      </c>
      <c r="G126" s="4">
        <v>1.85</v>
      </c>
      <c r="H126" s="4">
        <f t="shared" si="9"/>
        <v>2.2949999999999999</v>
      </c>
      <c r="I126" s="4">
        <f t="shared" si="10"/>
        <v>1.1475</v>
      </c>
      <c r="J126" s="11">
        <f t="shared" si="11"/>
        <v>20.104419161222644</v>
      </c>
      <c r="K126">
        <v>100</v>
      </c>
      <c r="L126"/>
      <c r="M126" s="13">
        <v>43866</v>
      </c>
      <c r="N126">
        <v>9.77</v>
      </c>
      <c r="O126">
        <v>5.82</v>
      </c>
      <c r="P126">
        <v>5.44</v>
      </c>
      <c r="Q126" s="4">
        <f t="shared" si="12"/>
        <v>5.6300000000000008</v>
      </c>
      <c r="R126" s="4">
        <f t="shared" si="17"/>
        <v>2.8150000000000004</v>
      </c>
      <c r="S126" s="11">
        <f t="shared" si="13"/>
        <v>243.22109243348555</v>
      </c>
      <c r="T126">
        <v>100</v>
      </c>
      <c r="U126"/>
      <c r="V126" s="10">
        <f t="shared" si="14"/>
        <v>10.86151515151515</v>
      </c>
      <c r="W126" s="15">
        <f t="shared" si="15"/>
        <v>1.5109280154063456E-2</v>
      </c>
      <c r="X126" s="9">
        <f t="shared" si="16"/>
        <v>1.5109280154063456</v>
      </c>
    </row>
    <row r="127" spans="1:24">
      <c r="A127" s="4" t="s">
        <v>66</v>
      </c>
      <c r="B127" s="4" t="s">
        <v>8</v>
      </c>
      <c r="C127" s="5" t="s">
        <v>92</v>
      </c>
      <c r="D127" s="6">
        <v>43701</v>
      </c>
      <c r="E127" s="4">
        <v>4.3600000000000003</v>
      </c>
      <c r="F127" s="4">
        <v>3.97</v>
      </c>
      <c r="G127" s="4">
        <v>3.07</v>
      </c>
      <c r="H127" s="4">
        <f t="shared" si="9"/>
        <v>3.52</v>
      </c>
      <c r="I127" s="4">
        <f t="shared" si="10"/>
        <v>1.76</v>
      </c>
      <c r="J127" s="11">
        <f t="shared" si="11"/>
        <v>42.428892680392487</v>
      </c>
      <c r="K127">
        <v>100</v>
      </c>
      <c r="L127"/>
      <c r="M127" s="13">
        <v>43866</v>
      </c>
      <c r="N127">
        <v>9.14</v>
      </c>
      <c r="O127">
        <v>8.77</v>
      </c>
      <c r="P127">
        <v>8.7799999999999994</v>
      </c>
      <c r="Q127" s="4">
        <f t="shared" si="12"/>
        <v>8.7749999999999986</v>
      </c>
      <c r="R127" s="4">
        <f t="shared" si="17"/>
        <v>4.3874999999999993</v>
      </c>
      <c r="S127" s="11">
        <f t="shared" si="13"/>
        <v>552.75200602286441</v>
      </c>
      <c r="T127">
        <v>100</v>
      </c>
      <c r="U127"/>
      <c r="V127" s="10">
        <f t="shared" si="14"/>
        <v>10.573939393939394</v>
      </c>
      <c r="W127" s="15">
        <f t="shared" si="15"/>
        <v>1.5558059924781592E-2</v>
      </c>
      <c r="X127" s="9">
        <f t="shared" si="16"/>
        <v>1.5558059924781593</v>
      </c>
    </row>
    <row r="128" spans="1:24">
      <c r="A128" s="4" t="s">
        <v>66</v>
      </c>
      <c r="B128" s="4" t="s">
        <v>9</v>
      </c>
      <c r="C128" s="5" t="s">
        <v>92</v>
      </c>
      <c r="D128" s="6">
        <v>43701</v>
      </c>
      <c r="E128" s="4">
        <v>3.04</v>
      </c>
      <c r="F128" s="4">
        <v>2.75</v>
      </c>
      <c r="G128" s="4">
        <v>2.0099999999999998</v>
      </c>
      <c r="H128" s="4">
        <f t="shared" si="9"/>
        <v>2.38</v>
      </c>
      <c r="I128" s="4">
        <f t="shared" si="10"/>
        <v>1.19</v>
      </c>
      <c r="J128" s="11">
        <f t="shared" si="11"/>
        <v>13.524380444515458</v>
      </c>
      <c r="K128">
        <v>100</v>
      </c>
      <c r="L128"/>
      <c r="M128" s="13">
        <v>43866</v>
      </c>
      <c r="N128">
        <v>0</v>
      </c>
      <c r="O128">
        <v>0</v>
      </c>
      <c r="P128">
        <v>0</v>
      </c>
      <c r="Q128" s="4">
        <f t="shared" si="12"/>
        <v>0</v>
      </c>
      <c r="R128" s="4">
        <f t="shared" si="17"/>
        <v>0</v>
      </c>
      <c r="S128" s="11">
        <f t="shared" si="13"/>
        <v>0</v>
      </c>
      <c r="T128">
        <v>0</v>
      </c>
      <c r="U128" t="s">
        <v>118</v>
      </c>
      <c r="V128" s="10">
        <f t="shared" si="14"/>
        <v>-6.7248484848484846</v>
      </c>
      <c r="W128" s="15" t="e">
        <f t="shared" si="15"/>
        <v>#NUM!</v>
      </c>
      <c r="X128" s="9" t="e">
        <f t="shared" si="16"/>
        <v>#NUM!</v>
      </c>
    </row>
    <row r="129" spans="1:24">
      <c r="A129" s="4" t="s">
        <v>66</v>
      </c>
      <c r="B129" s="4" t="s">
        <v>10</v>
      </c>
      <c r="C129" s="5" t="s">
        <v>92</v>
      </c>
      <c r="D129" s="6">
        <v>43701</v>
      </c>
      <c r="E129" s="4">
        <v>5.04</v>
      </c>
      <c r="F129" s="4">
        <v>4.9000000000000004</v>
      </c>
      <c r="G129" s="4">
        <v>2.82</v>
      </c>
      <c r="H129" s="4">
        <f t="shared" si="9"/>
        <v>3.8600000000000003</v>
      </c>
      <c r="I129" s="4">
        <f t="shared" si="10"/>
        <v>1.9300000000000002</v>
      </c>
      <c r="J129" s="11">
        <f t="shared" si="11"/>
        <v>58.978677115797375</v>
      </c>
      <c r="K129">
        <v>100</v>
      </c>
      <c r="L129"/>
      <c r="M129" s="13">
        <v>43866</v>
      </c>
      <c r="N129">
        <v>11.34</v>
      </c>
      <c r="O129">
        <v>8.11</v>
      </c>
      <c r="P129">
        <v>7.09</v>
      </c>
      <c r="Q129" s="4">
        <f t="shared" si="12"/>
        <v>7.6</v>
      </c>
      <c r="R129" s="4">
        <f t="shared" si="17"/>
        <v>3.8</v>
      </c>
      <c r="S129" s="11">
        <f t="shared" si="13"/>
        <v>514.43454038826712</v>
      </c>
      <c r="T129">
        <v>100</v>
      </c>
      <c r="U129"/>
      <c r="V129" s="10">
        <f t="shared" si="14"/>
        <v>13.936363636363636</v>
      </c>
      <c r="W129" s="15">
        <f t="shared" si="15"/>
        <v>1.3126620265741941E-2</v>
      </c>
      <c r="X129" s="9">
        <f t="shared" si="16"/>
        <v>1.3126620265741942</v>
      </c>
    </row>
    <row r="130" spans="1:24">
      <c r="A130" s="4" t="s">
        <v>66</v>
      </c>
      <c r="B130" s="4" t="s">
        <v>11</v>
      </c>
      <c r="C130" s="5" t="s">
        <v>92</v>
      </c>
      <c r="D130" s="6">
        <v>43701</v>
      </c>
      <c r="E130" s="4">
        <v>3.72</v>
      </c>
      <c r="F130" s="4">
        <v>2.21</v>
      </c>
      <c r="G130" s="4">
        <v>1.94</v>
      </c>
      <c r="H130" s="4">
        <f t="shared" si="9"/>
        <v>2.0750000000000002</v>
      </c>
      <c r="I130" s="4">
        <f t="shared" si="10"/>
        <v>1.0375000000000001</v>
      </c>
      <c r="J130" s="11">
        <f t="shared" si="11"/>
        <v>12.579663478274679</v>
      </c>
      <c r="K130">
        <v>100</v>
      </c>
      <c r="L130"/>
      <c r="M130" s="13">
        <v>43866</v>
      </c>
      <c r="N130">
        <v>8.77</v>
      </c>
      <c r="O130">
        <v>4.95</v>
      </c>
      <c r="P130">
        <v>4.25</v>
      </c>
      <c r="Q130" s="4">
        <f t="shared" si="12"/>
        <v>4.5999999999999996</v>
      </c>
      <c r="R130" s="4">
        <f t="shared" si="17"/>
        <v>2.2999999999999998</v>
      </c>
      <c r="S130" s="11">
        <f t="shared" si="13"/>
        <v>145.74885045578731</v>
      </c>
      <c r="T130">
        <v>100</v>
      </c>
      <c r="U130"/>
      <c r="V130" s="10">
        <f t="shared" si="14"/>
        <v>11.171212121212118</v>
      </c>
      <c r="W130" s="15">
        <f t="shared" si="15"/>
        <v>1.4847293561962491E-2</v>
      </c>
      <c r="X130" s="9">
        <f t="shared" si="16"/>
        <v>1.4847293561962491</v>
      </c>
    </row>
    <row r="131" spans="1:24">
      <c r="A131" s="4" t="s">
        <v>66</v>
      </c>
      <c r="B131" s="4" t="s">
        <v>12</v>
      </c>
      <c r="C131" s="5" t="s">
        <v>92</v>
      </c>
      <c r="D131" s="6">
        <v>43701</v>
      </c>
      <c r="E131" s="7">
        <v>5.35</v>
      </c>
      <c r="F131" s="4">
        <v>1.63</v>
      </c>
      <c r="G131" s="4">
        <v>1.41</v>
      </c>
      <c r="H131" s="4">
        <f t="shared" ref="H131:H194" si="18">AVERAGE(F131:G131)</f>
        <v>1.52</v>
      </c>
      <c r="I131" s="4">
        <f t="shared" ref="I131:I194" si="19">H131/2</f>
        <v>0.76</v>
      </c>
      <c r="J131" s="11">
        <f t="shared" ref="J131:J194" si="20">PI()*I131^2*E131</f>
        <v>9.708023954417035</v>
      </c>
      <c r="K131">
        <v>100</v>
      </c>
      <c r="L131"/>
      <c r="M131" s="13">
        <v>43866</v>
      </c>
      <c r="N131" s="14">
        <v>9.24</v>
      </c>
      <c r="O131">
        <v>2.95</v>
      </c>
      <c r="P131">
        <v>3.06</v>
      </c>
      <c r="Q131" s="4">
        <f t="shared" ref="Q131:Q194" si="21">AVERAGE(O131,P131)</f>
        <v>3.0049999999999999</v>
      </c>
      <c r="R131" s="4">
        <f t="shared" si="17"/>
        <v>1.5024999999999999</v>
      </c>
      <c r="S131" s="11">
        <f t="shared" ref="S131:S194" si="22">PI()*R131^2*N131</f>
        <v>65.531605066001319</v>
      </c>
      <c r="T131">
        <v>90</v>
      </c>
      <c r="U131"/>
      <c r="V131" s="10">
        <f t="shared" ref="V131:V194" si="23">((N131-E131)/(M131-D131))*365</f>
        <v>8.6051515151515172</v>
      </c>
      <c r="W131" s="15">
        <f t="shared" ref="W131:W194" si="24">LN(S131/J131)/(M131-D131)</f>
        <v>1.1573210854567572E-2</v>
      </c>
      <c r="X131" s="9">
        <f t="shared" ref="X131:X194" si="25">W131*100</f>
        <v>1.1573210854567573</v>
      </c>
    </row>
    <row r="132" spans="1:24">
      <c r="A132" s="4" t="s">
        <v>66</v>
      </c>
      <c r="B132" s="4" t="s">
        <v>13</v>
      </c>
      <c r="C132" s="5" t="s">
        <v>91</v>
      </c>
      <c r="D132" s="6">
        <v>43701</v>
      </c>
      <c r="E132" s="4">
        <v>8.14</v>
      </c>
      <c r="F132" s="4">
        <v>3.07</v>
      </c>
      <c r="G132" s="4">
        <v>2.1</v>
      </c>
      <c r="H132" s="4">
        <f t="shared" si="18"/>
        <v>2.585</v>
      </c>
      <c r="I132" s="4">
        <f t="shared" si="19"/>
        <v>1.2925</v>
      </c>
      <c r="J132" s="11">
        <f t="shared" si="20"/>
        <v>42.720406953205305</v>
      </c>
      <c r="K132">
        <v>100</v>
      </c>
      <c r="L132"/>
      <c r="M132" s="13">
        <v>43866</v>
      </c>
      <c r="N132">
        <v>16.77</v>
      </c>
      <c r="O132">
        <v>5.09</v>
      </c>
      <c r="P132">
        <v>6.75</v>
      </c>
      <c r="Q132" s="4">
        <f t="shared" si="21"/>
        <v>5.92</v>
      </c>
      <c r="R132" s="4">
        <f t="shared" si="17"/>
        <v>2.96</v>
      </c>
      <c r="S132" s="11">
        <f t="shared" si="22"/>
        <v>461.60059230822037</v>
      </c>
      <c r="T132">
        <v>100</v>
      </c>
      <c r="U132"/>
      <c r="V132" s="10">
        <f t="shared" si="23"/>
        <v>19.090606060606056</v>
      </c>
      <c r="W132" s="15">
        <f t="shared" si="24"/>
        <v>1.4424383501161892E-2</v>
      </c>
      <c r="X132" s="9">
        <f t="shared" si="25"/>
        <v>1.4424383501161893</v>
      </c>
    </row>
    <row r="133" spans="1:24">
      <c r="A133" s="4" t="s">
        <v>66</v>
      </c>
      <c r="B133" s="4" t="s">
        <v>14</v>
      </c>
      <c r="C133" s="5" t="s">
        <v>91</v>
      </c>
      <c r="D133" s="6">
        <v>43701</v>
      </c>
      <c r="E133" s="4">
        <v>4.25</v>
      </c>
      <c r="F133" s="4">
        <v>2.87</v>
      </c>
      <c r="G133" s="4">
        <v>2.71</v>
      </c>
      <c r="H133" s="4">
        <f t="shared" si="18"/>
        <v>2.79</v>
      </c>
      <c r="I133" s="4">
        <f t="shared" si="19"/>
        <v>1.395</v>
      </c>
      <c r="J133" s="11">
        <f t="shared" si="20"/>
        <v>25.982875835733829</v>
      </c>
      <c r="K133">
        <v>100</v>
      </c>
      <c r="L133"/>
      <c r="M133" s="13">
        <v>43866</v>
      </c>
      <c r="N133">
        <v>8.49</v>
      </c>
      <c r="O133">
        <v>5.04</v>
      </c>
      <c r="P133">
        <v>4.46</v>
      </c>
      <c r="Q133" s="4">
        <f t="shared" si="21"/>
        <v>4.75</v>
      </c>
      <c r="R133" s="4">
        <f t="shared" si="17"/>
        <v>2.375</v>
      </c>
      <c r="S133" s="11">
        <f t="shared" si="22"/>
        <v>150.44743606345031</v>
      </c>
      <c r="T133">
        <v>100</v>
      </c>
      <c r="U133"/>
      <c r="V133" s="10">
        <f t="shared" si="23"/>
        <v>9.379393939393939</v>
      </c>
      <c r="W133" s="15">
        <f t="shared" si="24"/>
        <v>1.064349128371807E-2</v>
      </c>
      <c r="X133" s="9">
        <f t="shared" si="25"/>
        <v>1.064349128371807</v>
      </c>
    </row>
    <row r="134" spans="1:24">
      <c r="A134" s="4" t="s">
        <v>66</v>
      </c>
      <c r="B134" s="4" t="s">
        <v>15</v>
      </c>
      <c r="C134" s="5" t="s">
        <v>91</v>
      </c>
      <c r="D134" s="6">
        <v>43701</v>
      </c>
      <c r="E134" s="4">
        <v>5.03</v>
      </c>
      <c r="F134" s="4">
        <v>4.4800000000000004</v>
      </c>
      <c r="G134" s="4">
        <v>2.72</v>
      </c>
      <c r="H134" s="4">
        <f t="shared" si="18"/>
        <v>3.6000000000000005</v>
      </c>
      <c r="I134" s="4">
        <f t="shared" si="19"/>
        <v>1.8000000000000003</v>
      </c>
      <c r="J134" s="11">
        <f t="shared" si="20"/>
        <v>51.199163794083596</v>
      </c>
      <c r="K134">
        <v>100</v>
      </c>
      <c r="L134"/>
      <c r="M134" s="13">
        <v>43866</v>
      </c>
      <c r="N134">
        <v>10.53</v>
      </c>
      <c r="O134">
        <v>7.83</v>
      </c>
      <c r="P134">
        <v>5.48</v>
      </c>
      <c r="Q134" s="4">
        <f t="shared" si="21"/>
        <v>6.6550000000000002</v>
      </c>
      <c r="R134" s="4">
        <f t="shared" ref="R134:R197" si="26">Q134/2</f>
        <v>3.3275000000000001</v>
      </c>
      <c r="S134" s="11">
        <f t="shared" si="22"/>
        <v>366.28098395027848</v>
      </c>
      <c r="T134">
        <v>100</v>
      </c>
      <c r="U134"/>
      <c r="V134" s="10">
        <f t="shared" si="23"/>
        <v>12.166666666666664</v>
      </c>
      <c r="W134" s="15">
        <f t="shared" si="24"/>
        <v>1.1925318513965196E-2</v>
      </c>
      <c r="X134" s="9">
        <f t="shared" si="25"/>
        <v>1.1925318513965195</v>
      </c>
    </row>
    <row r="135" spans="1:24">
      <c r="A135" s="4" t="s">
        <v>66</v>
      </c>
      <c r="B135" s="4" t="s">
        <v>16</v>
      </c>
      <c r="C135" s="5" t="s">
        <v>91</v>
      </c>
      <c r="D135" s="6">
        <v>43701</v>
      </c>
      <c r="E135" s="4">
        <v>7.08</v>
      </c>
      <c r="F135" s="4">
        <v>1.93</v>
      </c>
      <c r="G135" s="4">
        <v>1.72</v>
      </c>
      <c r="H135" s="4">
        <f t="shared" si="18"/>
        <v>1.825</v>
      </c>
      <c r="I135" s="4">
        <f t="shared" si="19"/>
        <v>0.91249999999999998</v>
      </c>
      <c r="J135" s="11">
        <f t="shared" si="20"/>
        <v>18.520336646396633</v>
      </c>
      <c r="K135">
        <v>100</v>
      </c>
      <c r="L135"/>
      <c r="M135" s="13">
        <v>43866</v>
      </c>
      <c r="N135">
        <v>12.6</v>
      </c>
      <c r="O135">
        <v>6.41</v>
      </c>
      <c r="P135">
        <v>5.42</v>
      </c>
      <c r="Q135" s="4">
        <f t="shared" si="21"/>
        <v>5.915</v>
      </c>
      <c r="R135" s="4">
        <f t="shared" si="26"/>
        <v>2.9575</v>
      </c>
      <c r="S135" s="11">
        <f t="shared" si="22"/>
        <v>346.23416844290341</v>
      </c>
      <c r="T135">
        <v>100</v>
      </c>
      <c r="U135"/>
      <c r="V135" s="10">
        <f t="shared" si="23"/>
        <v>12.210909090909089</v>
      </c>
      <c r="W135" s="15">
        <f t="shared" si="24"/>
        <v>1.7746945012385423E-2</v>
      </c>
      <c r="X135" s="9">
        <f t="shared" si="25"/>
        <v>1.7746945012385422</v>
      </c>
    </row>
    <row r="136" spans="1:24">
      <c r="A136" s="4" t="s">
        <v>66</v>
      </c>
      <c r="B136" s="4" t="s">
        <v>17</v>
      </c>
      <c r="C136" s="5" t="s">
        <v>91</v>
      </c>
      <c r="D136" s="6">
        <v>43701</v>
      </c>
      <c r="E136" s="4">
        <v>4.6100000000000003</v>
      </c>
      <c r="F136" s="4">
        <v>5.79</v>
      </c>
      <c r="G136" s="4">
        <v>4.55</v>
      </c>
      <c r="H136" s="4">
        <f t="shared" si="18"/>
        <v>5.17</v>
      </c>
      <c r="I136" s="4">
        <f t="shared" si="19"/>
        <v>2.585</v>
      </c>
      <c r="J136" s="11">
        <f t="shared" si="20"/>
        <v>96.776941550012992</v>
      </c>
      <c r="K136">
        <v>100</v>
      </c>
      <c r="L136"/>
      <c r="M136" s="13">
        <v>43866</v>
      </c>
      <c r="N136">
        <v>14.26</v>
      </c>
      <c r="O136">
        <v>10.46</v>
      </c>
      <c r="P136">
        <v>9.33</v>
      </c>
      <c r="Q136" s="4">
        <f t="shared" si="21"/>
        <v>9.8949999999999996</v>
      </c>
      <c r="R136" s="4">
        <f t="shared" si="26"/>
        <v>4.9474999999999998</v>
      </c>
      <c r="S136" s="11">
        <f t="shared" si="22"/>
        <v>1096.581725154017</v>
      </c>
      <c r="T136">
        <v>100</v>
      </c>
      <c r="U136"/>
      <c r="V136" s="10">
        <f t="shared" si="23"/>
        <v>21.346969696969694</v>
      </c>
      <c r="W136" s="15">
        <f t="shared" si="24"/>
        <v>1.4712389933611972E-2</v>
      </c>
      <c r="X136" s="9">
        <f t="shared" si="25"/>
        <v>1.4712389933611971</v>
      </c>
    </row>
    <row r="137" spans="1:24">
      <c r="A137" s="4" t="s">
        <v>66</v>
      </c>
      <c r="B137" s="4" t="s">
        <v>18</v>
      </c>
      <c r="C137" s="5" t="s">
        <v>92</v>
      </c>
      <c r="D137" s="6">
        <v>43701</v>
      </c>
      <c r="E137" s="4">
        <v>5.56</v>
      </c>
      <c r="F137" s="4">
        <v>3.3</v>
      </c>
      <c r="G137" s="4">
        <v>2.31</v>
      </c>
      <c r="H137" s="4">
        <f t="shared" si="18"/>
        <v>2.8049999999999997</v>
      </c>
      <c r="I137" s="4">
        <f t="shared" si="19"/>
        <v>1.4024999999999999</v>
      </c>
      <c r="J137" s="11">
        <f t="shared" si="20"/>
        <v>34.358200058182547</v>
      </c>
      <c r="K137">
        <v>100</v>
      </c>
      <c r="L137"/>
      <c r="M137" s="13">
        <v>43866</v>
      </c>
      <c r="N137">
        <v>8.81</v>
      </c>
      <c r="O137">
        <v>7.66</v>
      </c>
      <c r="P137">
        <v>6.96</v>
      </c>
      <c r="Q137" s="4">
        <f t="shared" si="21"/>
        <v>7.3100000000000005</v>
      </c>
      <c r="R137" s="4">
        <f t="shared" si="26"/>
        <v>3.6550000000000002</v>
      </c>
      <c r="S137" s="11">
        <f t="shared" si="22"/>
        <v>369.74349638026831</v>
      </c>
      <c r="T137">
        <v>100</v>
      </c>
      <c r="U137"/>
      <c r="V137" s="10">
        <f t="shared" si="23"/>
        <v>7.1893939393939412</v>
      </c>
      <c r="W137" s="15">
        <f t="shared" si="24"/>
        <v>1.4399810916725169E-2</v>
      </c>
      <c r="X137" s="9">
        <f t="shared" si="25"/>
        <v>1.4399810916725169</v>
      </c>
    </row>
    <row r="138" spans="1:24">
      <c r="A138" s="4" t="s">
        <v>66</v>
      </c>
      <c r="B138" s="4" t="s">
        <v>19</v>
      </c>
      <c r="C138" s="5" t="s">
        <v>92</v>
      </c>
      <c r="D138" s="6">
        <v>43701</v>
      </c>
      <c r="E138" s="4">
        <v>6.86</v>
      </c>
      <c r="F138" s="4">
        <v>3.79</v>
      </c>
      <c r="G138" s="4">
        <v>2.4700000000000002</v>
      </c>
      <c r="H138" s="4">
        <f t="shared" si="18"/>
        <v>3.13</v>
      </c>
      <c r="I138" s="4">
        <f t="shared" si="19"/>
        <v>1.5649999999999999</v>
      </c>
      <c r="J138" s="11">
        <f t="shared" si="20"/>
        <v>52.784045451540841</v>
      </c>
      <c r="K138">
        <v>100</v>
      </c>
      <c r="L138"/>
      <c r="M138" s="13">
        <v>43866</v>
      </c>
      <c r="N138">
        <v>11.33</v>
      </c>
      <c r="O138">
        <v>9.6999999999999993</v>
      </c>
      <c r="P138">
        <v>8.73</v>
      </c>
      <c r="Q138" s="4">
        <f t="shared" si="21"/>
        <v>9.2149999999999999</v>
      </c>
      <c r="R138" s="4">
        <f t="shared" si="26"/>
        <v>4.6074999999999999</v>
      </c>
      <c r="S138" s="11">
        <f t="shared" si="22"/>
        <v>755.63222429611199</v>
      </c>
      <c r="T138">
        <v>100</v>
      </c>
      <c r="U138"/>
      <c r="V138" s="10">
        <f t="shared" si="23"/>
        <v>9.8881818181818169</v>
      </c>
      <c r="W138" s="15">
        <f t="shared" si="24"/>
        <v>1.6129368523888306E-2</v>
      </c>
      <c r="X138" s="9">
        <f t="shared" si="25"/>
        <v>1.6129368523888306</v>
      </c>
    </row>
    <row r="139" spans="1:24">
      <c r="A139" s="4" t="s">
        <v>66</v>
      </c>
      <c r="B139" s="4" t="s">
        <v>20</v>
      </c>
      <c r="C139" s="5" t="s">
        <v>92</v>
      </c>
      <c r="D139" s="6">
        <v>43701</v>
      </c>
      <c r="E139" s="4">
        <v>5.79</v>
      </c>
      <c r="F139" s="4">
        <v>4</v>
      </c>
      <c r="G139" s="4">
        <v>2.72</v>
      </c>
      <c r="H139" s="4">
        <f t="shared" si="18"/>
        <v>3.3600000000000003</v>
      </c>
      <c r="I139" s="4">
        <f t="shared" si="19"/>
        <v>1.6800000000000002</v>
      </c>
      <c r="J139" s="11">
        <f t="shared" si="20"/>
        <v>51.338952100797712</v>
      </c>
      <c r="K139">
        <v>100</v>
      </c>
      <c r="L139"/>
      <c r="M139" s="13">
        <v>43866</v>
      </c>
      <c r="N139">
        <v>11.98</v>
      </c>
      <c r="O139">
        <v>7.51</v>
      </c>
      <c r="P139">
        <v>6.49</v>
      </c>
      <c r="Q139" s="4">
        <f t="shared" si="21"/>
        <v>7</v>
      </c>
      <c r="R139" s="4">
        <f t="shared" si="26"/>
        <v>3.5</v>
      </c>
      <c r="S139" s="11">
        <f t="shared" si="22"/>
        <v>461.04442987757005</v>
      </c>
      <c r="T139">
        <v>100</v>
      </c>
      <c r="U139"/>
      <c r="V139" s="10">
        <f t="shared" si="23"/>
        <v>13.693030303030303</v>
      </c>
      <c r="W139" s="15">
        <f t="shared" si="24"/>
        <v>1.3303300916744242E-2</v>
      </c>
      <c r="X139" s="9">
        <f t="shared" si="25"/>
        <v>1.3303300916744243</v>
      </c>
    </row>
    <row r="140" spans="1:24">
      <c r="A140" s="4" t="s">
        <v>66</v>
      </c>
      <c r="B140" s="4" t="s">
        <v>21</v>
      </c>
      <c r="C140" s="5" t="s">
        <v>92</v>
      </c>
      <c r="D140" s="6">
        <v>43701</v>
      </c>
      <c r="E140" s="4">
        <v>4.63</v>
      </c>
      <c r="F140" s="4">
        <v>3.24</v>
      </c>
      <c r="G140" s="4">
        <v>2.88</v>
      </c>
      <c r="H140" s="4">
        <f t="shared" si="18"/>
        <v>3.06</v>
      </c>
      <c r="I140" s="4">
        <f t="shared" si="19"/>
        <v>1.53</v>
      </c>
      <c r="J140" s="11">
        <f t="shared" si="20"/>
        <v>34.049734144110047</v>
      </c>
      <c r="K140">
        <v>100</v>
      </c>
      <c r="L140"/>
      <c r="M140" s="13">
        <v>43866</v>
      </c>
      <c r="N140">
        <v>7.3</v>
      </c>
      <c r="O140">
        <v>7.25</v>
      </c>
      <c r="P140">
        <v>5.73</v>
      </c>
      <c r="Q140" s="4">
        <f t="shared" si="21"/>
        <v>6.49</v>
      </c>
      <c r="R140" s="4">
        <f t="shared" si="26"/>
        <v>3.2450000000000001</v>
      </c>
      <c r="S140" s="11">
        <f t="shared" si="22"/>
        <v>241.4916590294531</v>
      </c>
      <c r="T140">
        <v>100</v>
      </c>
      <c r="U140"/>
      <c r="V140" s="10">
        <f t="shared" si="23"/>
        <v>5.9063636363636363</v>
      </c>
      <c r="W140" s="15">
        <f t="shared" si="24"/>
        <v>1.1872804300361341E-2</v>
      </c>
      <c r="X140" s="9">
        <f t="shared" si="25"/>
        <v>1.1872804300361341</v>
      </c>
    </row>
    <row r="141" spans="1:24">
      <c r="A141" s="4" t="s">
        <v>66</v>
      </c>
      <c r="B141" s="4" t="s">
        <v>22</v>
      </c>
      <c r="C141" s="5" t="s">
        <v>92</v>
      </c>
      <c r="D141" s="6">
        <v>43701</v>
      </c>
      <c r="E141" s="4">
        <v>4.25</v>
      </c>
      <c r="F141" s="4">
        <v>4.1399999999999997</v>
      </c>
      <c r="G141" s="4">
        <v>2.91</v>
      </c>
      <c r="H141" s="4">
        <f t="shared" si="18"/>
        <v>3.5249999999999999</v>
      </c>
      <c r="I141" s="4">
        <f t="shared" si="19"/>
        <v>1.7625</v>
      </c>
      <c r="J141" s="11">
        <f t="shared" si="20"/>
        <v>41.476017979778028</v>
      </c>
      <c r="K141">
        <v>100</v>
      </c>
      <c r="L141"/>
      <c r="M141" s="13">
        <v>43866</v>
      </c>
      <c r="N141">
        <v>8.6</v>
      </c>
      <c r="O141">
        <v>6.62</v>
      </c>
      <c r="P141">
        <v>5.98</v>
      </c>
      <c r="Q141" s="4">
        <f t="shared" si="21"/>
        <v>6.3000000000000007</v>
      </c>
      <c r="R141" s="4">
        <f t="shared" si="26"/>
        <v>3.1500000000000004</v>
      </c>
      <c r="S141" s="11">
        <f t="shared" si="22"/>
        <v>268.08309670510465</v>
      </c>
      <c r="T141">
        <v>100</v>
      </c>
      <c r="U141"/>
      <c r="V141" s="10">
        <f t="shared" si="23"/>
        <v>9.6227272727272712</v>
      </c>
      <c r="W141" s="15">
        <f t="shared" si="24"/>
        <v>1.1310191603573617E-2</v>
      </c>
      <c r="X141" s="9">
        <f t="shared" si="25"/>
        <v>1.1310191603573616</v>
      </c>
    </row>
    <row r="142" spans="1:24">
      <c r="A142" s="4" t="s">
        <v>66</v>
      </c>
      <c r="B142" s="4" t="s">
        <v>23</v>
      </c>
      <c r="C142" s="5" t="s">
        <v>91</v>
      </c>
      <c r="D142" s="8">
        <v>43710</v>
      </c>
      <c r="E142" s="4">
        <v>4.93</v>
      </c>
      <c r="F142" s="4">
        <v>4.63</v>
      </c>
      <c r="G142" s="4">
        <v>3.05</v>
      </c>
      <c r="H142" s="4">
        <f t="shared" si="18"/>
        <v>3.84</v>
      </c>
      <c r="I142" s="4">
        <f t="shared" si="19"/>
        <v>1.92</v>
      </c>
      <c r="J142" s="11">
        <f t="shared" si="20"/>
        <v>57.095154089893519</v>
      </c>
      <c r="K142">
        <v>100</v>
      </c>
      <c r="L142" t="s">
        <v>111</v>
      </c>
      <c r="M142" s="13">
        <v>43866</v>
      </c>
      <c r="N142">
        <v>10.15</v>
      </c>
      <c r="O142">
        <v>6.45</v>
      </c>
      <c r="P142">
        <v>5.67</v>
      </c>
      <c r="Q142" s="4">
        <f t="shared" si="21"/>
        <v>6.0600000000000005</v>
      </c>
      <c r="R142" s="4">
        <f t="shared" si="26"/>
        <v>3.0300000000000002</v>
      </c>
      <c r="S142" s="11">
        <f t="shared" si="22"/>
        <v>292.75287713242676</v>
      </c>
      <c r="T142">
        <v>100</v>
      </c>
      <c r="U142"/>
      <c r="V142" s="10">
        <f t="shared" si="23"/>
        <v>12.213461538461541</v>
      </c>
      <c r="W142" s="15">
        <f t="shared" si="24"/>
        <v>1.0478266566643418E-2</v>
      </c>
      <c r="X142" s="9">
        <f t="shared" si="25"/>
        <v>1.0478266566643417</v>
      </c>
    </row>
    <row r="143" spans="1:24">
      <c r="A143" s="4" t="s">
        <v>66</v>
      </c>
      <c r="B143" s="4" t="s">
        <v>24</v>
      </c>
      <c r="C143" s="5" t="s">
        <v>91</v>
      </c>
      <c r="D143" s="8">
        <v>43710</v>
      </c>
      <c r="E143" s="4">
        <v>7.05</v>
      </c>
      <c r="F143" s="4">
        <v>2.27</v>
      </c>
      <c r="G143" s="4">
        <v>2.1</v>
      </c>
      <c r="H143" s="4">
        <f t="shared" si="18"/>
        <v>2.1850000000000001</v>
      </c>
      <c r="I143" s="4">
        <f t="shared" si="19"/>
        <v>1.0925</v>
      </c>
      <c r="J143" s="11">
        <f t="shared" si="20"/>
        <v>26.435156203855588</v>
      </c>
      <c r="K143">
        <v>100</v>
      </c>
      <c r="L143" t="s">
        <v>111</v>
      </c>
      <c r="M143" s="13">
        <v>43866</v>
      </c>
      <c r="N143">
        <v>9.94</v>
      </c>
      <c r="O143">
        <v>6.52</v>
      </c>
      <c r="P143">
        <v>5.3</v>
      </c>
      <c r="Q143" s="4">
        <f t="shared" si="21"/>
        <v>5.91</v>
      </c>
      <c r="R143" s="4">
        <f t="shared" si="26"/>
        <v>2.9550000000000001</v>
      </c>
      <c r="S143" s="11">
        <f t="shared" si="22"/>
        <v>272.67870797416634</v>
      </c>
      <c r="T143">
        <v>100</v>
      </c>
      <c r="U143"/>
      <c r="V143" s="10">
        <f t="shared" si="23"/>
        <v>6.7618589743589732</v>
      </c>
      <c r="W143" s="15">
        <f t="shared" si="24"/>
        <v>1.495897057426418E-2</v>
      </c>
      <c r="X143" s="9">
        <f t="shared" si="25"/>
        <v>1.4958970574264181</v>
      </c>
    </row>
    <row r="144" spans="1:24">
      <c r="A144" s="4" t="s">
        <v>66</v>
      </c>
      <c r="B144" s="4" t="s">
        <v>25</v>
      </c>
      <c r="C144" s="5" t="s">
        <v>91</v>
      </c>
      <c r="D144" s="8">
        <v>43710</v>
      </c>
      <c r="E144" s="4">
        <v>5.04</v>
      </c>
      <c r="F144" s="4">
        <v>1.37</v>
      </c>
      <c r="G144" s="4">
        <v>1.33</v>
      </c>
      <c r="H144" s="4">
        <f t="shared" si="18"/>
        <v>1.35</v>
      </c>
      <c r="I144" s="4">
        <f t="shared" si="19"/>
        <v>0.67500000000000004</v>
      </c>
      <c r="J144" s="11">
        <f t="shared" si="20"/>
        <v>7.2141962900709222</v>
      </c>
      <c r="K144">
        <v>100</v>
      </c>
      <c r="L144" t="s">
        <v>111</v>
      </c>
      <c r="M144" s="13">
        <v>43866</v>
      </c>
      <c r="N144">
        <v>6.48</v>
      </c>
      <c r="O144">
        <v>2.04</v>
      </c>
      <c r="P144">
        <v>1.9</v>
      </c>
      <c r="Q144" s="4">
        <f t="shared" si="21"/>
        <v>1.97</v>
      </c>
      <c r="R144" s="4">
        <f t="shared" si="26"/>
        <v>0.98499999999999999</v>
      </c>
      <c r="S144" s="11">
        <f t="shared" si="22"/>
        <v>19.751375225492939</v>
      </c>
      <c r="T144">
        <v>100</v>
      </c>
      <c r="U144"/>
      <c r="V144" s="10">
        <f t="shared" si="23"/>
        <v>3.3692307692307701</v>
      </c>
      <c r="W144" s="15">
        <f t="shared" si="24"/>
        <v>6.4562328774360519E-3</v>
      </c>
      <c r="X144" s="9">
        <f t="shared" si="25"/>
        <v>0.64562328774360522</v>
      </c>
    </row>
    <row r="145" spans="1:24">
      <c r="A145" s="4" t="s">
        <v>66</v>
      </c>
      <c r="B145" s="4" t="s">
        <v>26</v>
      </c>
      <c r="C145" s="5" t="s">
        <v>91</v>
      </c>
      <c r="D145" s="8">
        <v>43710</v>
      </c>
      <c r="E145" s="4">
        <v>5.94</v>
      </c>
      <c r="F145" s="4">
        <v>3.89</v>
      </c>
      <c r="G145" s="4">
        <v>3.96</v>
      </c>
      <c r="H145" s="4">
        <f t="shared" si="18"/>
        <v>3.9249999999999998</v>
      </c>
      <c r="I145" s="4">
        <f t="shared" si="19"/>
        <v>1.9624999999999999</v>
      </c>
      <c r="J145" s="11">
        <f t="shared" si="20"/>
        <v>71.871324511079493</v>
      </c>
      <c r="K145">
        <v>100</v>
      </c>
      <c r="L145" t="s">
        <v>111</v>
      </c>
      <c r="M145" s="13">
        <v>43866</v>
      </c>
      <c r="N145">
        <v>13.94</v>
      </c>
      <c r="O145">
        <v>8.01</v>
      </c>
      <c r="P145">
        <v>9.98</v>
      </c>
      <c r="Q145" s="4">
        <f t="shared" si="21"/>
        <v>8.995000000000001</v>
      </c>
      <c r="R145" s="4">
        <f t="shared" si="26"/>
        <v>4.4975000000000005</v>
      </c>
      <c r="S145" s="11">
        <f t="shared" si="22"/>
        <v>885.8393953940564</v>
      </c>
      <c r="T145">
        <v>100</v>
      </c>
      <c r="U145"/>
      <c r="V145" s="10">
        <f t="shared" si="23"/>
        <v>18.717948717948715</v>
      </c>
      <c r="W145" s="15">
        <f t="shared" si="24"/>
        <v>1.6100373745474832E-2</v>
      </c>
      <c r="X145" s="9">
        <f t="shared" si="25"/>
        <v>1.6100373745474832</v>
      </c>
    </row>
    <row r="146" spans="1:24">
      <c r="A146" s="4" t="s">
        <v>66</v>
      </c>
      <c r="B146" s="4" t="s">
        <v>27</v>
      </c>
      <c r="C146" s="5" t="s">
        <v>91</v>
      </c>
      <c r="D146" s="8">
        <v>43710</v>
      </c>
      <c r="E146" s="4">
        <v>3.63</v>
      </c>
      <c r="F146" s="4">
        <v>1.23</v>
      </c>
      <c r="G146" s="4">
        <v>3.04</v>
      </c>
      <c r="H146" s="4">
        <f t="shared" si="18"/>
        <v>2.1349999999999998</v>
      </c>
      <c r="I146" s="4">
        <f t="shared" si="19"/>
        <v>1.0674999999999999</v>
      </c>
      <c r="J146" s="11">
        <f t="shared" si="20"/>
        <v>12.99547820236897</v>
      </c>
      <c r="K146">
        <v>100</v>
      </c>
      <c r="L146" t="s">
        <v>111</v>
      </c>
      <c r="M146" s="13">
        <v>43866</v>
      </c>
      <c r="N146">
        <v>8.9</v>
      </c>
      <c r="O146">
        <v>4.66</v>
      </c>
      <c r="P146">
        <v>2.63</v>
      </c>
      <c r="Q146" s="4">
        <f t="shared" si="21"/>
        <v>3.645</v>
      </c>
      <c r="R146" s="4">
        <f t="shared" si="26"/>
        <v>1.8225</v>
      </c>
      <c r="S146" s="11">
        <f t="shared" si="22"/>
        <v>92.869894741287993</v>
      </c>
      <c r="T146">
        <v>100</v>
      </c>
      <c r="U146"/>
      <c r="V146" s="10">
        <f t="shared" si="23"/>
        <v>12.33044871794872</v>
      </c>
      <c r="W146" s="15">
        <f t="shared" si="24"/>
        <v>1.2606397859111551E-2</v>
      </c>
      <c r="X146" s="9">
        <f t="shared" si="25"/>
        <v>1.2606397859111551</v>
      </c>
    </row>
    <row r="147" spans="1:24">
      <c r="A147" s="4" t="s">
        <v>66</v>
      </c>
      <c r="B147" s="4" t="s">
        <v>28</v>
      </c>
      <c r="C147" s="5" t="s">
        <v>92</v>
      </c>
      <c r="D147" s="6">
        <v>43701</v>
      </c>
      <c r="E147" s="4">
        <v>6.28</v>
      </c>
      <c r="F147" s="4">
        <v>4.55</v>
      </c>
      <c r="G147" s="4">
        <v>3.6</v>
      </c>
      <c r="H147" s="4">
        <f t="shared" si="18"/>
        <v>4.0750000000000002</v>
      </c>
      <c r="I147" s="4">
        <f t="shared" si="19"/>
        <v>2.0375000000000001</v>
      </c>
      <c r="J147" s="11">
        <f t="shared" si="20"/>
        <v>81.903931927979201</v>
      </c>
      <c r="K147">
        <v>100</v>
      </c>
      <c r="L147"/>
      <c r="M147" s="13">
        <v>43866</v>
      </c>
      <c r="N147">
        <v>12.98</v>
      </c>
      <c r="O147">
        <v>9.2799999999999994</v>
      </c>
      <c r="P147">
        <v>10.76</v>
      </c>
      <c r="Q147" s="4">
        <f t="shared" si="21"/>
        <v>10.02</v>
      </c>
      <c r="R147" s="4">
        <f t="shared" si="26"/>
        <v>5.01</v>
      </c>
      <c r="S147" s="11">
        <f t="shared" si="22"/>
        <v>1023.5286811415117</v>
      </c>
      <c r="T147">
        <v>100</v>
      </c>
      <c r="U147"/>
      <c r="V147" s="10">
        <f t="shared" si="23"/>
        <v>14.82121212121212</v>
      </c>
      <c r="W147" s="15">
        <f t="shared" si="24"/>
        <v>1.5305845022567405E-2</v>
      </c>
      <c r="X147" s="9">
        <f t="shared" si="25"/>
        <v>1.5305845022567404</v>
      </c>
    </row>
    <row r="148" spans="1:24">
      <c r="A148" s="4" t="s">
        <v>66</v>
      </c>
      <c r="B148" s="4" t="s">
        <v>29</v>
      </c>
      <c r="C148" s="5" t="s">
        <v>92</v>
      </c>
      <c r="D148" s="6">
        <v>43701</v>
      </c>
      <c r="E148" s="4">
        <v>6.36</v>
      </c>
      <c r="F148" s="4">
        <v>3.46</v>
      </c>
      <c r="G148" s="4">
        <v>1.99</v>
      </c>
      <c r="H148" s="4">
        <f t="shared" si="18"/>
        <v>2.7250000000000001</v>
      </c>
      <c r="I148" s="4">
        <f t="shared" si="19"/>
        <v>1.3625</v>
      </c>
      <c r="J148" s="11">
        <f t="shared" si="20"/>
        <v>37.091979427817208</v>
      </c>
      <c r="K148">
        <v>100</v>
      </c>
      <c r="L148"/>
      <c r="M148" s="13">
        <v>43866</v>
      </c>
      <c r="N148">
        <v>10.61</v>
      </c>
      <c r="O148">
        <v>5.98</v>
      </c>
      <c r="P148">
        <v>6.02</v>
      </c>
      <c r="Q148" s="4">
        <f t="shared" si="21"/>
        <v>6</v>
      </c>
      <c r="R148" s="4">
        <f t="shared" si="26"/>
        <v>3</v>
      </c>
      <c r="S148" s="11">
        <f t="shared" si="22"/>
        <v>299.99068249128931</v>
      </c>
      <c r="T148">
        <v>100</v>
      </c>
      <c r="U148"/>
      <c r="V148" s="10">
        <f t="shared" si="23"/>
        <v>9.4015151515151505</v>
      </c>
      <c r="W148" s="15">
        <f t="shared" si="24"/>
        <v>1.2668791863633674E-2</v>
      </c>
      <c r="X148" s="9">
        <f t="shared" si="25"/>
        <v>1.2668791863633673</v>
      </c>
    </row>
    <row r="149" spans="1:24">
      <c r="A149" s="4" t="s">
        <v>66</v>
      </c>
      <c r="B149" s="4" t="s">
        <v>30</v>
      </c>
      <c r="C149" s="5" t="s">
        <v>92</v>
      </c>
      <c r="D149" s="6">
        <v>43701</v>
      </c>
      <c r="E149" s="4">
        <v>6.88</v>
      </c>
      <c r="F149" s="4">
        <v>3.81</v>
      </c>
      <c r="G149" s="4">
        <v>3.17</v>
      </c>
      <c r="H149" s="4">
        <f t="shared" si="18"/>
        <v>3.49</v>
      </c>
      <c r="I149" s="4">
        <f t="shared" si="19"/>
        <v>1.7450000000000001</v>
      </c>
      <c r="J149" s="11">
        <f t="shared" si="20"/>
        <v>65.81564980958116</v>
      </c>
      <c r="K149">
        <v>100</v>
      </c>
      <c r="L149"/>
      <c r="M149" s="13">
        <v>43866</v>
      </c>
      <c r="N149">
        <v>13.28</v>
      </c>
      <c r="O149">
        <v>10.06</v>
      </c>
      <c r="P149">
        <v>9.84</v>
      </c>
      <c r="Q149" s="4">
        <f t="shared" si="21"/>
        <v>9.9499999999999993</v>
      </c>
      <c r="R149" s="4">
        <f t="shared" si="26"/>
        <v>4.9749999999999996</v>
      </c>
      <c r="S149" s="11">
        <f t="shared" si="22"/>
        <v>1032.6047486009177</v>
      </c>
      <c r="T149">
        <v>100</v>
      </c>
      <c r="U149"/>
      <c r="V149" s="10">
        <f t="shared" si="23"/>
        <v>14.157575757575758</v>
      </c>
      <c r="W149" s="15">
        <f t="shared" si="24"/>
        <v>1.6684740133426461E-2</v>
      </c>
      <c r="X149" s="9">
        <f t="shared" si="25"/>
        <v>1.6684740133426461</v>
      </c>
    </row>
    <row r="150" spans="1:24">
      <c r="A150" s="4" t="s">
        <v>66</v>
      </c>
      <c r="B150" s="4" t="s">
        <v>31</v>
      </c>
      <c r="C150" s="5" t="s">
        <v>92</v>
      </c>
      <c r="D150" s="6">
        <v>43701</v>
      </c>
      <c r="E150" s="4">
        <v>6.34</v>
      </c>
      <c r="F150" s="4">
        <v>5.28</v>
      </c>
      <c r="G150" s="4">
        <v>4.0999999999999996</v>
      </c>
      <c r="H150" s="4">
        <f t="shared" si="18"/>
        <v>4.6899999999999995</v>
      </c>
      <c r="I150" s="4">
        <f t="shared" si="19"/>
        <v>2.3449999999999998</v>
      </c>
      <c r="J150" s="11">
        <f t="shared" si="20"/>
        <v>109.5279160756879</v>
      </c>
      <c r="K150">
        <v>100</v>
      </c>
      <c r="L150"/>
      <c r="M150" s="13">
        <v>43866</v>
      </c>
      <c r="N150">
        <v>9.1999999999999993</v>
      </c>
      <c r="O150">
        <v>6.37</v>
      </c>
      <c r="P150">
        <v>6.94</v>
      </c>
      <c r="Q150" s="4">
        <f t="shared" si="21"/>
        <v>6.6550000000000002</v>
      </c>
      <c r="R150" s="4">
        <f t="shared" si="26"/>
        <v>3.3275000000000001</v>
      </c>
      <c r="S150" s="11">
        <f t="shared" si="22"/>
        <v>320.01757382170575</v>
      </c>
      <c r="T150">
        <v>90</v>
      </c>
      <c r="U150"/>
      <c r="V150" s="10">
        <f t="shared" si="23"/>
        <v>6.3266666666666653</v>
      </c>
      <c r="W150" s="15">
        <f t="shared" si="24"/>
        <v>6.4981603295977833E-3</v>
      </c>
      <c r="X150" s="9">
        <f t="shared" si="25"/>
        <v>0.6498160329597783</v>
      </c>
    </row>
    <row r="151" spans="1:24">
      <c r="A151" s="4" t="s">
        <v>66</v>
      </c>
      <c r="B151" s="4" t="s">
        <v>32</v>
      </c>
      <c r="C151" s="5" t="s">
        <v>92</v>
      </c>
      <c r="D151" s="6">
        <v>43701</v>
      </c>
      <c r="E151" s="4">
        <v>6.04</v>
      </c>
      <c r="F151" s="4">
        <v>3.39</v>
      </c>
      <c r="G151" s="4">
        <v>1.88</v>
      </c>
      <c r="H151" s="4">
        <f t="shared" si="18"/>
        <v>2.6349999999999998</v>
      </c>
      <c r="I151" s="4">
        <f t="shared" si="19"/>
        <v>1.3174999999999999</v>
      </c>
      <c r="J151" s="11">
        <f t="shared" si="20"/>
        <v>32.93730482485369</v>
      </c>
      <c r="K151">
        <v>100</v>
      </c>
      <c r="L151"/>
      <c r="M151" s="13">
        <v>43866</v>
      </c>
      <c r="N151">
        <v>8.9600000000000009</v>
      </c>
      <c r="O151">
        <v>6.7</v>
      </c>
      <c r="P151">
        <v>5.23</v>
      </c>
      <c r="Q151" s="4">
        <f t="shared" si="21"/>
        <v>5.9649999999999999</v>
      </c>
      <c r="R151" s="4">
        <f t="shared" si="26"/>
        <v>2.9824999999999999</v>
      </c>
      <c r="S151" s="11">
        <f t="shared" si="22"/>
        <v>250.3910417472251</v>
      </c>
      <c r="T151">
        <v>100</v>
      </c>
      <c r="U151"/>
      <c r="V151" s="10">
        <f t="shared" si="23"/>
        <v>6.4593939393939408</v>
      </c>
      <c r="W151" s="15">
        <f t="shared" si="24"/>
        <v>1.2293442194868021E-2</v>
      </c>
      <c r="X151" s="9">
        <f t="shared" si="25"/>
        <v>1.2293442194868021</v>
      </c>
    </row>
    <row r="152" spans="1:24">
      <c r="A152" s="4" t="s">
        <v>66</v>
      </c>
      <c r="B152" s="4" t="s">
        <v>33</v>
      </c>
      <c r="C152" s="5" t="s">
        <v>93</v>
      </c>
      <c r="D152" s="6">
        <v>43701</v>
      </c>
      <c r="E152" s="4">
        <v>4.41</v>
      </c>
      <c r="F152" s="4">
        <v>2.93</v>
      </c>
      <c r="G152" s="4">
        <v>2.1</v>
      </c>
      <c r="H152" s="4">
        <f t="shared" si="18"/>
        <v>2.5150000000000001</v>
      </c>
      <c r="I152" s="4">
        <f t="shared" si="19"/>
        <v>1.2575000000000001</v>
      </c>
      <c r="J152" s="11">
        <f t="shared" si="20"/>
        <v>21.908086632513509</v>
      </c>
      <c r="K152">
        <v>100</v>
      </c>
      <c r="L152"/>
      <c r="M152" s="13">
        <v>43866</v>
      </c>
      <c r="N152">
        <v>10.37</v>
      </c>
      <c r="O152">
        <v>8.1300000000000008</v>
      </c>
      <c r="P152">
        <v>5.76</v>
      </c>
      <c r="Q152" s="4">
        <f t="shared" si="21"/>
        <v>6.9450000000000003</v>
      </c>
      <c r="R152" s="4">
        <f t="shared" si="26"/>
        <v>3.4725000000000001</v>
      </c>
      <c r="S152" s="11">
        <f t="shared" si="22"/>
        <v>392.83768032357028</v>
      </c>
      <c r="T152">
        <v>100</v>
      </c>
      <c r="U152"/>
      <c r="V152" s="10">
        <f t="shared" si="23"/>
        <v>13.184242424242422</v>
      </c>
      <c r="W152" s="15">
        <f t="shared" si="24"/>
        <v>1.7494185927829638E-2</v>
      </c>
      <c r="X152" s="9">
        <f t="shared" si="25"/>
        <v>1.7494185927829637</v>
      </c>
    </row>
    <row r="153" spans="1:24">
      <c r="A153" s="4" t="s">
        <v>66</v>
      </c>
      <c r="B153" s="4" t="s">
        <v>34</v>
      </c>
      <c r="C153" s="5" t="s">
        <v>93</v>
      </c>
      <c r="D153" s="6">
        <v>43701</v>
      </c>
      <c r="E153" s="4">
        <v>4.97</v>
      </c>
      <c r="F153" s="4">
        <v>4.54</v>
      </c>
      <c r="G153" s="4">
        <v>2.4500000000000002</v>
      </c>
      <c r="H153" s="4">
        <f t="shared" si="18"/>
        <v>3.4950000000000001</v>
      </c>
      <c r="I153" s="4">
        <f t="shared" si="19"/>
        <v>1.7475000000000001</v>
      </c>
      <c r="J153" s="11">
        <f t="shared" si="20"/>
        <v>47.680481258243958</v>
      </c>
      <c r="K153">
        <v>100</v>
      </c>
      <c r="L153"/>
      <c r="M153" s="13">
        <v>43866</v>
      </c>
      <c r="N153">
        <v>11.67</v>
      </c>
      <c r="O153">
        <v>11.75</v>
      </c>
      <c r="P153">
        <v>7.36</v>
      </c>
      <c r="Q153" s="4">
        <f t="shared" si="21"/>
        <v>9.5549999999999997</v>
      </c>
      <c r="R153" s="4">
        <f t="shared" si="26"/>
        <v>4.7774999999999999</v>
      </c>
      <c r="S153" s="11">
        <f t="shared" si="22"/>
        <v>836.80086450002307</v>
      </c>
      <c r="T153">
        <v>100</v>
      </c>
      <c r="U153"/>
      <c r="V153" s="10">
        <f t="shared" si="23"/>
        <v>14.82121212121212</v>
      </c>
      <c r="W153" s="15">
        <f t="shared" si="24"/>
        <v>1.7364024304259717E-2</v>
      </c>
      <c r="X153" s="9">
        <f t="shared" si="25"/>
        <v>1.7364024304259718</v>
      </c>
    </row>
    <row r="154" spans="1:24">
      <c r="A154" s="4" t="s">
        <v>66</v>
      </c>
      <c r="B154" s="4" t="s">
        <v>35</v>
      </c>
      <c r="C154" s="5" t="s">
        <v>93</v>
      </c>
      <c r="D154" s="6">
        <v>43701</v>
      </c>
      <c r="E154" s="4">
        <v>3.01</v>
      </c>
      <c r="F154" s="4">
        <v>2.25</v>
      </c>
      <c r="G154" s="4">
        <v>2.21</v>
      </c>
      <c r="H154" s="4">
        <f t="shared" si="18"/>
        <v>2.23</v>
      </c>
      <c r="I154" s="4">
        <f t="shared" si="19"/>
        <v>1.115</v>
      </c>
      <c r="J154" s="11">
        <f t="shared" si="20"/>
        <v>11.756176645545102</v>
      </c>
      <c r="K154">
        <v>100</v>
      </c>
      <c r="L154"/>
      <c r="M154" s="13">
        <v>43866</v>
      </c>
      <c r="N154">
        <v>7.13</v>
      </c>
      <c r="O154">
        <v>5.0999999999999996</v>
      </c>
      <c r="P154">
        <v>4.3899999999999997</v>
      </c>
      <c r="Q154" s="4">
        <f t="shared" si="21"/>
        <v>4.7449999999999992</v>
      </c>
      <c r="R154" s="4">
        <f t="shared" si="26"/>
        <v>2.3724999999999996</v>
      </c>
      <c r="S154" s="11">
        <f t="shared" si="22"/>
        <v>126.0816386938336</v>
      </c>
      <c r="T154">
        <v>100</v>
      </c>
      <c r="U154"/>
      <c r="V154" s="10">
        <f t="shared" si="23"/>
        <v>9.1139393939393951</v>
      </c>
      <c r="W154" s="15">
        <f t="shared" si="24"/>
        <v>1.4379096053606957E-2</v>
      </c>
      <c r="X154" s="9">
        <f t="shared" si="25"/>
        <v>1.4379096053606957</v>
      </c>
    </row>
    <row r="155" spans="1:24">
      <c r="A155" s="4" t="s">
        <v>66</v>
      </c>
      <c r="B155" s="4" t="s">
        <v>36</v>
      </c>
      <c r="C155" s="5" t="s">
        <v>93</v>
      </c>
      <c r="D155" s="6">
        <v>43701</v>
      </c>
      <c r="E155" s="4">
        <v>4.4400000000000004</v>
      </c>
      <c r="F155" s="4">
        <v>3.53</v>
      </c>
      <c r="G155" s="4">
        <v>2.74</v>
      </c>
      <c r="H155" s="4">
        <f t="shared" si="18"/>
        <v>3.1349999999999998</v>
      </c>
      <c r="I155" s="4">
        <f t="shared" si="19"/>
        <v>1.5674999999999999</v>
      </c>
      <c r="J155" s="11">
        <f t="shared" si="20"/>
        <v>34.272670198188571</v>
      </c>
      <c r="K155">
        <v>100</v>
      </c>
      <c r="L155"/>
      <c r="M155" s="13">
        <v>43866</v>
      </c>
      <c r="N155">
        <v>9.4700000000000006</v>
      </c>
      <c r="O155">
        <v>8.34</v>
      </c>
      <c r="P155">
        <v>8.11</v>
      </c>
      <c r="Q155" s="4">
        <f t="shared" si="21"/>
        <v>8.2249999999999996</v>
      </c>
      <c r="R155" s="4">
        <f t="shared" si="26"/>
        <v>4.1124999999999998</v>
      </c>
      <c r="S155" s="11">
        <f t="shared" si="22"/>
        <v>503.1664476642195</v>
      </c>
      <c r="T155">
        <v>100</v>
      </c>
      <c r="U155"/>
      <c r="V155" s="10">
        <f t="shared" si="23"/>
        <v>11.126969696969697</v>
      </c>
      <c r="W155" s="15">
        <f t="shared" si="24"/>
        <v>1.6282259247799739E-2</v>
      </c>
      <c r="X155" s="9">
        <f t="shared" si="25"/>
        <v>1.628225924779974</v>
      </c>
    </row>
    <row r="156" spans="1:24">
      <c r="A156" s="4" t="s">
        <v>66</v>
      </c>
      <c r="B156" s="4" t="s">
        <v>37</v>
      </c>
      <c r="C156" s="5" t="s">
        <v>93</v>
      </c>
      <c r="D156" s="6">
        <v>43701</v>
      </c>
      <c r="E156" s="4">
        <v>3.89</v>
      </c>
      <c r="F156" s="4">
        <v>2.81</v>
      </c>
      <c r="G156" s="4">
        <v>1.66</v>
      </c>
      <c r="H156" s="4">
        <f t="shared" si="18"/>
        <v>2.2349999999999999</v>
      </c>
      <c r="I156" s="4">
        <f t="shared" si="19"/>
        <v>1.1174999999999999</v>
      </c>
      <c r="J156" s="11">
        <f t="shared" si="20"/>
        <v>15.261405703544801</v>
      </c>
      <c r="K156">
        <v>100</v>
      </c>
      <c r="L156"/>
      <c r="M156" s="13">
        <v>43866</v>
      </c>
      <c r="N156">
        <v>8.93</v>
      </c>
      <c r="O156">
        <v>7.48</v>
      </c>
      <c r="P156">
        <v>5.69</v>
      </c>
      <c r="Q156" s="4">
        <f t="shared" si="21"/>
        <v>6.5850000000000009</v>
      </c>
      <c r="R156" s="4">
        <f t="shared" si="26"/>
        <v>3.2925000000000004</v>
      </c>
      <c r="S156" s="11">
        <f t="shared" si="22"/>
        <v>304.1255440511344</v>
      </c>
      <c r="T156">
        <v>100</v>
      </c>
      <c r="U156"/>
      <c r="V156" s="10">
        <f t="shared" si="23"/>
        <v>11.149090909090907</v>
      </c>
      <c r="W156" s="15">
        <f t="shared" si="24"/>
        <v>1.8134020918287742E-2</v>
      </c>
      <c r="X156" s="9">
        <f t="shared" si="25"/>
        <v>1.8134020918287741</v>
      </c>
    </row>
    <row r="157" spans="1:24">
      <c r="A157" s="4" t="s">
        <v>66</v>
      </c>
      <c r="B157" s="4" t="s">
        <v>38</v>
      </c>
      <c r="C157" s="5" t="s">
        <v>94</v>
      </c>
      <c r="D157" s="6">
        <v>43701</v>
      </c>
      <c r="E157" s="4">
        <v>8.0500000000000007</v>
      </c>
      <c r="F157" s="4">
        <v>2.66</v>
      </c>
      <c r="G157" s="4">
        <v>2.19</v>
      </c>
      <c r="H157" s="4">
        <f t="shared" si="18"/>
        <v>2.4249999999999998</v>
      </c>
      <c r="I157" s="4">
        <f t="shared" si="19"/>
        <v>1.2124999999999999</v>
      </c>
      <c r="J157" s="11">
        <f t="shared" si="20"/>
        <v>37.179988200764406</v>
      </c>
      <c r="K157">
        <v>90</v>
      </c>
      <c r="L157"/>
      <c r="M157" s="13">
        <v>43866</v>
      </c>
      <c r="N157">
        <v>13.08</v>
      </c>
      <c r="O157">
        <v>5.56</v>
      </c>
      <c r="P157">
        <v>4.91</v>
      </c>
      <c r="Q157" s="4">
        <f t="shared" si="21"/>
        <v>5.2349999999999994</v>
      </c>
      <c r="R157" s="4">
        <f t="shared" si="26"/>
        <v>2.6174999999999997</v>
      </c>
      <c r="S157" s="11">
        <f t="shared" si="22"/>
        <v>281.53409504301931</v>
      </c>
      <c r="T157">
        <v>100</v>
      </c>
      <c r="U157"/>
      <c r="V157" s="10">
        <f t="shared" si="23"/>
        <v>11.126969696969697</v>
      </c>
      <c r="W157" s="15">
        <f t="shared" si="24"/>
        <v>1.2269593299785988E-2</v>
      </c>
      <c r="X157" s="9">
        <f t="shared" si="25"/>
        <v>1.2269593299785988</v>
      </c>
    </row>
    <row r="158" spans="1:24">
      <c r="A158" s="4" t="s">
        <v>66</v>
      </c>
      <c r="B158" s="4" t="s">
        <v>39</v>
      </c>
      <c r="C158" s="5" t="s">
        <v>94</v>
      </c>
      <c r="D158" s="6">
        <v>43701</v>
      </c>
      <c r="E158" s="4">
        <v>5.32</v>
      </c>
      <c r="F158" s="4">
        <v>2.62</v>
      </c>
      <c r="G158" s="4">
        <v>2.44</v>
      </c>
      <c r="H158" s="4">
        <f t="shared" si="18"/>
        <v>2.5300000000000002</v>
      </c>
      <c r="I158" s="4">
        <f t="shared" si="19"/>
        <v>1.2650000000000001</v>
      </c>
      <c r="J158" s="11">
        <f t="shared" si="20"/>
        <v>26.744997153762672</v>
      </c>
      <c r="K158">
        <v>100</v>
      </c>
      <c r="L158"/>
      <c r="M158" s="13">
        <v>43866</v>
      </c>
      <c r="N158">
        <v>9.1</v>
      </c>
      <c r="O158">
        <v>6.47</v>
      </c>
      <c r="P158">
        <v>6.01</v>
      </c>
      <c r="Q158" s="4">
        <f t="shared" si="21"/>
        <v>6.24</v>
      </c>
      <c r="R158" s="4">
        <f t="shared" si="26"/>
        <v>3.12</v>
      </c>
      <c r="S158" s="11">
        <f t="shared" si="22"/>
        <v>278.29182769665084</v>
      </c>
      <c r="T158">
        <v>90</v>
      </c>
      <c r="U158"/>
      <c r="V158" s="10">
        <f t="shared" si="23"/>
        <v>8.3618181818181814</v>
      </c>
      <c r="W158" s="15">
        <f t="shared" si="24"/>
        <v>1.4195896178503432E-2</v>
      </c>
      <c r="X158" s="9">
        <f t="shared" si="25"/>
        <v>1.4195896178503431</v>
      </c>
    </row>
    <row r="159" spans="1:24">
      <c r="A159" s="4" t="s">
        <v>66</v>
      </c>
      <c r="B159" s="4" t="s">
        <v>40</v>
      </c>
      <c r="C159" s="5" t="s">
        <v>94</v>
      </c>
      <c r="D159" s="6">
        <v>43701</v>
      </c>
      <c r="E159" s="4">
        <v>9.8000000000000007</v>
      </c>
      <c r="F159" s="4">
        <v>2.0699999999999998</v>
      </c>
      <c r="G159" s="4">
        <v>1.54</v>
      </c>
      <c r="H159" s="4">
        <f t="shared" si="18"/>
        <v>1.8049999999999999</v>
      </c>
      <c r="I159" s="4">
        <f t="shared" si="19"/>
        <v>0.90249999999999997</v>
      </c>
      <c r="J159" s="11">
        <f t="shared" si="20"/>
        <v>25.076699142769119</v>
      </c>
      <c r="K159">
        <v>100</v>
      </c>
      <c r="L159"/>
      <c r="M159" s="13">
        <v>43866</v>
      </c>
      <c r="N159">
        <v>13.22</v>
      </c>
      <c r="O159">
        <v>4.8899999999999997</v>
      </c>
      <c r="P159">
        <v>4.2699999999999996</v>
      </c>
      <c r="Q159" s="4">
        <f t="shared" si="21"/>
        <v>4.58</v>
      </c>
      <c r="R159" s="4">
        <f t="shared" si="26"/>
        <v>2.29</v>
      </c>
      <c r="S159" s="11">
        <f t="shared" si="22"/>
        <v>217.79720017860492</v>
      </c>
      <c r="T159">
        <v>100</v>
      </c>
      <c r="U159"/>
      <c r="V159" s="10">
        <f t="shared" si="23"/>
        <v>7.5654545454545454</v>
      </c>
      <c r="W159" s="15">
        <f t="shared" si="24"/>
        <v>1.3100759160178865E-2</v>
      </c>
      <c r="X159" s="9">
        <f t="shared" si="25"/>
        <v>1.3100759160178865</v>
      </c>
    </row>
    <row r="160" spans="1:24">
      <c r="A160" s="4" t="s">
        <v>66</v>
      </c>
      <c r="B160" s="4" t="s">
        <v>41</v>
      </c>
      <c r="C160" s="5" t="s">
        <v>94</v>
      </c>
      <c r="D160" s="6">
        <v>43701</v>
      </c>
      <c r="E160" s="4">
        <v>8.25</v>
      </c>
      <c r="F160" s="4">
        <v>3.37</v>
      </c>
      <c r="G160" s="4">
        <v>2.4300000000000002</v>
      </c>
      <c r="H160" s="4">
        <f t="shared" si="18"/>
        <v>2.9000000000000004</v>
      </c>
      <c r="I160" s="4">
        <f t="shared" si="19"/>
        <v>1.4500000000000002</v>
      </c>
      <c r="J160" s="11">
        <f t="shared" si="20"/>
        <v>54.492888071923467</v>
      </c>
      <c r="K160">
        <v>100</v>
      </c>
      <c r="L160"/>
      <c r="M160" s="13">
        <v>43866</v>
      </c>
      <c r="N160">
        <v>10.220000000000001</v>
      </c>
      <c r="O160">
        <v>5.13</v>
      </c>
      <c r="P160">
        <v>4.3099999999999996</v>
      </c>
      <c r="Q160" s="4">
        <f t="shared" si="21"/>
        <v>4.72</v>
      </c>
      <c r="R160" s="4">
        <f t="shared" si="26"/>
        <v>2.36</v>
      </c>
      <c r="S160" s="11">
        <f t="shared" si="22"/>
        <v>178.82357561189252</v>
      </c>
      <c r="T160">
        <v>100</v>
      </c>
      <c r="U160"/>
      <c r="V160" s="10">
        <f t="shared" si="23"/>
        <v>4.3578787878787892</v>
      </c>
      <c r="W160" s="15">
        <f t="shared" si="24"/>
        <v>7.2019970281153927E-3</v>
      </c>
      <c r="X160" s="9">
        <f t="shared" si="25"/>
        <v>0.72019970281153922</v>
      </c>
    </row>
    <row r="161" spans="1:24">
      <c r="A161" s="4" t="s">
        <v>66</v>
      </c>
      <c r="B161" s="4" t="s">
        <v>42</v>
      </c>
      <c r="C161" s="5" t="s">
        <v>94</v>
      </c>
      <c r="D161" s="6">
        <v>43701</v>
      </c>
      <c r="E161" s="4">
        <v>9.32</v>
      </c>
      <c r="F161" s="4">
        <v>2.4</v>
      </c>
      <c r="G161" s="4">
        <v>1.97</v>
      </c>
      <c r="H161" s="4">
        <f t="shared" si="18"/>
        <v>2.1850000000000001</v>
      </c>
      <c r="I161" s="4">
        <f t="shared" si="19"/>
        <v>1.0925</v>
      </c>
      <c r="J161" s="11">
        <f t="shared" si="20"/>
        <v>34.946901534742423</v>
      </c>
      <c r="K161">
        <v>90</v>
      </c>
      <c r="L161"/>
      <c r="M161" s="13">
        <v>43866</v>
      </c>
      <c r="N161">
        <v>11.67</v>
      </c>
      <c r="O161">
        <v>3.96</v>
      </c>
      <c r="P161">
        <v>3.22</v>
      </c>
      <c r="Q161" s="4">
        <f t="shared" si="21"/>
        <v>3.59</v>
      </c>
      <c r="R161" s="4">
        <f t="shared" si="26"/>
        <v>1.7949999999999999</v>
      </c>
      <c r="S161" s="11">
        <f t="shared" si="22"/>
        <v>118.12712511319656</v>
      </c>
      <c r="T161">
        <v>100</v>
      </c>
      <c r="U161"/>
      <c r="V161" s="10">
        <f t="shared" si="23"/>
        <v>5.1984848484848474</v>
      </c>
      <c r="W161" s="15">
        <f t="shared" si="24"/>
        <v>7.381403427310502E-3</v>
      </c>
      <c r="X161" s="9">
        <f t="shared" si="25"/>
        <v>0.73814034273105023</v>
      </c>
    </row>
    <row r="162" spans="1:24">
      <c r="A162" s="4" t="s">
        <v>66</v>
      </c>
      <c r="B162" s="4" t="s">
        <v>44</v>
      </c>
      <c r="C162" s="5" t="s">
        <v>93</v>
      </c>
      <c r="D162" s="6">
        <v>43701</v>
      </c>
      <c r="E162" s="4">
        <v>4.4800000000000004</v>
      </c>
      <c r="F162" s="4">
        <v>3.83</v>
      </c>
      <c r="G162" s="4">
        <v>3.09</v>
      </c>
      <c r="H162" s="4">
        <f t="shared" si="18"/>
        <v>3.46</v>
      </c>
      <c r="I162" s="4">
        <f t="shared" si="19"/>
        <v>1.73</v>
      </c>
      <c r="J162" s="11">
        <f t="shared" si="20"/>
        <v>42.123077485121442</v>
      </c>
      <c r="K162">
        <v>100</v>
      </c>
      <c r="L162"/>
      <c r="M162" s="13">
        <v>43866</v>
      </c>
      <c r="N162">
        <v>11.44</v>
      </c>
      <c r="O162">
        <v>12.35</v>
      </c>
      <c r="P162">
        <v>9.52</v>
      </c>
      <c r="Q162" s="4">
        <f t="shared" si="21"/>
        <v>10.934999999999999</v>
      </c>
      <c r="R162" s="4">
        <f t="shared" si="26"/>
        <v>5.4674999999999994</v>
      </c>
      <c r="S162" s="11">
        <f t="shared" si="22"/>
        <v>1074.3690295014617</v>
      </c>
      <c r="T162">
        <v>100</v>
      </c>
      <c r="U162"/>
      <c r="V162" s="10">
        <f t="shared" si="23"/>
        <v>15.396363636363633</v>
      </c>
      <c r="W162" s="15">
        <f t="shared" si="24"/>
        <v>1.9629654967533054E-2</v>
      </c>
      <c r="X162" s="9">
        <f t="shared" si="25"/>
        <v>1.9629654967533054</v>
      </c>
    </row>
    <row r="163" spans="1:24">
      <c r="A163" s="4" t="s">
        <v>66</v>
      </c>
      <c r="B163" s="4" t="s">
        <v>45</v>
      </c>
      <c r="C163" s="5" t="s">
        <v>93</v>
      </c>
      <c r="D163" s="6">
        <v>43701</v>
      </c>
      <c r="E163" s="4">
        <v>4.9400000000000004</v>
      </c>
      <c r="F163" s="4">
        <v>4.3899999999999997</v>
      </c>
      <c r="G163" s="4">
        <v>2.76</v>
      </c>
      <c r="H163" s="4">
        <f t="shared" si="18"/>
        <v>3.5749999999999997</v>
      </c>
      <c r="I163" s="4">
        <f t="shared" si="19"/>
        <v>1.7874999999999999</v>
      </c>
      <c r="J163" s="11">
        <f t="shared" si="20"/>
        <v>49.587124246233273</v>
      </c>
      <c r="K163">
        <v>100</v>
      </c>
      <c r="L163"/>
      <c r="M163" s="13">
        <v>43866</v>
      </c>
      <c r="N163">
        <v>10.36</v>
      </c>
      <c r="O163">
        <v>8.73</v>
      </c>
      <c r="P163">
        <v>6.77</v>
      </c>
      <c r="Q163" s="4">
        <f t="shared" si="21"/>
        <v>7.75</v>
      </c>
      <c r="R163" s="4">
        <f t="shared" si="26"/>
        <v>3.875</v>
      </c>
      <c r="S163" s="11">
        <f t="shared" si="22"/>
        <v>488.71204367865369</v>
      </c>
      <c r="T163">
        <v>100</v>
      </c>
      <c r="U163"/>
      <c r="V163" s="10">
        <f t="shared" si="23"/>
        <v>11.989696969696967</v>
      </c>
      <c r="W163" s="15">
        <f t="shared" si="24"/>
        <v>1.3866922667091365E-2</v>
      </c>
      <c r="X163" s="9">
        <f t="shared" si="25"/>
        <v>1.3866922667091366</v>
      </c>
    </row>
    <row r="164" spans="1:24">
      <c r="A164" s="4" t="s">
        <v>66</v>
      </c>
      <c r="B164" s="4" t="s">
        <v>46</v>
      </c>
      <c r="C164" s="5" t="s">
        <v>93</v>
      </c>
      <c r="D164" s="6">
        <v>43701</v>
      </c>
      <c r="E164" s="4">
        <v>5.14</v>
      </c>
      <c r="F164" s="4">
        <v>4.58</v>
      </c>
      <c r="G164" s="4">
        <v>2.9</v>
      </c>
      <c r="H164" s="4">
        <f t="shared" si="18"/>
        <v>3.74</v>
      </c>
      <c r="I164" s="4">
        <f t="shared" si="19"/>
        <v>1.87</v>
      </c>
      <c r="J164" s="11">
        <f t="shared" si="20"/>
        <v>56.467193700738086</v>
      </c>
      <c r="K164">
        <v>100</v>
      </c>
      <c r="L164"/>
      <c r="M164" s="13">
        <v>43866</v>
      </c>
      <c r="N164">
        <v>10.78</v>
      </c>
      <c r="O164">
        <v>9.18</v>
      </c>
      <c r="P164">
        <v>7.14</v>
      </c>
      <c r="Q164" s="4">
        <f t="shared" si="21"/>
        <v>8.16</v>
      </c>
      <c r="R164" s="4">
        <f t="shared" si="26"/>
        <v>4.08</v>
      </c>
      <c r="S164" s="11">
        <f t="shared" si="22"/>
        <v>563.75312168717062</v>
      </c>
      <c r="T164">
        <v>100</v>
      </c>
      <c r="U164"/>
      <c r="V164" s="10">
        <f t="shared" si="23"/>
        <v>12.476363636363637</v>
      </c>
      <c r="W164" s="15">
        <f t="shared" si="24"/>
        <v>1.3945191521896529E-2</v>
      </c>
      <c r="X164" s="9">
        <f t="shared" si="25"/>
        <v>1.3945191521896529</v>
      </c>
    </row>
    <row r="165" spans="1:24">
      <c r="A165" s="4" t="s">
        <v>66</v>
      </c>
      <c r="B165" s="4" t="s">
        <v>47</v>
      </c>
      <c r="C165" s="5" t="s">
        <v>93</v>
      </c>
      <c r="D165" s="6">
        <v>43701</v>
      </c>
      <c r="E165" s="4">
        <v>4.41</v>
      </c>
      <c r="F165" s="4">
        <v>3.55</v>
      </c>
      <c r="G165" s="4">
        <v>1.74</v>
      </c>
      <c r="H165" s="4">
        <f t="shared" si="18"/>
        <v>2.645</v>
      </c>
      <c r="I165" s="4">
        <f t="shared" si="19"/>
        <v>1.3225</v>
      </c>
      <c r="J165" s="11">
        <f t="shared" si="20"/>
        <v>24.231473470624412</v>
      </c>
      <c r="K165">
        <v>100</v>
      </c>
      <c r="L165"/>
      <c r="M165" s="13">
        <v>43866</v>
      </c>
      <c r="N165">
        <v>12.87</v>
      </c>
      <c r="O165">
        <v>9.5299999999999994</v>
      </c>
      <c r="P165">
        <v>5.99</v>
      </c>
      <c r="Q165" s="4">
        <f t="shared" si="21"/>
        <v>7.76</v>
      </c>
      <c r="R165" s="4">
        <f t="shared" si="26"/>
        <v>3.88</v>
      </c>
      <c r="S165" s="11">
        <f t="shared" si="22"/>
        <v>608.68397875688197</v>
      </c>
      <c r="T165">
        <v>100</v>
      </c>
      <c r="U165"/>
      <c r="V165" s="10">
        <f t="shared" si="23"/>
        <v>18.714545454545451</v>
      </c>
      <c r="W165" s="15">
        <f t="shared" si="24"/>
        <v>1.9537253757084906E-2</v>
      </c>
      <c r="X165" s="9">
        <f t="shared" si="25"/>
        <v>1.9537253757084907</v>
      </c>
    </row>
    <row r="166" spans="1:24">
      <c r="A166" s="4" t="s">
        <v>66</v>
      </c>
      <c r="B166" s="4" t="s">
        <v>48</v>
      </c>
      <c r="C166" s="5" t="s">
        <v>93</v>
      </c>
      <c r="D166" s="6">
        <v>43701</v>
      </c>
      <c r="E166" s="4">
        <v>4.7699999999999996</v>
      </c>
      <c r="F166" s="4">
        <v>5.07</v>
      </c>
      <c r="G166" s="4">
        <v>2.4900000000000002</v>
      </c>
      <c r="H166" s="4">
        <f t="shared" si="18"/>
        <v>3.7800000000000002</v>
      </c>
      <c r="I166" s="4">
        <f t="shared" si="19"/>
        <v>1.8900000000000001</v>
      </c>
      <c r="J166" s="11">
        <f t="shared" si="20"/>
        <v>53.529336472326236</v>
      </c>
      <c r="K166">
        <v>100</v>
      </c>
      <c r="L166"/>
      <c r="M166" s="13">
        <v>43866</v>
      </c>
      <c r="N166">
        <v>11.21</v>
      </c>
      <c r="O166">
        <v>10.69</v>
      </c>
      <c r="P166">
        <v>6.5</v>
      </c>
      <c r="Q166" s="4">
        <f t="shared" si="21"/>
        <v>8.5949999999999989</v>
      </c>
      <c r="R166" s="4">
        <f t="shared" si="26"/>
        <v>4.2974999999999994</v>
      </c>
      <c r="S166" s="11">
        <f t="shared" si="22"/>
        <v>650.41006908268207</v>
      </c>
      <c r="T166">
        <v>100</v>
      </c>
      <c r="U166"/>
      <c r="V166" s="10">
        <f t="shared" si="23"/>
        <v>14.24606060606061</v>
      </c>
      <c r="W166" s="15">
        <f t="shared" si="24"/>
        <v>1.5135595094487583E-2</v>
      </c>
      <c r="X166" s="9">
        <f t="shared" si="25"/>
        <v>1.5135595094487582</v>
      </c>
    </row>
    <row r="167" spans="1:24">
      <c r="A167" s="4" t="s">
        <v>66</v>
      </c>
      <c r="B167" s="4" t="s">
        <v>49</v>
      </c>
      <c r="C167" s="5" t="s">
        <v>94</v>
      </c>
      <c r="D167" s="6">
        <v>43701</v>
      </c>
      <c r="E167" s="4">
        <v>8.48</v>
      </c>
      <c r="F167" s="4">
        <v>2.95</v>
      </c>
      <c r="G167" s="4">
        <v>1.79</v>
      </c>
      <c r="H167" s="4">
        <f t="shared" si="18"/>
        <v>2.37</v>
      </c>
      <c r="I167" s="4">
        <f t="shared" si="19"/>
        <v>1.1850000000000001</v>
      </c>
      <c r="J167" s="11">
        <f t="shared" si="20"/>
        <v>37.409544965010838</v>
      </c>
      <c r="K167">
        <v>90</v>
      </c>
      <c r="L167"/>
      <c r="M167" s="13">
        <v>43866</v>
      </c>
      <c r="N167">
        <v>12.04</v>
      </c>
      <c r="O167">
        <v>4.57</v>
      </c>
      <c r="P167">
        <v>3.51</v>
      </c>
      <c r="Q167" s="4">
        <f t="shared" si="21"/>
        <v>4.04</v>
      </c>
      <c r="R167" s="4">
        <f t="shared" si="26"/>
        <v>2.02</v>
      </c>
      <c r="S167" s="11">
        <f t="shared" si="22"/>
        <v>154.34021415104181</v>
      </c>
      <c r="T167">
        <v>100</v>
      </c>
      <c r="U167"/>
      <c r="V167" s="10">
        <f t="shared" si="23"/>
        <v>7.8751515151515123</v>
      </c>
      <c r="W167" s="15">
        <f t="shared" si="24"/>
        <v>8.5892937195690966E-3</v>
      </c>
      <c r="X167" s="9">
        <f t="shared" si="25"/>
        <v>0.85892937195690966</v>
      </c>
    </row>
    <row r="168" spans="1:24">
      <c r="A168" s="4" t="s">
        <v>66</v>
      </c>
      <c r="B168" s="4" t="s">
        <v>50</v>
      </c>
      <c r="C168" s="5" t="s">
        <v>94</v>
      </c>
      <c r="D168" s="6">
        <v>43701</v>
      </c>
      <c r="E168" s="4">
        <v>4.8600000000000003</v>
      </c>
      <c r="F168" s="4">
        <v>2.15</v>
      </c>
      <c r="G168" s="4">
        <v>1.91</v>
      </c>
      <c r="H168" s="4">
        <f t="shared" si="18"/>
        <v>2.0299999999999998</v>
      </c>
      <c r="I168" s="4">
        <f t="shared" si="19"/>
        <v>1.0149999999999999</v>
      </c>
      <c r="J168" s="11">
        <f t="shared" si="20"/>
        <v>15.729619836906485</v>
      </c>
      <c r="K168">
        <v>90</v>
      </c>
      <c r="L168"/>
      <c r="M168" s="13">
        <v>43866</v>
      </c>
      <c r="N168">
        <v>7.53</v>
      </c>
      <c r="O168">
        <v>4.93</v>
      </c>
      <c r="P168">
        <v>2.0099999999999998</v>
      </c>
      <c r="Q168" s="4">
        <f t="shared" si="21"/>
        <v>3.4699999999999998</v>
      </c>
      <c r="R168" s="4">
        <f t="shared" si="26"/>
        <v>1.7349999999999999</v>
      </c>
      <c r="S168" s="11">
        <f t="shared" si="22"/>
        <v>71.210462614762079</v>
      </c>
      <c r="T168">
        <v>100</v>
      </c>
      <c r="U168"/>
      <c r="V168" s="10">
        <f t="shared" si="23"/>
        <v>5.9063636363636363</v>
      </c>
      <c r="W168" s="15">
        <f t="shared" si="24"/>
        <v>9.1520860952093563E-3</v>
      </c>
      <c r="X168" s="9">
        <f t="shared" si="25"/>
        <v>0.91520860952093563</v>
      </c>
    </row>
    <row r="169" spans="1:24">
      <c r="A169" s="4" t="s">
        <v>66</v>
      </c>
      <c r="B169" s="4" t="s">
        <v>51</v>
      </c>
      <c r="C169" s="5" t="s">
        <v>94</v>
      </c>
      <c r="D169" s="6">
        <v>43701</v>
      </c>
      <c r="E169" s="4">
        <v>4.42</v>
      </c>
      <c r="F169" s="4">
        <v>3.32</v>
      </c>
      <c r="G169" s="4">
        <v>2.58</v>
      </c>
      <c r="H169" s="4">
        <f t="shared" si="18"/>
        <v>2.95</v>
      </c>
      <c r="I169" s="4">
        <f t="shared" si="19"/>
        <v>1.4750000000000001</v>
      </c>
      <c r="J169" s="11">
        <f t="shared" si="20"/>
        <v>30.21037962499102</v>
      </c>
      <c r="K169">
        <v>90</v>
      </c>
      <c r="L169"/>
      <c r="M169" s="13">
        <v>43866</v>
      </c>
      <c r="N169">
        <v>7.76</v>
      </c>
      <c r="O169">
        <v>6.56</v>
      </c>
      <c r="P169">
        <v>4.12</v>
      </c>
      <c r="Q169" s="4">
        <f t="shared" si="21"/>
        <v>5.34</v>
      </c>
      <c r="R169" s="4">
        <f t="shared" si="26"/>
        <v>2.67</v>
      </c>
      <c r="S169" s="11">
        <f t="shared" si="22"/>
        <v>173.7937349770479</v>
      </c>
      <c r="T169">
        <v>90</v>
      </c>
      <c r="U169"/>
      <c r="V169" s="10">
        <f t="shared" si="23"/>
        <v>7.3884848484848487</v>
      </c>
      <c r="W169" s="15">
        <f t="shared" si="24"/>
        <v>1.0604143050583457E-2</v>
      </c>
      <c r="X169" s="9">
        <f t="shared" si="25"/>
        <v>1.0604143050583457</v>
      </c>
    </row>
    <row r="170" spans="1:24">
      <c r="A170" s="4" t="s">
        <v>66</v>
      </c>
      <c r="B170" s="4" t="s">
        <v>52</v>
      </c>
      <c r="C170" s="5" t="s">
        <v>94</v>
      </c>
      <c r="D170" s="6">
        <v>43701</v>
      </c>
      <c r="E170" s="4">
        <v>5.87</v>
      </c>
      <c r="F170" s="4">
        <v>4.2</v>
      </c>
      <c r="G170" s="4">
        <v>3.29</v>
      </c>
      <c r="H170" s="4">
        <f t="shared" si="18"/>
        <v>3.7450000000000001</v>
      </c>
      <c r="I170" s="4">
        <f t="shared" si="19"/>
        <v>1.8725000000000001</v>
      </c>
      <c r="J170" s="11">
        <f t="shared" si="20"/>
        <v>64.65939350566137</v>
      </c>
      <c r="K170">
        <v>90</v>
      </c>
      <c r="L170"/>
      <c r="M170" s="13">
        <v>43866</v>
      </c>
      <c r="N170">
        <v>8.2100000000000009</v>
      </c>
      <c r="O170">
        <v>5.1100000000000003</v>
      </c>
      <c r="P170">
        <v>5.66</v>
      </c>
      <c r="Q170" s="4">
        <f t="shared" si="21"/>
        <v>5.3849999999999998</v>
      </c>
      <c r="R170" s="4">
        <f t="shared" si="26"/>
        <v>2.6924999999999999</v>
      </c>
      <c r="S170" s="11">
        <f t="shared" si="22"/>
        <v>186.98400331221279</v>
      </c>
      <c r="T170">
        <v>90</v>
      </c>
      <c r="U170"/>
      <c r="V170" s="10">
        <f t="shared" si="23"/>
        <v>5.1763636363636376</v>
      </c>
      <c r="W170" s="15">
        <f t="shared" si="24"/>
        <v>6.4356950115313305E-3</v>
      </c>
      <c r="X170" s="9">
        <f t="shared" si="25"/>
        <v>0.64356950115313305</v>
      </c>
    </row>
    <row r="171" spans="1:24">
      <c r="A171" s="4" t="s">
        <v>66</v>
      </c>
      <c r="B171" s="4" t="s">
        <v>53</v>
      </c>
      <c r="C171" s="5" t="s">
        <v>94</v>
      </c>
      <c r="D171" s="6">
        <v>43701</v>
      </c>
      <c r="E171" s="4">
        <v>7.91</v>
      </c>
      <c r="F171" s="4">
        <v>4.1399999999999997</v>
      </c>
      <c r="G171" s="4">
        <v>1.61</v>
      </c>
      <c r="H171" s="4">
        <f t="shared" si="18"/>
        <v>2.875</v>
      </c>
      <c r="I171" s="4">
        <f t="shared" si="19"/>
        <v>1.4375</v>
      </c>
      <c r="J171" s="11">
        <f t="shared" si="20"/>
        <v>51.350190952166386</v>
      </c>
      <c r="K171">
        <v>90</v>
      </c>
      <c r="L171"/>
      <c r="M171" s="13">
        <v>43866</v>
      </c>
      <c r="N171">
        <v>0</v>
      </c>
      <c r="O171">
        <v>0</v>
      </c>
      <c r="P171">
        <v>0</v>
      </c>
      <c r="Q171" s="4">
        <f t="shared" si="21"/>
        <v>0</v>
      </c>
      <c r="R171" s="4">
        <f t="shared" si="26"/>
        <v>0</v>
      </c>
      <c r="S171" s="11">
        <f t="shared" si="22"/>
        <v>0</v>
      </c>
      <c r="T171">
        <v>0</v>
      </c>
      <c r="U171" t="s">
        <v>117</v>
      </c>
      <c r="V171" s="10">
        <f t="shared" si="23"/>
        <v>-17.49787878787879</v>
      </c>
      <c r="W171" s="15" t="e">
        <f t="shared" si="24"/>
        <v>#NUM!</v>
      </c>
      <c r="X171" s="9" t="e">
        <f t="shared" si="25"/>
        <v>#NUM!</v>
      </c>
    </row>
    <row r="172" spans="1:24">
      <c r="A172" s="4" t="s">
        <v>66</v>
      </c>
      <c r="B172" s="4" t="s">
        <v>54</v>
      </c>
      <c r="C172" s="5" t="s">
        <v>93</v>
      </c>
      <c r="D172" s="6">
        <v>43701</v>
      </c>
      <c r="E172" s="4">
        <v>5.54</v>
      </c>
      <c r="F172" s="4">
        <v>4.63</v>
      </c>
      <c r="G172" s="4">
        <v>2.5299999999999998</v>
      </c>
      <c r="H172" s="4">
        <f t="shared" si="18"/>
        <v>3.58</v>
      </c>
      <c r="I172" s="4">
        <f t="shared" si="19"/>
        <v>1.79</v>
      </c>
      <c r="J172" s="11">
        <f t="shared" si="20"/>
        <v>55.765512698373492</v>
      </c>
      <c r="K172">
        <v>100</v>
      </c>
      <c r="L172"/>
      <c r="M172" s="13">
        <v>43866</v>
      </c>
      <c r="N172">
        <v>9.7899999999999991</v>
      </c>
      <c r="O172">
        <v>8.42</v>
      </c>
      <c r="P172">
        <v>6.97</v>
      </c>
      <c r="Q172" s="4">
        <f t="shared" si="21"/>
        <v>7.6950000000000003</v>
      </c>
      <c r="R172" s="4">
        <f t="shared" si="26"/>
        <v>3.8475000000000001</v>
      </c>
      <c r="S172" s="11">
        <f t="shared" si="22"/>
        <v>455.29179261438838</v>
      </c>
      <c r="T172">
        <v>100</v>
      </c>
      <c r="U172"/>
      <c r="V172" s="10">
        <f t="shared" si="23"/>
        <v>9.4015151515151505</v>
      </c>
      <c r="W172" s="15">
        <f t="shared" si="24"/>
        <v>1.2725956906301175E-2</v>
      </c>
      <c r="X172" s="9">
        <f t="shared" si="25"/>
        <v>1.2725956906301175</v>
      </c>
    </row>
    <row r="173" spans="1:24">
      <c r="A173" s="4" t="s">
        <v>66</v>
      </c>
      <c r="B173" s="4" t="s">
        <v>55</v>
      </c>
      <c r="C173" s="5" t="s">
        <v>93</v>
      </c>
      <c r="D173" s="6">
        <v>43701</v>
      </c>
      <c r="E173" s="4">
        <v>4.6100000000000003</v>
      </c>
      <c r="F173" s="4">
        <v>2.23</v>
      </c>
      <c r="G173" s="4">
        <v>2.6</v>
      </c>
      <c r="H173" s="4">
        <f t="shared" si="18"/>
        <v>2.415</v>
      </c>
      <c r="I173" s="4">
        <f t="shared" si="19"/>
        <v>1.2075</v>
      </c>
      <c r="J173" s="11">
        <f t="shared" si="20"/>
        <v>21.116652684230353</v>
      </c>
      <c r="K173">
        <v>100</v>
      </c>
      <c r="L173"/>
      <c r="M173" s="13">
        <v>43866</v>
      </c>
      <c r="N173">
        <v>8.5299999999999994</v>
      </c>
      <c r="O173">
        <v>7.04</v>
      </c>
      <c r="P173">
        <v>5.86</v>
      </c>
      <c r="Q173" s="4">
        <f t="shared" si="21"/>
        <v>6.45</v>
      </c>
      <c r="R173" s="4">
        <f t="shared" si="26"/>
        <v>3.2250000000000001</v>
      </c>
      <c r="S173" s="11">
        <f t="shared" si="22"/>
        <v>278.71371610109219</v>
      </c>
      <c r="T173">
        <v>100</v>
      </c>
      <c r="U173"/>
      <c r="V173" s="10">
        <f t="shared" si="23"/>
        <v>8.6715151515151501</v>
      </c>
      <c r="W173" s="15">
        <f t="shared" si="24"/>
        <v>1.5637110253947397E-2</v>
      </c>
      <c r="X173" s="9">
        <f t="shared" si="25"/>
        <v>1.5637110253947397</v>
      </c>
    </row>
    <row r="174" spans="1:24">
      <c r="A174" s="4" t="s">
        <v>66</v>
      </c>
      <c r="B174" s="4" t="s">
        <v>56</v>
      </c>
      <c r="C174" s="5" t="s">
        <v>93</v>
      </c>
      <c r="D174" s="6">
        <v>43701</v>
      </c>
      <c r="E174" s="4">
        <v>4.43</v>
      </c>
      <c r="F174" s="4">
        <v>3.93</v>
      </c>
      <c r="G174" s="4">
        <v>2.1</v>
      </c>
      <c r="H174" s="4">
        <f t="shared" si="18"/>
        <v>3.0150000000000001</v>
      </c>
      <c r="I174" s="4">
        <f t="shared" si="19"/>
        <v>1.5075000000000001</v>
      </c>
      <c r="J174" s="11">
        <f t="shared" si="20"/>
        <v>31.627745868022192</v>
      </c>
      <c r="K174">
        <v>100</v>
      </c>
      <c r="L174"/>
      <c r="M174" s="13">
        <v>43866</v>
      </c>
      <c r="N174">
        <v>9.27</v>
      </c>
      <c r="O174">
        <v>8.08</v>
      </c>
      <c r="P174">
        <v>6.33</v>
      </c>
      <c r="Q174" s="4">
        <f t="shared" si="21"/>
        <v>7.2050000000000001</v>
      </c>
      <c r="R174" s="4">
        <f t="shared" si="26"/>
        <v>3.6025</v>
      </c>
      <c r="S174" s="11">
        <f t="shared" si="22"/>
        <v>377.95281629435721</v>
      </c>
      <c r="T174">
        <v>100</v>
      </c>
      <c r="U174"/>
      <c r="V174" s="10">
        <f t="shared" si="23"/>
        <v>10.706666666666667</v>
      </c>
      <c r="W174" s="15">
        <f t="shared" si="24"/>
        <v>1.5034755115547836E-2</v>
      </c>
      <c r="X174" s="9">
        <f t="shared" si="25"/>
        <v>1.5034755115547835</v>
      </c>
    </row>
    <row r="175" spans="1:24">
      <c r="A175" s="4" t="s">
        <v>66</v>
      </c>
      <c r="B175" s="4" t="s">
        <v>57</v>
      </c>
      <c r="C175" s="5" t="s">
        <v>93</v>
      </c>
      <c r="D175" s="6">
        <v>43701</v>
      </c>
      <c r="E175" s="4">
        <v>4.04</v>
      </c>
      <c r="F175" s="4">
        <v>3.15</v>
      </c>
      <c r="G175" s="4">
        <v>2.5299999999999998</v>
      </c>
      <c r="H175" s="4">
        <f t="shared" si="18"/>
        <v>2.84</v>
      </c>
      <c r="I175" s="4">
        <f t="shared" si="19"/>
        <v>1.42</v>
      </c>
      <c r="J175" s="11">
        <f t="shared" si="20"/>
        <v>25.592218003861774</v>
      </c>
      <c r="K175">
        <v>100</v>
      </c>
      <c r="L175"/>
      <c r="M175" s="13">
        <v>43866</v>
      </c>
      <c r="N175">
        <v>8.6199999999999992</v>
      </c>
      <c r="O175">
        <v>6.39</v>
      </c>
      <c r="P175">
        <v>6.46</v>
      </c>
      <c r="Q175" s="4">
        <f t="shared" si="21"/>
        <v>6.4249999999999998</v>
      </c>
      <c r="R175" s="4">
        <f t="shared" si="26"/>
        <v>3.2124999999999999</v>
      </c>
      <c r="S175" s="11">
        <f t="shared" si="22"/>
        <v>279.47528724770751</v>
      </c>
      <c r="T175">
        <v>100</v>
      </c>
      <c r="U175"/>
      <c r="V175" s="10">
        <f t="shared" si="23"/>
        <v>10.131515151515149</v>
      </c>
      <c r="W175" s="15">
        <f t="shared" si="24"/>
        <v>1.4488639696478064E-2</v>
      </c>
      <c r="X175" s="9">
        <f t="shared" si="25"/>
        <v>1.4488639696478063</v>
      </c>
    </row>
    <row r="176" spans="1:24">
      <c r="A176" s="4" t="s">
        <v>66</v>
      </c>
      <c r="B176" s="4" t="s">
        <v>58</v>
      </c>
      <c r="C176" s="5" t="s">
        <v>93</v>
      </c>
      <c r="D176" s="6">
        <v>43701</v>
      </c>
      <c r="E176" s="4">
        <v>4.87</v>
      </c>
      <c r="F176" s="4">
        <v>3.12</v>
      </c>
      <c r="G176" s="4">
        <v>2.74</v>
      </c>
      <c r="H176" s="4">
        <f t="shared" si="18"/>
        <v>2.93</v>
      </c>
      <c r="I176" s="4">
        <f t="shared" si="19"/>
        <v>1.4650000000000001</v>
      </c>
      <c r="J176" s="11">
        <f t="shared" si="20"/>
        <v>32.836290054670172</v>
      </c>
      <c r="K176">
        <v>100</v>
      </c>
      <c r="L176"/>
      <c r="M176" s="13">
        <v>43866</v>
      </c>
      <c r="N176">
        <v>9.77</v>
      </c>
      <c r="O176">
        <v>6.94</v>
      </c>
      <c r="P176">
        <v>6.44</v>
      </c>
      <c r="Q176" s="4">
        <f t="shared" si="21"/>
        <v>6.69</v>
      </c>
      <c r="R176" s="4">
        <f t="shared" si="26"/>
        <v>3.3450000000000002</v>
      </c>
      <c r="S176" s="11">
        <f t="shared" si="22"/>
        <v>343.42877489793386</v>
      </c>
      <c r="T176">
        <v>100</v>
      </c>
      <c r="U176"/>
      <c r="V176" s="10">
        <f t="shared" si="23"/>
        <v>10.839393939393938</v>
      </c>
      <c r="W176" s="15">
        <f t="shared" si="24"/>
        <v>1.4226942007166758E-2</v>
      </c>
      <c r="X176" s="9">
        <f t="shared" si="25"/>
        <v>1.4226942007166758</v>
      </c>
    </row>
    <row r="177" spans="1:24">
      <c r="A177" s="4" t="s">
        <v>66</v>
      </c>
      <c r="B177" s="4" t="s">
        <v>59</v>
      </c>
      <c r="C177" s="5" t="s">
        <v>94</v>
      </c>
      <c r="D177" s="6">
        <v>43701</v>
      </c>
      <c r="E177" s="4">
        <v>4.59</v>
      </c>
      <c r="F177" s="4">
        <v>3.58</v>
      </c>
      <c r="G177" s="4">
        <v>1.06</v>
      </c>
      <c r="H177" s="4">
        <f t="shared" si="18"/>
        <v>2.3200000000000003</v>
      </c>
      <c r="I177" s="4">
        <f t="shared" si="19"/>
        <v>1.1600000000000001</v>
      </c>
      <c r="J177" s="11">
        <f t="shared" si="20"/>
        <v>19.403431272737258</v>
      </c>
      <c r="K177">
        <v>100</v>
      </c>
      <c r="L177"/>
      <c r="M177" s="13">
        <v>43866</v>
      </c>
      <c r="N177">
        <v>8.3000000000000007</v>
      </c>
      <c r="O177">
        <v>8.0399999999999991</v>
      </c>
      <c r="P177">
        <v>2.12</v>
      </c>
      <c r="Q177" s="4">
        <f t="shared" si="21"/>
        <v>5.08</v>
      </c>
      <c r="R177" s="4">
        <f t="shared" si="26"/>
        <v>2.54</v>
      </c>
      <c r="S177" s="11">
        <f t="shared" si="22"/>
        <v>168.22688306036926</v>
      </c>
      <c r="T177">
        <v>100</v>
      </c>
      <c r="U177"/>
      <c r="V177" s="10">
        <f t="shared" si="23"/>
        <v>8.2069696969696988</v>
      </c>
      <c r="W177" s="15">
        <f t="shared" si="24"/>
        <v>1.3090082682148134E-2</v>
      </c>
      <c r="X177" s="9">
        <f t="shared" si="25"/>
        <v>1.3090082682148134</v>
      </c>
    </row>
    <row r="178" spans="1:24">
      <c r="A178" s="4" t="s">
        <v>66</v>
      </c>
      <c r="B178" s="4" t="s">
        <v>60</v>
      </c>
      <c r="C178" s="5" t="s">
        <v>94</v>
      </c>
      <c r="D178" s="6">
        <v>43701</v>
      </c>
      <c r="E178" s="4">
        <v>4.76</v>
      </c>
      <c r="F178" s="4">
        <v>2.34</v>
      </c>
      <c r="G178" s="4">
        <v>1.83</v>
      </c>
      <c r="H178" s="4">
        <f t="shared" si="18"/>
        <v>2.085</v>
      </c>
      <c r="I178" s="4">
        <f t="shared" si="19"/>
        <v>1.0425</v>
      </c>
      <c r="J178" s="11">
        <f t="shared" si="20"/>
        <v>16.252080046967247</v>
      </c>
      <c r="K178">
        <v>100</v>
      </c>
      <c r="L178"/>
      <c r="M178" s="13">
        <v>43866</v>
      </c>
      <c r="N178">
        <v>5.15</v>
      </c>
      <c r="O178">
        <v>2.78</v>
      </c>
      <c r="P178">
        <v>2.29</v>
      </c>
      <c r="Q178" s="4">
        <f t="shared" si="21"/>
        <v>2.5350000000000001</v>
      </c>
      <c r="R178" s="4">
        <f t="shared" si="26"/>
        <v>1.2675000000000001</v>
      </c>
      <c r="S178" s="11">
        <f t="shared" si="22"/>
        <v>25.992798359780657</v>
      </c>
      <c r="T178">
        <v>60</v>
      </c>
      <c r="U178"/>
      <c r="V178" s="10">
        <f t="shared" si="23"/>
        <v>0.86272727272727401</v>
      </c>
      <c r="W178" s="15">
        <f t="shared" si="24"/>
        <v>2.846052181921696E-3</v>
      </c>
      <c r="X178" s="9">
        <f t="shared" si="25"/>
        <v>0.28460521819216961</v>
      </c>
    </row>
    <row r="179" spans="1:24">
      <c r="A179" s="4" t="s">
        <v>66</v>
      </c>
      <c r="B179" s="4" t="s">
        <v>61</v>
      </c>
      <c r="C179" s="5" t="s">
        <v>94</v>
      </c>
      <c r="D179" s="6">
        <v>43701</v>
      </c>
      <c r="E179" s="4">
        <v>3.37</v>
      </c>
      <c r="F179" s="4">
        <v>1.4</v>
      </c>
      <c r="G179" s="4">
        <v>1.23</v>
      </c>
      <c r="H179" s="4">
        <f t="shared" si="18"/>
        <v>1.3149999999999999</v>
      </c>
      <c r="I179" s="4">
        <f t="shared" si="19"/>
        <v>0.65749999999999997</v>
      </c>
      <c r="J179" s="11">
        <f t="shared" si="20"/>
        <v>4.5768985687702095</v>
      </c>
      <c r="K179">
        <v>90</v>
      </c>
      <c r="L179"/>
      <c r="M179" s="13">
        <v>43866</v>
      </c>
      <c r="N179">
        <v>0</v>
      </c>
      <c r="O179">
        <v>0</v>
      </c>
      <c r="P179">
        <v>0</v>
      </c>
      <c r="Q179" s="4">
        <f t="shared" si="21"/>
        <v>0</v>
      </c>
      <c r="R179" s="4">
        <f t="shared" si="26"/>
        <v>0</v>
      </c>
      <c r="S179" s="11">
        <f t="shared" si="22"/>
        <v>0</v>
      </c>
      <c r="T179">
        <v>0</v>
      </c>
      <c r="U179" t="s">
        <v>119</v>
      </c>
      <c r="V179" s="10">
        <f t="shared" si="23"/>
        <v>-7.4548484848484851</v>
      </c>
      <c r="W179" s="15" t="e">
        <f t="shared" si="24"/>
        <v>#NUM!</v>
      </c>
      <c r="X179" s="9" t="e">
        <f t="shared" si="25"/>
        <v>#NUM!</v>
      </c>
    </row>
    <row r="180" spans="1:24">
      <c r="A180" s="4" t="s">
        <v>66</v>
      </c>
      <c r="B180" s="4" t="s">
        <v>62</v>
      </c>
      <c r="C180" s="5" t="s">
        <v>94</v>
      </c>
      <c r="D180" s="6">
        <v>43701</v>
      </c>
      <c r="E180" s="4">
        <v>4.1500000000000004</v>
      </c>
      <c r="F180" s="4">
        <v>4.66</v>
      </c>
      <c r="G180" s="4">
        <v>1.45</v>
      </c>
      <c r="H180" s="4">
        <f t="shared" si="18"/>
        <v>3.0550000000000002</v>
      </c>
      <c r="I180" s="4">
        <f t="shared" si="19"/>
        <v>1.5275000000000001</v>
      </c>
      <c r="J180" s="11">
        <f t="shared" si="20"/>
        <v>30.420083879861256</v>
      </c>
      <c r="K180">
        <v>90</v>
      </c>
      <c r="L180"/>
      <c r="M180" s="13">
        <v>43866</v>
      </c>
      <c r="N180">
        <v>7.66</v>
      </c>
      <c r="O180">
        <v>5.85</v>
      </c>
      <c r="P180">
        <v>3.69</v>
      </c>
      <c r="Q180" s="4">
        <f t="shared" si="21"/>
        <v>4.7699999999999996</v>
      </c>
      <c r="R180" s="4">
        <f t="shared" si="26"/>
        <v>2.3849999999999998</v>
      </c>
      <c r="S180" s="11">
        <f t="shared" si="22"/>
        <v>136.88485777925803</v>
      </c>
      <c r="T180">
        <v>100</v>
      </c>
      <c r="U180"/>
      <c r="V180" s="10">
        <f t="shared" si="23"/>
        <v>7.7645454545454546</v>
      </c>
      <c r="W180" s="15">
        <f t="shared" si="24"/>
        <v>9.1153762064440924E-3</v>
      </c>
      <c r="X180" s="9">
        <f t="shared" si="25"/>
        <v>0.91153762064440924</v>
      </c>
    </row>
    <row r="181" spans="1:24">
      <c r="A181" s="4" t="s">
        <v>66</v>
      </c>
      <c r="B181" s="4" t="s">
        <v>63</v>
      </c>
      <c r="C181" s="5" t="s">
        <v>94</v>
      </c>
      <c r="D181" s="6">
        <v>43701</v>
      </c>
      <c r="E181" s="4">
        <v>7.71</v>
      </c>
      <c r="F181" s="4">
        <v>2.74</v>
      </c>
      <c r="G181" s="4">
        <v>1.82</v>
      </c>
      <c r="H181" s="4">
        <f t="shared" si="18"/>
        <v>2.2800000000000002</v>
      </c>
      <c r="I181" s="4">
        <f t="shared" si="19"/>
        <v>1.1400000000000001</v>
      </c>
      <c r="J181" s="11">
        <f t="shared" si="20"/>
        <v>31.47849449518683</v>
      </c>
      <c r="K181">
        <v>90</v>
      </c>
      <c r="L181"/>
      <c r="M181" s="13">
        <v>43866</v>
      </c>
      <c r="N181">
        <v>10.61</v>
      </c>
      <c r="O181">
        <v>4.32</v>
      </c>
      <c r="P181">
        <v>4.24</v>
      </c>
      <c r="Q181" s="4">
        <f t="shared" si="21"/>
        <v>4.28</v>
      </c>
      <c r="R181" s="4">
        <f t="shared" si="26"/>
        <v>2.14</v>
      </c>
      <c r="S181" s="11">
        <f t="shared" si="22"/>
        <v>152.64859217078984</v>
      </c>
      <c r="T181">
        <v>100</v>
      </c>
      <c r="U181"/>
      <c r="V181" s="10">
        <f t="shared" si="23"/>
        <v>6.4151515151515133</v>
      </c>
      <c r="W181" s="15">
        <f t="shared" si="24"/>
        <v>9.5686902927597916E-3</v>
      </c>
      <c r="X181" s="9">
        <f t="shared" si="25"/>
        <v>0.95686902927597917</v>
      </c>
    </row>
    <row r="182" spans="1:24">
      <c r="A182" s="4" t="s">
        <v>67</v>
      </c>
      <c r="B182" s="8" t="s">
        <v>3</v>
      </c>
      <c r="C182" s="5" t="s">
        <v>91</v>
      </c>
      <c r="D182" s="6">
        <v>43706</v>
      </c>
      <c r="E182" s="4">
        <v>5.4</v>
      </c>
      <c r="F182" s="4">
        <v>1.75</v>
      </c>
      <c r="G182" s="4">
        <v>2.2200000000000002</v>
      </c>
      <c r="H182" s="4">
        <f t="shared" si="18"/>
        <v>1.9850000000000001</v>
      </c>
      <c r="I182" s="4">
        <f t="shared" si="19"/>
        <v>0.99250000000000005</v>
      </c>
      <c r="J182" s="11">
        <f t="shared" si="20"/>
        <v>16.71108558321264</v>
      </c>
      <c r="K182">
        <v>100</v>
      </c>
      <c r="L182"/>
      <c r="M182" s="13">
        <v>43865</v>
      </c>
      <c r="N182">
        <v>12.43</v>
      </c>
      <c r="O182">
        <v>6.19</v>
      </c>
      <c r="P182">
        <v>5.7</v>
      </c>
      <c r="Q182" s="4">
        <f t="shared" si="21"/>
        <v>5.9450000000000003</v>
      </c>
      <c r="R182" s="4">
        <f t="shared" si="26"/>
        <v>2.9725000000000001</v>
      </c>
      <c r="S182" s="11">
        <f t="shared" si="22"/>
        <v>345.03625226420257</v>
      </c>
      <c r="T182">
        <v>100</v>
      </c>
      <c r="U182"/>
      <c r="V182" s="10">
        <f t="shared" si="23"/>
        <v>16.13805031446541</v>
      </c>
      <c r="W182" s="15">
        <f t="shared" si="24"/>
        <v>1.9041365936852666E-2</v>
      </c>
      <c r="X182" s="9">
        <f t="shared" si="25"/>
        <v>1.9041365936852666</v>
      </c>
    </row>
    <row r="183" spans="1:24">
      <c r="A183" s="4" t="s">
        <v>67</v>
      </c>
      <c r="B183" s="8" t="s">
        <v>4</v>
      </c>
      <c r="C183" s="5" t="s">
        <v>91</v>
      </c>
      <c r="D183" s="6">
        <v>43706</v>
      </c>
      <c r="E183" s="4">
        <v>4.4400000000000004</v>
      </c>
      <c r="F183" s="4">
        <v>2.29</v>
      </c>
      <c r="G183" s="4">
        <v>1.63</v>
      </c>
      <c r="H183" s="4">
        <f t="shared" si="18"/>
        <v>1.96</v>
      </c>
      <c r="I183" s="4">
        <f t="shared" si="19"/>
        <v>0.98</v>
      </c>
      <c r="J183" s="11">
        <f t="shared" si="20"/>
        <v>13.396303995213909</v>
      </c>
      <c r="K183">
        <v>100</v>
      </c>
      <c r="L183"/>
      <c r="M183" s="13">
        <v>43865</v>
      </c>
      <c r="N183">
        <v>8.36</v>
      </c>
      <c r="O183">
        <v>4.79</v>
      </c>
      <c r="P183">
        <v>2.88</v>
      </c>
      <c r="Q183" s="4">
        <f t="shared" si="21"/>
        <v>3.835</v>
      </c>
      <c r="R183" s="4">
        <f t="shared" si="26"/>
        <v>1.9175</v>
      </c>
      <c r="S183" s="11">
        <f t="shared" si="22"/>
        <v>96.56658993070657</v>
      </c>
      <c r="T183">
        <v>90</v>
      </c>
      <c r="U183"/>
      <c r="V183" s="10">
        <f t="shared" si="23"/>
        <v>8.9987421383647774</v>
      </c>
      <c r="W183" s="15">
        <f t="shared" si="24"/>
        <v>1.2422980967333736E-2</v>
      </c>
      <c r="X183" s="9">
        <f t="shared" si="25"/>
        <v>1.2422980967333737</v>
      </c>
    </row>
    <row r="184" spans="1:24">
      <c r="A184" s="4" t="s">
        <v>67</v>
      </c>
      <c r="B184" s="8" t="s">
        <v>5</v>
      </c>
      <c r="C184" s="5" t="s">
        <v>91</v>
      </c>
      <c r="D184" s="6">
        <v>43706</v>
      </c>
      <c r="E184" s="4">
        <v>5.48</v>
      </c>
      <c r="F184" s="4">
        <v>2.21</v>
      </c>
      <c r="G184" s="4">
        <v>2.0299999999999998</v>
      </c>
      <c r="H184" s="4">
        <f t="shared" si="18"/>
        <v>2.12</v>
      </c>
      <c r="I184" s="4">
        <f t="shared" si="19"/>
        <v>1.06</v>
      </c>
      <c r="J184" s="11">
        <f t="shared" si="20"/>
        <v>19.343816410542736</v>
      </c>
      <c r="K184">
        <v>100</v>
      </c>
      <c r="L184"/>
      <c r="M184" s="13">
        <v>43865</v>
      </c>
      <c r="N184">
        <v>9.4700000000000006</v>
      </c>
      <c r="O184">
        <v>5.14</v>
      </c>
      <c r="P184">
        <v>5.36</v>
      </c>
      <c r="Q184" s="4">
        <f t="shared" si="21"/>
        <v>5.25</v>
      </c>
      <c r="R184" s="4">
        <f t="shared" si="26"/>
        <v>2.625</v>
      </c>
      <c r="S184" s="11">
        <f t="shared" si="22"/>
        <v>205.00217424074134</v>
      </c>
      <c r="T184">
        <v>100</v>
      </c>
      <c r="U184"/>
      <c r="V184" s="10">
        <f t="shared" si="23"/>
        <v>9.159433962264151</v>
      </c>
      <c r="W184" s="15">
        <f t="shared" si="24"/>
        <v>1.4846841396712487E-2</v>
      </c>
      <c r="X184" s="9">
        <f t="shared" si="25"/>
        <v>1.4846841396712487</v>
      </c>
    </row>
    <row r="185" spans="1:24">
      <c r="A185" s="4" t="s">
        <v>67</v>
      </c>
      <c r="B185" s="8" t="s">
        <v>6</v>
      </c>
      <c r="C185" s="5" t="s">
        <v>91</v>
      </c>
      <c r="D185" s="6">
        <v>43706</v>
      </c>
      <c r="E185" s="4">
        <v>6.3</v>
      </c>
      <c r="F185" s="4">
        <v>4.1399999999999997</v>
      </c>
      <c r="G185" s="4">
        <v>4.7</v>
      </c>
      <c r="H185" s="4">
        <f t="shared" si="18"/>
        <v>4.42</v>
      </c>
      <c r="I185" s="4">
        <f t="shared" si="19"/>
        <v>2.21</v>
      </c>
      <c r="J185" s="11">
        <f t="shared" si="20"/>
        <v>96.666271880206821</v>
      </c>
      <c r="K185">
        <v>100</v>
      </c>
      <c r="L185"/>
      <c r="M185" s="13">
        <v>43865</v>
      </c>
      <c r="N185">
        <v>12.74</v>
      </c>
      <c r="O185">
        <v>9.32</v>
      </c>
      <c r="P185">
        <v>8.75</v>
      </c>
      <c r="Q185" s="4">
        <f t="shared" si="21"/>
        <v>9.0350000000000001</v>
      </c>
      <c r="R185" s="4">
        <f t="shared" si="26"/>
        <v>4.5175000000000001</v>
      </c>
      <c r="S185" s="11">
        <f t="shared" si="22"/>
        <v>816.79980079186043</v>
      </c>
      <c r="T185">
        <v>100</v>
      </c>
      <c r="U185"/>
      <c r="V185" s="10">
        <f t="shared" si="23"/>
        <v>14.783647798742139</v>
      </c>
      <c r="W185" s="15">
        <f t="shared" si="24"/>
        <v>1.3422197941230821E-2</v>
      </c>
      <c r="X185" s="9">
        <f t="shared" si="25"/>
        <v>1.342219794123082</v>
      </c>
    </row>
    <row r="186" spans="1:24">
      <c r="A186" s="4" t="s">
        <v>67</v>
      </c>
      <c r="B186" s="8" t="s">
        <v>7</v>
      </c>
      <c r="C186" s="5" t="s">
        <v>91</v>
      </c>
      <c r="D186" s="6">
        <v>43706</v>
      </c>
      <c r="E186" s="4">
        <v>6.25</v>
      </c>
      <c r="F186" s="4">
        <v>3.09</v>
      </c>
      <c r="G186" s="4">
        <v>3.1</v>
      </c>
      <c r="H186" s="4">
        <f t="shared" si="18"/>
        <v>3.0949999999999998</v>
      </c>
      <c r="I186" s="4">
        <f t="shared" si="19"/>
        <v>1.5474999999999999</v>
      </c>
      <c r="J186" s="11">
        <f t="shared" si="20"/>
        <v>47.020929013364004</v>
      </c>
      <c r="K186">
        <v>100</v>
      </c>
      <c r="L186"/>
      <c r="M186" s="13">
        <v>43865</v>
      </c>
      <c r="N186">
        <v>11.81</v>
      </c>
      <c r="O186">
        <v>8.5299999999999994</v>
      </c>
      <c r="P186">
        <v>7.68</v>
      </c>
      <c r="Q186" s="4">
        <f t="shared" si="21"/>
        <v>8.1050000000000004</v>
      </c>
      <c r="R186" s="4">
        <f t="shared" si="26"/>
        <v>4.0525000000000002</v>
      </c>
      <c r="S186" s="11">
        <f t="shared" si="22"/>
        <v>609.32053866687818</v>
      </c>
      <c r="T186">
        <v>100</v>
      </c>
      <c r="U186"/>
      <c r="V186" s="10">
        <f t="shared" si="23"/>
        <v>12.763522012578617</v>
      </c>
      <c r="W186" s="15">
        <f t="shared" si="24"/>
        <v>1.6111645689076234E-2</v>
      </c>
      <c r="X186" s="9">
        <f t="shared" si="25"/>
        <v>1.6111645689076235</v>
      </c>
    </row>
    <row r="187" spans="1:24">
      <c r="A187" s="4" t="s">
        <v>67</v>
      </c>
      <c r="B187" s="8" t="s">
        <v>8</v>
      </c>
      <c r="C187" s="5" t="s">
        <v>91</v>
      </c>
      <c r="D187" s="6">
        <v>43706</v>
      </c>
      <c r="E187" s="4">
        <v>5.72</v>
      </c>
      <c r="F187" s="4">
        <v>4</v>
      </c>
      <c r="G187" s="4">
        <v>4.4000000000000004</v>
      </c>
      <c r="H187" s="4">
        <f t="shared" si="18"/>
        <v>4.2</v>
      </c>
      <c r="I187" s="4">
        <f t="shared" si="19"/>
        <v>2.1</v>
      </c>
      <c r="J187" s="11">
        <f t="shared" si="20"/>
        <v>79.247303005333251</v>
      </c>
      <c r="K187">
        <v>100</v>
      </c>
      <c r="L187"/>
      <c r="M187" s="13">
        <v>43865</v>
      </c>
      <c r="N187">
        <v>11.47</v>
      </c>
      <c r="O187">
        <v>10.1</v>
      </c>
      <c r="P187">
        <v>9.1300000000000008</v>
      </c>
      <c r="Q187" s="4">
        <f t="shared" si="21"/>
        <v>9.6150000000000002</v>
      </c>
      <c r="R187" s="4">
        <f t="shared" si="26"/>
        <v>4.8075000000000001</v>
      </c>
      <c r="S187" s="11">
        <f t="shared" si="22"/>
        <v>832.82140044634127</v>
      </c>
      <c r="T187">
        <v>100</v>
      </c>
      <c r="U187"/>
      <c r="V187" s="10">
        <f t="shared" si="23"/>
        <v>13.199685534591197</v>
      </c>
      <c r="W187" s="15">
        <f t="shared" si="24"/>
        <v>1.4793998951273042E-2</v>
      </c>
      <c r="X187" s="9">
        <f t="shared" si="25"/>
        <v>1.4793998951273042</v>
      </c>
    </row>
    <row r="188" spans="1:24">
      <c r="A188" s="4" t="s">
        <v>67</v>
      </c>
      <c r="B188" s="8" t="s">
        <v>9</v>
      </c>
      <c r="C188" s="5" t="s">
        <v>91</v>
      </c>
      <c r="D188" s="6">
        <v>43706</v>
      </c>
      <c r="E188" s="4">
        <v>5.1100000000000003</v>
      </c>
      <c r="F188" s="4">
        <v>4.66</v>
      </c>
      <c r="G188" s="4">
        <v>1.89</v>
      </c>
      <c r="H188" s="4">
        <f t="shared" si="18"/>
        <v>3.2749999999999999</v>
      </c>
      <c r="I188" s="4">
        <f t="shared" si="19"/>
        <v>1.6375</v>
      </c>
      <c r="J188" s="11">
        <f t="shared" si="20"/>
        <v>43.046058360840654</v>
      </c>
      <c r="K188">
        <v>100</v>
      </c>
      <c r="L188"/>
      <c r="M188" s="13">
        <v>43865</v>
      </c>
      <c r="N188">
        <v>11.45</v>
      </c>
      <c r="O188">
        <v>8.99</v>
      </c>
      <c r="P188">
        <v>6.9</v>
      </c>
      <c r="Q188" s="4">
        <f t="shared" si="21"/>
        <v>7.9450000000000003</v>
      </c>
      <c r="R188" s="4">
        <f t="shared" si="26"/>
        <v>3.9725000000000001</v>
      </c>
      <c r="S188" s="11">
        <f t="shared" si="22"/>
        <v>567.65330549039447</v>
      </c>
      <c r="T188">
        <v>100</v>
      </c>
      <c r="U188"/>
      <c r="V188" s="10">
        <f t="shared" si="23"/>
        <v>14.554088050314464</v>
      </c>
      <c r="W188" s="15">
        <f t="shared" si="24"/>
        <v>1.6221636399921784E-2</v>
      </c>
      <c r="X188" s="9">
        <f t="shared" si="25"/>
        <v>1.6221636399921784</v>
      </c>
    </row>
    <row r="189" spans="1:24">
      <c r="A189" s="4" t="s">
        <v>67</v>
      </c>
      <c r="B189" s="8" t="s">
        <v>10</v>
      </c>
      <c r="C189" s="5" t="s">
        <v>91</v>
      </c>
      <c r="D189" s="6">
        <v>43706</v>
      </c>
      <c r="E189" s="4">
        <v>4.92</v>
      </c>
      <c r="F189" s="4">
        <v>3.65</v>
      </c>
      <c r="G189" s="4">
        <v>3.57</v>
      </c>
      <c r="H189" s="4">
        <f t="shared" si="18"/>
        <v>3.61</v>
      </c>
      <c r="I189" s="4">
        <f t="shared" si="19"/>
        <v>1.8049999999999999</v>
      </c>
      <c r="J189" s="11">
        <f t="shared" si="20"/>
        <v>50.358106033642471</v>
      </c>
      <c r="K189">
        <v>100</v>
      </c>
      <c r="L189"/>
      <c r="M189" s="13">
        <v>43865</v>
      </c>
      <c r="N189">
        <v>12.47</v>
      </c>
      <c r="O189">
        <v>8.18</v>
      </c>
      <c r="P189">
        <v>7</v>
      </c>
      <c r="Q189" s="4">
        <f t="shared" si="21"/>
        <v>7.59</v>
      </c>
      <c r="R189" s="4">
        <f t="shared" si="26"/>
        <v>3.7949999999999999</v>
      </c>
      <c r="S189" s="11">
        <f t="shared" si="22"/>
        <v>564.20884033210223</v>
      </c>
      <c r="T189">
        <v>100</v>
      </c>
      <c r="U189"/>
      <c r="V189" s="10">
        <f t="shared" si="23"/>
        <v>17.331761006289309</v>
      </c>
      <c r="W189" s="15">
        <f t="shared" si="24"/>
        <v>1.5196634385617778E-2</v>
      </c>
      <c r="X189" s="9">
        <f t="shared" si="25"/>
        <v>1.5196634385617778</v>
      </c>
    </row>
    <row r="190" spans="1:24">
      <c r="A190" s="4" t="s">
        <v>67</v>
      </c>
      <c r="B190" s="8" t="s">
        <v>11</v>
      </c>
      <c r="C190" s="5" t="s">
        <v>91</v>
      </c>
      <c r="D190" s="6">
        <v>43706</v>
      </c>
      <c r="E190" s="4">
        <v>3.56</v>
      </c>
      <c r="F190" s="4">
        <v>3.69</v>
      </c>
      <c r="G190" s="4">
        <v>2.5299999999999998</v>
      </c>
      <c r="H190" s="4">
        <f t="shared" si="18"/>
        <v>3.11</v>
      </c>
      <c r="I190" s="4">
        <f t="shared" si="19"/>
        <v>1.5549999999999999</v>
      </c>
      <c r="J190" s="11">
        <f t="shared" si="20"/>
        <v>27.043360491259392</v>
      </c>
      <c r="K190">
        <v>100</v>
      </c>
      <c r="L190"/>
      <c r="M190" s="13">
        <v>43865</v>
      </c>
      <c r="N190">
        <v>11.47</v>
      </c>
      <c r="O190">
        <v>5.92</v>
      </c>
      <c r="P190">
        <v>4.9000000000000004</v>
      </c>
      <c r="Q190" s="4">
        <f t="shared" si="21"/>
        <v>5.41</v>
      </c>
      <c r="R190" s="4">
        <f t="shared" si="26"/>
        <v>2.7050000000000001</v>
      </c>
      <c r="S190" s="11">
        <f t="shared" si="22"/>
        <v>263.66217448094386</v>
      </c>
      <c r="T190">
        <v>100</v>
      </c>
      <c r="U190"/>
      <c r="V190" s="10">
        <f t="shared" si="23"/>
        <v>18.158176100628932</v>
      </c>
      <c r="W190" s="15">
        <f t="shared" si="24"/>
        <v>1.4322183142212799E-2</v>
      </c>
      <c r="X190" s="9">
        <f t="shared" si="25"/>
        <v>1.4322183142212799</v>
      </c>
    </row>
    <row r="191" spans="1:24">
      <c r="A191" s="4" t="s">
        <v>67</v>
      </c>
      <c r="B191" s="8" t="s">
        <v>12</v>
      </c>
      <c r="C191" s="5" t="s">
        <v>91</v>
      </c>
      <c r="D191" s="6">
        <v>43706</v>
      </c>
      <c r="E191" s="4">
        <v>5.13</v>
      </c>
      <c r="F191" s="4">
        <v>3.11</v>
      </c>
      <c r="G191" s="4">
        <v>2.13</v>
      </c>
      <c r="H191" s="4">
        <f t="shared" si="18"/>
        <v>2.62</v>
      </c>
      <c r="I191" s="4">
        <f t="shared" si="19"/>
        <v>1.31</v>
      </c>
      <c r="J191" s="11">
        <f t="shared" si="20"/>
        <v>27.657303093994532</v>
      </c>
      <c r="K191">
        <v>100</v>
      </c>
      <c r="L191"/>
      <c r="M191" s="13">
        <v>43865</v>
      </c>
      <c r="N191">
        <v>11.27</v>
      </c>
      <c r="O191">
        <v>7.36</v>
      </c>
      <c r="P191">
        <v>6.86</v>
      </c>
      <c r="Q191" s="4">
        <f t="shared" si="21"/>
        <v>7.11</v>
      </c>
      <c r="R191" s="4">
        <f t="shared" si="26"/>
        <v>3.5550000000000002</v>
      </c>
      <c r="S191" s="11">
        <f t="shared" si="22"/>
        <v>447.45874360861433</v>
      </c>
      <c r="T191">
        <v>100</v>
      </c>
      <c r="U191"/>
      <c r="V191" s="10">
        <f t="shared" si="23"/>
        <v>14.094968553459118</v>
      </c>
      <c r="W191" s="15">
        <f t="shared" si="24"/>
        <v>1.750751271039808E-2</v>
      </c>
      <c r="X191" s="9">
        <f t="shared" si="25"/>
        <v>1.7507512710398081</v>
      </c>
    </row>
    <row r="192" spans="1:24">
      <c r="A192" s="4" t="s">
        <v>67</v>
      </c>
      <c r="B192" s="8" t="s">
        <v>68</v>
      </c>
      <c r="C192" s="5" t="s">
        <v>91</v>
      </c>
      <c r="D192" s="6">
        <v>43706</v>
      </c>
      <c r="E192" s="4">
        <v>6.14</v>
      </c>
      <c r="F192" s="4">
        <v>5.54</v>
      </c>
      <c r="G192" s="4">
        <v>5.39</v>
      </c>
      <c r="H192" s="4">
        <f t="shared" si="18"/>
        <v>5.4649999999999999</v>
      </c>
      <c r="I192" s="4">
        <f t="shared" si="19"/>
        <v>2.7324999999999999</v>
      </c>
      <c r="J192" s="11">
        <f t="shared" si="20"/>
        <v>144.02523253245582</v>
      </c>
      <c r="K192">
        <v>100</v>
      </c>
      <c r="L192"/>
      <c r="M192" s="13">
        <v>43865</v>
      </c>
      <c r="N192">
        <v>9.3000000000000007</v>
      </c>
      <c r="O192">
        <v>8.1300000000000008</v>
      </c>
      <c r="P192">
        <v>6.96</v>
      </c>
      <c r="Q192" s="4">
        <f t="shared" si="21"/>
        <v>7.5449999999999999</v>
      </c>
      <c r="R192" s="4">
        <f t="shared" si="26"/>
        <v>3.7725</v>
      </c>
      <c r="S192" s="11">
        <f t="shared" si="22"/>
        <v>415.80654220892984</v>
      </c>
      <c r="T192">
        <v>100</v>
      </c>
      <c r="U192"/>
      <c r="V192" s="10">
        <f t="shared" si="23"/>
        <v>7.2540880503144676</v>
      </c>
      <c r="W192" s="15">
        <f t="shared" si="24"/>
        <v>6.6681232653005027E-3</v>
      </c>
      <c r="X192" s="9">
        <f t="shared" si="25"/>
        <v>0.66681232653005029</v>
      </c>
    </row>
    <row r="193" spans="1:24">
      <c r="A193" s="4" t="s">
        <v>67</v>
      </c>
      <c r="B193" s="8" t="s">
        <v>69</v>
      </c>
      <c r="C193" s="5" t="s">
        <v>91</v>
      </c>
      <c r="D193" s="6">
        <v>43706</v>
      </c>
      <c r="E193" s="4">
        <v>6.34</v>
      </c>
      <c r="F193" s="4">
        <v>5.32</v>
      </c>
      <c r="G193" s="4">
        <v>3.03</v>
      </c>
      <c r="H193" s="4">
        <f t="shared" si="18"/>
        <v>4.1749999999999998</v>
      </c>
      <c r="I193" s="4">
        <f t="shared" si="19"/>
        <v>2.0874999999999999</v>
      </c>
      <c r="J193" s="11">
        <f t="shared" si="20"/>
        <v>86.79447866425356</v>
      </c>
      <c r="K193">
        <v>100</v>
      </c>
      <c r="L193"/>
      <c r="M193" s="13">
        <v>43865</v>
      </c>
      <c r="N193">
        <v>10.26</v>
      </c>
      <c r="O193">
        <v>6.11</v>
      </c>
      <c r="P193">
        <v>6.22</v>
      </c>
      <c r="Q193" s="4">
        <f t="shared" si="21"/>
        <v>6.165</v>
      </c>
      <c r="R193" s="4">
        <f t="shared" si="26"/>
        <v>3.0825</v>
      </c>
      <c r="S193" s="11">
        <f t="shared" si="22"/>
        <v>306.2692563331525</v>
      </c>
      <c r="T193">
        <v>100</v>
      </c>
      <c r="U193"/>
      <c r="V193" s="10">
        <f t="shared" si="23"/>
        <v>8.9987421383647792</v>
      </c>
      <c r="W193" s="15">
        <f t="shared" si="24"/>
        <v>7.9303247039023052E-3</v>
      </c>
      <c r="X193" s="9">
        <f t="shared" si="25"/>
        <v>0.7930324703902305</v>
      </c>
    </row>
    <row r="194" spans="1:24">
      <c r="A194" s="4" t="s">
        <v>67</v>
      </c>
      <c r="B194" s="8" t="s">
        <v>70</v>
      </c>
      <c r="C194" s="5" t="s">
        <v>91</v>
      </c>
      <c r="D194" s="6">
        <v>43706</v>
      </c>
      <c r="E194" s="4">
        <v>5</v>
      </c>
      <c r="F194" s="4">
        <v>4</v>
      </c>
      <c r="G194" s="4">
        <v>2.8</v>
      </c>
      <c r="H194" s="4">
        <f t="shared" si="18"/>
        <v>3.4</v>
      </c>
      <c r="I194" s="4">
        <f t="shared" si="19"/>
        <v>1.7</v>
      </c>
      <c r="J194" s="11">
        <f t="shared" si="20"/>
        <v>45.396013844372504</v>
      </c>
      <c r="K194">
        <v>100</v>
      </c>
      <c r="L194"/>
      <c r="M194" s="13">
        <v>43865</v>
      </c>
      <c r="N194">
        <v>10.37</v>
      </c>
      <c r="O194">
        <v>9.1999999999999993</v>
      </c>
      <c r="P194">
        <v>6.31</v>
      </c>
      <c r="Q194" s="4">
        <f t="shared" si="21"/>
        <v>7.754999999999999</v>
      </c>
      <c r="R194" s="4">
        <f t="shared" si="26"/>
        <v>3.8774999999999995</v>
      </c>
      <c r="S194" s="11">
        <f t="shared" si="22"/>
        <v>489.81518193398642</v>
      </c>
      <c r="T194">
        <v>90</v>
      </c>
      <c r="U194"/>
      <c r="V194" s="10">
        <f t="shared" si="23"/>
        <v>12.327358490566038</v>
      </c>
      <c r="W194" s="15">
        <f t="shared" si="24"/>
        <v>1.4959772577484957E-2</v>
      </c>
      <c r="X194" s="9">
        <f t="shared" si="25"/>
        <v>1.4959772577484958</v>
      </c>
    </row>
    <row r="195" spans="1:24">
      <c r="A195" s="4" t="s">
        <v>67</v>
      </c>
      <c r="B195" s="8" t="s">
        <v>71</v>
      </c>
      <c r="C195" s="5" t="s">
        <v>91</v>
      </c>
      <c r="D195" s="6">
        <v>43706</v>
      </c>
      <c r="E195" s="4">
        <v>4.42</v>
      </c>
      <c r="F195" s="4">
        <v>2.91</v>
      </c>
      <c r="G195" s="4">
        <v>2.83</v>
      </c>
      <c r="H195" s="4">
        <f t="shared" ref="H195:H258" si="27">AVERAGE(F195:G195)</f>
        <v>2.87</v>
      </c>
      <c r="I195" s="4">
        <f t="shared" ref="I195:I258" si="28">H195/2</f>
        <v>1.4350000000000001</v>
      </c>
      <c r="J195" s="11">
        <f t="shared" ref="J195:J258" si="29">PI()*I195^2*E195</f>
        <v>28.594067903830911</v>
      </c>
      <c r="K195">
        <v>100</v>
      </c>
      <c r="L195"/>
      <c r="M195" s="13">
        <v>43865</v>
      </c>
      <c r="N195">
        <v>10.88</v>
      </c>
      <c r="O195">
        <v>4.72</v>
      </c>
      <c r="P195">
        <v>3.9</v>
      </c>
      <c r="Q195" s="4">
        <f t="shared" ref="Q195:Q258" si="30">AVERAGE(O195,P195)</f>
        <v>4.3099999999999996</v>
      </c>
      <c r="R195" s="4">
        <f t="shared" si="26"/>
        <v>2.1549999999999998</v>
      </c>
      <c r="S195" s="11">
        <f t="shared" ref="S195:S258" si="31">PI()*R195^2*N195</f>
        <v>158.73522687519025</v>
      </c>
      <c r="T195">
        <v>100</v>
      </c>
      <c r="U195"/>
      <c r="V195" s="10">
        <f t="shared" ref="V195:V258" si="32">((N195-E195)/(M195-D195))*365</f>
        <v>14.829559748427675</v>
      </c>
      <c r="W195" s="15">
        <f t="shared" ref="W195:W258" si="33">LN(S195/J195)/(M195-D195)</f>
        <v>1.0780115056770083E-2</v>
      </c>
      <c r="X195" s="9">
        <f t="shared" ref="X195:X258" si="34">W195*100</f>
        <v>1.0780115056770083</v>
      </c>
    </row>
    <row r="196" spans="1:24">
      <c r="A196" s="4" t="s">
        <v>67</v>
      </c>
      <c r="B196" s="8" t="s">
        <v>72</v>
      </c>
      <c r="C196" s="5" t="s">
        <v>91</v>
      </c>
      <c r="D196" s="6">
        <v>43706</v>
      </c>
      <c r="E196" s="4">
        <v>5.0599999999999996</v>
      </c>
      <c r="F196" s="4">
        <v>5.77</v>
      </c>
      <c r="G196" s="4">
        <v>2.84</v>
      </c>
      <c r="H196" s="4">
        <f t="shared" si="27"/>
        <v>4.3049999999999997</v>
      </c>
      <c r="I196" s="4">
        <f t="shared" si="28"/>
        <v>2.1524999999999999</v>
      </c>
      <c r="J196" s="11">
        <f t="shared" si="29"/>
        <v>73.652367213826892</v>
      </c>
      <c r="K196">
        <v>100</v>
      </c>
      <c r="L196"/>
      <c r="M196" s="13">
        <v>43865</v>
      </c>
      <c r="N196">
        <v>8.24</v>
      </c>
      <c r="O196">
        <v>5.89</v>
      </c>
      <c r="P196">
        <v>6.43</v>
      </c>
      <c r="Q196" s="4">
        <f t="shared" si="30"/>
        <v>6.16</v>
      </c>
      <c r="R196" s="4">
        <f t="shared" si="26"/>
        <v>3.08</v>
      </c>
      <c r="S196" s="11">
        <f t="shared" si="31"/>
        <v>245.57181348387712</v>
      </c>
      <c r="T196">
        <v>100</v>
      </c>
      <c r="U196"/>
      <c r="V196" s="10">
        <f t="shared" si="32"/>
        <v>7.3000000000000016</v>
      </c>
      <c r="W196" s="15">
        <f t="shared" si="33"/>
        <v>7.5737933330407231E-3</v>
      </c>
      <c r="X196" s="9">
        <f t="shared" si="34"/>
        <v>0.75737933330407237</v>
      </c>
    </row>
    <row r="197" spans="1:24">
      <c r="A197" s="4" t="s">
        <v>67</v>
      </c>
      <c r="B197" s="8" t="s">
        <v>13</v>
      </c>
      <c r="C197" s="5" t="s">
        <v>92</v>
      </c>
      <c r="D197" s="6">
        <v>43706</v>
      </c>
      <c r="E197" s="4">
        <v>3.88</v>
      </c>
      <c r="F197" s="4">
        <v>3.01</v>
      </c>
      <c r="G197" s="4">
        <v>1.92</v>
      </c>
      <c r="H197" s="4">
        <f t="shared" si="27"/>
        <v>2.4649999999999999</v>
      </c>
      <c r="I197" s="4">
        <f t="shared" si="28"/>
        <v>1.2324999999999999</v>
      </c>
      <c r="J197" s="11">
        <f t="shared" si="29"/>
        <v>18.516353106911879</v>
      </c>
      <c r="K197">
        <v>100</v>
      </c>
      <c r="L197"/>
      <c r="M197" s="13">
        <v>43865</v>
      </c>
      <c r="N197">
        <v>7.45</v>
      </c>
      <c r="O197">
        <v>6.56</v>
      </c>
      <c r="P197">
        <v>4.88</v>
      </c>
      <c r="Q197" s="4">
        <f t="shared" si="30"/>
        <v>5.72</v>
      </c>
      <c r="R197" s="4">
        <f t="shared" si="26"/>
        <v>2.86</v>
      </c>
      <c r="S197" s="11">
        <f t="shared" si="31"/>
        <v>191.44243595630786</v>
      </c>
      <c r="T197">
        <v>100</v>
      </c>
      <c r="U197"/>
      <c r="V197" s="10">
        <f t="shared" si="32"/>
        <v>8.195283018867924</v>
      </c>
      <c r="W197" s="15">
        <f t="shared" si="33"/>
        <v>1.4691401726732027E-2</v>
      </c>
      <c r="X197" s="9">
        <f t="shared" si="34"/>
        <v>1.4691401726732027</v>
      </c>
    </row>
    <row r="198" spans="1:24">
      <c r="A198" s="4" t="s">
        <v>67</v>
      </c>
      <c r="B198" s="8" t="s">
        <v>14</v>
      </c>
      <c r="C198" s="5" t="s">
        <v>92</v>
      </c>
      <c r="D198" s="6">
        <v>43706</v>
      </c>
      <c r="E198" s="4">
        <v>6.13</v>
      </c>
      <c r="F198" s="4">
        <v>3.05</v>
      </c>
      <c r="G198" s="4">
        <v>3.4</v>
      </c>
      <c r="H198" s="4">
        <f t="shared" si="27"/>
        <v>3.2249999999999996</v>
      </c>
      <c r="I198" s="4">
        <f t="shared" si="28"/>
        <v>1.6124999999999998</v>
      </c>
      <c r="J198" s="11">
        <f t="shared" si="29"/>
        <v>50.073712769627633</v>
      </c>
      <c r="K198">
        <v>100</v>
      </c>
      <c r="L198"/>
      <c r="M198" s="13">
        <v>43865</v>
      </c>
      <c r="N198">
        <v>12.22</v>
      </c>
      <c r="O198">
        <v>8.33</v>
      </c>
      <c r="P198">
        <v>6.71</v>
      </c>
      <c r="Q198" s="4">
        <f t="shared" si="30"/>
        <v>7.52</v>
      </c>
      <c r="R198" s="4">
        <f t="shared" ref="R198:R261" si="35">Q198/2</f>
        <v>3.76</v>
      </c>
      <c r="S198" s="11">
        <f t="shared" si="31"/>
        <v>542.74617125855877</v>
      </c>
      <c r="T198">
        <v>100</v>
      </c>
      <c r="U198"/>
      <c r="V198" s="10">
        <f t="shared" si="32"/>
        <v>13.980188679245284</v>
      </c>
      <c r="W198" s="15">
        <f t="shared" si="33"/>
        <v>1.4988336976247515E-2</v>
      </c>
      <c r="X198" s="9">
        <f t="shared" si="34"/>
        <v>1.4988336976247514</v>
      </c>
    </row>
    <row r="199" spans="1:24">
      <c r="A199" s="4" t="s">
        <v>67</v>
      </c>
      <c r="B199" s="8" t="s">
        <v>15</v>
      </c>
      <c r="C199" s="5" t="s">
        <v>92</v>
      </c>
      <c r="D199" s="6">
        <v>43706</v>
      </c>
      <c r="E199" s="4">
        <v>6.01</v>
      </c>
      <c r="F199" s="4">
        <v>1.89</v>
      </c>
      <c r="G199" s="4">
        <v>1.43</v>
      </c>
      <c r="H199" s="4">
        <f t="shared" si="27"/>
        <v>1.66</v>
      </c>
      <c r="I199" s="4">
        <f t="shared" si="28"/>
        <v>0.83</v>
      </c>
      <c r="J199" s="11">
        <f t="shared" si="29"/>
        <v>13.00710150613863</v>
      </c>
      <c r="K199">
        <v>100</v>
      </c>
      <c r="L199"/>
      <c r="M199" s="13">
        <v>43865</v>
      </c>
      <c r="N199">
        <v>8.67</v>
      </c>
      <c r="O199">
        <v>3.27</v>
      </c>
      <c r="P199">
        <v>4.2</v>
      </c>
      <c r="Q199" s="4">
        <f t="shared" si="30"/>
        <v>3.7350000000000003</v>
      </c>
      <c r="R199" s="4">
        <f t="shared" si="35"/>
        <v>1.8675000000000002</v>
      </c>
      <c r="S199" s="11">
        <f t="shared" si="31"/>
        <v>94.992691084816741</v>
      </c>
      <c r="T199">
        <v>100</v>
      </c>
      <c r="U199"/>
      <c r="V199" s="10">
        <f t="shared" si="32"/>
        <v>6.1062893081761018</v>
      </c>
      <c r="W199" s="15">
        <f t="shared" si="33"/>
        <v>1.2505059589169761E-2</v>
      </c>
      <c r="X199" s="9">
        <f t="shared" si="34"/>
        <v>1.250505958916976</v>
      </c>
    </row>
    <row r="200" spans="1:24">
      <c r="A200" s="4" t="s">
        <v>67</v>
      </c>
      <c r="B200" s="8" t="s">
        <v>16</v>
      </c>
      <c r="C200" s="5" t="s">
        <v>92</v>
      </c>
      <c r="D200" s="6">
        <v>43706</v>
      </c>
      <c r="E200" s="4">
        <v>4.53</v>
      </c>
      <c r="F200" s="4">
        <v>3.98</v>
      </c>
      <c r="G200" s="4">
        <v>2.5299999999999998</v>
      </c>
      <c r="H200" s="4">
        <f t="shared" si="27"/>
        <v>3.2549999999999999</v>
      </c>
      <c r="I200" s="4">
        <f t="shared" si="28"/>
        <v>1.6274999999999999</v>
      </c>
      <c r="J200" s="11">
        <f t="shared" si="29"/>
        <v>37.695548687959722</v>
      </c>
      <c r="K200">
        <v>100</v>
      </c>
      <c r="L200"/>
      <c r="M200" s="13">
        <v>43865</v>
      </c>
      <c r="N200">
        <v>9.5</v>
      </c>
      <c r="O200">
        <v>6.23</v>
      </c>
      <c r="P200">
        <v>5.24</v>
      </c>
      <c r="Q200" s="4">
        <f t="shared" si="30"/>
        <v>5.7350000000000003</v>
      </c>
      <c r="R200" s="4">
        <f t="shared" si="35"/>
        <v>2.8675000000000002</v>
      </c>
      <c r="S200" s="11">
        <f t="shared" si="31"/>
        <v>245.40326193292395</v>
      </c>
      <c r="T200">
        <v>100</v>
      </c>
      <c r="U200"/>
      <c r="V200" s="10">
        <f t="shared" si="32"/>
        <v>11.409119496855345</v>
      </c>
      <c r="W200" s="15">
        <f t="shared" si="33"/>
        <v>1.1782143452535568E-2</v>
      </c>
      <c r="X200" s="9">
        <f t="shared" si="34"/>
        <v>1.1782143452535567</v>
      </c>
    </row>
    <row r="201" spans="1:24">
      <c r="A201" s="4" t="s">
        <v>67</v>
      </c>
      <c r="B201" s="8" t="s">
        <v>17</v>
      </c>
      <c r="C201" s="5" t="s">
        <v>92</v>
      </c>
      <c r="D201" s="6">
        <v>43706</v>
      </c>
      <c r="E201" s="4">
        <v>4.4400000000000004</v>
      </c>
      <c r="F201" s="4">
        <v>3.82</v>
      </c>
      <c r="G201" s="4">
        <v>2.73</v>
      </c>
      <c r="H201" s="4">
        <f t="shared" si="27"/>
        <v>3.2749999999999999</v>
      </c>
      <c r="I201" s="4">
        <f t="shared" si="28"/>
        <v>1.6375</v>
      </c>
      <c r="J201" s="11">
        <f t="shared" si="29"/>
        <v>37.402054622726517</v>
      </c>
      <c r="K201">
        <v>100</v>
      </c>
      <c r="L201"/>
      <c r="M201" s="13">
        <v>43865</v>
      </c>
      <c r="N201">
        <v>11.13</v>
      </c>
      <c r="O201">
        <v>7.37</v>
      </c>
      <c r="P201">
        <v>5.76</v>
      </c>
      <c r="Q201" s="4">
        <f t="shared" si="30"/>
        <v>6.5649999999999995</v>
      </c>
      <c r="R201" s="4">
        <f t="shared" si="35"/>
        <v>3.2824999999999998</v>
      </c>
      <c r="S201" s="11">
        <f t="shared" si="31"/>
        <v>376.75108052803824</v>
      </c>
      <c r="T201">
        <v>100</v>
      </c>
      <c r="U201"/>
      <c r="V201" s="10">
        <f t="shared" si="32"/>
        <v>15.357547169811321</v>
      </c>
      <c r="W201" s="15">
        <f t="shared" si="33"/>
        <v>1.452741551055603E-2</v>
      </c>
      <c r="X201" s="9">
        <f t="shared" si="34"/>
        <v>1.452741551055603</v>
      </c>
    </row>
    <row r="202" spans="1:24">
      <c r="A202" s="4" t="s">
        <v>67</v>
      </c>
      <c r="B202" s="8" t="s">
        <v>18</v>
      </c>
      <c r="C202" s="5" t="s">
        <v>92</v>
      </c>
      <c r="D202" s="6">
        <v>43706</v>
      </c>
      <c r="E202" s="4">
        <v>7.15</v>
      </c>
      <c r="F202" s="4">
        <v>4.5199999999999996</v>
      </c>
      <c r="G202" s="4">
        <v>2.72</v>
      </c>
      <c r="H202" s="4">
        <f t="shared" si="27"/>
        <v>3.62</v>
      </c>
      <c r="I202" s="4">
        <f t="shared" si="28"/>
        <v>1.81</v>
      </c>
      <c r="J202" s="11">
        <f t="shared" si="29"/>
        <v>73.589027600842485</v>
      </c>
      <c r="K202">
        <v>100</v>
      </c>
      <c r="L202"/>
      <c r="M202" s="13">
        <v>43865</v>
      </c>
      <c r="N202">
        <v>11.9</v>
      </c>
      <c r="O202">
        <v>7.95</v>
      </c>
      <c r="P202">
        <v>4.75</v>
      </c>
      <c r="Q202" s="4">
        <f t="shared" si="30"/>
        <v>6.35</v>
      </c>
      <c r="R202" s="4">
        <f t="shared" si="35"/>
        <v>3.1749999999999998</v>
      </c>
      <c r="S202" s="11">
        <f t="shared" si="31"/>
        <v>376.86368757876392</v>
      </c>
      <c r="T202">
        <v>100</v>
      </c>
      <c r="U202"/>
      <c r="V202" s="10">
        <f t="shared" si="32"/>
        <v>10.904088050314465</v>
      </c>
      <c r="W202" s="15">
        <f t="shared" si="33"/>
        <v>1.0272878097769864E-2</v>
      </c>
      <c r="X202" s="9">
        <f t="shared" si="34"/>
        <v>1.0272878097769864</v>
      </c>
    </row>
    <row r="203" spans="1:24">
      <c r="A203" s="4" t="s">
        <v>67</v>
      </c>
      <c r="B203" s="8" t="s">
        <v>19</v>
      </c>
      <c r="C203" s="5" t="s">
        <v>92</v>
      </c>
      <c r="D203" s="6">
        <v>43706</v>
      </c>
      <c r="E203" s="4">
        <v>5.2</v>
      </c>
      <c r="F203" s="4">
        <v>2</v>
      </c>
      <c r="G203" s="4">
        <v>1.72</v>
      </c>
      <c r="H203" s="4">
        <f t="shared" si="27"/>
        <v>1.8599999999999999</v>
      </c>
      <c r="I203" s="4">
        <f t="shared" si="28"/>
        <v>0.92999999999999994</v>
      </c>
      <c r="J203" s="11">
        <f t="shared" si="29"/>
        <v>14.129250127667021</v>
      </c>
      <c r="K203">
        <v>100</v>
      </c>
      <c r="L203"/>
      <c r="M203" s="13">
        <v>43865</v>
      </c>
      <c r="N203">
        <v>9.6300000000000008</v>
      </c>
      <c r="O203">
        <v>4.57</v>
      </c>
      <c r="P203">
        <v>3.67</v>
      </c>
      <c r="Q203" s="4">
        <f t="shared" si="30"/>
        <v>4.12</v>
      </c>
      <c r="R203" s="4">
        <f t="shared" si="35"/>
        <v>2.06</v>
      </c>
      <c r="S203" s="11">
        <f t="shared" si="31"/>
        <v>128.38391069137023</v>
      </c>
      <c r="T203">
        <v>100</v>
      </c>
      <c r="U203"/>
      <c r="V203" s="10">
        <f t="shared" si="32"/>
        <v>10.169496855345912</v>
      </c>
      <c r="W203" s="15">
        <f t="shared" si="33"/>
        <v>1.3879106613178007E-2</v>
      </c>
      <c r="X203" s="9">
        <f t="shared" si="34"/>
        <v>1.3879106613178007</v>
      </c>
    </row>
    <row r="204" spans="1:24">
      <c r="A204" s="4" t="s">
        <v>67</v>
      </c>
      <c r="B204" s="8" t="s">
        <v>20</v>
      </c>
      <c r="C204" s="5" t="s">
        <v>92</v>
      </c>
      <c r="D204" s="6">
        <v>43706</v>
      </c>
      <c r="E204" s="4">
        <v>6.79</v>
      </c>
      <c r="F204" s="4">
        <v>4.8899999999999997</v>
      </c>
      <c r="G204" s="4">
        <v>3.93</v>
      </c>
      <c r="H204" s="4">
        <f t="shared" si="27"/>
        <v>4.41</v>
      </c>
      <c r="I204" s="4">
        <f t="shared" si="28"/>
        <v>2.2050000000000001</v>
      </c>
      <c r="J204" s="11">
        <f t="shared" si="29"/>
        <v>103.71386872645972</v>
      </c>
      <c r="K204">
        <v>100</v>
      </c>
      <c r="L204"/>
      <c r="M204" s="13">
        <v>43865</v>
      </c>
      <c r="N204">
        <v>11.83</v>
      </c>
      <c r="O204">
        <v>10.45</v>
      </c>
      <c r="P204">
        <v>6.79</v>
      </c>
      <c r="Q204" s="4">
        <f t="shared" si="30"/>
        <v>8.6199999999999992</v>
      </c>
      <c r="R204" s="4">
        <f t="shared" si="35"/>
        <v>4.3099999999999996</v>
      </c>
      <c r="S204" s="11">
        <f t="shared" si="31"/>
        <v>690.38151982849286</v>
      </c>
      <c r="T204">
        <v>100</v>
      </c>
      <c r="U204"/>
      <c r="V204" s="10">
        <f t="shared" si="32"/>
        <v>11.569811320754717</v>
      </c>
      <c r="W204" s="15">
        <f t="shared" si="33"/>
        <v>1.1922066206625063E-2</v>
      </c>
      <c r="X204" s="9">
        <f t="shared" si="34"/>
        <v>1.1922066206625064</v>
      </c>
    </row>
    <row r="205" spans="1:24">
      <c r="A205" s="4" t="s">
        <v>67</v>
      </c>
      <c r="B205" s="8" t="s">
        <v>21</v>
      </c>
      <c r="C205" s="5" t="s">
        <v>92</v>
      </c>
      <c r="D205" s="6">
        <v>43706</v>
      </c>
      <c r="E205" s="4">
        <v>7.64</v>
      </c>
      <c r="F205" s="4">
        <v>5.25</v>
      </c>
      <c r="G205" s="4">
        <v>2.0299999999999998</v>
      </c>
      <c r="H205" s="4">
        <f t="shared" si="27"/>
        <v>3.6399999999999997</v>
      </c>
      <c r="I205" s="4">
        <f t="shared" si="28"/>
        <v>1.8199999999999998</v>
      </c>
      <c r="J205" s="11">
        <f t="shared" si="29"/>
        <v>79.503455903936327</v>
      </c>
      <c r="K205">
        <v>100</v>
      </c>
      <c r="L205"/>
      <c r="M205" s="13">
        <v>43865</v>
      </c>
      <c r="N205">
        <v>11.04</v>
      </c>
      <c r="O205">
        <v>7.26</v>
      </c>
      <c r="P205">
        <v>4.74</v>
      </c>
      <c r="Q205" s="4">
        <f t="shared" si="30"/>
        <v>6</v>
      </c>
      <c r="R205" s="4">
        <f t="shared" si="35"/>
        <v>3</v>
      </c>
      <c r="S205" s="11">
        <f t="shared" si="31"/>
        <v>312.14864606068181</v>
      </c>
      <c r="T205">
        <v>100</v>
      </c>
      <c r="U205"/>
      <c r="V205" s="10">
        <f t="shared" si="32"/>
        <v>7.8050314465408785</v>
      </c>
      <c r="W205" s="15">
        <f t="shared" si="33"/>
        <v>8.6017547976687519E-3</v>
      </c>
      <c r="X205" s="9">
        <f t="shared" si="34"/>
        <v>0.86017547976687514</v>
      </c>
    </row>
    <row r="206" spans="1:24">
      <c r="A206" s="4" t="s">
        <v>67</v>
      </c>
      <c r="B206" s="8" t="s">
        <v>22</v>
      </c>
      <c r="C206" s="5" t="s">
        <v>92</v>
      </c>
      <c r="D206" s="6">
        <v>43706</v>
      </c>
      <c r="E206" s="4">
        <v>7.58</v>
      </c>
      <c r="F206" s="4">
        <v>2.25</v>
      </c>
      <c r="G206" s="4">
        <v>2.46</v>
      </c>
      <c r="H206" s="4">
        <f t="shared" si="27"/>
        <v>2.355</v>
      </c>
      <c r="I206" s="4">
        <f t="shared" si="28"/>
        <v>1.1775</v>
      </c>
      <c r="J206" s="11">
        <f t="shared" si="29"/>
        <v>33.017250896605006</v>
      </c>
      <c r="K206">
        <v>100</v>
      </c>
      <c r="L206"/>
      <c r="M206" s="13">
        <v>43865</v>
      </c>
      <c r="N206">
        <v>11.84</v>
      </c>
      <c r="O206">
        <v>6.47</v>
      </c>
      <c r="P206">
        <v>4.74</v>
      </c>
      <c r="Q206" s="4">
        <f t="shared" si="30"/>
        <v>5.6050000000000004</v>
      </c>
      <c r="R206" s="4">
        <f t="shared" si="35"/>
        <v>2.8025000000000002</v>
      </c>
      <c r="S206" s="11">
        <f t="shared" si="31"/>
        <v>292.14120590118017</v>
      </c>
      <c r="T206">
        <v>100</v>
      </c>
      <c r="U206"/>
      <c r="V206" s="10">
        <f t="shared" si="32"/>
        <v>9.7792452830188683</v>
      </c>
      <c r="W206" s="15">
        <f t="shared" si="33"/>
        <v>1.3711994263604175E-2</v>
      </c>
      <c r="X206" s="9">
        <f t="shared" si="34"/>
        <v>1.3711994263604175</v>
      </c>
    </row>
    <row r="207" spans="1:24">
      <c r="A207" s="4" t="s">
        <v>67</v>
      </c>
      <c r="B207" s="8" t="s">
        <v>73</v>
      </c>
      <c r="C207" s="5" t="s">
        <v>92</v>
      </c>
      <c r="D207" s="6">
        <v>43706</v>
      </c>
      <c r="E207" s="4">
        <v>5.29</v>
      </c>
      <c r="F207" s="4">
        <v>1.57</v>
      </c>
      <c r="G207" s="4">
        <v>1.34</v>
      </c>
      <c r="H207" s="4">
        <f t="shared" si="27"/>
        <v>1.4550000000000001</v>
      </c>
      <c r="I207" s="4">
        <f t="shared" si="28"/>
        <v>0.72750000000000004</v>
      </c>
      <c r="J207" s="11">
        <f t="shared" si="29"/>
        <v>8.7957229229236962</v>
      </c>
      <c r="K207">
        <v>100</v>
      </c>
      <c r="L207"/>
      <c r="M207" s="13">
        <v>43865</v>
      </c>
      <c r="N207">
        <v>8.01</v>
      </c>
      <c r="O207">
        <v>2.5299999999999998</v>
      </c>
      <c r="P207">
        <v>2.17</v>
      </c>
      <c r="Q207" s="4">
        <f t="shared" si="30"/>
        <v>2.3499999999999996</v>
      </c>
      <c r="R207" s="4">
        <f t="shared" si="35"/>
        <v>1.1749999999999998</v>
      </c>
      <c r="S207" s="11">
        <f t="shared" si="31"/>
        <v>34.742264472472876</v>
      </c>
      <c r="T207">
        <v>100</v>
      </c>
      <c r="U207"/>
      <c r="V207" s="10">
        <f t="shared" si="32"/>
        <v>6.2440251572327039</v>
      </c>
      <c r="W207" s="15">
        <f t="shared" si="33"/>
        <v>8.6395683665112123E-3</v>
      </c>
      <c r="X207" s="9">
        <f t="shared" si="34"/>
        <v>0.86395683665112122</v>
      </c>
    </row>
    <row r="208" spans="1:24">
      <c r="A208" s="4" t="s">
        <v>67</v>
      </c>
      <c r="B208" s="8" t="s">
        <v>74</v>
      </c>
      <c r="C208" s="5" t="s">
        <v>92</v>
      </c>
      <c r="D208" s="6">
        <v>43706</v>
      </c>
      <c r="E208" s="4">
        <v>3.79</v>
      </c>
      <c r="F208" s="4">
        <v>3.22</v>
      </c>
      <c r="G208" s="4">
        <v>3.14</v>
      </c>
      <c r="H208" s="4">
        <f t="shared" si="27"/>
        <v>3.18</v>
      </c>
      <c r="I208" s="4">
        <f t="shared" si="28"/>
        <v>1.59</v>
      </c>
      <c r="J208" s="11">
        <f t="shared" si="29"/>
        <v>30.101166868777952</v>
      </c>
      <c r="K208">
        <v>100</v>
      </c>
      <c r="L208"/>
      <c r="M208" s="13">
        <v>43865</v>
      </c>
      <c r="N208">
        <v>6</v>
      </c>
      <c r="O208">
        <v>5.31</v>
      </c>
      <c r="P208">
        <v>4.45</v>
      </c>
      <c r="Q208" s="4">
        <f t="shared" si="30"/>
        <v>4.88</v>
      </c>
      <c r="R208" s="4">
        <f t="shared" si="35"/>
        <v>2.44</v>
      </c>
      <c r="S208" s="11">
        <f t="shared" si="31"/>
        <v>112.22271613447316</v>
      </c>
      <c r="T208">
        <v>100</v>
      </c>
      <c r="U208"/>
      <c r="V208" s="10">
        <f t="shared" si="32"/>
        <v>5.073270440251572</v>
      </c>
      <c r="W208" s="15">
        <f t="shared" si="33"/>
        <v>8.276235825658243E-3</v>
      </c>
      <c r="X208" s="9">
        <f t="shared" si="34"/>
        <v>0.82762358256582425</v>
      </c>
    </row>
    <row r="209" spans="1:24">
      <c r="A209" s="4" t="s">
        <v>67</v>
      </c>
      <c r="B209" s="8" t="s">
        <v>75</v>
      </c>
      <c r="C209" s="5" t="s">
        <v>92</v>
      </c>
      <c r="D209" s="6">
        <v>43706</v>
      </c>
      <c r="E209" s="4">
        <v>4.71</v>
      </c>
      <c r="F209" s="4">
        <v>3.13</v>
      </c>
      <c r="G209" s="4">
        <v>3.2</v>
      </c>
      <c r="H209" s="4">
        <f t="shared" si="27"/>
        <v>3.165</v>
      </c>
      <c r="I209" s="4">
        <f t="shared" si="28"/>
        <v>1.5825</v>
      </c>
      <c r="J209" s="11">
        <f t="shared" si="29"/>
        <v>37.055972652666703</v>
      </c>
      <c r="K209">
        <v>100</v>
      </c>
      <c r="L209"/>
      <c r="M209" s="13">
        <v>43865</v>
      </c>
      <c r="N209">
        <v>6.25</v>
      </c>
      <c r="O209">
        <v>5.04</v>
      </c>
      <c r="P209">
        <v>5.16</v>
      </c>
      <c r="Q209" s="4">
        <f t="shared" si="30"/>
        <v>5.0999999999999996</v>
      </c>
      <c r="R209" s="4">
        <f t="shared" si="35"/>
        <v>2.5499999999999998</v>
      </c>
      <c r="S209" s="11">
        <f t="shared" si="31"/>
        <v>127.67628893729767</v>
      </c>
      <c r="T209">
        <v>90</v>
      </c>
      <c r="U209"/>
      <c r="V209" s="10">
        <f t="shared" si="32"/>
        <v>3.5352201257861635</v>
      </c>
      <c r="W209" s="15">
        <f t="shared" si="33"/>
        <v>7.7803051823161313E-3</v>
      </c>
      <c r="X209" s="9">
        <f t="shared" si="34"/>
        <v>0.77803051823161318</v>
      </c>
    </row>
    <row r="210" spans="1:24">
      <c r="A210" s="4" t="s">
        <v>67</v>
      </c>
      <c r="B210" s="8" t="s">
        <v>76</v>
      </c>
      <c r="C210" s="5" t="s">
        <v>92</v>
      </c>
      <c r="D210" s="6">
        <v>43706</v>
      </c>
      <c r="E210" s="4">
        <v>4.05</v>
      </c>
      <c r="F210" s="4">
        <v>3.12</v>
      </c>
      <c r="G210" s="4">
        <v>2.63</v>
      </c>
      <c r="H210" s="4">
        <f t="shared" si="27"/>
        <v>2.875</v>
      </c>
      <c r="I210" s="4">
        <f t="shared" si="28"/>
        <v>1.4375</v>
      </c>
      <c r="J210" s="11">
        <f t="shared" si="29"/>
        <v>26.291817112044733</v>
      </c>
      <c r="K210">
        <v>100</v>
      </c>
      <c r="L210"/>
      <c r="M210" s="13">
        <v>43865</v>
      </c>
      <c r="N210">
        <v>7.35</v>
      </c>
      <c r="O210">
        <v>5.89</v>
      </c>
      <c r="P210">
        <v>5.3</v>
      </c>
      <c r="Q210" s="4">
        <f t="shared" si="30"/>
        <v>5.5949999999999998</v>
      </c>
      <c r="R210" s="4">
        <f t="shared" si="35"/>
        <v>2.7974999999999999</v>
      </c>
      <c r="S210" s="11">
        <f t="shared" si="31"/>
        <v>180.70800950331633</v>
      </c>
      <c r="T210">
        <v>70</v>
      </c>
      <c r="U210"/>
      <c r="V210" s="10">
        <f t="shared" si="32"/>
        <v>7.5754716981132075</v>
      </c>
      <c r="W210" s="15">
        <f t="shared" si="33"/>
        <v>1.2123426208399037E-2</v>
      </c>
      <c r="X210" s="9">
        <f t="shared" si="34"/>
        <v>1.2123426208399037</v>
      </c>
    </row>
    <row r="211" spans="1:24">
      <c r="A211" s="4" t="s">
        <v>67</v>
      </c>
      <c r="B211" s="8" t="s">
        <v>77</v>
      </c>
      <c r="C211" s="5" t="s">
        <v>92</v>
      </c>
      <c r="D211" s="6">
        <v>43706</v>
      </c>
      <c r="E211" s="4">
        <v>4.87</v>
      </c>
      <c r="F211" s="4">
        <v>2.38</v>
      </c>
      <c r="G211" s="4">
        <v>1.96</v>
      </c>
      <c r="H211" s="4">
        <f t="shared" si="27"/>
        <v>2.17</v>
      </c>
      <c r="I211" s="4">
        <f t="shared" si="28"/>
        <v>1.085</v>
      </c>
      <c r="J211" s="11">
        <f t="shared" si="29"/>
        <v>18.011020074600328</v>
      </c>
      <c r="K211">
        <v>100</v>
      </c>
      <c r="L211"/>
      <c r="M211" s="13">
        <v>43865</v>
      </c>
      <c r="N211">
        <v>11.67</v>
      </c>
      <c r="O211">
        <v>7.55</v>
      </c>
      <c r="P211">
        <v>4.97</v>
      </c>
      <c r="Q211" s="4">
        <f t="shared" si="30"/>
        <v>6.26</v>
      </c>
      <c r="R211" s="4">
        <f t="shared" si="35"/>
        <v>3.13</v>
      </c>
      <c r="S211" s="11">
        <f t="shared" si="31"/>
        <v>359.17773202302129</v>
      </c>
      <c r="T211">
        <v>100</v>
      </c>
      <c r="U211"/>
      <c r="V211" s="10">
        <f t="shared" si="32"/>
        <v>15.610062893081761</v>
      </c>
      <c r="W211" s="15">
        <f t="shared" si="33"/>
        <v>1.8822852480020403E-2</v>
      </c>
      <c r="X211" s="9">
        <f t="shared" si="34"/>
        <v>1.8822852480020402</v>
      </c>
    </row>
    <row r="212" spans="1:24">
      <c r="A212" s="4" t="s">
        <v>67</v>
      </c>
      <c r="B212" s="8" t="s">
        <v>23</v>
      </c>
      <c r="C212" s="5" t="s">
        <v>93</v>
      </c>
      <c r="D212" s="6">
        <v>43706</v>
      </c>
      <c r="E212" s="4">
        <v>5.19</v>
      </c>
      <c r="F212" s="4">
        <v>3.52</v>
      </c>
      <c r="G212" s="4">
        <v>3.14</v>
      </c>
      <c r="H212" s="4">
        <f t="shared" si="27"/>
        <v>3.33</v>
      </c>
      <c r="I212" s="4">
        <f t="shared" si="28"/>
        <v>1.665</v>
      </c>
      <c r="J212" s="11">
        <f t="shared" si="29"/>
        <v>45.200756792368445</v>
      </c>
      <c r="K212">
        <v>100</v>
      </c>
      <c r="L212"/>
      <c r="M212" s="13">
        <v>43865</v>
      </c>
      <c r="N212">
        <v>9.75</v>
      </c>
      <c r="O212">
        <v>8.5299999999999994</v>
      </c>
      <c r="P212">
        <v>7.21</v>
      </c>
      <c r="Q212" s="4">
        <f t="shared" si="30"/>
        <v>7.8699999999999992</v>
      </c>
      <c r="R212" s="4">
        <f t="shared" si="35"/>
        <v>3.9349999999999996</v>
      </c>
      <c r="S212" s="11">
        <f t="shared" si="31"/>
        <v>474.28999318868119</v>
      </c>
      <c r="T212">
        <v>100</v>
      </c>
      <c r="U212"/>
      <c r="V212" s="10">
        <f t="shared" si="32"/>
        <v>10.467924528301886</v>
      </c>
      <c r="W212" s="15">
        <f t="shared" si="33"/>
        <v>1.4784308834628156E-2</v>
      </c>
      <c r="X212" s="9">
        <f t="shared" si="34"/>
        <v>1.4784308834628157</v>
      </c>
    </row>
    <row r="213" spans="1:24">
      <c r="A213" s="4" t="s">
        <v>67</v>
      </c>
      <c r="B213" s="8" t="s">
        <v>24</v>
      </c>
      <c r="C213" s="5" t="s">
        <v>93</v>
      </c>
      <c r="D213" s="6">
        <v>43706</v>
      </c>
      <c r="E213" s="4">
        <v>7.14</v>
      </c>
      <c r="F213" s="4">
        <v>5.54</v>
      </c>
      <c r="G213" s="4">
        <v>4.84</v>
      </c>
      <c r="H213" s="4">
        <f t="shared" si="27"/>
        <v>5.1899999999999995</v>
      </c>
      <c r="I213" s="4">
        <f t="shared" si="28"/>
        <v>2.5949999999999998</v>
      </c>
      <c r="J213" s="11">
        <f t="shared" si="29"/>
        <v>151.05072316930264</v>
      </c>
      <c r="K213">
        <v>100</v>
      </c>
      <c r="L213"/>
      <c r="M213" s="13">
        <v>43865</v>
      </c>
      <c r="N213">
        <v>8.8800000000000008</v>
      </c>
      <c r="O213">
        <v>8.01</v>
      </c>
      <c r="P213">
        <v>8.43</v>
      </c>
      <c r="Q213" s="4">
        <f t="shared" si="30"/>
        <v>8.2199999999999989</v>
      </c>
      <c r="R213" s="4">
        <f t="shared" si="35"/>
        <v>4.1099999999999994</v>
      </c>
      <c r="S213" s="11">
        <f t="shared" si="31"/>
        <v>471.24470370169274</v>
      </c>
      <c r="T213">
        <v>100</v>
      </c>
      <c r="U213"/>
      <c r="V213" s="10">
        <f t="shared" si="32"/>
        <v>3.9943396226415118</v>
      </c>
      <c r="W213" s="15">
        <f t="shared" si="33"/>
        <v>7.1557346190765292E-3</v>
      </c>
      <c r="X213" s="9">
        <f t="shared" si="34"/>
        <v>0.71557346190765292</v>
      </c>
    </row>
    <row r="214" spans="1:24">
      <c r="A214" s="4" t="s">
        <v>67</v>
      </c>
      <c r="B214" s="8" t="s">
        <v>25</v>
      </c>
      <c r="C214" s="5" t="s">
        <v>93</v>
      </c>
      <c r="D214" s="6">
        <v>43706</v>
      </c>
      <c r="E214" s="4">
        <v>4.2699999999999996</v>
      </c>
      <c r="F214" s="4">
        <v>3.24</v>
      </c>
      <c r="G214" s="4">
        <v>2.73</v>
      </c>
      <c r="H214" s="4">
        <f t="shared" si="27"/>
        <v>2.9850000000000003</v>
      </c>
      <c r="I214" s="4">
        <f t="shared" si="28"/>
        <v>1.4925000000000002</v>
      </c>
      <c r="J214" s="11">
        <f t="shared" si="29"/>
        <v>29.881777476455788</v>
      </c>
      <c r="K214">
        <v>100</v>
      </c>
      <c r="L214"/>
      <c r="M214" s="13">
        <v>43865</v>
      </c>
      <c r="N214">
        <v>9.3800000000000008</v>
      </c>
      <c r="O214">
        <v>9.1199999999999992</v>
      </c>
      <c r="P214">
        <v>6.43</v>
      </c>
      <c r="Q214" s="4">
        <f t="shared" si="30"/>
        <v>7.7749999999999995</v>
      </c>
      <c r="R214" s="4">
        <f t="shared" si="35"/>
        <v>3.8874999999999997</v>
      </c>
      <c r="S214" s="11">
        <f t="shared" si="31"/>
        <v>445.34185640451744</v>
      </c>
      <c r="T214">
        <v>100</v>
      </c>
      <c r="U214"/>
      <c r="V214" s="10">
        <f t="shared" si="32"/>
        <v>11.730503144654092</v>
      </c>
      <c r="W214" s="15">
        <f t="shared" si="33"/>
        <v>1.699115319634632E-2</v>
      </c>
      <c r="X214" s="9">
        <f t="shared" si="34"/>
        <v>1.699115319634632</v>
      </c>
    </row>
    <row r="215" spans="1:24">
      <c r="A215" s="4" t="s">
        <v>67</v>
      </c>
      <c r="B215" s="8" t="s">
        <v>26</v>
      </c>
      <c r="C215" s="5" t="s">
        <v>93</v>
      </c>
      <c r="D215" s="6">
        <v>43706</v>
      </c>
      <c r="E215" s="4">
        <v>5.0599999999999996</v>
      </c>
      <c r="F215" s="4">
        <v>4.8099999999999996</v>
      </c>
      <c r="G215" s="4">
        <v>2.67</v>
      </c>
      <c r="H215" s="4">
        <f t="shared" si="27"/>
        <v>3.7399999999999998</v>
      </c>
      <c r="I215" s="4">
        <f t="shared" si="28"/>
        <v>1.8699999999999999</v>
      </c>
      <c r="J215" s="11">
        <f t="shared" si="29"/>
        <v>55.588326872711015</v>
      </c>
      <c r="K215">
        <v>100</v>
      </c>
      <c r="L215"/>
      <c r="M215" s="13">
        <v>43865</v>
      </c>
      <c r="N215">
        <v>0</v>
      </c>
      <c r="O215">
        <v>0</v>
      </c>
      <c r="P215">
        <v>0</v>
      </c>
      <c r="Q215" s="4">
        <f t="shared" si="30"/>
        <v>0</v>
      </c>
      <c r="R215" s="4">
        <f t="shared" si="35"/>
        <v>0</v>
      </c>
      <c r="S215" s="11">
        <f t="shared" si="31"/>
        <v>0</v>
      </c>
      <c r="T215">
        <v>0</v>
      </c>
      <c r="U215" t="s">
        <v>119</v>
      </c>
      <c r="V215" s="10">
        <f t="shared" si="32"/>
        <v>-11.615723270440251</v>
      </c>
      <c r="W215" s="15" t="e">
        <f t="shared" si="33"/>
        <v>#NUM!</v>
      </c>
      <c r="X215" s="9" t="e">
        <f t="shared" si="34"/>
        <v>#NUM!</v>
      </c>
    </row>
    <row r="216" spans="1:24">
      <c r="A216" s="4" t="s">
        <v>67</v>
      </c>
      <c r="B216" s="8" t="s">
        <v>27</v>
      </c>
      <c r="C216" s="5" t="s">
        <v>93</v>
      </c>
      <c r="D216" s="6">
        <v>43706</v>
      </c>
      <c r="E216" s="4">
        <v>4.54</v>
      </c>
      <c r="F216" s="4">
        <v>3.08</v>
      </c>
      <c r="G216" s="4">
        <v>2.52</v>
      </c>
      <c r="H216" s="4">
        <f t="shared" si="27"/>
        <v>2.8</v>
      </c>
      <c r="I216" s="4">
        <f t="shared" si="28"/>
        <v>1.4</v>
      </c>
      <c r="J216" s="11">
        <f t="shared" si="29"/>
        <v>27.955148068703412</v>
      </c>
      <c r="K216">
        <v>100</v>
      </c>
      <c r="L216"/>
      <c r="M216" s="13">
        <v>43865</v>
      </c>
      <c r="N216">
        <v>0</v>
      </c>
      <c r="O216">
        <v>0</v>
      </c>
      <c r="P216">
        <v>0</v>
      </c>
      <c r="Q216" s="4">
        <f t="shared" si="30"/>
        <v>0</v>
      </c>
      <c r="R216" s="4">
        <f t="shared" si="35"/>
        <v>0</v>
      </c>
      <c r="S216" s="11">
        <f t="shared" si="31"/>
        <v>0</v>
      </c>
      <c r="T216">
        <v>0</v>
      </c>
      <c r="U216" t="s">
        <v>119</v>
      </c>
      <c r="V216" s="10">
        <f t="shared" si="32"/>
        <v>-10.422012578616354</v>
      </c>
      <c r="W216" s="15" t="e">
        <f t="shared" si="33"/>
        <v>#NUM!</v>
      </c>
      <c r="X216" s="9" t="e">
        <f t="shared" si="34"/>
        <v>#NUM!</v>
      </c>
    </row>
    <row r="217" spans="1:24">
      <c r="A217" s="4" t="s">
        <v>67</v>
      </c>
      <c r="B217" s="8" t="s">
        <v>28</v>
      </c>
      <c r="C217" s="5" t="s">
        <v>93</v>
      </c>
      <c r="D217" s="6">
        <v>43706</v>
      </c>
      <c r="E217" s="4">
        <v>4.6100000000000003</v>
      </c>
      <c r="F217" s="4">
        <v>3.94</v>
      </c>
      <c r="G217" s="4">
        <v>3.72</v>
      </c>
      <c r="H217" s="4">
        <f t="shared" si="27"/>
        <v>3.83</v>
      </c>
      <c r="I217" s="4">
        <f t="shared" si="28"/>
        <v>1.915</v>
      </c>
      <c r="J217" s="11">
        <f t="shared" si="29"/>
        <v>53.111474018870425</v>
      </c>
      <c r="K217">
        <v>100</v>
      </c>
      <c r="L217"/>
      <c r="M217" s="13">
        <v>43865</v>
      </c>
      <c r="N217">
        <v>10.27</v>
      </c>
      <c r="O217">
        <v>8.65</v>
      </c>
      <c r="P217">
        <v>7.63</v>
      </c>
      <c r="Q217" s="4">
        <f t="shared" si="30"/>
        <v>8.14</v>
      </c>
      <c r="R217" s="4">
        <f t="shared" si="35"/>
        <v>4.07</v>
      </c>
      <c r="S217" s="11">
        <f t="shared" si="31"/>
        <v>534.45252687430707</v>
      </c>
      <c r="T217">
        <v>100</v>
      </c>
      <c r="U217"/>
      <c r="V217" s="10">
        <f t="shared" si="32"/>
        <v>12.993081761006287</v>
      </c>
      <c r="W217" s="15">
        <f t="shared" si="33"/>
        <v>1.4521068682866027E-2</v>
      </c>
      <c r="X217" s="9">
        <f t="shared" si="34"/>
        <v>1.4521068682866027</v>
      </c>
    </row>
    <row r="218" spans="1:24">
      <c r="A218" s="4" t="s">
        <v>67</v>
      </c>
      <c r="B218" s="8" t="s">
        <v>29</v>
      </c>
      <c r="C218" s="5" t="s">
        <v>93</v>
      </c>
      <c r="D218" s="6">
        <v>43706</v>
      </c>
      <c r="E218" s="4">
        <v>5.13</v>
      </c>
      <c r="F218" s="4">
        <v>4.07</v>
      </c>
      <c r="G218" s="4">
        <v>3.3</v>
      </c>
      <c r="H218" s="4">
        <f t="shared" si="27"/>
        <v>3.6850000000000001</v>
      </c>
      <c r="I218" s="4">
        <f t="shared" si="28"/>
        <v>1.8425</v>
      </c>
      <c r="J218" s="11">
        <f t="shared" si="29"/>
        <v>54.711954665600466</v>
      </c>
      <c r="K218">
        <v>100</v>
      </c>
      <c r="L218"/>
      <c r="M218" s="13">
        <v>43865</v>
      </c>
      <c r="N218">
        <v>8.4700000000000006</v>
      </c>
      <c r="O218">
        <v>7.08</v>
      </c>
      <c r="P218">
        <v>6.75</v>
      </c>
      <c r="Q218" s="4">
        <f t="shared" si="30"/>
        <v>6.915</v>
      </c>
      <c r="R218" s="4">
        <f t="shared" si="35"/>
        <v>3.4575</v>
      </c>
      <c r="S218" s="11">
        <f t="shared" si="31"/>
        <v>318.09559907616881</v>
      </c>
      <c r="T218">
        <v>100</v>
      </c>
      <c r="U218"/>
      <c r="V218" s="10">
        <f t="shared" si="32"/>
        <v>7.6672955974842782</v>
      </c>
      <c r="W218" s="15">
        <f t="shared" si="33"/>
        <v>1.1070878795170616E-2</v>
      </c>
      <c r="X218" s="9">
        <f t="shared" si="34"/>
        <v>1.1070878795170616</v>
      </c>
    </row>
    <row r="219" spans="1:24">
      <c r="A219" s="4" t="s">
        <v>67</v>
      </c>
      <c r="B219" s="8" t="s">
        <v>30</v>
      </c>
      <c r="C219" s="5" t="s">
        <v>93</v>
      </c>
      <c r="D219" s="6">
        <v>43706</v>
      </c>
      <c r="E219" s="4">
        <v>5.86</v>
      </c>
      <c r="F219" s="4">
        <v>4.58</v>
      </c>
      <c r="G219" s="4">
        <v>3.35</v>
      </c>
      <c r="H219" s="4">
        <f t="shared" si="27"/>
        <v>3.9649999999999999</v>
      </c>
      <c r="I219" s="4">
        <f t="shared" si="28"/>
        <v>1.9824999999999999</v>
      </c>
      <c r="J219" s="11">
        <f t="shared" si="29"/>
        <v>72.355888474358153</v>
      </c>
      <c r="K219">
        <v>100</v>
      </c>
      <c r="L219"/>
      <c r="M219" s="13">
        <v>43865</v>
      </c>
      <c r="N219">
        <v>9.93</v>
      </c>
      <c r="O219">
        <v>9.1300000000000008</v>
      </c>
      <c r="P219">
        <v>5.29</v>
      </c>
      <c r="Q219" s="4">
        <f t="shared" si="30"/>
        <v>7.2100000000000009</v>
      </c>
      <c r="R219" s="4">
        <f t="shared" si="35"/>
        <v>3.6050000000000004</v>
      </c>
      <c r="S219" s="11">
        <f t="shared" si="31"/>
        <v>405.42419149208212</v>
      </c>
      <c r="T219">
        <v>100</v>
      </c>
      <c r="U219"/>
      <c r="V219" s="10">
        <f t="shared" si="32"/>
        <v>9.3430817610062888</v>
      </c>
      <c r="W219" s="15">
        <f t="shared" si="33"/>
        <v>1.0838597904957566E-2</v>
      </c>
      <c r="X219" s="9">
        <f t="shared" si="34"/>
        <v>1.0838597904957565</v>
      </c>
    </row>
    <row r="220" spans="1:24">
      <c r="A220" s="4" t="s">
        <v>67</v>
      </c>
      <c r="B220" s="8" t="s">
        <v>31</v>
      </c>
      <c r="C220" s="5" t="s">
        <v>93</v>
      </c>
      <c r="D220" s="6">
        <v>43706</v>
      </c>
      <c r="E220" s="4">
        <v>4.66</v>
      </c>
      <c r="F220" s="4">
        <v>4.1100000000000003</v>
      </c>
      <c r="G220" s="4">
        <v>2.77</v>
      </c>
      <c r="H220" s="4">
        <f t="shared" si="27"/>
        <v>3.4400000000000004</v>
      </c>
      <c r="I220" s="4">
        <f t="shared" si="28"/>
        <v>1.7200000000000002</v>
      </c>
      <c r="J220" s="11">
        <f t="shared" si="29"/>
        <v>43.310448711731013</v>
      </c>
      <c r="K220">
        <v>100</v>
      </c>
      <c r="L220"/>
      <c r="M220" s="13">
        <v>43865</v>
      </c>
      <c r="N220">
        <v>6.08</v>
      </c>
      <c r="O220">
        <v>4.33</v>
      </c>
      <c r="P220">
        <v>3.32</v>
      </c>
      <c r="Q220" s="4">
        <f t="shared" si="30"/>
        <v>3.8250000000000002</v>
      </c>
      <c r="R220" s="4">
        <f t="shared" si="35"/>
        <v>1.9125000000000001</v>
      </c>
      <c r="S220" s="11">
        <f t="shared" si="31"/>
        <v>69.864465306489294</v>
      </c>
      <c r="T220">
        <v>100</v>
      </c>
      <c r="U220"/>
      <c r="V220" s="10">
        <f t="shared" si="32"/>
        <v>3.2597484276729558</v>
      </c>
      <c r="W220" s="15">
        <f t="shared" si="33"/>
        <v>3.0073159724962597E-3</v>
      </c>
      <c r="X220" s="9">
        <f t="shared" si="34"/>
        <v>0.30073159724962595</v>
      </c>
    </row>
    <row r="221" spans="1:24">
      <c r="A221" s="4" t="s">
        <v>67</v>
      </c>
      <c r="B221" s="8" t="s">
        <v>32</v>
      </c>
      <c r="C221" s="5" t="s">
        <v>93</v>
      </c>
      <c r="D221" s="6">
        <v>43706</v>
      </c>
      <c r="E221" s="4">
        <v>4.5199999999999996</v>
      </c>
      <c r="F221" s="4">
        <v>4.29</v>
      </c>
      <c r="G221" s="4">
        <v>3.06</v>
      </c>
      <c r="H221" s="4">
        <f t="shared" si="27"/>
        <v>3.6749999999999998</v>
      </c>
      <c r="I221" s="4">
        <f t="shared" si="28"/>
        <v>1.8374999999999999</v>
      </c>
      <c r="J221" s="11">
        <f t="shared" si="29"/>
        <v>47.94496467881666</v>
      </c>
      <c r="K221">
        <v>100</v>
      </c>
      <c r="L221"/>
      <c r="M221" s="13">
        <v>43865</v>
      </c>
      <c r="N221">
        <v>6.36</v>
      </c>
      <c r="O221">
        <v>4.75</v>
      </c>
      <c r="P221">
        <v>3.9</v>
      </c>
      <c r="Q221" s="4">
        <f t="shared" si="30"/>
        <v>4.3250000000000002</v>
      </c>
      <c r="R221" s="4">
        <f t="shared" si="35"/>
        <v>2.1625000000000001</v>
      </c>
      <c r="S221" s="11">
        <f t="shared" si="31"/>
        <v>93.437071988480866</v>
      </c>
      <c r="T221">
        <v>100</v>
      </c>
      <c r="U221"/>
      <c r="V221" s="10">
        <f t="shared" si="32"/>
        <v>4.2238993710691846</v>
      </c>
      <c r="W221" s="15">
        <f t="shared" si="33"/>
        <v>4.1964427606665192E-3</v>
      </c>
      <c r="X221" s="9">
        <f t="shared" si="34"/>
        <v>0.41964427606665194</v>
      </c>
    </row>
    <row r="222" spans="1:24">
      <c r="A222" s="4" t="s">
        <v>67</v>
      </c>
      <c r="B222" s="8" t="s">
        <v>78</v>
      </c>
      <c r="C222" s="5" t="s">
        <v>93</v>
      </c>
      <c r="D222" s="6">
        <v>43706</v>
      </c>
      <c r="E222" s="4">
        <v>5.34</v>
      </c>
      <c r="F222" s="4">
        <v>3.39</v>
      </c>
      <c r="G222" s="4">
        <v>3.49</v>
      </c>
      <c r="H222" s="4">
        <f t="shared" si="27"/>
        <v>3.4400000000000004</v>
      </c>
      <c r="I222" s="4">
        <f t="shared" si="28"/>
        <v>1.7200000000000002</v>
      </c>
      <c r="J222" s="11">
        <f t="shared" si="29"/>
        <v>49.630428352069444</v>
      </c>
      <c r="K222">
        <v>100</v>
      </c>
      <c r="L222"/>
      <c r="M222" s="13">
        <v>43865</v>
      </c>
      <c r="N222">
        <v>7.98</v>
      </c>
      <c r="O222">
        <v>6.53</v>
      </c>
      <c r="P222">
        <v>5.31</v>
      </c>
      <c r="Q222" s="4">
        <f t="shared" si="30"/>
        <v>5.92</v>
      </c>
      <c r="R222" s="4">
        <f t="shared" si="35"/>
        <v>2.96</v>
      </c>
      <c r="S222" s="11">
        <f t="shared" si="31"/>
        <v>219.65251798566482</v>
      </c>
      <c r="T222">
        <v>100</v>
      </c>
      <c r="U222"/>
      <c r="V222" s="10">
        <f t="shared" si="32"/>
        <v>6.0603773584905678</v>
      </c>
      <c r="W222" s="15">
        <f t="shared" si="33"/>
        <v>9.3549856195649598E-3</v>
      </c>
      <c r="X222" s="9">
        <f t="shared" si="34"/>
        <v>0.93549856195649594</v>
      </c>
    </row>
    <row r="223" spans="1:24">
      <c r="A223" s="4" t="s">
        <v>67</v>
      </c>
      <c r="B223" s="8" t="s">
        <v>79</v>
      </c>
      <c r="C223" s="5" t="s">
        <v>93</v>
      </c>
      <c r="D223" s="6">
        <v>43706</v>
      </c>
      <c r="E223" s="4">
        <v>4.08</v>
      </c>
      <c r="F223" s="4">
        <v>3.67</v>
      </c>
      <c r="G223" s="4">
        <v>2.0099999999999998</v>
      </c>
      <c r="H223" s="4">
        <f t="shared" si="27"/>
        <v>2.84</v>
      </c>
      <c r="I223" s="4">
        <f t="shared" si="28"/>
        <v>1.42</v>
      </c>
      <c r="J223" s="11">
        <f t="shared" si="29"/>
        <v>25.845606300929713</v>
      </c>
      <c r="K223">
        <v>100</v>
      </c>
      <c r="L223"/>
      <c r="M223" s="13">
        <v>43865</v>
      </c>
      <c r="N223">
        <v>0</v>
      </c>
      <c r="O223">
        <v>0</v>
      </c>
      <c r="P223">
        <v>0</v>
      </c>
      <c r="Q223" s="4">
        <f t="shared" si="30"/>
        <v>0</v>
      </c>
      <c r="R223" s="4">
        <f t="shared" si="35"/>
        <v>0</v>
      </c>
      <c r="S223" s="11">
        <f t="shared" si="31"/>
        <v>0</v>
      </c>
      <c r="T223">
        <v>0</v>
      </c>
      <c r="U223" t="s">
        <v>115</v>
      </c>
      <c r="V223" s="10">
        <f t="shared" si="32"/>
        <v>-9.3660377358490567</v>
      </c>
      <c r="W223" s="15" t="e">
        <f t="shared" si="33"/>
        <v>#NUM!</v>
      </c>
      <c r="X223" s="9" t="e">
        <f t="shared" si="34"/>
        <v>#NUM!</v>
      </c>
    </row>
    <row r="224" spans="1:24">
      <c r="A224" s="4" t="s">
        <v>67</v>
      </c>
      <c r="B224" s="8" t="s">
        <v>80</v>
      </c>
      <c r="C224" s="5" t="s">
        <v>93</v>
      </c>
      <c r="D224" s="6">
        <v>43706</v>
      </c>
      <c r="E224" s="4">
        <v>4.97</v>
      </c>
      <c r="F224" s="4">
        <v>4.3600000000000003</v>
      </c>
      <c r="G224" s="4">
        <v>2.97</v>
      </c>
      <c r="H224" s="4">
        <f t="shared" si="27"/>
        <v>3.665</v>
      </c>
      <c r="I224" s="4">
        <f t="shared" si="28"/>
        <v>1.8325</v>
      </c>
      <c r="J224" s="11">
        <f t="shared" si="29"/>
        <v>52.431734881346216</v>
      </c>
      <c r="K224">
        <v>100</v>
      </c>
      <c r="L224"/>
      <c r="M224" s="13">
        <v>43865</v>
      </c>
      <c r="N224">
        <v>7.34</v>
      </c>
      <c r="O224">
        <v>5.38</v>
      </c>
      <c r="P224">
        <v>4.49</v>
      </c>
      <c r="Q224" s="4">
        <f t="shared" si="30"/>
        <v>4.9350000000000005</v>
      </c>
      <c r="R224" s="4">
        <f t="shared" si="35"/>
        <v>2.4675000000000002</v>
      </c>
      <c r="S224" s="11">
        <f t="shared" si="31"/>
        <v>140.39778472100676</v>
      </c>
      <c r="T224">
        <v>90</v>
      </c>
      <c r="U224"/>
      <c r="V224" s="10">
        <f t="shared" si="32"/>
        <v>5.4405660377358496</v>
      </c>
      <c r="W224" s="15">
        <f t="shared" si="33"/>
        <v>6.194765267997151E-3</v>
      </c>
      <c r="X224" s="9">
        <f t="shared" si="34"/>
        <v>0.6194765267997151</v>
      </c>
    </row>
    <row r="225" spans="1:24">
      <c r="A225" s="4" t="s">
        <v>67</v>
      </c>
      <c r="B225" s="8" t="s">
        <v>81</v>
      </c>
      <c r="C225" s="5" t="s">
        <v>93</v>
      </c>
      <c r="D225" s="6">
        <v>43706</v>
      </c>
      <c r="E225" s="4">
        <v>5.13</v>
      </c>
      <c r="F225" s="4">
        <v>3.75</v>
      </c>
      <c r="G225" s="4">
        <v>3.15</v>
      </c>
      <c r="H225" s="4">
        <f t="shared" si="27"/>
        <v>3.45</v>
      </c>
      <c r="I225" s="4">
        <f t="shared" si="28"/>
        <v>1.7250000000000001</v>
      </c>
      <c r="J225" s="11">
        <f t="shared" si="29"/>
        <v>47.956274412369602</v>
      </c>
      <c r="K225">
        <v>100</v>
      </c>
      <c r="L225"/>
      <c r="M225" s="13">
        <v>43865</v>
      </c>
      <c r="N225">
        <v>2.95</v>
      </c>
      <c r="O225">
        <v>2.0299999999999998</v>
      </c>
      <c r="P225">
        <v>0</v>
      </c>
      <c r="Q225" s="4">
        <f t="shared" si="30"/>
        <v>1.0149999999999999</v>
      </c>
      <c r="R225" s="4">
        <f t="shared" si="35"/>
        <v>0.50749999999999995</v>
      </c>
      <c r="S225" s="11">
        <f t="shared" si="31"/>
        <v>2.3869536275141012</v>
      </c>
      <c r="T225">
        <v>10</v>
      </c>
      <c r="U225" t="s">
        <v>116</v>
      </c>
      <c r="V225" s="10">
        <f t="shared" si="32"/>
        <v>-5.0044025157232701</v>
      </c>
      <c r="W225" s="15">
        <f t="shared" si="33"/>
        <v>-1.8869633496415003E-2</v>
      </c>
      <c r="X225" s="9">
        <f t="shared" si="34"/>
        <v>-1.8869633496415004</v>
      </c>
    </row>
    <row r="226" spans="1:24">
      <c r="A226" s="4" t="s">
        <v>67</v>
      </c>
      <c r="B226" s="8" t="s">
        <v>82</v>
      </c>
      <c r="C226" s="5" t="s">
        <v>93</v>
      </c>
      <c r="D226" s="6">
        <v>43706</v>
      </c>
      <c r="E226" s="4">
        <v>5.44</v>
      </c>
      <c r="F226" s="4">
        <v>3.36</v>
      </c>
      <c r="G226" s="4">
        <v>1.92</v>
      </c>
      <c r="H226" s="4">
        <f t="shared" si="27"/>
        <v>2.6399999999999997</v>
      </c>
      <c r="I226" s="4">
        <f t="shared" si="28"/>
        <v>1.3199999999999998</v>
      </c>
      <c r="J226" s="11">
        <f t="shared" si="29"/>
        <v>29.778076055504808</v>
      </c>
      <c r="K226">
        <v>100</v>
      </c>
      <c r="L226"/>
      <c r="M226" s="13">
        <v>43865</v>
      </c>
      <c r="N226">
        <v>0</v>
      </c>
      <c r="O226">
        <v>0</v>
      </c>
      <c r="P226">
        <v>0</v>
      </c>
      <c r="Q226" s="4">
        <f t="shared" si="30"/>
        <v>0</v>
      </c>
      <c r="R226" s="4">
        <f t="shared" si="35"/>
        <v>0</v>
      </c>
      <c r="S226" s="11">
        <f t="shared" si="31"/>
        <v>0</v>
      </c>
      <c r="T226">
        <v>0</v>
      </c>
      <c r="U226" t="s">
        <v>115</v>
      </c>
      <c r="V226" s="10">
        <f t="shared" si="32"/>
        <v>-12.48805031446541</v>
      </c>
      <c r="W226" s="15" t="e">
        <f t="shared" si="33"/>
        <v>#NUM!</v>
      </c>
      <c r="X226" s="9" t="e">
        <f t="shared" si="34"/>
        <v>#NUM!</v>
      </c>
    </row>
    <row r="227" spans="1:24">
      <c r="A227" s="4" t="s">
        <v>67</v>
      </c>
      <c r="B227" s="8" t="s">
        <v>33</v>
      </c>
      <c r="C227" s="5" t="s">
        <v>94</v>
      </c>
      <c r="D227" s="6">
        <v>43706</v>
      </c>
      <c r="E227" s="4">
        <v>5.93</v>
      </c>
      <c r="F227" s="4">
        <v>2.69</v>
      </c>
      <c r="G227" s="4">
        <v>2.25</v>
      </c>
      <c r="H227" s="4">
        <f t="shared" si="27"/>
        <v>2.4699999999999998</v>
      </c>
      <c r="I227" s="4">
        <f t="shared" si="28"/>
        <v>1.2349999999999999</v>
      </c>
      <c r="J227" s="11">
        <f t="shared" si="29"/>
        <v>28.414399434573937</v>
      </c>
      <c r="K227">
        <v>80</v>
      </c>
      <c r="L227"/>
      <c r="M227" s="13">
        <v>43865</v>
      </c>
      <c r="N227">
        <v>0</v>
      </c>
      <c r="O227">
        <v>0</v>
      </c>
      <c r="P227">
        <v>0</v>
      </c>
      <c r="Q227" s="4">
        <f t="shared" si="30"/>
        <v>0</v>
      </c>
      <c r="R227" s="4">
        <f t="shared" si="35"/>
        <v>0</v>
      </c>
      <c r="S227" s="11">
        <f t="shared" si="31"/>
        <v>0</v>
      </c>
      <c r="T227">
        <v>0</v>
      </c>
      <c r="U227" t="s">
        <v>115</v>
      </c>
      <c r="V227" s="10">
        <f t="shared" si="32"/>
        <v>-13.612893081761007</v>
      </c>
      <c r="W227" s="15" t="e">
        <f t="shared" si="33"/>
        <v>#NUM!</v>
      </c>
      <c r="X227" s="9" t="e">
        <f t="shared" si="34"/>
        <v>#NUM!</v>
      </c>
    </row>
    <row r="228" spans="1:24">
      <c r="A228" s="4" t="s">
        <v>67</v>
      </c>
      <c r="B228" s="8" t="s">
        <v>34</v>
      </c>
      <c r="C228" s="5" t="s">
        <v>94</v>
      </c>
      <c r="D228" s="6">
        <v>43706</v>
      </c>
      <c r="E228" s="4">
        <v>5.44</v>
      </c>
      <c r="F228" s="4">
        <v>4.3499999999999996</v>
      </c>
      <c r="G228" s="4">
        <v>3.78</v>
      </c>
      <c r="H228" s="4">
        <f t="shared" si="27"/>
        <v>4.0649999999999995</v>
      </c>
      <c r="I228" s="4">
        <f t="shared" si="28"/>
        <v>2.0324999999999998</v>
      </c>
      <c r="J228" s="11">
        <f t="shared" si="29"/>
        <v>70.600842058120122</v>
      </c>
      <c r="K228">
        <v>100</v>
      </c>
      <c r="L228"/>
      <c r="M228" s="13">
        <v>43865</v>
      </c>
      <c r="N228">
        <v>0</v>
      </c>
      <c r="O228">
        <v>0</v>
      </c>
      <c r="P228">
        <v>0</v>
      </c>
      <c r="Q228" s="4">
        <f t="shared" si="30"/>
        <v>0</v>
      </c>
      <c r="R228" s="4">
        <f t="shared" si="35"/>
        <v>0</v>
      </c>
      <c r="S228" s="11">
        <f t="shared" si="31"/>
        <v>0</v>
      </c>
      <c r="T228">
        <v>0</v>
      </c>
      <c r="U228" t="s">
        <v>115</v>
      </c>
      <c r="V228" s="10">
        <f t="shared" si="32"/>
        <v>-12.48805031446541</v>
      </c>
      <c r="W228" s="15" t="e">
        <f t="shared" si="33"/>
        <v>#NUM!</v>
      </c>
      <c r="X228" s="9" t="e">
        <f t="shared" si="34"/>
        <v>#NUM!</v>
      </c>
    </row>
    <row r="229" spans="1:24">
      <c r="A229" s="4" t="s">
        <v>67</v>
      </c>
      <c r="B229" s="8" t="s">
        <v>35</v>
      </c>
      <c r="C229" s="5" t="s">
        <v>94</v>
      </c>
      <c r="D229" s="6">
        <v>43706</v>
      </c>
      <c r="E229" s="4">
        <v>5.05</v>
      </c>
      <c r="F229" s="4">
        <v>2.23</v>
      </c>
      <c r="G229" s="4">
        <v>1.49</v>
      </c>
      <c r="H229" s="4">
        <f t="shared" si="27"/>
        <v>1.8599999999999999</v>
      </c>
      <c r="I229" s="4">
        <f t="shared" si="28"/>
        <v>0.92999999999999994</v>
      </c>
      <c r="J229" s="11">
        <f t="shared" si="29"/>
        <v>13.721675604753548</v>
      </c>
      <c r="K229">
        <v>100</v>
      </c>
      <c r="L229"/>
      <c r="M229" s="13">
        <v>43865</v>
      </c>
      <c r="N229">
        <v>0</v>
      </c>
      <c r="O229">
        <v>0</v>
      </c>
      <c r="P229">
        <v>0</v>
      </c>
      <c r="Q229" s="4">
        <f t="shared" si="30"/>
        <v>0</v>
      </c>
      <c r="R229" s="4">
        <f t="shared" si="35"/>
        <v>0</v>
      </c>
      <c r="S229" s="11">
        <f t="shared" si="31"/>
        <v>0</v>
      </c>
      <c r="T229">
        <v>0</v>
      </c>
      <c r="U229" t="s">
        <v>115</v>
      </c>
      <c r="V229" s="10">
        <f t="shared" si="32"/>
        <v>-11.592767295597485</v>
      </c>
      <c r="W229" s="15" t="e">
        <f t="shared" si="33"/>
        <v>#NUM!</v>
      </c>
      <c r="X229" s="9" t="e">
        <f t="shared" si="34"/>
        <v>#NUM!</v>
      </c>
    </row>
    <row r="230" spans="1:24">
      <c r="A230" s="4" t="s">
        <v>67</v>
      </c>
      <c r="B230" s="8" t="s">
        <v>36</v>
      </c>
      <c r="C230" s="5" t="s">
        <v>94</v>
      </c>
      <c r="D230" s="6">
        <v>43706</v>
      </c>
      <c r="E230" s="4">
        <v>4.46</v>
      </c>
      <c r="F230" s="4">
        <v>3.63</v>
      </c>
      <c r="G230" s="4">
        <v>3.15</v>
      </c>
      <c r="H230" s="4">
        <f t="shared" si="27"/>
        <v>3.3899999999999997</v>
      </c>
      <c r="I230" s="4">
        <f t="shared" si="28"/>
        <v>1.6949999999999998</v>
      </c>
      <c r="J230" s="11">
        <f t="shared" si="29"/>
        <v>40.255399081765965</v>
      </c>
      <c r="K230">
        <v>100</v>
      </c>
      <c r="L230"/>
      <c r="M230" s="13">
        <v>43865</v>
      </c>
      <c r="N230">
        <v>0</v>
      </c>
      <c r="O230">
        <v>0</v>
      </c>
      <c r="P230">
        <v>0</v>
      </c>
      <c r="Q230" s="4">
        <f t="shared" si="30"/>
        <v>0</v>
      </c>
      <c r="R230" s="4">
        <f t="shared" si="35"/>
        <v>0</v>
      </c>
      <c r="S230" s="11">
        <f t="shared" si="31"/>
        <v>0</v>
      </c>
      <c r="T230">
        <v>0</v>
      </c>
      <c r="U230" t="s">
        <v>115</v>
      </c>
      <c r="V230" s="10">
        <f t="shared" si="32"/>
        <v>-10.238364779874214</v>
      </c>
      <c r="W230" s="15" t="e">
        <f t="shared" si="33"/>
        <v>#NUM!</v>
      </c>
      <c r="X230" s="9" t="e">
        <f t="shared" si="34"/>
        <v>#NUM!</v>
      </c>
    </row>
    <row r="231" spans="1:24">
      <c r="A231" s="4" t="s">
        <v>67</v>
      </c>
      <c r="B231" s="8" t="s">
        <v>37</v>
      </c>
      <c r="C231" s="5" t="s">
        <v>94</v>
      </c>
      <c r="D231" s="6">
        <v>43706</v>
      </c>
      <c r="E231" s="4">
        <v>6.62</v>
      </c>
      <c r="F231" s="4">
        <v>4.16</v>
      </c>
      <c r="G231" s="4">
        <v>4.3</v>
      </c>
      <c r="H231" s="4">
        <f t="shared" si="27"/>
        <v>4.2300000000000004</v>
      </c>
      <c r="I231" s="4">
        <f t="shared" si="28"/>
        <v>2.1150000000000002</v>
      </c>
      <c r="J231" s="11">
        <f t="shared" si="29"/>
        <v>93.031196281794848</v>
      </c>
      <c r="K231">
        <v>90</v>
      </c>
      <c r="L231"/>
      <c r="M231" s="13">
        <v>43865</v>
      </c>
      <c r="N231">
        <v>7.18</v>
      </c>
      <c r="O231">
        <v>2.11</v>
      </c>
      <c r="P231">
        <v>4.8</v>
      </c>
      <c r="Q231" s="4">
        <f t="shared" si="30"/>
        <v>3.4550000000000001</v>
      </c>
      <c r="R231" s="4">
        <f t="shared" si="35"/>
        <v>1.7275</v>
      </c>
      <c r="S231" s="11">
        <f t="shared" si="31"/>
        <v>67.314779732063272</v>
      </c>
      <c r="T231">
        <v>60</v>
      </c>
      <c r="U231"/>
      <c r="V231" s="10">
        <f t="shared" si="32"/>
        <v>1.2855345911949676</v>
      </c>
      <c r="W231" s="15">
        <f t="shared" si="33"/>
        <v>-2.0349374752571766E-3</v>
      </c>
      <c r="X231" s="9">
        <f t="shared" si="34"/>
        <v>-0.20349374752571767</v>
      </c>
    </row>
    <row r="232" spans="1:24">
      <c r="A232" s="4" t="s">
        <v>67</v>
      </c>
      <c r="B232" s="8" t="s">
        <v>38</v>
      </c>
      <c r="C232" s="5" t="s">
        <v>94</v>
      </c>
      <c r="D232" s="6">
        <v>43706</v>
      </c>
      <c r="E232" s="4">
        <v>5.42</v>
      </c>
      <c r="F232" s="4">
        <v>3.03</v>
      </c>
      <c r="G232" s="4">
        <v>2.48</v>
      </c>
      <c r="H232" s="4">
        <f t="shared" si="27"/>
        <v>2.7549999999999999</v>
      </c>
      <c r="I232" s="4">
        <f t="shared" si="28"/>
        <v>1.3774999999999999</v>
      </c>
      <c r="J232" s="11">
        <f t="shared" si="29"/>
        <v>32.309658987662687</v>
      </c>
      <c r="K232">
        <v>100</v>
      </c>
      <c r="L232"/>
      <c r="M232" s="13">
        <v>43865</v>
      </c>
      <c r="N232">
        <v>7.28</v>
      </c>
      <c r="O232">
        <v>3.54</v>
      </c>
      <c r="P232">
        <v>3.46</v>
      </c>
      <c r="Q232" s="4">
        <f t="shared" si="30"/>
        <v>3.5</v>
      </c>
      <c r="R232" s="4">
        <f t="shared" si="35"/>
        <v>1.75</v>
      </c>
      <c r="S232" s="11">
        <f t="shared" si="31"/>
        <v>70.041808211784442</v>
      </c>
      <c r="T232">
        <v>100</v>
      </c>
      <c r="U232"/>
      <c r="V232" s="10">
        <f t="shared" si="32"/>
        <v>4.2698113207547177</v>
      </c>
      <c r="W232" s="15">
        <f t="shared" si="33"/>
        <v>4.8662018775976115E-3</v>
      </c>
      <c r="X232" s="9">
        <f t="shared" si="34"/>
        <v>0.48662018775976112</v>
      </c>
    </row>
    <row r="233" spans="1:24">
      <c r="A233" s="4" t="s">
        <v>67</v>
      </c>
      <c r="B233" s="8" t="s">
        <v>39</v>
      </c>
      <c r="C233" s="5" t="s">
        <v>94</v>
      </c>
      <c r="D233" s="6">
        <v>43706</v>
      </c>
      <c r="E233" s="4">
        <v>5.84</v>
      </c>
      <c r="F233" s="4">
        <v>4.9800000000000004</v>
      </c>
      <c r="G233" s="4">
        <v>3.81</v>
      </c>
      <c r="H233" s="4">
        <f t="shared" si="27"/>
        <v>4.3950000000000005</v>
      </c>
      <c r="I233" s="4">
        <f t="shared" si="28"/>
        <v>2.1975000000000002</v>
      </c>
      <c r="J233" s="11">
        <f t="shared" si="29"/>
        <v>88.59730006537292</v>
      </c>
      <c r="K233">
        <v>100</v>
      </c>
      <c r="L233"/>
      <c r="M233" s="13">
        <v>43865</v>
      </c>
      <c r="N233">
        <v>8.75</v>
      </c>
      <c r="O233">
        <v>5.69</v>
      </c>
      <c r="P233">
        <v>5.62</v>
      </c>
      <c r="Q233" s="4">
        <f t="shared" si="30"/>
        <v>5.6550000000000002</v>
      </c>
      <c r="R233" s="4">
        <f t="shared" si="35"/>
        <v>2.8275000000000001</v>
      </c>
      <c r="S233" s="11">
        <f t="shared" si="31"/>
        <v>219.7673406446095</v>
      </c>
      <c r="T233">
        <v>100</v>
      </c>
      <c r="U233"/>
      <c r="V233" s="10">
        <f t="shared" si="32"/>
        <v>6.6801886792452843</v>
      </c>
      <c r="W233" s="15">
        <f t="shared" si="33"/>
        <v>5.7136355999451213E-3</v>
      </c>
      <c r="X233" s="9">
        <f t="shared" si="34"/>
        <v>0.57136355999451216</v>
      </c>
    </row>
    <row r="234" spans="1:24">
      <c r="A234" s="4" t="s">
        <v>67</v>
      </c>
      <c r="B234" s="8" t="s">
        <v>40</v>
      </c>
      <c r="C234" s="5" t="s">
        <v>94</v>
      </c>
      <c r="D234" s="6">
        <v>43706</v>
      </c>
      <c r="E234" s="4">
        <v>5.45</v>
      </c>
      <c r="F234" s="4">
        <v>3.64</v>
      </c>
      <c r="G234" s="4">
        <v>3.32</v>
      </c>
      <c r="H234" s="4">
        <f t="shared" si="27"/>
        <v>3.48</v>
      </c>
      <c r="I234" s="4">
        <f t="shared" si="28"/>
        <v>1.74</v>
      </c>
      <c r="J234" s="11">
        <f t="shared" si="29"/>
        <v>51.837598253146091</v>
      </c>
      <c r="K234">
        <v>90</v>
      </c>
      <c r="L234"/>
      <c r="M234" s="13">
        <v>43865</v>
      </c>
      <c r="N234">
        <v>7.19</v>
      </c>
      <c r="O234">
        <v>5.78</v>
      </c>
      <c r="P234">
        <v>5</v>
      </c>
      <c r="Q234" s="4">
        <f t="shared" si="30"/>
        <v>5.3900000000000006</v>
      </c>
      <c r="R234" s="4">
        <f t="shared" si="35"/>
        <v>2.6950000000000003</v>
      </c>
      <c r="S234" s="11">
        <f t="shared" si="31"/>
        <v>164.0575804166125</v>
      </c>
      <c r="T234">
        <v>100</v>
      </c>
      <c r="U234"/>
      <c r="V234" s="10">
        <f t="shared" si="32"/>
        <v>3.99433962264151</v>
      </c>
      <c r="W234" s="15">
        <f t="shared" si="33"/>
        <v>7.2459229265839529E-3</v>
      </c>
      <c r="X234" s="9">
        <f t="shared" si="34"/>
        <v>0.72459229265839531</v>
      </c>
    </row>
    <row r="235" spans="1:24">
      <c r="A235" s="4" t="s">
        <v>67</v>
      </c>
      <c r="B235" s="8" t="s">
        <v>41</v>
      </c>
      <c r="C235" s="5" t="s">
        <v>94</v>
      </c>
      <c r="D235" s="6">
        <v>43706</v>
      </c>
      <c r="E235" s="4">
        <v>3.33</v>
      </c>
      <c r="F235" s="4">
        <v>2.35</v>
      </c>
      <c r="G235" s="4">
        <v>2.75</v>
      </c>
      <c r="H235" s="4">
        <f t="shared" si="27"/>
        <v>2.5499999999999998</v>
      </c>
      <c r="I235" s="4">
        <f t="shared" si="28"/>
        <v>1.2749999999999999</v>
      </c>
      <c r="J235" s="11">
        <f t="shared" si="29"/>
        <v>17.006481686448051</v>
      </c>
      <c r="K235">
        <v>80</v>
      </c>
      <c r="L235"/>
      <c r="M235" s="13">
        <v>43865</v>
      </c>
      <c r="N235">
        <v>4.63</v>
      </c>
      <c r="O235">
        <v>2.52</v>
      </c>
      <c r="P235">
        <v>4.37</v>
      </c>
      <c r="Q235" s="4">
        <f t="shared" si="30"/>
        <v>3.4450000000000003</v>
      </c>
      <c r="R235" s="4">
        <f t="shared" si="35"/>
        <v>1.7225000000000001</v>
      </c>
      <c r="S235" s="11">
        <f t="shared" si="31"/>
        <v>43.156808926657654</v>
      </c>
      <c r="T235">
        <v>100</v>
      </c>
      <c r="U235"/>
      <c r="V235" s="10">
        <f t="shared" si="32"/>
        <v>2.9842767295597477</v>
      </c>
      <c r="W235" s="15">
        <f t="shared" si="33"/>
        <v>5.8568909100400277E-3</v>
      </c>
      <c r="X235" s="9">
        <f t="shared" si="34"/>
        <v>0.58568909100400279</v>
      </c>
    </row>
    <row r="236" spans="1:24">
      <c r="A236" s="4" t="s">
        <v>67</v>
      </c>
      <c r="B236" s="8" t="s">
        <v>42</v>
      </c>
      <c r="C236" s="5" t="s">
        <v>94</v>
      </c>
      <c r="D236" s="6">
        <v>43706</v>
      </c>
      <c r="E236" s="4">
        <v>4.84</v>
      </c>
      <c r="F236" s="4">
        <v>2.76</v>
      </c>
      <c r="G236" s="4">
        <v>1.3</v>
      </c>
      <c r="H236" s="4">
        <f t="shared" si="27"/>
        <v>2.0299999999999998</v>
      </c>
      <c r="I236" s="4">
        <f t="shared" si="28"/>
        <v>1.0149999999999999</v>
      </c>
      <c r="J236" s="11">
        <f t="shared" si="29"/>
        <v>15.664888891075591</v>
      </c>
      <c r="K236">
        <v>100</v>
      </c>
      <c r="L236"/>
      <c r="M236" s="13">
        <v>43865</v>
      </c>
      <c r="N236">
        <v>2.0499999999999998</v>
      </c>
      <c r="O236">
        <v>1.1599999999999999</v>
      </c>
      <c r="P236">
        <v>0</v>
      </c>
      <c r="Q236" s="4">
        <f t="shared" si="30"/>
        <v>0.57999999999999996</v>
      </c>
      <c r="R236" s="4">
        <f t="shared" si="35"/>
        <v>0.28999999999999998</v>
      </c>
      <c r="S236" s="11">
        <f t="shared" si="31"/>
        <v>0.54162628144214819</v>
      </c>
      <c r="T236">
        <v>10</v>
      </c>
      <c r="U236" t="s">
        <v>116</v>
      </c>
      <c r="V236" s="10">
        <f t="shared" si="32"/>
        <v>-6.4047169811320757</v>
      </c>
      <c r="W236" s="15">
        <f t="shared" si="33"/>
        <v>-2.11610117268488E-2</v>
      </c>
      <c r="X236" s="9">
        <f t="shared" si="34"/>
        <v>-2.1161011726848802</v>
      </c>
    </row>
    <row r="237" spans="1:24">
      <c r="A237" s="4" t="s">
        <v>67</v>
      </c>
      <c r="B237" s="8" t="s">
        <v>83</v>
      </c>
      <c r="C237" s="5" t="s">
        <v>94</v>
      </c>
      <c r="D237" s="6">
        <v>43706</v>
      </c>
      <c r="E237" s="4">
        <v>7.47</v>
      </c>
      <c r="F237" s="4">
        <v>3.86</v>
      </c>
      <c r="G237" s="4">
        <v>2.81</v>
      </c>
      <c r="H237" s="4">
        <f t="shared" si="27"/>
        <v>3.335</v>
      </c>
      <c r="I237" s="4">
        <f t="shared" si="28"/>
        <v>1.6675</v>
      </c>
      <c r="J237" s="11">
        <f t="shared" si="29"/>
        <v>65.253251906562085</v>
      </c>
      <c r="K237">
        <v>100</v>
      </c>
      <c r="L237"/>
      <c r="M237" s="13">
        <v>43865</v>
      </c>
      <c r="N237">
        <v>0</v>
      </c>
      <c r="O237">
        <v>0</v>
      </c>
      <c r="P237">
        <v>0</v>
      </c>
      <c r="Q237" s="4">
        <f t="shared" si="30"/>
        <v>0</v>
      </c>
      <c r="R237" s="4">
        <f t="shared" si="35"/>
        <v>0</v>
      </c>
      <c r="S237" s="11">
        <f t="shared" si="31"/>
        <v>0</v>
      </c>
      <c r="T237">
        <v>0</v>
      </c>
      <c r="U237" t="s">
        <v>115</v>
      </c>
      <c r="V237" s="10">
        <f t="shared" si="32"/>
        <v>-17.148113207547169</v>
      </c>
      <c r="W237" s="15" t="e">
        <f t="shared" si="33"/>
        <v>#NUM!</v>
      </c>
      <c r="X237" s="9" t="e">
        <f t="shared" si="34"/>
        <v>#NUM!</v>
      </c>
    </row>
    <row r="238" spans="1:24">
      <c r="A238" s="4" t="s">
        <v>67</v>
      </c>
      <c r="B238" s="8" t="s">
        <v>84</v>
      </c>
      <c r="C238" s="5" t="s">
        <v>94</v>
      </c>
      <c r="D238" s="6">
        <v>43706</v>
      </c>
      <c r="E238" s="4">
        <v>4.8</v>
      </c>
      <c r="F238" s="4">
        <v>4.0999999999999996</v>
      </c>
      <c r="G238" s="4">
        <v>1.73</v>
      </c>
      <c r="H238" s="4">
        <f t="shared" si="27"/>
        <v>2.915</v>
      </c>
      <c r="I238" s="4">
        <f t="shared" si="28"/>
        <v>1.4575</v>
      </c>
      <c r="J238" s="11">
        <f t="shared" si="29"/>
        <v>32.033783563079439</v>
      </c>
      <c r="K238">
        <v>90</v>
      </c>
      <c r="L238"/>
      <c r="M238" s="13">
        <v>43865</v>
      </c>
      <c r="N238">
        <v>0</v>
      </c>
      <c r="O238">
        <v>0</v>
      </c>
      <c r="P238">
        <v>0</v>
      </c>
      <c r="Q238" s="4">
        <f t="shared" si="30"/>
        <v>0</v>
      </c>
      <c r="R238" s="4">
        <f t="shared" si="35"/>
        <v>0</v>
      </c>
      <c r="S238" s="11">
        <f t="shared" si="31"/>
        <v>0</v>
      </c>
      <c r="T238">
        <v>0</v>
      </c>
      <c r="U238" t="s">
        <v>115</v>
      </c>
      <c r="V238" s="10">
        <f t="shared" si="32"/>
        <v>-11.018867924528301</v>
      </c>
      <c r="W238" s="15" t="e">
        <f t="shared" si="33"/>
        <v>#NUM!</v>
      </c>
      <c r="X238" s="9" t="e">
        <f t="shared" si="34"/>
        <v>#NUM!</v>
      </c>
    </row>
    <row r="239" spans="1:24">
      <c r="A239" s="4" t="s">
        <v>67</v>
      </c>
      <c r="B239" s="8" t="s">
        <v>85</v>
      </c>
      <c r="C239" s="5" t="s">
        <v>94</v>
      </c>
      <c r="D239" s="6">
        <v>43706</v>
      </c>
      <c r="E239" s="4">
        <v>5.73</v>
      </c>
      <c r="F239" s="4">
        <v>4.4800000000000004</v>
      </c>
      <c r="G239" s="4">
        <v>2.38</v>
      </c>
      <c r="H239" s="4">
        <f t="shared" si="27"/>
        <v>3.43</v>
      </c>
      <c r="I239" s="4">
        <f t="shared" si="28"/>
        <v>1.7150000000000001</v>
      </c>
      <c r="J239" s="11">
        <f t="shared" si="29"/>
        <v>52.945949785138083</v>
      </c>
      <c r="K239">
        <v>100</v>
      </c>
      <c r="L239"/>
      <c r="M239" s="13">
        <v>43865</v>
      </c>
      <c r="N239">
        <v>0</v>
      </c>
      <c r="O239">
        <v>0</v>
      </c>
      <c r="P239">
        <v>0</v>
      </c>
      <c r="Q239" s="4">
        <f t="shared" si="30"/>
        <v>0</v>
      </c>
      <c r="R239" s="4">
        <f t="shared" si="35"/>
        <v>0</v>
      </c>
      <c r="S239" s="11">
        <f t="shared" si="31"/>
        <v>0</v>
      </c>
      <c r="T239">
        <v>0</v>
      </c>
      <c r="U239" t="s">
        <v>115</v>
      </c>
      <c r="V239" s="10">
        <f t="shared" si="32"/>
        <v>-13.153773584905661</v>
      </c>
      <c r="W239" s="15" t="e">
        <f t="shared" si="33"/>
        <v>#NUM!</v>
      </c>
      <c r="X239" s="9" t="e">
        <f t="shared" si="34"/>
        <v>#NUM!</v>
      </c>
    </row>
    <row r="240" spans="1:24">
      <c r="A240" s="4" t="s">
        <v>67</v>
      </c>
      <c r="B240" s="8" t="s">
        <v>86</v>
      </c>
      <c r="C240" s="5" t="s">
        <v>94</v>
      </c>
      <c r="D240" s="6">
        <v>43706</v>
      </c>
      <c r="E240" s="4">
        <v>3.98</v>
      </c>
      <c r="F240" s="4">
        <v>3.54</v>
      </c>
      <c r="G240" s="4">
        <v>2.27</v>
      </c>
      <c r="H240" s="4">
        <f t="shared" si="27"/>
        <v>2.9050000000000002</v>
      </c>
      <c r="I240" s="4">
        <f t="shared" si="28"/>
        <v>1.4525000000000001</v>
      </c>
      <c r="J240" s="11">
        <f t="shared" si="29"/>
        <v>26.379419048743305</v>
      </c>
      <c r="K240">
        <v>100</v>
      </c>
      <c r="L240"/>
      <c r="M240" s="13">
        <v>43865</v>
      </c>
      <c r="N240">
        <v>0</v>
      </c>
      <c r="O240">
        <v>0</v>
      </c>
      <c r="P240">
        <v>0</v>
      </c>
      <c r="Q240" s="4">
        <f t="shared" si="30"/>
        <v>0</v>
      </c>
      <c r="R240" s="4">
        <f t="shared" si="35"/>
        <v>0</v>
      </c>
      <c r="S240" s="11">
        <f t="shared" si="31"/>
        <v>0</v>
      </c>
      <c r="T240">
        <v>0</v>
      </c>
      <c r="U240" t="s">
        <v>115</v>
      </c>
      <c r="V240" s="10">
        <f t="shared" si="32"/>
        <v>-9.1364779874213831</v>
      </c>
      <c r="W240" s="15" t="e">
        <f t="shared" si="33"/>
        <v>#NUM!</v>
      </c>
      <c r="X240" s="9" t="e">
        <f t="shared" si="34"/>
        <v>#NUM!</v>
      </c>
    </row>
    <row r="241" spans="1:24">
      <c r="A241" s="4" t="s">
        <v>67</v>
      </c>
      <c r="B241" s="8" t="s">
        <v>87</v>
      </c>
      <c r="C241" s="5" t="s">
        <v>94</v>
      </c>
      <c r="D241" s="6">
        <v>43706</v>
      </c>
      <c r="E241" s="4">
        <v>6.74</v>
      </c>
      <c r="F241" s="4">
        <v>5.64</v>
      </c>
      <c r="G241" s="4">
        <v>3.55</v>
      </c>
      <c r="H241" s="4">
        <f t="shared" si="27"/>
        <v>4.5949999999999998</v>
      </c>
      <c r="I241" s="4">
        <f t="shared" si="28"/>
        <v>2.2974999999999999</v>
      </c>
      <c r="J241" s="11">
        <f t="shared" si="29"/>
        <v>111.76885691969341</v>
      </c>
      <c r="K241">
        <v>100</v>
      </c>
      <c r="L241" t="e">
        <f>AVERAGE</f>
        <v>#NAME?</v>
      </c>
      <c r="M241" s="13">
        <v>43865</v>
      </c>
      <c r="N241">
        <v>5.73</v>
      </c>
      <c r="O241">
        <v>3.91</v>
      </c>
      <c r="P241">
        <v>2.2200000000000002</v>
      </c>
      <c r="Q241" s="4">
        <f t="shared" si="30"/>
        <v>3.0650000000000004</v>
      </c>
      <c r="R241" s="4">
        <f t="shared" si="35"/>
        <v>1.5325000000000002</v>
      </c>
      <c r="S241" s="11">
        <f t="shared" si="31"/>
        <v>42.277126462637924</v>
      </c>
      <c r="T241">
        <v>50</v>
      </c>
      <c r="U241"/>
      <c r="V241" s="10">
        <f t="shared" si="32"/>
        <v>-2.3185534591194963</v>
      </c>
      <c r="W241" s="15">
        <f t="shared" si="33"/>
        <v>-6.1143821826196128E-3</v>
      </c>
      <c r="X241" s="9">
        <f t="shared" si="34"/>
        <v>-0.61143821826196132</v>
      </c>
    </row>
    <row r="242" spans="1:24">
      <c r="A242" s="4" t="s">
        <v>88</v>
      </c>
      <c r="B242" s="8" t="s">
        <v>3</v>
      </c>
      <c r="C242" s="5" t="s">
        <v>91</v>
      </c>
      <c r="D242" s="6">
        <v>43707</v>
      </c>
      <c r="E242" s="4">
        <v>3.62</v>
      </c>
      <c r="F242" s="4">
        <v>1.26</v>
      </c>
      <c r="G242" s="4">
        <v>1.2</v>
      </c>
      <c r="H242" s="4">
        <f t="shared" si="27"/>
        <v>1.23</v>
      </c>
      <c r="I242" s="4">
        <f t="shared" si="28"/>
        <v>0.61499999999999999</v>
      </c>
      <c r="J242" s="11">
        <f t="shared" si="29"/>
        <v>4.3013885506824776</v>
      </c>
      <c r="K242">
        <v>100</v>
      </c>
      <c r="L242"/>
      <c r="M242" s="13">
        <v>43864</v>
      </c>
      <c r="N242">
        <v>7.63</v>
      </c>
      <c r="O242">
        <v>2.75</v>
      </c>
      <c r="P242">
        <v>3.04</v>
      </c>
      <c r="Q242" s="4">
        <f t="shared" si="30"/>
        <v>2.895</v>
      </c>
      <c r="R242" s="4">
        <f t="shared" si="35"/>
        <v>1.4475</v>
      </c>
      <c r="S242" s="11">
        <f t="shared" si="31"/>
        <v>50.22402973142119</v>
      </c>
      <c r="T242">
        <v>100</v>
      </c>
      <c r="U242"/>
      <c r="V242" s="10">
        <f t="shared" si="32"/>
        <v>9.3226114649681531</v>
      </c>
      <c r="W242" s="15">
        <f t="shared" si="33"/>
        <v>1.5653221036560198E-2</v>
      </c>
      <c r="X242" s="9">
        <f t="shared" si="34"/>
        <v>1.5653221036560199</v>
      </c>
    </row>
    <row r="243" spans="1:24">
      <c r="A243" s="4" t="s">
        <v>88</v>
      </c>
      <c r="B243" s="8" t="s">
        <v>4</v>
      </c>
      <c r="C243" s="5" t="s">
        <v>91</v>
      </c>
      <c r="D243" s="6">
        <v>43707</v>
      </c>
      <c r="E243" s="4">
        <v>6.08</v>
      </c>
      <c r="F243" s="4">
        <v>1.86</v>
      </c>
      <c r="G243" s="4">
        <v>1.47</v>
      </c>
      <c r="H243" s="4">
        <f t="shared" si="27"/>
        <v>1.665</v>
      </c>
      <c r="I243" s="4">
        <f t="shared" si="28"/>
        <v>0.83250000000000002</v>
      </c>
      <c r="J243" s="11">
        <f t="shared" si="29"/>
        <v>13.237986575028907</v>
      </c>
      <c r="K243">
        <v>100</v>
      </c>
      <c r="L243"/>
      <c r="M243" s="13">
        <v>43864</v>
      </c>
      <c r="N243">
        <v>8.9600000000000009</v>
      </c>
      <c r="O243">
        <v>5.35</v>
      </c>
      <c r="P243">
        <v>4.05</v>
      </c>
      <c r="Q243" s="4">
        <f t="shared" si="30"/>
        <v>4.6999999999999993</v>
      </c>
      <c r="R243" s="4">
        <f t="shared" si="35"/>
        <v>2.3499999999999996</v>
      </c>
      <c r="S243" s="11">
        <f t="shared" si="31"/>
        <v>155.45103104786867</v>
      </c>
      <c r="T243">
        <v>100</v>
      </c>
      <c r="U243"/>
      <c r="V243" s="10">
        <f t="shared" si="32"/>
        <v>6.6955414012738874</v>
      </c>
      <c r="W243" s="15">
        <f t="shared" si="33"/>
        <v>1.5689428672458438E-2</v>
      </c>
      <c r="X243" s="9">
        <f t="shared" si="34"/>
        <v>1.5689428672458439</v>
      </c>
    </row>
    <row r="244" spans="1:24">
      <c r="A244" s="4" t="s">
        <v>88</v>
      </c>
      <c r="B244" s="8" t="s">
        <v>5</v>
      </c>
      <c r="C244" s="5" t="s">
        <v>91</v>
      </c>
      <c r="D244" s="6">
        <v>43707</v>
      </c>
      <c r="E244" s="4">
        <v>5.54</v>
      </c>
      <c r="F244" s="4">
        <v>2.74</v>
      </c>
      <c r="G244" s="4">
        <v>3.91</v>
      </c>
      <c r="H244" s="4">
        <f t="shared" si="27"/>
        <v>3.3250000000000002</v>
      </c>
      <c r="I244" s="4">
        <f t="shared" si="28"/>
        <v>1.6625000000000001</v>
      </c>
      <c r="J244" s="11">
        <f t="shared" si="29"/>
        <v>48.104194338968469</v>
      </c>
      <c r="K244">
        <v>100</v>
      </c>
      <c r="L244"/>
      <c r="M244" s="13">
        <v>43864</v>
      </c>
      <c r="N244">
        <v>11.06</v>
      </c>
      <c r="O244">
        <v>6.45</v>
      </c>
      <c r="P244">
        <v>7.04</v>
      </c>
      <c r="Q244" s="4">
        <f t="shared" si="30"/>
        <v>6.7450000000000001</v>
      </c>
      <c r="R244" s="4">
        <f t="shared" si="35"/>
        <v>3.3725000000000001</v>
      </c>
      <c r="S244" s="11">
        <f t="shared" si="31"/>
        <v>395.19270241065425</v>
      </c>
      <c r="T244">
        <v>100</v>
      </c>
      <c r="U244"/>
      <c r="V244" s="10">
        <f t="shared" si="32"/>
        <v>12.833121019108281</v>
      </c>
      <c r="W244" s="15">
        <f t="shared" si="33"/>
        <v>1.3414039021903183E-2</v>
      </c>
      <c r="X244" s="9">
        <f t="shared" si="34"/>
        <v>1.3414039021903184</v>
      </c>
    </row>
    <row r="245" spans="1:24">
      <c r="A245" s="4" t="s">
        <v>88</v>
      </c>
      <c r="B245" s="8" t="s">
        <v>6</v>
      </c>
      <c r="C245" s="5" t="s">
        <v>91</v>
      </c>
      <c r="D245" s="6">
        <v>43707</v>
      </c>
      <c r="E245" s="4">
        <v>5.53</v>
      </c>
      <c r="F245" s="4">
        <v>4.83</v>
      </c>
      <c r="G245" s="4">
        <v>2.48</v>
      </c>
      <c r="H245" s="4">
        <f t="shared" si="27"/>
        <v>3.6550000000000002</v>
      </c>
      <c r="I245" s="4">
        <f t="shared" si="28"/>
        <v>1.8275000000000001</v>
      </c>
      <c r="J245" s="11">
        <f t="shared" si="29"/>
        <v>58.021609959786709</v>
      </c>
      <c r="K245">
        <v>100</v>
      </c>
      <c r="L245"/>
      <c r="M245" s="13">
        <v>43864</v>
      </c>
      <c r="N245">
        <v>9.36</v>
      </c>
      <c r="O245">
        <v>10.119999999999999</v>
      </c>
      <c r="P245">
        <v>5.09</v>
      </c>
      <c r="Q245" s="4">
        <f t="shared" si="30"/>
        <v>7.6049999999999995</v>
      </c>
      <c r="R245" s="4">
        <f t="shared" si="35"/>
        <v>3.8024999999999998</v>
      </c>
      <c r="S245" s="11">
        <f t="shared" si="31"/>
        <v>425.17152113163525</v>
      </c>
      <c r="T245">
        <v>100</v>
      </c>
      <c r="U245"/>
      <c r="V245" s="10">
        <f t="shared" si="32"/>
        <v>8.9041401273885334</v>
      </c>
      <c r="W245" s="15">
        <f t="shared" si="33"/>
        <v>1.2685841655887169E-2</v>
      </c>
      <c r="X245" s="9">
        <f t="shared" si="34"/>
        <v>1.2685841655887169</v>
      </c>
    </row>
    <row r="246" spans="1:24">
      <c r="A246" s="4" t="s">
        <v>88</v>
      </c>
      <c r="B246" s="8" t="s">
        <v>7</v>
      </c>
      <c r="C246" s="5" t="s">
        <v>91</v>
      </c>
      <c r="D246" s="6">
        <v>43707</v>
      </c>
      <c r="E246" s="4">
        <v>5.3</v>
      </c>
      <c r="F246" s="4">
        <v>1.91</v>
      </c>
      <c r="G246" s="4">
        <v>1.3</v>
      </c>
      <c r="H246" s="4">
        <f t="shared" si="27"/>
        <v>1.605</v>
      </c>
      <c r="I246" s="4">
        <f t="shared" si="28"/>
        <v>0.80249999999999999</v>
      </c>
      <c r="J246" s="11">
        <f t="shared" si="29"/>
        <v>10.722988110489332</v>
      </c>
      <c r="K246">
        <v>100</v>
      </c>
      <c r="L246"/>
      <c r="M246" s="13">
        <v>43864</v>
      </c>
      <c r="N246">
        <v>7.24</v>
      </c>
      <c r="O246">
        <v>2.67</v>
      </c>
      <c r="P246">
        <v>2.95</v>
      </c>
      <c r="Q246" s="4">
        <f t="shared" si="30"/>
        <v>2.81</v>
      </c>
      <c r="R246" s="4">
        <f t="shared" si="35"/>
        <v>1.405</v>
      </c>
      <c r="S246" s="11">
        <f t="shared" si="31"/>
        <v>44.899456851138766</v>
      </c>
      <c r="T246">
        <v>100</v>
      </c>
      <c r="U246"/>
      <c r="V246" s="10">
        <f t="shared" si="32"/>
        <v>4.5101910828025487</v>
      </c>
      <c r="W246" s="15">
        <f t="shared" si="33"/>
        <v>9.1212473845025434E-3</v>
      </c>
      <c r="X246" s="9">
        <f t="shared" si="34"/>
        <v>0.91212473845025432</v>
      </c>
    </row>
    <row r="247" spans="1:24">
      <c r="A247" s="4" t="s">
        <v>88</v>
      </c>
      <c r="B247" s="8" t="s">
        <v>8</v>
      </c>
      <c r="C247" s="5" t="s">
        <v>91</v>
      </c>
      <c r="D247" s="6">
        <v>43707</v>
      </c>
      <c r="E247" s="4">
        <v>7.82</v>
      </c>
      <c r="F247" s="4">
        <v>1.39</v>
      </c>
      <c r="G247" s="4">
        <v>1.74</v>
      </c>
      <c r="H247" s="4">
        <f t="shared" si="27"/>
        <v>1.5649999999999999</v>
      </c>
      <c r="I247" s="4">
        <f t="shared" si="28"/>
        <v>0.78249999999999997</v>
      </c>
      <c r="J247" s="11">
        <f t="shared" si="29"/>
        <v>15.04268350696244</v>
      </c>
      <c r="K247">
        <v>100</v>
      </c>
      <c r="L247"/>
      <c r="M247" s="13">
        <v>43864</v>
      </c>
      <c r="N247">
        <v>7.11</v>
      </c>
      <c r="O247">
        <v>3.45</v>
      </c>
      <c r="P247">
        <v>3.31</v>
      </c>
      <c r="Q247" s="4">
        <f t="shared" si="30"/>
        <v>3.38</v>
      </c>
      <c r="R247" s="4">
        <f t="shared" si="35"/>
        <v>1.69</v>
      </c>
      <c r="S247" s="11">
        <f t="shared" si="31"/>
        <v>63.795916750995609</v>
      </c>
      <c r="T247">
        <v>100</v>
      </c>
      <c r="U247"/>
      <c r="V247" s="10">
        <f t="shared" si="32"/>
        <v>-1.650636942675159</v>
      </c>
      <c r="W247" s="15">
        <f t="shared" si="33"/>
        <v>9.2025315940353607E-3</v>
      </c>
      <c r="X247" s="9">
        <f t="shared" si="34"/>
        <v>0.92025315940353603</v>
      </c>
    </row>
    <row r="248" spans="1:24">
      <c r="A248" s="4" t="s">
        <v>88</v>
      </c>
      <c r="B248" s="8" t="s">
        <v>9</v>
      </c>
      <c r="C248" s="5" t="s">
        <v>91</v>
      </c>
      <c r="D248" s="6">
        <v>43707</v>
      </c>
      <c r="E248" s="4">
        <v>7.91</v>
      </c>
      <c r="F248" s="4">
        <v>2.12</v>
      </c>
      <c r="G248" s="4">
        <v>1.7</v>
      </c>
      <c r="H248" s="4">
        <f t="shared" si="27"/>
        <v>1.9100000000000001</v>
      </c>
      <c r="I248" s="4">
        <f t="shared" si="28"/>
        <v>0.95500000000000007</v>
      </c>
      <c r="J248" s="11">
        <f t="shared" si="29"/>
        <v>22.663819325531733</v>
      </c>
      <c r="K248">
        <v>100</v>
      </c>
      <c r="L248"/>
      <c r="M248" s="13">
        <v>43864</v>
      </c>
      <c r="N248">
        <v>10.01</v>
      </c>
      <c r="O248">
        <v>4.32</v>
      </c>
      <c r="P248">
        <v>5.61</v>
      </c>
      <c r="Q248" s="4">
        <f t="shared" si="30"/>
        <v>4.9649999999999999</v>
      </c>
      <c r="R248" s="4">
        <f t="shared" si="35"/>
        <v>2.4824999999999999</v>
      </c>
      <c r="S248" s="11">
        <f t="shared" si="31"/>
        <v>193.8038786733776</v>
      </c>
      <c r="T248">
        <v>100</v>
      </c>
      <c r="U248"/>
      <c r="V248" s="10">
        <f t="shared" si="32"/>
        <v>4.8821656050955404</v>
      </c>
      <c r="W248" s="15">
        <f t="shared" si="33"/>
        <v>1.366927976066727E-2</v>
      </c>
      <c r="X248" s="9">
        <f t="shared" si="34"/>
        <v>1.366927976066727</v>
      </c>
    </row>
    <row r="249" spans="1:24">
      <c r="A249" s="4" t="s">
        <v>88</v>
      </c>
      <c r="B249" s="8" t="s">
        <v>10</v>
      </c>
      <c r="C249" s="5" t="s">
        <v>91</v>
      </c>
      <c r="D249" s="6">
        <v>43707</v>
      </c>
      <c r="E249" s="4">
        <v>7.44</v>
      </c>
      <c r="F249" s="4">
        <v>3.5</v>
      </c>
      <c r="G249" s="4">
        <v>2.62</v>
      </c>
      <c r="H249" s="4">
        <f t="shared" si="27"/>
        <v>3.06</v>
      </c>
      <c r="I249" s="4">
        <f t="shared" si="28"/>
        <v>1.53</v>
      </c>
      <c r="J249" s="11">
        <f t="shared" si="29"/>
        <v>54.714907566345303</v>
      </c>
      <c r="K249">
        <v>100</v>
      </c>
      <c r="L249"/>
      <c r="M249" s="13">
        <v>43864</v>
      </c>
      <c r="N249">
        <v>10.36</v>
      </c>
      <c r="O249">
        <v>7.09</v>
      </c>
      <c r="P249">
        <v>6.12</v>
      </c>
      <c r="Q249" s="4">
        <f t="shared" si="30"/>
        <v>6.6050000000000004</v>
      </c>
      <c r="R249" s="4">
        <f t="shared" si="35"/>
        <v>3.3025000000000002</v>
      </c>
      <c r="S249" s="11">
        <f t="shared" si="31"/>
        <v>354.97296708139089</v>
      </c>
      <c r="T249">
        <v>100</v>
      </c>
      <c r="U249"/>
      <c r="V249" s="10">
        <f t="shared" si="32"/>
        <v>6.7885350318471316</v>
      </c>
      <c r="W249" s="15">
        <f t="shared" si="33"/>
        <v>1.1910225681569013E-2</v>
      </c>
      <c r="X249" s="9">
        <f t="shared" si="34"/>
        <v>1.1910225681569013</v>
      </c>
    </row>
    <row r="250" spans="1:24">
      <c r="A250" s="4" t="s">
        <v>88</v>
      </c>
      <c r="B250" s="8" t="s">
        <v>11</v>
      </c>
      <c r="C250" s="5" t="s">
        <v>91</v>
      </c>
      <c r="D250" s="6">
        <v>43707</v>
      </c>
      <c r="E250" s="4">
        <v>4.3099999999999996</v>
      </c>
      <c r="F250" s="4">
        <v>4.09</v>
      </c>
      <c r="G250" s="4">
        <v>3.73</v>
      </c>
      <c r="H250" s="4">
        <f t="shared" si="27"/>
        <v>3.91</v>
      </c>
      <c r="I250" s="4">
        <f t="shared" si="28"/>
        <v>1.9550000000000001</v>
      </c>
      <c r="J250" s="11">
        <f t="shared" si="29"/>
        <v>51.751228802515442</v>
      </c>
      <c r="K250">
        <v>100</v>
      </c>
      <c r="L250"/>
      <c r="M250" s="13">
        <v>43864</v>
      </c>
      <c r="N250">
        <v>5.68</v>
      </c>
      <c r="O250">
        <v>5.3</v>
      </c>
      <c r="P250">
        <v>4.51</v>
      </c>
      <c r="Q250" s="4">
        <f t="shared" si="30"/>
        <v>4.9049999999999994</v>
      </c>
      <c r="R250" s="4">
        <f t="shared" si="35"/>
        <v>2.4524999999999997</v>
      </c>
      <c r="S250" s="11">
        <f t="shared" si="31"/>
        <v>107.32879179339707</v>
      </c>
      <c r="T250">
        <v>100</v>
      </c>
      <c r="U250"/>
      <c r="V250" s="10">
        <f t="shared" si="32"/>
        <v>3.1850318471337582</v>
      </c>
      <c r="W250" s="15">
        <f t="shared" si="33"/>
        <v>4.6461704882643775E-3</v>
      </c>
      <c r="X250" s="9">
        <f t="shared" si="34"/>
        <v>0.46461704882643773</v>
      </c>
    </row>
    <row r="251" spans="1:24">
      <c r="A251" s="4" t="s">
        <v>88</v>
      </c>
      <c r="B251" s="8" t="s">
        <v>12</v>
      </c>
      <c r="C251" s="5" t="s">
        <v>91</v>
      </c>
      <c r="D251" s="6">
        <v>43707</v>
      </c>
      <c r="E251" s="4">
        <v>6.56</v>
      </c>
      <c r="F251" s="4">
        <v>2.65</v>
      </c>
      <c r="G251" s="4">
        <v>4.6500000000000004</v>
      </c>
      <c r="H251" s="4">
        <f t="shared" si="27"/>
        <v>3.6500000000000004</v>
      </c>
      <c r="I251" s="4">
        <f t="shared" si="28"/>
        <v>1.8250000000000002</v>
      </c>
      <c r="J251" s="11">
        <f t="shared" si="29"/>
        <v>68.640343729018042</v>
      </c>
      <c r="K251">
        <v>100</v>
      </c>
      <c r="L251"/>
      <c r="M251" s="13">
        <v>43864</v>
      </c>
      <c r="N251">
        <v>10.4</v>
      </c>
      <c r="O251">
        <v>10.02</v>
      </c>
      <c r="P251">
        <v>6.37</v>
      </c>
      <c r="Q251" s="4">
        <f t="shared" si="30"/>
        <v>8.1950000000000003</v>
      </c>
      <c r="R251" s="4">
        <f t="shared" si="35"/>
        <v>4.0975000000000001</v>
      </c>
      <c r="S251" s="11">
        <f t="shared" si="31"/>
        <v>548.55621072095926</v>
      </c>
      <c r="T251">
        <v>100</v>
      </c>
      <c r="U251"/>
      <c r="V251" s="10">
        <f t="shared" si="32"/>
        <v>8.9273885350318487</v>
      </c>
      <c r="W251" s="15">
        <f t="shared" si="33"/>
        <v>1.3238275747733218E-2</v>
      </c>
      <c r="X251" s="9">
        <f t="shared" si="34"/>
        <v>1.3238275747733219</v>
      </c>
    </row>
    <row r="252" spans="1:24">
      <c r="A252" s="4" t="s">
        <v>88</v>
      </c>
      <c r="B252" s="8" t="s">
        <v>89</v>
      </c>
      <c r="C252" s="5" t="s">
        <v>91</v>
      </c>
      <c r="D252" s="6">
        <v>43707</v>
      </c>
      <c r="E252" s="4">
        <v>4.16</v>
      </c>
      <c r="F252" s="4">
        <v>1.19</v>
      </c>
      <c r="G252" s="4">
        <v>1</v>
      </c>
      <c r="H252" s="4">
        <f t="shared" si="27"/>
        <v>1.095</v>
      </c>
      <c r="I252" s="4">
        <f t="shared" si="28"/>
        <v>0.54749999999999999</v>
      </c>
      <c r="J252" s="11">
        <f t="shared" si="29"/>
        <v>3.9175220567293216</v>
      </c>
      <c r="K252">
        <v>100</v>
      </c>
      <c r="L252"/>
      <c r="M252" s="13">
        <v>43864</v>
      </c>
      <c r="N252">
        <v>5.47</v>
      </c>
      <c r="O252">
        <v>2.06</v>
      </c>
      <c r="P252">
        <v>2.36</v>
      </c>
      <c r="Q252" s="4">
        <f t="shared" si="30"/>
        <v>2.21</v>
      </c>
      <c r="R252" s="4">
        <f t="shared" si="35"/>
        <v>1.105</v>
      </c>
      <c r="S252" s="11">
        <f t="shared" si="31"/>
        <v>20.98271853907664</v>
      </c>
      <c r="T252">
        <v>100</v>
      </c>
      <c r="U252"/>
      <c r="V252" s="10">
        <f t="shared" si="32"/>
        <v>3.045541401273884</v>
      </c>
      <c r="W252" s="15">
        <f t="shared" si="33"/>
        <v>1.0689425775051673E-2</v>
      </c>
      <c r="X252" s="9">
        <f t="shared" si="34"/>
        <v>1.0689425775051673</v>
      </c>
    </row>
    <row r="253" spans="1:24">
      <c r="A253" s="4" t="s">
        <v>88</v>
      </c>
      <c r="B253" s="8" t="s">
        <v>69</v>
      </c>
      <c r="C253" s="5" t="s">
        <v>91</v>
      </c>
      <c r="D253" s="6">
        <v>43707</v>
      </c>
      <c r="E253" s="4">
        <v>7.12</v>
      </c>
      <c r="F253" s="4">
        <v>3.37</v>
      </c>
      <c r="G253" s="4">
        <v>2.91</v>
      </c>
      <c r="H253" s="4">
        <f t="shared" si="27"/>
        <v>3.14</v>
      </c>
      <c r="I253" s="4">
        <f t="shared" si="28"/>
        <v>1.57</v>
      </c>
      <c r="J253" s="11">
        <f t="shared" si="29"/>
        <v>55.13522753065439</v>
      </c>
      <c r="K253">
        <v>100</v>
      </c>
      <c r="L253"/>
      <c r="M253" s="13">
        <v>43864</v>
      </c>
      <c r="N253">
        <v>12.06</v>
      </c>
      <c r="O253">
        <v>4.99</v>
      </c>
      <c r="P253">
        <v>5.0999999999999996</v>
      </c>
      <c r="Q253" s="4">
        <f t="shared" si="30"/>
        <v>5.0449999999999999</v>
      </c>
      <c r="R253" s="4">
        <f t="shared" si="35"/>
        <v>2.5225</v>
      </c>
      <c r="S253" s="11">
        <f t="shared" si="31"/>
        <v>241.07908269833601</v>
      </c>
      <c r="T253">
        <v>100</v>
      </c>
      <c r="U253"/>
      <c r="V253" s="10">
        <f t="shared" si="32"/>
        <v>11.484713375796179</v>
      </c>
      <c r="W253" s="15">
        <f t="shared" si="33"/>
        <v>9.3970456920125824E-3</v>
      </c>
      <c r="X253" s="9">
        <f t="shared" si="34"/>
        <v>0.93970456920125822</v>
      </c>
    </row>
    <row r="254" spans="1:24">
      <c r="A254" s="4" t="s">
        <v>88</v>
      </c>
      <c r="B254" s="8" t="s">
        <v>70</v>
      </c>
      <c r="C254" s="5" t="s">
        <v>91</v>
      </c>
      <c r="D254" s="6">
        <v>43707</v>
      </c>
      <c r="E254" s="4">
        <v>6.7</v>
      </c>
      <c r="F254" s="4">
        <v>3.56</v>
      </c>
      <c r="G254" s="4">
        <v>3.68</v>
      </c>
      <c r="H254" s="4">
        <f t="shared" si="27"/>
        <v>3.62</v>
      </c>
      <c r="I254" s="4">
        <f t="shared" si="28"/>
        <v>1.81</v>
      </c>
      <c r="J254" s="11">
        <f t="shared" si="29"/>
        <v>68.957550339251</v>
      </c>
      <c r="K254">
        <v>100</v>
      </c>
      <c r="L254"/>
      <c r="M254" s="13">
        <v>43864</v>
      </c>
      <c r="N254">
        <v>13.21</v>
      </c>
      <c r="O254">
        <v>9.01</v>
      </c>
      <c r="P254">
        <v>8.93</v>
      </c>
      <c r="Q254" s="4">
        <f t="shared" si="30"/>
        <v>8.9699999999999989</v>
      </c>
      <c r="R254" s="4">
        <f t="shared" si="35"/>
        <v>4.4849999999999994</v>
      </c>
      <c r="S254" s="11">
        <f t="shared" si="31"/>
        <v>834.79066715688873</v>
      </c>
      <c r="T254">
        <v>100</v>
      </c>
      <c r="U254"/>
      <c r="V254" s="10">
        <f t="shared" si="32"/>
        <v>15.13471337579618</v>
      </c>
      <c r="W254" s="15">
        <f t="shared" si="33"/>
        <v>1.5883375112123333E-2</v>
      </c>
      <c r="X254" s="9">
        <f t="shared" si="34"/>
        <v>1.5883375112123332</v>
      </c>
    </row>
    <row r="255" spans="1:24">
      <c r="A255" s="4" t="s">
        <v>88</v>
      </c>
      <c r="B255" s="8" t="s">
        <v>71</v>
      </c>
      <c r="C255" s="5" t="s">
        <v>91</v>
      </c>
      <c r="D255" s="6">
        <v>43707</v>
      </c>
      <c r="E255" s="4">
        <v>3.54</v>
      </c>
      <c r="F255" s="4">
        <v>1.73</v>
      </c>
      <c r="G255" s="4">
        <v>1.74</v>
      </c>
      <c r="H255" s="4">
        <f t="shared" si="27"/>
        <v>1.7349999999999999</v>
      </c>
      <c r="I255" s="4">
        <f t="shared" si="28"/>
        <v>0.86749999999999994</v>
      </c>
      <c r="J255" s="11">
        <f t="shared" si="29"/>
        <v>8.3693571599023162</v>
      </c>
      <c r="K255">
        <v>100</v>
      </c>
      <c r="L255"/>
      <c r="M255" s="13">
        <v>43864</v>
      </c>
      <c r="N255">
        <v>6.84</v>
      </c>
      <c r="O255">
        <v>4.9000000000000004</v>
      </c>
      <c r="P255">
        <v>3.94</v>
      </c>
      <c r="Q255" s="4">
        <f t="shared" si="30"/>
        <v>4.42</v>
      </c>
      <c r="R255" s="4">
        <f t="shared" si="35"/>
        <v>2.21</v>
      </c>
      <c r="S255" s="11">
        <f t="shared" si="31"/>
        <v>104.9519523270817</v>
      </c>
      <c r="T255">
        <v>100</v>
      </c>
      <c r="U255"/>
      <c r="V255" s="10">
        <f t="shared" si="32"/>
        <v>7.6719745222929934</v>
      </c>
      <c r="W255" s="15">
        <f t="shared" si="33"/>
        <v>1.6107806177518117E-2</v>
      </c>
      <c r="X255" s="9">
        <f t="shared" si="34"/>
        <v>1.6107806177518118</v>
      </c>
    </row>
    <row r="256" spans="1:24">
      <c r="A256" s="4" t="s">
        <v>88</v>
      </c>
      <c r="B256" s="8" t="s">
        <v>72</v>
      </c>
      <c r="C256" s="5" t="s">
        <v>91</v>
      </c>
      <c r="D256" s="6">
        <v>43707</v>
      </c>
      <c r="E256" s="4">
        <v>7.75</v>
      </c>
      <c r="F256" s="4">
        <v>5.09</v>
      </c>
      <c r="G256" s="4">
        <v>3.27</v>
      </c>
      <c r="H256" s="4">
        <f t="shared" si="27"/>
        <v>4.18</v>
      </c>
      <c r="I256" s="4">
        <f t="shared" si="28"/>
        <v>2.09</v>
      </c>
      <c r="J256" s="11">
        <f t="shared" si="29"/>
        <v>106.3516292436282</v>
      </c>
      <c r="K256">
        <v>100</v>
      </c>
      <c r="L256"/>
      <c r="M256" s="13">
        <v>43864</v>
      </c>
      <c r="N256">
        <v>9.1</v>
      </c>
      <c r="O256">
        <v>5.44</v>
      </c>
      <c r="P256">
        <v>5.23</v>
      </c>
      <c r="Q256" s="4">
        <f t="shared" si="30"/>
        <v>5.3350000000000009</v>
      </c>
      <c r="R256" s="4">
        <f t="shared" si="35"/>
        <v>2.6675000000000004</v>
      </c>
      <c r="S256" s="11">
        <f t="shared" si="31"/>
        <v>203.42303109496501</v>
      </c>
      <c r="T256">
        <v>100</v>
      </c>
      <c r="U256"/>
      <c r="V256" s="10">
        <f t="shared" si="32"/>
        <v>3.138535031847133</v>
      </c>
      <c r="W256" s="15">
        <f t="shared" si="33"/>
        <v>4.130807940074221E-3</v>
      </c>
      <c r="X256" s="9">
        <f t="shared" si="34"/>
        <v>0.41308079400742209</v>
      </c>
    </row>
    <row r="257" spans="1:24">
      <c r="A257" s="4" t="s">
        <v>88</v>
      </c>
      <c r="B257" s="8" t="s">
        <v>13</v>
      </c>
      <c r="C257" s="5" t="s">
        <v>92</v>
      </c>
      <c r="D257" s="6">
        <v>43707</v>
      </c>
      <c r="E257" s="4">
        <v>3.45</v>
      </c>
      <c r="F257" s="4">
        <v>1.86</v>
      </c>
      <c r="G257" s="4">
        <v>1.98</v>
      </c>
      <c r="H257" s="4">
        <f t="shared" si="27"/>
        <v>1.92</v>
      </c>
      <c r="I257" s="4">
        <f t="shared" si="28"/>
        <v>0.96</v>
      </c>
      <c r="J257" s="11">
        <f t="shared" si="29"/>
        <v>9.9887566739418183</v>
      </c>
      <c r="K257">
        <v>100</v>
      </c>
      <c r="L257"/>
      <c r="M257" s="13">
        <v>43864</v>
      </c>
      <c r="N257">
        <v>9.3699999999999992</v>
      </c>
      <c r="O257">
        <v>5.91</v>
      </c>
      <c r="P257">
        <v>3.75</v>
      </c>
      <c r="Q257" s="4">
        <f t="shared" si="30"/>
        <v>4.83</v>
      </c>
      <c r="R257" s="4">
        <f t="shared" si="35"/>
        <v>2.415</v>
      </c>
      <c r="S257" s="11">
        <f t="shared" si="31"/>
        <v>171.68159275595519</v>
      </c>
      <c r="T257">
        <v>100</v>
      </c>
      <c r="U257"/>
      <c r="V257" s="10">
        <f t="shared" si="32"/>
        <v>13.763057324840762</v>
      </c>
      <c r="W257" s="15">
        <f t="shared" si="33"/>
        <v>1.8115805276793916E-2</v>
      </c>
      <c r="X257" s="9">
        <f t="shared" si="34"/>
        <v>1.8115805276793917</v>
      </c>
    </row>
    <row r="258" spans="1:24">
      <c r="A258" s="4" t="s">
        <v>88</v>
      </c>
      <c r="B258" s="8" t="s">
        <v>14</v>
      </c>
      <c r="C258" s="5" t="s">
        <v>92</v>
      </c>
      <c r="D258" s="6">
        <v>43707</v>
      </c>
      <c r="E258" s="4">
        <v>5.47</v>
      </c>
      <c r="F258" s="4">
        <v>2.68</v>
      </c>
      <c r="G258" s="4">
        <v>2.16</v>
      </c>
      <c r="H258" s="4">
        <f t="shared" si="27"/>
        <v>2.42</v>
      </c>
      <c r="I258" s="4">
        <f t="shared" si="28"/>
        <v>1.21</v>
      </c>
      <c r="J258" s="11">
        <f t="shared" si="29"/>
        <v>25.159843748540862</v>
      </c>
      <c r="K258">
        <v>100</v>
      </c>
      <c r="L258"/>
      <c r="M258" s="13">
        <v>43864</v>
      </c>
      <c r="N258">
        <v>10.59</v>
      </c>
      <c r="O258">
        <v>7.27</v>
      </c>
      <c r="P258">
        <v>6.7</v>
      </c>
      <c r="Q258" s="4">
        <f t="shared" si="30"/>
        <v>6.9849999999999994</v>
      </c>
      <c r="R258" s="4">
        <f t="shared" si="35"/>
        <v>3.4924999999999997</v>
      </c>
      <c r="S258" s="11">
        <f t="shared" si="31"/>
        <v>405.80618540046407</v>
      </c>
      <c r="T258">
        <v>100</v>
      </c>
      <c r="U258"/>
      <c r="V258" s="10">
        <f t="shared" si="32"/>
        <v>11.903184713375797</v>
      </c>
      <c r="W258" s="15">
        <f t="shared" si="33"/>
        <v>1.7710996485733026E-2</v>
      </c>
      <c r="X258" s="9">
        <f t="shared" si="34"/>
        <v>1.7710996485733026</v>
      </c>
    </row>
    <row r="259" spans="1:24">
      <c r="A259" s="4" t="s">
        <v>88</v>
      </c>
      <c r="B259" s="8" t="s">
        <v>15</v>
      </c>
      <c r="C259" s="5" t="s">
        <v>92</v>
      </c>
      <c r="D259" s="6">
        <v>43707</v>
      </c>
      <c r="E259" s="4">
        <v>3.86</v>
      </c>
      <c r="F259" s="4">
        <v>1.76</v>
      </c>
      <c r="G259" s="4">
        <v>1.64</v>
      </c>
      <c r="H259" s="4">
        <f t="shared" ref="H259:H322" si="36">AVERAGE(F259:G259)</f>
        <v>1.7</v>
      </c>
      <c r="I259" s="4">
        <f t="shared" ref="I259:I322" si="37">H259/2</f>
        <v>0.85</v>
      </c>
      <c r="J259" s="11">
        <f t="shared" ref="J259:J322" si="38">PI()*I259^2*E259</f>
        <v>8.7614306719638932</v>
      </c>
      <c r="K259">
        <v>100</v>
      </c>
      <c r="L259"/>
      <c r="M259" s="13">
        <v>43864</v>
      </c>
      <c r="N259">
        <v>7.29</v>
      </c>
      <c r="O259">
        <v>2.72</v>
      </c>
      <c r="P259">
        <v>3.44</v>
      </c>
      <c r="Q259" s="4">
        <f t="shared" ref="Q259:Q322" si="39">AVERAGE(O259,P259)</f>
        <v>3.08</v>
      </c>
      <c r="R259" s="4">
        <f t="shared" si="35"/>
        <v>1.54</v>
      </c>
      <c r="S259" s="11">
        <f t="shared" ref="S259:S322" si="40">PI()*R259^2*N259</f>
        <v>54.314882290578403</v>
      </c>
      <c r="T259">
        <v>100</v>
      </c>
      <c r="U259"/>
      <c r="V259" s="10">
        <f t="shared" ref="V259:V322" si="41">((N259-E259)/(M259-D259))*365</f>
        <v>7.9742038216560518</v>
      </c>
      <c r="W259" s="15">
        <f t="shared" ref="W259:W322" si="42">LN(S259/J259)/(M259-D259)</f>
        <v>1.1620630919684414E-2</v>
      </c>
      <c r="X259" s="9">
        <f t="shared" ref="X259:X322" si="43">W259*100</f>
        <v>1.1620630919684414</v>
      </c>
    </row>
    <row r="260" spans="1:24">
      <c r="A260" s="4" t="s">
        <v>88</v>
      </c>
      <c r="B260" s="8" t="s">
        <v>16</v>
      </c>
      <c r="C260" s="5" t="s">
        <v>92</v>
      </c>
      <c r="D260" s="6">
        <v>43707</v>
      </c>
      <c r="E260" s="4">
        <v>5.68</v>
      </c>
      <c r="F260" s="4">
        <v>4.5</v>
      </c>
      <c r="G260" s="4">
        <v>2.96</v>
      </c>
      <c r="H260" s="4">
        <f t="shared" si="36"/>
        <v>3.73</v>
      </c>
      <c r="I260" s="4">
        <f t="shared" si="37"/>
        <v>1.865</v>
      </c>
      <c r="J260" s="11">
        <f t="shared" si="38"/>
        <v>62.066303490783788</v>
      </c>
      <c r="K260">
        <v>100</v>
      </c>
      <c r="L260"/>
      <c r="M260" s="13">
        <v>43864</v>
      </c>
      <c r="N260">
        <v>9.9</v>
      </c>
      <c r="O260">
        <v>8.77</v>
      </c>
      <c r="P260">
        <v>5.16</v>
      </c>
      <c r="Q260" s="4">
        <f t="shared" si="39"/>
        <v>6.9649999999999999</v>
      </c>
      <c r="R260" s="4">
        <f t="shared" si="35"/>
        <v>3.4824999999999999</v>
      </c>
      <c r="S260" s="11">
        <f t="shared" si="40"/>
        <v>377.19620748968777</v>
      </c>
      <c r="T260">
        <v>100</v>
      </c>
      <c r="U260"/>
      <c r="V260" s="10">
        <f t="shared" si="41"/>
        <v>9.8108280254777096</v>
      </c>
      <c r="W260" s="15">
        <f t="shared" si="42"/>
        <v>1.1494027207385822E-2</v>
      </c>
      <c r="X260" s="9">
        <f t="shared" si="43"/>
        <v>1.1494027207385822</v>
      </c>
    </row>
    <row r="261" spans="1:24">
      <c r="A261" s="4" t="s">
        <v>88</v>
      </c>
      <c r="B261" s="8" t="s">
        <v>17</v>
      </c>
      <c r="C261" s="5" t="s">
        <v>92</v>
      </c>
      <c r="D261" s="6">
        <v>43707</v>
      </c>
      <c r="E261" s="4">
        <v>0</v>
      </c>
      <c r="F261" s="4">
        <v>0</v>
      </c>
      <c r="G261" s="4">
        <v>0</v>
      </c>
      <c r="H261" s="4">
        <f t="shared" si="36"/>
        <v>0</v>
      </c>
      <c r="I261" s="4">
        <f t="shared" si="37"/>
        <v>0</v>
      </c>
      <c r="J261" s="11">
        <f t="shared" si="38"/>
        <v>0</v>
      </c>
      <c r="K261">
        <v>0</v>
      </c>
      <c r="L261" t="s">
        <v>109</v>
      </c>
      <c r="M261" s="13">
        <v>43864</v>
      </c>
      <c r="N261">
        <v>12.25</v>
      </c>
      <c r="O261">
        <v>7.65</v>
      </c>
      <c r="P261">
        <v>6.92</v>
      </c>
      <c r="Q261" s="4">
        <f t="shared" si="39"/>
        <v>7.2850000000000001</v>
      </c>
      <c r="R261" s="4">
        <f t="shared" si="35"/>
        <v>3.6425000000000001</v>
      </c>
      <c r="S261" s="11">
        <f t="shared" si="40"/>
        <v>510.60502239209615</v>
      </c>
      <c r="T261">
        <v>100</v>
      </c>
      <c r="U261"/>
      <c r="V261" s="10">
        <f t="shared" si="41"/>
        <v>28.479299363057322</v>
      </c>
      <c r="W261" s="15" t="e">
        <f t="shared" si="42"/>
        <v>#DIV/0!</v>
      </c>
      <c r="X261" s="9" t="e">
        <f t="shared" si="43"/>
        <v>#DIV/0!</v>
      </c>
    </row>
    <row r="262" spans="1:24">
      <c r="A262" s="4" t="s">
        <v>88</v>
      </c>
      <c r="B262" s="8" t="s">
        <v>18</v>
      </c>
      <c r="C262" s="5" t="s">
        <v>92</v>
      </c>
      <c r="D262" s="6">
        <v>43707</v>
      </c>
      <c r="E262" s="4">
        <v>4.8099999999999996</v>
      </c>
      <c r="F262" s="4">
        <v>3.82</v>
      </c>
      <c r="G262" s="4">
        <v>2.14</v>
      </c>
      <c r="H262" s="4">
        <f t="shared" si="36"/>
        <v>2.98</v>
      </c>
      <c r="I262" s="4">
        <f t="shared" si="37"/>
        <v>1.49</v>
      </c>
      <c r="J262" s="11">
        <f t="shared" si="38"/>
        <v>33.548065779628907</v>
      </c>
      <c r="K262">
        <v>100</v>
      </c>
      <c r="L262"/>
      <c r="M262" s="13">
        <v>43864</v>
      </c>
      <c r="N262">
        <v>10.77</v>
      </c>
      <c r="O262">
        <v>8.68</v>
      </c>
      <c r="P262">
        <v>7.72</v>
      </c>
      <c r="Q262" s="4">
        <f t="shared" si="39"/>
        <v>8.1999999999999993</v>
      </c>
      <c r="R262" s="4">
        <f t="shared" ref="R262:R325" si="44">Q262/2</f>
        <v>4.0999999999999996</v>
      </c>
      <c r="S262" s="11">
        <f t="shared" si="40"/>
        <v>568.76555789871429</v>
      </c>
      <c r="T262">
        <v>100</v>
      </c>
      <c r="U262"/>
      <c r="V262" s="10">
        <f t="shared" si="41"/>
        <v>13.856050955414013</v>
      </c>
      <c r="W262" s="15">
        <f t="shared" si="42"/>
        <v>1.8028593086346599E-2</v>
      </c>
      <c r="X262" s="9">
        <f t="shared" si="43"/>
        <v>1.8028593086346598</v>
      </c>
    </row>
    <row r="263" spans="1:24">
      <c r="A263" s="4" t="s">
        <v>88</v>
      </c>
      <c r="B263" s="8" t="s">
        <v>19</v>
      </c>
      <c r="C263" s="5" t="s">
        <v>92</v>
      </c>
      <c r="D263" s="6">
        <v>43707</v>
      </c>
      <c r="E263" s="4">
        <v>8.2200000000000006</v>
      </c>
      <c r="F263" s="4">
        <v>3.15</v>
      </c>
      <c r="G263" s="4">
        <v>6.6</v>
      </c>
      <c r="H263" s="4">
        <f t="shared" si="36"/>
        <v>4.875</v>
      </c>
      <c r="I263" s="4">
        <f t="shared" si="37"/>
        <v>2.4375</v>
      </c>
      <c r="J263" s="11">
        <f t="shared" si="38"/>
        <v>153.43023102587819</v>
      </c>
      <c r="K263">
        <v>100</v>
      </c>
      <c r="L263"/>
      <c r="M263" s="13">
        <v>43864</v>
      </c>
      <c r="N263">
        <v>12.28</v>
      </c>
      <c r="O263">
        <v>9.6999999999999993</v>
      </c>
      <c r="P263">
        <v>8.86</v>
      </c>
      <c r="Q263" s="4">
        <f t="shared" si="39"/>
        <v>9.2799999999999994</v>
      </c>
      <c r="R263" s="4">
        <f t="shared" si="44"/>
        <v>4.6399999999999997</v>
      </c>
      <c r="S263" s="11">
        <f t="shared" si="40"/>
        <v>830.58522363124507</v>
      </c>
      <c r="T263">
        <v>100</v>
      </c>
      <c r="U263"/>
      <c r="V263" s="10">
        <f t="shared" si="41"/>
        <v>9.4388535031847116</v>
      </c>
      <c r="W263" s="15">
        <f t="shared" si="42"/>
        <v>1.0757226741066913E-2</v>
      </c>
      <c r="X263" s="9">
        <f t="shared" si="43"/>
        <v>1.0757226741066912</v>
      </c>
    </row>
    <row r="264" spans="1:24">
      <c r="A264" s="4" t="s">
        <v>88</v>
      </c>
      <c r="B264" s="8" t="s">
        <v>20</v>
      </c>
      <c r="C264" s="5" t="s">
        <v>92</v>
      </c>
      <c r="D264" s="6">
        <v>43707</v>
      </c>
      <c r="E264" s="4">
        <v>6.47</v>
      </c>
      <c r="F264" s="4">
        <v>4.82</v>
      </c>
      <c r="G264" s="4">
        <v>2.37</v>
      </c>
      <c r="H264" s="4">
        <f t="shared" si="36"/>
        <v>3.5950000000000002</v>
      </c>
      <c r="I264" s="4">
        <f t="shared" si="37"/>
        <v>1.7975000000000001</v>
      </c>
      <c r="J264" s="11">
        <f t="shared" si="38"/>
        <v>65.673770576606515</v>
      </c>
      <c r="K264">
        <v>100</v>
      </c>
      <c r="L264"/>
      <c r="M264" s="13">
        <v>43864</v>
      </c>
      <c r="N264">
        <v>9.93</v>
      </c>
      <c r="O264">
        <v>8.02</v>
      </c>
      <c r="P264">
        <v>6.6</v>
      </c>
      <c r="Q264" s="4">
        <f t="shared" si="39"/>
        <v>7.31</v>
      </c>
      <c r="R264" s="4">
        <f t="shared" si="44"/>
        <v>3.6549999999999998</v>
      </c>
      <c r="S264" s="11">
        <f t="shared" si="40"/>
        <v>416.74834495528529</v>
      </c>
      <c r="T264">
        <v>100</v>
      </c>
      <c r="U264"/>
      <c r="V264" s="10">
        <f t="shared" si="41"/>
        <v>8.0439490445859878</v>
      </c>
      <c r="W264" s="15">
        <f t="shared" si="42"/>
        <v>1.1769318055551758E-2</v>
      </c>
      <c r="X264" s="9">
        <f t="shared" si="43"/>
        <v>1.1769318055551758</v>
      </c>
    </row>
    <row r="265" spans="1:24">
      <c r="A265" s="4" t="s">
        <v>88</v>
      </c>
      <c r="B265" s="8" t="s">
        <v>21</v>
      </c>
      <c r="C265" s="5" t="s">
        <v>92</v>
      </c>
      <c r="D265" s="6">
        <v>43707</v>
      </c>
      <c r="E265" s="4">
        <v>6.15</v>
      </c>
      <c r="F265" s="4">
        <v>2.9</v>
      </c>
      <c r="G265" s="4">
        <v>1.72</v>
      </c>
      <c r="H265" s="4">
        <f t="shared" si="36"/>
        <v>2.31</v>
      </c>
      <c r="I265" s="4">
        <f t="shared" si="37"/>
        <v>1.155</v>
      </c>
      <c r="J265" s="11">
        <f t="shared" si="38"/>
        <v>25.774423309186513</v>
      </c>
      <c r="K265">
        <v>100</v>
      </c>
      <c r="L265"/>
      <c r="M265" s="13">
        <v>43864</v>
      </c>
      <c r="N265">
        <v>13.58</v>
      </c>
      <c r="O265">
        <v>6.41</v>
      </c>
      <c r="P265">
        <v>4.47</v>
      </c>
      <c r="Q265" s="4">
        <f t="shared" si="39"/>
        <v>5.4399999999999995</v>
      </c>
      <c r="R265" s="4">
        <f t="shared" si="44"/>
        <v>2.7199999999999998</v>
      </c>
      <c r="S265" s="11">
        <f t="shared" si="40"/>
        <v>315.63666841936822</v>
      </c>
      <c r="T265">
        <v>100</v>
      </c>
      <c r="U265"/>
      <c r="V265" s="10">
        <f t="shared" si="41"/>
        <v>17.27356687898089</v>
      </c>
      <c r="W265" s="15">
        <f t="shared" si="42"/>
        <v>1.5956745942550452E-2</v>
      </c>
      <c r="X265" s="9">
        <f t="shared" si="43"/>
        <v>1.5956745942550452</v>
      </c>
    </row>
    <row r="266" spans="1:24">
      <c r="A266" s="4" t="s">
        <v>88</v>
      </c>
      <c r="B266" s="8" t="s">
        <v>22</v>
      </c>
      <c r="C266" s="5" t="s">
        <v>92</v>
      </c>
      <c r="D266" s="6">
        <v>43707</v>
      </c>
      <c r="E266" s="4">
        <v>7.14</v>
      </c>
      <c r="F266" s="4">
        <v>3.01</v>
      </c>
      <c r="G266" s="4">
        <v>1.96</v>
      </c>
      <c r="H266" s="4">
        <f t="shared" si="36"/>
        <v>2.4849999999999999</v>
      </c>
      <c r="I266" s="4">
        <f t="shared" si="37"/>
        <v>1.2424999999999999</v>
      </c>
      <c r="J266" s="11">
        <f t="shared" si="38"/>
        <v>34.629074067261286</v>
      </c>
      <c r="K266">
        <v>100</v>
      </c>
      <c r="L266"/>
      <c r="M266" s="13">
        <v>43864</v>
      </c>
      <c r="N266">
        <v>13.65</v>
      </c>
      <c r="O266">
        <v>6.2</v>
      </c>
      <c r="P266">
        <v>7.25</v>
      </c>
      <c r="Q266" s="4">
        <f t="shared" si="39"/>
        <v>6.7249999999999996</v>
      </c>
      <c r="R266" s="4">
        <f t="shared" si="44"/>
        <v>3.3624999999999998</v>
      </c>
      <c r="S266" s="11">
        <f t="shared" si="40"/>
        <v>484.84967640429841</v>
      </c>
      <c r="T266">
        <v>100</v>
      </c>
      <c r="U266"/>
      <c r="V266" s="10">
        <f t="shared" si="41"/>
        <v>15.13471337579618</v>
      </c>
      <c r="W266" s="15">
        <f t="shared" si="42"/>
        <v>1.6809842529669411E-2</v>
      </c>
      <c r="X266" s="9">
        <f t="shared" si="43"/>
        <v>1.6809842529669412</v>
      </c>
    </row>
    <row r="267" spans="1:24">
      <c r="A267" s="4" t="s">
        <v>88</v>
      </c>
      <c r="B267" s="8" t="s">
        <v>73</v>
      </c>
      <c r="C267" s="5" t="s">
        <v>92</v>
      </c>
      <c r="D267" s="6">
        <v>43707</v>
      </c>
      <c r="E267" s="4">
        <v>7.36</v>
      </c>
      <c r="F267" s="4">
        <v>2.59</v>
      </c>
      <c r="G267" s="4">
        <v>3</v>
      </c>
      <c r="H267" s="4">
        <f t="shared" si="36"/>
        <v>2.7949999999999999</v>
      </c>
      <c r="I267" s="4">
        <f t="shared" si="37"/>
        <v>1.3975</v>
      </c>
      <c r="J267" s="11">
        <f t="shared" si="38"/>
        <v>45.157648643374038</v>
      </c>
      <c r="K267">
        <v>100</v>
      </c>
      <c r="L267"/>
      <c r="M267" s="13">
        <v>43864</v>
      </c>
      <c r="N267">
        <v>12.34</v>
      </c>
      <c r="O267">
        <v>7.06</v>
      </c>
      <c r="P267">
        <v>5.62</v>
      </c>
      <c r="Q267" s="4">
        <f t="shared" si="39"/>
        <v>6.34</v>
      </c>
      <c r="R267" s="4">
        <f t="shared" si="44"/>
        <v>3.17</v>
      </c>
      <c r="S267" s="11">
        <f t="shared" si="40"/>
        <v>389.56825214156555</v>
      </c>
      <c r="T267">
        <v>100</v>
      </c>
      <c r="U267"/>
      <c r="V267" s="10">
        <f t="shared" si="41"/>
        <v>11.577707006369426</v>
      </c>
      <c r="W267" s="15">
        <f t="shared" si="42"/>
        <v>1.3725346556819116E-2</v>
      </c>
      <c r="X267" s="9">
        <f t="shared" si="43"/>
        <v>1.3725346556819116</v>
      </c>
    </row>
    <row r="268" spans="1:24">
      <c r="A268" s="4" t="s">
        <v>88</v>
      </c>
      <c r="B268" s="8" t="s">
        <v>74</v>
      </c>
      <c r="C268" s="5" t="s">
        <v>92</v>
      </c>
      <c r="D268" s="6">
        <v>43707</v>
      </c>
      <c r="E268" s="4">
        <v>7.1</v>
      </c>
      <c r="F268" s="4">
        <v>4.67</v>
      </c>
      <c r="G268" s="4">
        <v>2.4900000000000002</v>
      </c>
      <c r="H268" s="4">
        <f t="shared" si="36"/>
        <v>3.58</v>
      </c>
      <c r="I268" s="4">
        <f t="shared" si="37"/>
        <v>1.79</v>
      </c>
      <c r="J268" s="11">
        <f t="shared" si="38"/>
        <v>71.468436851706088</v>
      </c>
      <c r="K268">
        <v>100</v>
      </c>
      <c r="L268"/>
      <c r="M268" s="13">
        <v>43864</v>
      </c>
      <c r="N268">
        <v>10.07</v>
      </c>
      <c r="O268">
        <v>9.77</v>
      </c>
      <c r="P268">
        <v>6.55</v>
      </c>
      <c r="Q268" s="4">
        <f t="shared" si="39"/>
        <v>8.16</v>
      </c>
      <c r="R268" s="4">
        <f t="shared" si="44"/>
        <v>4.08</v>
      </c>
      <c r="S268" s="11">
        <f t="shared" si="40"/>
        <v>526.62281404358157</v>
      </c>
      <c r="T268">
        <v>100</v>
      </c>
      <c r="U268"/>
      <c r="V268" s="10">
        <f t="shared" si="41"/>
        <v>6.9047770700636955</v>
      </c>
      <c r="W268" s="15">
        <f t="shared" si="42"/>
        <v>1.2721201654840858E-2</v>
      </c>
      <c r="X268" s="9">
        <f t="shared" si="43"/>
        <v>1.2721201654840859</v>
      </c>
    </row>
    <row r="269" spans="1:24">
      <c r="A269" s="4" t="s">
        <v>88</v>
      </c>
      <c r="B269" s="8" t="s">
        <v>75</v>
      </c>
      <c r="C269" s="5" t="s">
        <v>92</v>
      </c>
      <c r="D269" s="6">
        <v>43707</v>
      </c>
      <c r="E269" s="4">
        <v>5.12</v>
      </c>
      <c r="F269" s="4">
        <v>2.4700000000000002</v>
      </c>
      <c r="G269" s="4">
        <v>2.25</v>
      </c>
      <c r="H269" s="4">
        <f t="shared" si="36"/>
        <v>2.3600000000000003</v>
      </c>
      <c r="I269" s="4">
        <f t="shared" si="37"/>
        <v>1.1800000000000002</v>
      </c>
      <c r="J269" s="11">
        <f t="shared" si="38"/>
        <v>22.396690487595155</v>
      </c>
      <c r="K269">
        <v>100</v>
      </c>
      <c r="L269"/>
      <c r="M269" s="13">
        <v>43864</v>
      </c>
      <c r="N269">
        <v>7.4</v>
      </c>
      <c r="O269">
        <v>4.0199999999999996</v>
      </c>
      <c r="P269">
        <v>3.9</v>
      </c>
      <c r="Q269" s="4">
        <f t="shared" si="39"/>
        <v>3.96</v>
      </c>
      <c r="R269" s="4">
        <f t="shared" si="44"/>
        <v>1.98</v>
      </c>
      <c r="S269" s="11">
        <f t="shared" si="40"/>
        <v>91.140618809587352</v>
      </c>
      <c r="T269">
        <v>100</v>
      </c>
      <c r="U269"/>
      <c r="V269" s="10">
        <f t="shared" si="41"/>
        <v>5.3006369426751601</v>
      </c>
      <c r="W269" s="15">
        <f t="shared" si="42"/>
        <v>8.9394291313149594E-3</v>
      </c>
      <c r="X269" s="9">
        <f t="shared" si="43"/>
        <v>0.89394291313149599</v>
      </c>
    </row>
    <row r="270" spans="1:24">
      <c r="A270" s="4" t="s">
        <v>88</v>
      </c>
      <c r="B270" s="8" t="s">
        <v>76</v>
      </c>
      <c r="C270" s="5" t="s">
        <v>92</v>
      </c>
      <c r="D270" s="6">
        <v>43707</v>
      </c>
      <c r="E270" s="4">
        <v>4.41</v>
      </c>
      <c r="F270" s="4">
        <v>3.42</v>
      </c>
      <c r="G270" s="4">
        <v>2.5499999999999998</v>
      </c>
      <c r="H270" s="4">
        <f t="shared" si="36"/>
        <v>2.9849999999999999</v>
      </c>
      <c r="I270" s="4">
        <f t="shared" si="37"/>
        <v>1.4924999999999999</v>
      </c>
      <c r="J270" s="11">
        <f t="shared" si="38"/>
        <v>30.861507885519902</v>
      </c>
      <c r="K270">
        <v>100</v>
      </c>
      <c r="L270"/>
      <c r="M270" s="13">
        <v>43864</v>
      </c>
      <c r="N270">
        <v>10.85</v>
      </c>
      <c r="O270">
        <v>6.62</v>
      </c>
      <c r="P270">
        <v>7.4</v>
      </c>
      <c r="Q270" s="4">
        <f t="shared" si="39"/>
        <v>7.01</v>
      </c>
      <c r="R270" s="4">
        <f t="shared" si="44"/>
        <v>3.5049999999999999</v>
      </c>
      <c r="S270" s="11">
        <f t="shared" si="40"/>
        <v>418.75080553746136</v>
      </c>
      <c r="T270">
        <v>100</v>
      </c>
      <c r="U270"/>
      <c r="V270" s="10">
        <f t="shared" si="41"/>
        <v>14.971974522292994</v>
      </c>
      <c r="W270" s="15">
        <f t="shared" si="42"/>
        <v>1.6609976426315801E-2</v>
      </c>
      <c r="X270" s="9">
        <f t="shared" si="43"/>
        <v>1.66099764263158</v>
      </c>
    </row>
    <row r="271" spans="1:24">
      <c r="A271" s="4" t="s">
        <v>88</v>
      </c>
      <c r="B271" s="8" t="s">
        <v>77</v>
      </c>
      <c r="C271" s="5" t="s">
        <v>92</v>
      </c>
      <c r="D271" s="6">
        <v>43707</v>
      </c>
      <c r="E271" s="4">
        <v>6.71</v>
      </c>
      <c r="F271" s="4">
        <v>4.0999999999999996</v>
      </c>
      <c r="G271" s="4">
        <v>3.4</v>
      </c>
      <c r="H271" s="4">
        <f t="shared" si="36"/>
        <v>3.75</v>
      </c>
      <c r="I271" s="4">
        <f t="shared" si="37"/>
        <v>1.875</v>
      </c>
      <c r="J271" s="11">
        <f t="shared" si="38"/>
        <v>74.109679824331096</v>
      </c>
      <c r="K271">
        <v>100</v>
      </c>
      <c r="L271"/>
      <c r="M271" s="13">
        <v>43864</v>
      </c>
      <c r="N271">
        <v>10.33</v>
      </c>
      <c r="O271">
        <v>8</v>
      </c>
      <c r="P271">
        <v>8.89</v>
      </c>
      <c r="Q271" s="4">
        <f t="shared" si="39"/>
        <v>8.4450000000000003</v>
      </c>
      <c r="R271" s="4">
        <f t="shared" si="44"/>
        <v>4.2225000000000001</v>
      </c>
      <c r="S271" s="11">
        <f t="shared" si="40"/>
        <v>578.61476365253702</v>
      </c>
      <c r="T271">
        <v>100</v>
      </c>
      <c r="U271"/>
      <c r="V271" s="10">
        <f t="shared" si="41"/>
        <v>8.4159235668789805</v>
      </c>
      <c r="W271" s="15">
        <f t="shared" si="42"/>
        <v>1.3089750017215572E-2</v>
      </c>
      <c r="X271" s="9">
        <f t="shared" si="43"/>
        <v>1.3089750017215571</v>
      </c>
    </row>
    <row r="272" spans="1:24">
      <c r="A272" s="4" t="s">
        <v>88</v>
      </c>
      <c r="B272" s="8" t="s">
        <v>23</v>
      </c>
      <c r="C272" s="5" t="s">
        <v>93</v>
      </c>
      <c r="D272" s="6">
        <v>43707</v>
      </c>
      <c r="E272" s="4">
        <v>4.38</v>
      </c>
      <c r="F272" s="4">
        <v>3.49</v>
      </c>
      <c r="G272" s="4">
        <v>2.33</v>
      </c>
      <c r="H272" s="4">
        <f t="shared" si="36"/>
        <v>2.91</v>
      </c>
      <c r="I272" s="4">
        <f t="shared" si="37"/>
        <v>1.4550000000000001</v>
      </c>
      <c r="J272" s="11">
        <f t="shared" si="38"/>
        <v>29.130636221100783</v>
      </c>
      <c r="K272">
        <v>100</v>
      </c>
      <c r="L272"/>
      <c r="M272" s="13">
        <v>43864</v>
      </c>
      <c r="N272">
        <v>6.44</v>
      </c>
      <c r="O272">
        <v>7.11</v>
      </c>
      <c r="P272">
        <v>5.16</v>
      </c>
      <c r="Q272" s="4">
        <f t="shared" si="39"/>
        <v>6.1349999999999998</v>
      </c>
      <c r="R272" s="4">
        <f t="shared" si="44"/>
        <v>3.0674999999999999</v>
      </c>
      <c r="S272" s="11">
        <f t="shared" si="40"/>
        <v>190.37279355819709</v>
      </c>
      <c r="T272">
        <v>100</v>
      </c>
      <c r="U272"/>
      <c r="V272" s="10">
        <f t="shared" si="41"/>
        <v>4.7891719745222936</v>
      </c>
      <c r="W272" s="15">
        <f t="shared" si="42"/>
        <v>1.1956648469343023E-2</v>
      </c>
      <c r="X272" s="9">
        <f t="shared" si="43"/>
        <v>1.1956648469343023</v>
      </c>
    </row>
    <row r="273" spans="1:24">
      <c r="A273" s="4" t="s">
        <v>88</v>
      </c>
      <c r="B273" s="8" t="s">
        <v>24</v>
      </c>
      <c r="C273" s="5" t="s">
        <v>93</v>
      </c>
      <c r="D273" s="6">
        <v>43707</v>
      </c>
      <c r="E273" s="4">
        <v>4.91</v>
      </c>
      <c r="F273" s="4">
        <v>4.1900000000000004</v>
      </c>
      <c r="G273" s="4">
        <v>2.84</v>
      </c>
      <c r="H273" s="4">
        <f t="shared" si="36"/>
        <v>3.5150000000000001</v>
      </c>
      <c r="I273" s="4">
        <f t="shared" si="37"/>
        <v>1.7575000000000001</v>
      </c>
      <c r="J273" s="11">
        <f t="shared" si="38"/>
        <v>47.645515724708588</v>
      </c>
      <c r="K273">
        <v>100</v>
      </c>
      <c r="L273"/>
      <c r="M273" s="13">
        <v>43864</v>
      </c>
      <c r="N273">
        <v>8.1300000000000008</v>
      </c>
      <c r="O273">
        <v>6.77</v>
      </c>
      <c r="P273">
        <v>6.33</v>
      </c>
      <c r="Q273" s="4">
        <f t="shared" si="39"/>
        <v>6.55</v>
      </c>
      <c r="R273" s="4">
        <f t="shared" si="44"/>
        <v>3.2749999999999999</v>
      </c>
      <c r="S273" s="11">
        <f t="shared" si="40"/>
        <v>273.9447784529429</v>
      </c>
      <c r="T273">
        <v>100</v>
      </c>
      <c r="U273"/>
      <c r="V273" s="10">
        <f t="shared" si="41"/>
        <v>7.4859872611464979</v>
      </c>
      <c r="W273" s="15">
        <f t="shared" si="42"/>
        <v>1.1141006563836655E-2</v>
      </c>
      <c r="X273" s="9">
        <f t="shared" si="43"/>
        <v>1.1141006563836655</v>
      </c>
    </row>
    <row r="274" spans="1:24">
      <c r="A274" s="4" t="s">
        <v>88</v>
      </c>
      <c r="B274" s="8" t="s">
        <v>25</v>
      </c>
      <c r="C274" s="5" t="s">
        <v>93</v>
      </c>
      <c r="D274" s="6">
        <v>43707</v>
      </c>
      <c r="E274" s="4">
        <v>5.05</v>
      </c>
      <c r="F274" s="4">
        <v>2.97</v>
      </c>
      <c r="G274" s="4">
        <v>2.48</v>
      </c>
      <c r="H274" s="4">
        <f t="shared" si="36"/>
        <v>2.7250000000000001</v>
      </c>
      <c r="I274" s="4">
        <f t="shared" si="37"/>
        <v>1.3625</v>
      </c>
      <c r="J274" s="11">
        <f t="shared" si="38"/>
        <v>29.451964797244791</v>
      </c>
      <c r="K274">
        <v>100</v>
      </c>
      <c r="L274"/>
      <c r="M274" s="13">
        <v>43864</v>
      </c>
      <c r="N274">
        <v>8.77</v>
      </c>
      <c r="O274">
        <v>7.07</v>
      </c>
      <c r="P274">
        <v>7.39</v>
      </c>
      <c r="Q274" s="4">
        <f t="shared" si="39"/>
        <v>7.23</v>
      </c>
      <c r="R274" s="4">
        <f t="shared" si="44"/>
        <v>3.6150000000000002</v>
      </c>
      <c r="S274" s="11">
        <f t="shared" si="40"/>
        <v>360.05269777837083</v>
      </c>
      <c r="T274">
        <v>100</v>
      </c>
      <c r="U274"/>
      <c r="V274" s="10">
        <f t="shared" si="41"/>
        <v>8.6484076433121011</v>
      </c>
      <c r="W274" s="15">
        <f t="shared" si="42"/>
        <v>1.594579477202392E-2</v>
      </c>
      <c r="X274" s="9">
        <f t="shared" si="43"/>
        <v>1.594579477202392</v>
      </c>
    </row>
    <row r="275" spans="1:24">
      <c r="A275" s="4" t="s">
        <v>88</v>
      </c>
      <c r="B275" s="8" t="s">
        <v>26</v>
      </c>
      <c r="C275" s="5" t="s">
        <v>93</v>
      </c>
      <c r="D275" s="6">
        <v>43707</v>
      </c>
      <c r="E275" s="4">
        <v>4.3099999999999996</v>
      </c>
      <c r="F275" s="4">
        <v>4.3899999999999997</v>
      </c>
      <c r="G275" s="4">
        <v>2.58</v>
      </c>
      <c r="H275" s="4">
        <f t="shared" si="36"/>
        <v>3.4849999999999999</v>
      </c>
      <c r="I275" s="4">
        <f t="shared" si="37"/>
        <v>1.7424999999999999</v>
      </c>
      <c r="J275" s="11">
        <f t="shared" si="38"/>
        <v>41.112389233000215</v>
      </c>
      <c r="K275">
        <v>100</v>
      </c>
      <c r="L275"/>
      <c r="M275" s="13">
        <v>43864</v>
      </c>
      <c r="N275">
        <v>9.27</v>
      </c>
      <c r="O275">
        <v>7.24</v>
      </c>
      <c r="P275">
        <v>7.31</v>
      </c>
      <c r="Q275" s="4">
        <f t="shared" si="39"/>
        <v>7.2750000000000004</v>
      </c>
      <c r="R275" s="4">
        <f t="shared" si="44"/>
        <v>3.6375000000000002</v>
      </c>
      <c r="S275" s="11">
        <f t="shared" si="40"/>
        <v>385.33247398630743</v>
      </c>
      <c r="T275">
        <v>100</v>
      </c>
      <c r="U275"/>
      <c r="V275" s="10">
        <f t="shared" si="41"/>
        <v>11.531210191082803</v>
      </c>
      <c r="W275" s="15">
        <f t="shared" si="42"/>
        <v>1.4253484160205386E-2</v>
      </c>
      <c r="X275" s="9">
        <f t="shared" si="43"/>
        <v>1.4253484160205385</v>
      </c>
    </row>
    <row r="276" spans="1:24">
      <c r="A276" s="4" t="s">
        <v>88</v>
      </c>
      <c r="B276" s="8" t="s">
        <v>27</v>
      </c>
      <c r="C276" s="5" t="s">
        <v>93</v>
      </c>
      <c r="D276" s="6">
        <v>43707</v>
      </c>
      <c r="E276" s="4">
        <v>4.82</v>
      </c>
      <c r="F276" s="4">
        <v>4.21</v>
      </c>
      <c r="G276" s="4">
        <v>3.48</v>
      </c>
      <c r="H276" s="4">
        <f t="shared" si="36"/>
        <v>3.8449999999999998</v>
      </c>
      <c r="I276" s="4">
        <f t="shared" si="37"/>
        <v>1.9224999999999999</v>
      </c>
      <c r="J276" s="11">
        <f t="shared" si="38"/>
        <v>55.96668811823784</v>
      </c>
      <c r="K276">
        <v>100</v>
      </c>
      <c r="L276"/>
      <c r="M276" s="13">
        <v>43864</v>
      </c>
      <c r="N276">
        <v>10.58</v>
      </c>
      <c r="O276">
        <v>9.24</v>
      </c>
      <c r="P276">
        <v>9.08</v>
      </c>
      <c r="Q276" s="4">
        <f t="shared" si="39"/>
        <v>9.16</v>
      </c>
      <c r="R276" s="4">
        <f t="shared" si="44"/>
        <v>4.58</v>
      </c>
      <c r="S276" s="11">
        <f t="shared" si="40"/>
        <v>697.21463778809073</v>
      </c>
      <c r="T276">
        <v>100</v>
      </c>
      <c r="U276"/>
      <c r="V276" s="10">
        <f t="shared" si="41"/>
        <v>13.39108280254777</v>
      </c>
      <c r="W276" s="15">
        <f t="shared" si="42"/>
        <v>1.6065838533914061E-2</v>
      </c>
      <c r="X276" s="9">
        <f t="shared" si="43"/>
        <v>1.6065838533914061</v>
      </c>
    </row>
    <row r="277" spans="1:24">
      <c r="A277" s="4" t="s">
        <v>88</v>
      </c>
      <c r="B277" s="8" t="s">
        <v>28</v>
      </c>
      <c r="C277" s="5" t="s">
        <v>93</v>
      </c>
      <c r="D277" s="6">
        <v>43707</v>
      </c>
      <c r="E277" s="4">
        <v>5.76</v>
      </c>
      <c r="F277" s="4">
        <v>4.92</v>
      </c>
      <c r="G277" s="4">
        <v>3.26</v>
      </c>
      <c r="H277" s="4">
        <f t="shared" si="36"/>
        <v>4.09</v>
      </c>
      <c r="I277" s="4">
        <f t="shared" si="37"/>
        <v>2.0449999999999999</v>
      </c>
      <c r="J277" s="11">
        <f t="shared" si="38"/>
        <v>75.676141538662193</v>
      </c>
      <c r="K277">
        <v>100</v>
      </c>
      <c r="L277"/>
      <c r="M277" s="13">
        <v>43864</v>
      </c>
      <c r="N277">
        <v>9.56</v>
      </c>
      <c r="O277">
        <v>7.84</v>
      </c>
      <c r="P277">
        <v>7.27</v>
      </c>
      <c r="Q277" s="4">
        <f t="shared" si="39"/>
        <v>7.5549999999999997</v>
      </c>
      <c r="R277" s="4">
        <f t="shared" si="44"/>
        <v>3.7774999999999999</v>
      </c>
      <c r="S277" s="11">
        <f t="shared" si="40"/>
        <v>428.56501061118081</v>
      </c>
      <c r="T277">
        <v>100</v>
      </c>
      <c r="U277"/>
      <c r="V277" s="10">
        <f t="shared" si="41"/>
        <v>8.8343949044586001</v>
      </c>
      <c r="W277" s="15">
        <f t="shared" si="42"/>
        <v>1.1044455437550926E-2</v>
      </c>
      <c r="X277" s="9">
        <f t="shared" si="43"/>
        <v>1.1044455437550926</v>
      </c>
    </row>
    <row r="278" spans="1:24">
      <c r="A278" s="4" t="s">
        <v>88</v>
      </c>
      <c r="B278" s="8" t="s">
        <v>29</v>
      </c>
      <c r="C278" s="5" t="s">
        <v>93</v>
      </c>
      <c r="D278" s="6">
        <v>43707</v>
      </c>
      <c r="E278" s="4">
        <v>5.19</v>
      </c>
      <c r="F278" s="4">
        <v>3.3</v>
      </c>
      <c r="G278" s="4">
        <v>4.2</v>
      </c>
      <c r="H278" s="4">
        <f t="shared" si="36"/>
        <v>3.75</v>
      </c>
      <c r="I278" s="4">
        <f t="shared" si="37"/>
        <v>1.875</v>
      </c>
      <c r="J278" s="11">
        <f t="shared" si="38"/>
        <v>57.321794081710642</v>
      </c>
      <c r="K278">
        <v>100</v>
      </c>
      <c r="L278"/>
      <c r="M278" s="13">
        <v>43864</v>
      </c>
      <c r="N278">
        <v>8.6</v>
      </c>
      <c r="O278">
        <v>7.56</v>
      </c>
      <c r="P278">
        <v>7.77</v>
      </c>
      <c r="Q278" s="4">
        <f t="shared" si="39"/>
        <v>7.6649999999999991</v>
      </c>
      <c r="R278" s="4">
        <f t="shared" si="44"/>
        <v>3.8324999999999996</v>
      </c>
      <c r="S278" s="11">
        <f t="shared" si="40"/>
        <v>396.83745065041728</v>
      </c>
      <c r="T278">
        <v>100</v>
      </c>
      <c r="U278"/>
      <c r="V278" s="10">
        <f t="shared" si="41"/>
        <v>7.9277070063694248</v>
      </c>
      <c r="W278" s="15">
        <f t="shared" si="42"/>
        <v>1.2323858922067393E-2</v>
      </c>
      <c r="X278" s="9">
        <f t="shared" si="43"/>
        <v>1.2323858922067392</v>
      </c>
    </row>
    <row r="279" spans="1:24">
      <c r="A279" s="4" t="s">
        <v>88</v>
      </c>
      <c r="B279" s="8" t="s">
        <v>30</v>
      </c>
      <c r="C279" s="5" t="s">
        <v>93</v>
      </c>
      <c r="D279" s="6">
        <v>43707</v>
      </c>
      <c r="E279" s="4">
        <v>4.8099999999999996</v>
      </c>
      <c r="F279" s="4">
        <v>3.06</v>
      </c>
      <c r="G279" s="4">
        <v>4.5199999999999996</v>
      </c>
      <c r="H279" s="4">
        <f t="shared" si="36"/>
        <v>3.79</v>
      </c>
      <c r="I279" s="4">
        <f t="shared" si="37"/>
        <v>1.895</v>
      </c>
      <c r="J279" s="11">
        <f t="shared" si="38"/>
        <v>54.26419662010354</v>
      </c>
      <c r="K279">
        <v>100</v>
      </c>
      <c r="L279"/>
      <c r="M279" s="13">
        <v>43864</v>
      </c>
      <c r="N279">
        <v>9.5299999999999994</v>
      </c>
      <c r="O279">
        <v>9.8699999999999992</v>
      </c>
      <c r="P279">
        <v>7.85</v>
      </c>
      <c r="Q279" s="4">
        <f t="shared" si="39"/>
        <v>8.86</v>
      </c>
      <c r="R279" s="4">
        <f t="shared" si="44"/>
        <v>4.43</v>
      </c>
      <c r="S279" s="11">
        <f t="shared" si="40"/>
        <v>587.55729909064905</v>
      </c>
      <c r="T279">
        <v>100</v>
      </c>
      <c r="U279"/>
      <c r="V279" s="10">
        <f t="shared" si="41"/>
        <v>10.973248407643311</v>
      </c>
      <c r="W279" s="15">
        <f t="shared" si="42"/>
        <v>1.5172669583399682E-2</v>
      </c>
      <c r="X279" s="9">
        <f t="shared" si="43"/>
        <v>1.5172669583399683</v>
      </c>
    </row>
    <row r="280" spans="1:24">
      <c r="A280" s="4" t="s">
        <v>88</v>
      </c>
      <c r="B280" s="8" t="s">
        <v>31</v>
      </c>
      <c r="C280" s="5" t="s">
        <v>93</v>
      </c>
      <c r="D280" s="6">
        <v>43707</v>
      </c>
      <c r="E280" s="4">
        <v>4.57</v>
      </c>
      <c r="F280" s="4">
        <v>2.44</v>
      </c>
      <c r="G280" s="4">
        <v>2.25</v>
      </c>
      <c r="H280" s="4">
        <f t="shared" si="36"/>
        <v>2.3449999999999998</v>
      </c>
      <c r="I280" s="4">
        <f t="shared" si="37"/>
        <v>1.1724999999999999</v>
      </c>
      <c r="J280" s="11">
        <f t="shared" si="38"/>
        <v>19.7374832991283</v>
      </c>
      <c r="K280">
        <v>100</v>
      </c>
      <c r="L280"/>
      <c r="M280" s="13">
        <v>43864</v>
      </c>
      <c r="N280">
        <v>7.61</v>
      </c>
      <c r="O280">
        <v>6.33</v>
      </c>
      <c r="P280">
        <v>5.54</v>
      </c>
      <c r="Q280" s="4">
        <f t="shared" si="39"/>
        <v>5.9350000000000005</v>
      </c>
      <c r="R280" s="4">
        <f t="shared" si="44"/>
        <v>2.9675000000000002</v>
      </c>
      <c r="S280" s="11">
        <f t="shared" si="40"/>
        <v>210.53096674416949</v>
      </c>
      <c r="T280">
        <v>100</v>
      </c>
      <c r="U280"/>
      <c r="V280" s="10">
        <f t="shared" si="41"/>
        <v>7.0675159235668792</v>
      </c>
      <c r="W280" s="15">
        <f t="shared" si="42"/>
        <v>1.5077154263020759E-2</v>
      </c>
      <c r="X280" s="9">
        <f t="shared" si="43"/>
        <v>1.5077154263020758</v>
      </c>
    </row>
    <row r="281" spans="1:24">
      <c r="A281" s="4" t="s">
        <v>88</v>
      </c>
      <c r="B281" s="8" t="s">
        <v>32</v>
      </c>
      <c r="C281" s="5" t="s">
        <v>93</v>
      </c>
      <c r="D281" s="6">
        <v>43707</v>
      </c>
      <c r="E281" s="4">
        <v>5.32</v>
      </c>
      <c r="F281" s="4">
        <v>4.26</v>
      </c>
      <c r="G281" s="4">
        <v>3.1</v>
      </c>
      <c r="H281" s="4">
        <f t="shared" si="36"/>
        <v>3.6799999999999997</v>
      </c>
      <c r="I281" s="4">
        <f t="shared" si="37"/>
        <v>1.8399999999999999</v>
      </c>
      <c r="J281" s="11">
        <f t="shared" si="38"/>
        <v>56.584456788125962</v>
      </c>
      <c r="K281">
        <v>100</v>
      </c>
      <c r="L281"/>
      <c r="M281" s="13">
        <v>43864</v>
      </c>
      <c r="N281">
        <v>8.5500000000000007</v>
      </c>
      <c r="O281">
        <v>8.2100000000000009</v>
      </c>
      <c r="P281">
        <v>5.6</v>
      </c>
      <c r="Q281" s="4">
        <f t="shared" si="39"/>
        <v>6.9050000000000002</v>
      </c>
      <c r="R281" s="4">
        <f t="shared" si="44"/>
        <v>3.4525000000000001</v>
      </c>
      <c r="S281" s="11">
        <f t="shared" si="40"/>
        <v>320.17200960781781</v>
      </c>
      <c r="T281">
        <v>100</v>
      </c>
      <c r="U281"/>
      <c r="V281" s="10">
        <f t="shared" si="41"/>
        <v>7.5092356687898096</v>
      </c>
      <c r="W281" s="15">
        <f t="shared" si="42"/>
        <v>1.1039006681248078E-2</v>
      </c>
      <c r="X281" s="9">
        <f t="shared" si="43"/>
        <v>1.1039006681248078</v>
      </c>
    </row>
    <row r="282" spans="1:24">
      <c r="A282" s="4" t="s">
        <v>88</v>
      </c>
      <c r="B282" s="8" t="s">
        <v>78</v>
      </c>
      <c r="C282" s="5" t="s">
        <v>93</v>
      </c>
      <c r="D282" s="6">
        <v>43707</v>
      </c>
      <c r="E282" s="4">
        <v>5.22</v>
      </c>
      <c r="F282" s="4">
        <v>3.17</v>
      </c>
      <c r="G282" s="4">
        <v>2.4300000000000002</v>
      </c>
      <c r="H282" s="4">
        <f t="shared" si="36"/>
        <v>2.8</v>
      </c>
      <c r="I282" s="4">
        <f t="shared" si="37"/>
        <v>1.4</v>
      </c>
      <c r="J282" s="11">
        <f t="shared" si="38"/>
        <v>32.142262757407885</v>
      </c>
      <c r="K282">
        <v>100</v>
      </c>
      <c r="L282"/>
      <c r="M282" s="13">
        <v>43864</v>
      </c>
      <c r="N282">
        <v>9.0500000000000007</v>
      </c>
      <c r="O282">
        <v>7.53</v>
      </c>
      <c r="P282">
        <v>5.98</v>
      </c>
      <c r="Q282" s="4">
        <f t="shared" si="39"/>
        <v>6.7550000000000008</v>
      </c>
      <c r="R282" s="4">
        <f t="shared" si="44"/>
        <v>3.3775000000000004</v>
      </c>
      <c r="S282" s="11">
        <f t="shared" si="40"/>
        <v>324.33152736855595</v>
      </c>
      <c r="T282">
        <v>100</v>
      </c>
      <c r="U282"/>
      <c r="V282" s="10">
        <f t="shared" si="41"/>
        <v>8.904140127388537</v>
      </c>
      <c r="W282" s="15">
        <f t="shared" si="42"/>
        <v>1.472353161961335E-2</v>
      </c>
      <c r="X282" s="9">
        <f t="shared" si="43"/>
        <v>1.472353161961335</v>
      </c>
    </row>
    <row r="283" spans="1:24">
      <c r="A283" s="4" t="s">
        <v>88</v>
      </c>
      <c r="B283" s="8" t="s">
        <v>79</v>
      </c>
      <c r="C283" s="5" t="s">
        <v>93</v>
      </c>
      <c r="D283" s="6">
        <v>43707</v>
      </c>
      <c r="E283" s="4">
        <v>5.91</v>
      </c>
      <c r="F283" s="4">
        <v>3.8</v>
      </c>
      <c r="G283" s="4">
        <v>2.91</v>
      </c>
      <c r="H283" s="4">
        <f t="shared" si="36"/>
        <v>3.355</v>
      </c>
      <c r="I283" s="4">
        <f t="shared" si="37"/>
        <v>1.6775</v>
      </c>
      <c r="J283" s="11">
        <f t="shared" si="38"/>
        <v>52.247126650340562</v>
      </c>
      <c r="K283">
        <v>100</v>
      </c>
      <c r="L283"/>
      <c r="M283" s="13">
        <v>43864</v>
      </c>
      <c r="N283">
        <v>9.2100000000000009</v>
      </c>
      <c r="O283">
        <v>7.76</v>
      </c>
      <c r="P283">
        <v>6.86</v>
      </c>
      <c r="Q283" s="4">
        <f t="shared" si="39"/>
        <v>7.3100000000000005</v>
      </c>
      <c r="R283" s="4">
        <f t="shared" si="44"/>
        <v>3.6550000000000002</v>
      </c>
      <c r="S283" s="11">
        <f t="shared" si="40"/>
        <v>386.53094229991729</v>
      </c>
      <c r="T283">
        <v>100</v>
      </c>
      <c r="U283"/>
      <c r="V283" s="10">
        <f t="shared" si="41"/>
        <v>7.671974522292996</v>
      </c>
      <c r="W283" s="15">
        <f t="shared" si="42"/>
        <v>1.2746668952390402E-2</v>
      </c>
      <c r="X283" s="9">
        <f t="shared" si="43"/>
        <v>1.2746668952390401</v>
      </c>
    </row>
    <row r="284" spans="1:24">
      <c r="A284" s="4" t="s">
        <v>88</v>
      </c>
      <c r="B284" s="8" t="s">
        <v>80</v>
      </c>
      <c r="C284" s="5" t="s">
        <v>93</v>
      </c>
      <c r="D284" s="6">
        <v>43707</v>
      </c>
      <c r="E284" s="4">
        <v>5.43</v>
      </c>
      <c r="F284" s="4">
        <v>2.99</v>
      </c>
      <c r="G284" s="4">
        <v>4.3600000000000003</v>
      </c>
      <c r="H284" s="4">
        <f t="shared" si="36"/>
        <v>3.6750000000000003</v>
      </c>
      <c r="I284" s="4">
        <f t="shared" si="37"/>
        <v>1.8375000000000001</v>
      </c>
      <c r="J284" s="11">
        <f t="shared" si="38"/>
        <v>57.597601373003229</v>
      </c>
      <c r="K284">
        <v>100</v>
      </c>
      <c r="L284"/>
      <c r="M284" s="13">
        <v>43864</v>
      </c>
      <c r="N284">
        <v>11.27</v>
      </c>
      <c r="O284">
        <v>8.8699999999999992</v>
      </c>
      <c r="P284">
        <v>8.3800000000000008</v>
      </c>
      <c r="Q284" s="4">
        <f t="shared" si="39"/>
        <v>8.625</v>
      </c>
      <c r="R284" s="4">
        <f t="shared" si="44"/>
        <v>4.3125</v>
      </c>
      <c r="S284" s="11">
        <f t="shared" si="40"/>
        <v>658.46395300609811</v>
      </c>
      <c r="T284">
        <v>100</v>
      </c>
      <c r="U284"/>
      <c r="V284" s="10">
        <f t="shared" si="41"/>
        <v>13.577070063694267</v>
      </c>
      <c r="W284" s="15">
        <f t="shared" si="42"/>
        <v>1.5518655124911386E-2</v>
      </c>
      <c r="X284" s="9">
        <f t="shared" si="43"/>
        <v>1.5518655124911387</v>
      </c>
    </row>
    <row r="285" spans="1:24">
      <c r="A285" s="4" t="s">
        <v>88</v>
      </c>
      <c r="B285" s="8" t="s">
        <v>81</v>
      </c>
      <c r="C285" s="5" t="s">
        <v>93</v>
      </c>
      <c r="D285" s="6">
        <v>43707</v>
      </c>
      <c r="E285" s="4">
        <v>4.6100000000000003</v>
      </c>
      <c r="F285" s="4">
        <v>4.28</v>
      </c>
      <c r="G285" s="4">
        <v>3.84</v>
      </c>
      <c r="H285" s="4">
        <f t="shared" si="36"/>
        <v>4.0600000000000005</v>
      </c>
      <c r="I285" s="4">
        <f t="shared" si="37"/>
        <v>2.0300000000000002</v>
      </c>
      <c r="J285" s="11">
        <f t="shared" si="38"/>
        <v>59.681932056081415</v>
      </c>
      <c r="K285">
        <v>100</v>
      </c>
      <c r="L285"/>
      <c r="M285" s="13">
        <v>43864</v>
      </c>
      <c r="N285">
        <v>7.85</v>
      </c>
      <c r="O285">
        <v>7.07</v>
      </c>
      <c r="P285">
        <v>5.64</v>
      </c>
      <c r="Q285" s="4">
        <f t="shared" si="39"/>
        <v>6.3550000000000004</v>
      </c>
      <c r="R285" s="4">
        <f t="shared" si="44"/>
        <v>3.1775000000000002</v>
      </c>
      <c r="S285" s="11">
        <f t="shared" si="40"/>
        <v>248.99501241609894</v>
      </c>
      <c r="T285">
        <v>100</v>
      </c>
      <c r="U285"/>
      <c r="V285" s="10">
        <f t="shared" si="41"/>
        <v>7.5324840764331196</v>
      </c>
      <c r="W285" s="15">
        <f t="shared" si="42"/>
        <v>9.0981116996261911E-3</v>
      </c>
      <c r="X285" s="9">
        <f t="shared" si="43"/>
        <v>0.90981116996261913</v>
      </c>
    </row>
    <row r="286" spans="1:24">
      <c r="A286" s="4" t="s">
        <v>88</v>
      </c>
      <c r="B286" s="8" t="s">
        <v>82</v>
      </c>
      <c r="C286" s="5" t="s">
        <v>93</v>
      </c>
      <c r="D286" s="6">
        <v>43707</v>
      </c>
      <c r="E286" s="4">
        <v>4.66</v>
      </c>
      <c r="F286" s="4">
        <v>4.87</v>
      </c>
      <c r="G286" s="4">
        <v>3.91</v>
      </c>
      <c r="H286" s="4">
        <f t="shared" si="36"/>
        <v>4.3900000000000006</v>
      </c>
      <c r="I286" s="4">
        <f t="shared" si="37"/>
        <v>2.1950000000000003</v>
      </c>
      <c r="J286" s="11">
        <f t="shared" si="38"/>
        <v>70.535027262823775</v>
      </c>
      <c r="K286">
        <v>100</v>
      </c>
      <c r="L286"/>
      <c r="M286" s="13">
        <v>43864</v>
      </c>
      <c r="N286">
        <v>8.74</v>
      </c>
      <c r="O286">
        <v>7.03</v>
      </c>
      <c r="P286">
        <v>6.96</v>
      </c>
      <c r="Q286" s="4">
        <f t="shared" si="39"/>
        <v>6.9950000000000001</v>
      </c>
      <c r="R286" s="4">
        <f t="shared" si="44"/>
        <v>3.4975000000000001</v>
      </c>
      <c r="S286" s="11">
        <f t="shared" si="40"/>
        <v>335.87428246972337</v>
      </c>
      <c r="T286">
        <v>100</v>
      </c>
      <c r="U286"/>
      <c r="V286" s="10">
        <f t="shared" si="41"/>
        <v>9.4853503184713386</v>
      </c>
      <c r="W286" s="15">
        <f t="shared" si="42"/>
        <v>9.9403025706408816E-3</v>
      </c>
      <c r="X286" s="9">
        <f t="shared" si="43"/>
        <v>0.99403025706408821</v>
      </c>
    </row>
    <row r="287" spans="1:24">
      <c r="A287" s="4" t="s">
        <v>88</v>
      </c>
      <c r="B287" s="8" t="s">
        <v>33</v>
      </c>
      <c r="C287" s="5" t="s">
        <v>94</v>
      </c>
      <c r="D287" s="6">
        <v>43707</v>
      </c>
      <c r="E287" s="4">
        <v>5.44</v>
      </c>
      <c r="F287" s="4">
        <v>2.42</v>
      </c>
      <c r="G287" s="4">
        <v>1.65</v>
      </c>
      <c r="H287" s="4">
        <f t="shared" si="36"/>
        <v>2.0350000000000001</v>
      </c>
      <c r="I287" s="4">
        <f t="shared" si="37"/>
        <v>1.0175000000000001</v>
      </c>
      <c r="J287" s="11">
        <f t="shared" si="38"/>
        <v>17.693657170132855</v>
      </c>
      <c r="K287">
        <v>90</v>
      </c>
      <c r="L287"/>
      <c r="M287" s="13">
        <v>43864</v>
      </c>
      <c r="N287">
        <v>7.45</v>
      </c>
      <c r="O287">
        <v>3.16</v>
      </c>
      <c r="P287">
        <v>3.29</v>
      </c>
      <c r="Q287" s="4">
        <f t="shared" si="39"/>
        <v>3.2250000000000001</v>
      </c>
      <c r="R287" s="4">
        <f t="shared" si="44"/>
        <v>1.6125</v>
      </c>
      <c r="S287" s="11">
        <f t="shared" si="40"/>
        <v>60.856306710232616</v>
      </c>
      <c r="T287">
        <v>100</v>
      </c>
      <c r="U287"/>
      <c r="V287" s="10">
        <f t="shared" si="41"/>
        <v>4.6729299363057324</v>
      </c>
      <c r="W287" s="15">
        <f t="shared" si="42"/>
        <v>7.8682116829934499E-3</v>
      </c>
      <c r="X287" s="9">
        <f t="shared" si="43"/>
        <v>0.78682116829934501</v>
      </c>
    </row>
    <row r="288" spans="1:24">
      <c r="A288" s="4" t="s">
        <v>88</v>
      </c>
      <c r="B288" s="8" t="s">
        <v>34</v>
      </c>
      <c r="C288" s="5" t="s">
        <v>94</v>
      </c>
      <c r="D288" s="6">
        <v>43707</v>
      </c>
      <c r="E288" s="4">
        <v>7.26</v>
      </c>
      <c r="F288" s="4">
        <v>1.64</v>
      </c>
      <c r="G288" s="4">
        <v>2.37</v>
      </c>
      <c r="H288" s="4">
        <f t="shared" si="36"/>
        <v>2.0049999999999999</v>
      </c>
      <c r="I288" s="4">
        <f t="shared" si="37"/>
        <v>1.0024999999999999</v>
      </c>
      <c r="J288" s="11">
        <f t="shared" si="38"/>
        <v>22.922145028153864</v>
      </c>
      <c r="K288">
        <v>100</v>
      </c>
      <c r="L288"/>
      <c r="M288" s="13">
        <v>43864</v>
      </c>
      <c r="N288">
        <v>0</v>
      </c>
      <c r="O288">
        <v>0</v>
      </c>
      <c r="P288">
        <v>0</v>
      </c>
      <c r="Q288" s="4">
        <f t="shared" si="39"/>
        <v>0</v>
      </c>
      <c r="R288" s="4">
        <f t="shared" si="44"/>
        <v>0</v>
      </c>
      <c r="S288" s="11">
        <f t="shared" si="40"/>
        <v>0</v>
      </c>
      <c r="T288">
        <v>0</v>
      </c>
      <c r="U288" t="s">
        <v>119</v>
      </c>
      <c r="V288" s="10">
        <f t="shared" si="41"/>
        <v>-16.878343949044584</v>
      </c>
      <c r="W288" s="15" t="e">
        <f t="shared" si="42"/>
        <v>#NUM!</v>
      </c>
      <c r="X288" s="9" t="e">
        <f t="shared" si="43"/>
        <v>#NUM!</v>
      </c>
    </row>
    <row r="289" spans="1:24">
      <c r="A289" s="4" t="s">
        <v>88</v>
      </c>
      <c r="B289" s="8" t="s">
        <v>35</v>
      </c>
      <c r="C289" s="5" t="s">
        <v>94</v>
      </c>
      <c r="D289" s="6">
        <v>43707</v>
      </c>
      <c r="E289" s="4">
        <v>6.73</v>
      </c>
      <c r="F289" s="4">
        <v>2.83</v>
      </c>
      <c r="G289" s="4">
        <v>2.79</v>
      </c>
      <c r="H289" s="4">
        <f t="shared" si="36"/>
        <v>2.81</v>
      </c>
      <c r="I289" s="4">
        <f t="shared" si="37"/>
        <v>1.405</v>
      </c>
      <c r="J289" s="11">
        <f t="shared" si="38"/>
        <v>41.736649807757445</v>
      </c>
      <c r="K289">
        <v>90</v>
      </c>
      <c r="L289"/>
      <c r="M289" s="13">
        <v>43864</v>
      </c>
      <c r="N289">
        <v>9.82</v>
      </c>
      <c r="O289">
        <v>5.33</v>
      </c>
      <c r="P289">
        <v>5</v>
      </c>
      <c r="Q289" s="4">
        <f t="shared" si="39"/>
        <v>5.165</v>
      </c>
      <c r="R289" s="4">
        <f t="shared" si="44"/>
        <v>2.5825</v>
      </c>
      <c r="S289" s="11">
        <f t="shared" si="40"/>
        <v>205.75103136188764</v>
      </c>
      <c r="T289">
        <v>90</v>
      </c>
      <c r="U289"/>
      <c r="V289" s="10">
        <f t="shared" si="41"/>
        <v>7.1837579617834395</v>
      </c>
      <c r="W289" s="15">
        <f t="shared" si="42"/>
        <v>1.0161065077462629E-2</v>
      </c>
      <c r="X289" s="9">
        <f t="shared" si="43"/>
        <v>1.0161065077462628</v>
      </c>
    </row>
    <row r="290" spans="1:24">
      <c r="A290" s="4" t="s">
        <v>88</v>
      </c>
      <c r="B290" s="8" t="s">
        <v>36</v>
      </c>
      <c r="C290" s="5" t="s">
        <v>94</v>
      </c>
      <c r="D290" s="6">
        <v>43707</v>
      </c>
      <c r="E290" s="4">
        <v>6.42</v>
      </c>
      <c r="F290" s="4">
        <v>2.35</v>
      </c>
      <c r="G290" s="4">
        <v>3.73</v>
      </c>
      <c r="H290" s="4">
        <f t="shared" si="36"/>
        <v>3.04</v>
      </c>
      <c r="I290" s="4">
        <f t="shared" si="37"/>
        <v>1.52</v>
      </c>
      <c r="J290" s="11">
        <f t="shared" si="38"/>
        <v>46.598514981201767</v>
      </c>
      <c r="K290">
        <v>90</v>
      </c>
      <c r="L290"/>
      <c r="M290" s="13">
        <v>43864</v>
      </c>
      <c r="N290">
        <v>7.7</v>
      </c>
      <c r="O290">
        <v>5.0199999999999996</v>
      </c>
      <c r="P290">
        <v>3.42</v>
      </c>
      <c r="Q290" s="4">
        <f t="shared" si="39"/>
        <v>4.22</v>
      </c>
      <c r="R290" s="4">
        <f t="shared" si="44"/>
        <v>2.11</v>
      </c>
      <c r="S290" s="11">
        <f t="shared" si="40"/>
        <v>107.69747182846281</v>
      </c>
      <c r="T290">
        <v>100</v>
      </c>
      <c r="U290"/>
      <c r="V290" s="10">
        <f t="shared" si="41"/>
        <v>2.9757961783439493</v>
      </c>
      <c r="W290" s="15">
        <f t="shared" si="42"/>
        <v>5.3360346268620934E-3</v>
      </c>
      <c r="X290" s="9">
        <f t="shared" si="43"/>
        <v>0.5336034626862094</v>
      </c>
    </row>
    <row r="291" spans="1:24">
      <c r="A291" s="4" t="s">
        <v>88</v>
      </c>
      <c r="B291" s="8" t="s">
        <v>37</v>
      </c>
      <c r="C291" s="5" t="s">
        <v>94</v>
      </c>
      <c r="D291" s="6">
        <v>43707</v>
      </c>
      <c r="E291" s="4">
        <v>6.09</v>
      </c>
      <c r="F291" s="4">
        <v>3.4</v>
      </c>
      <c r="G291" s="4">
        <v>1.89</v>
      </c>
      <c r="H291" s="4">
        <f t="shared" si="36"/>
        <v>2.645</v>
      </c>
      <c r="I291" s="4">
        <f t="shared" si="37"/>
        <v>1.3225</v>
      </c>
      <c r="J291" s="11">
        <f t="shared" si="38"/>
        <v>33.462510983243234</v>
      </c>
      <c r="K291">
        <v>100</v>
      </c>
      <c r="L291"/>
      <c r="M291" s="13">
        <v>43864</v>
      </c>
      <c r="N291">
        <v>5.03</v>
      </c>
      <c r="O291">
        <v>7.92</v>
      </c>
      <c r="P291">
        <v>4.66</v>
      </c>
      <c r="Q291" s="4">
        <f t="shared" si="39"/>
        <v>6.29</v>
      </c>
      <c r="R291" s="4">
        <f t="shared" si="44"/>
        <v>3.145</v>
      </c>
      <c r="S291" s="11">
        <f t="shared" si="40"/>
        <v>156.30006452665913</v>
      </c>
      <c r="T291">
        <v>100</v>
      </c>
      <c r="U291"/>
      <c r="V291" s="10">
        <f t="shared" si="41"/>
        <v>-2.4643312101910819</v>
      </c>
      <c r="W291" s="15">
        <f t="shared" si="42"/>
        <v>9.8175281095160202E-3</v>
      </c>
      <c r="X291" s="9">
        <f t="shared" si="43"/>
        <v>0.98175281095160205</v>
      </c>
    </row>
    <row r="292" spans="1:24">
      <c r="A292" s="4" t="s">
        <v>88</v>
      </c>
      <c r="B292" s="8" t="s">
        <v>38</v>
      </c>
      <c r="C292" s="5" t="s">
        <v>94</v>
      </c>
      <c r="D292" s="6">
        <v>43707</v>
      </c>
      <c r="E292" s="4">
        <v>3.32</v>
      </c>
      <c r="F292" s="4">
        <v>4.92</v>
      </c>
      <c r="G292" s="4">
        <v>3.26</v>
      </c>
      <c r="H292" s="4">
        <f t="shared" si="36"/>
        <v>4.09</v>
      </c>
      <c r="I292" s="4">
        <f t="shared" si="37"/>
        <v>2.0449999999999999</v>
      </c>
      <c r="J292" s="11">
        <f t="shared" si="38"/>
        <v>43.618887136867791</v>
      </c>
      <c r="K292">
        <v>90</v>
      </c>
      <c r="L292"/>
      <c r="M292" s="13">
        <v>43864</v>
      </c>
      <c r="N292">
        <v>5.22</v>
      </c>
      <c r="O292">
        <v>3.33</v>
      </c>
      <c r="P292">
        <v>1.49</v>
      </c>
      <c r="Q292" s="4">
        <f t="shared" si="39"/>
        <v>2.41</v>
      </c>
      <c r="R292" s="4">
        <f t="shared" si="44"/>
        <v>1.2050000000000001</v>
      </c>
      <c r="S292" s="11">
        <f t="shared" si="40"/>
        <v>23.811923000165915</v>
      </c>
      <c r="T292">
        <v>100</v>
      </c>
      <c r="U292"/>
      <c r="V292" s="10">
        <f t="shared" si="41"/>
        <v>4.4171974522292992</v>
      </c>
      <c r="W292" s="15">
        <f t="shared" si="42"/>
        <v>-3.8554383830454978E-3</v>
      </c>
      <c r="X292" s="9">
        <f t="shared" si="43"/>
        <v>-0.3855438383045498</v>
      </c>
    </row>
    <row r="293" spans="1:24">
      <c r="A293" s="4" t="s">
        <v>88</v>
      </c>
      <c r="B293" s="8" t="s">
        <v>39</v>
      </c>
      <c r="C293" s="5" t="s">
        <v>94</v>
      </c>
      <c r="D293" s="6">
        <v>43707</v>
      </c>
      <c r="E293" s="4">
        <v>3.63</v>
      </c>
      <c r="F293" s="4">
        <v>2.76</v>
      </c>
      <c r="G293" s="4">
        <v>1.27</v>
      </c>
      <c r="H293" s="4">
        <f t="shared" si="36"/>
        <v>2.0149999999999997</v>
      </c>
      <c r="I293" s="4">
        <f t="shared" si="37"/>
        <v>1.0074999999999998</v>
      </c>
      <c r="J293" s="11">
        <f t="shared" si="38"/>
        <v>11.575682526468865</v>
      </c>
      <c r="K293">
        <v>90</v>
      </c>
      <c r="L293"/>
      <c r="M293" s="13">
        <v>43864</v>
      </c>
      <c r="N293">
        <v>14.09</v>
      </c>
      <c r="O293">
        <v>4.38</v>
      </c>
      <c r="P293">
        <v>2.96</v>
      </c>
      <c r="Q293" s="4">
        <f t="shared" si="39"/>
        <v>3.67</v>
      </c>
      <c r="R293" s="4">
        <f t="shared" si="44"/>
        <v>1.835</v>
      </c>
      <c r="S293" s="11">
        <f t="shared" si="40"/>
        <v>149.05035096084302</v>
      </c>
      <c r="T293">
        <v>100</v>
      </c>
      <c r="U293"/>
      <c r="V293" s="10">
        <f t="shared" si="41"/>
        <v>24.317834394904459</v>
      </c>
      <c r="W293" s="15">
        <f t="shared" si="42"/>
        <v>1.6276290515729267E-2</v>
      </c>
      <c r="X293" s="9">
        <f t="shared" si="43"/>
        <v>1.6276290515729268</v>
      </c>
    </row>
    <row r="294" spans="1:24">
      <c r="A294" s="4" t="s">
        <v>88</v>
      </c>
      <c r="B294" s="8" t="s">
        <v>40</v>
      </c>
      <c r="C294" s="5" t="s">
        <v>94</v>
      </c>
      <c r="D294" s="6">
        <v>43707</v>
      </c>
      <c r="E294" s="4">
        <v>7.4</v>
      </c>
      <c r="F294" s="4">
        <v>1.29</v>
      </c>
      <c r="G294" s="4">
        <v>1.83</v>
      </c>
      <c r="H294" s="4">
        <f t="shared" si="36"/>
        <v>1.56</v>
      </c>
      <c r="I294" s="4">
        <f t="shared" si="37"/>
        <v>0.78</v>
      </c>
      <c r="J294" s="11">
        <f t="shared" si="38"/>
        <v>14.143952781285826</v>
      </c>
      <c r="K294">
        <v>100</v>
      </c>
      <c r="L294"/>
      <c r="M294" s="13">
        <v>43864</v>
      </c>
      <c r="N294">
        <v>9.31</v>
      </c>
      <c r="O294">
        <v>5.0599999999999996</v>
      </c>
      <c r="P294">
        <v>4.0199999999999996</v>
      </c>
      <c r="Q294" s="4">
        <f t="shared" si="39"/>
        <v>4.5399999999999991</v>
      </c>
      <c r="R294" s="4">
        <f t="shared" si="44"/>
        <v>2.2699999999999996</v>
      </c>
      <c r="S294" s="11">
        <f t="shared" si="40"/>
        <v>150.71319202539723</v>
      </c>
      <c r="T294">
        <v>90</v>
      </c>
      <c r="U294"/>
      <c r="V294" s="10">
        <f t="shared" si="41"/>
        <v>4.4404458598726118</v>
      </c>
      <c r="W294" s="15">
        <f t="shared" si="42"/>
        <v>1.5070646322690912E-2</v>
      </c>
      <c r="X294" s="9">
        <f t="shared" si="43"/>
        <v>1.5070646322690913</v>
      </c>
    </row>
    <row r="295" spans="1:24">
      <c r="A295" s="4" t="s">
        <v>88</v>
      </c>
      <c r="B295" s="8" t="s">
        <v>41</v>
      </c>
      <c r="C295" s="5" t="s">
        <v>94</v>
      </c>
      <c r="D295" s="6">
        <v>43707</v>
      </c>
      <c r="E295" s="4">
        <v>4.82</v>
      </c>
      <c r="F295" s="4">
        <v>5.17</v>
      </c>
      <c r="G295" s="4">
        <v>2.2999999999999998</v>
      </c>
      <c r="H295" s="4">
        <f t="shared" si="36"/>
        <v>3.7349999999999999</v>
      </c>
      <c r="I295" s="4">
        <f t="shared" si="37"/>
        <v>1.8674999999999999</v>
      </c>
      <c r="J295" s="11">
        <f t="shared" si="38"/>
        <v>52.810238872989231</v>
      </c>
      <c r="K295">
        <v>80</v>
      </c>
      <c r="L295"/>
      <c r="M295" s="13">
        <v>43864</v>
      </c>
      <c r="N295">
        <v>6.06</v>
      </c>
      <c r="O295">
        <v>3.13</v>
      </c>
      <c r="P295">
        <v>2.02</v>
      </c>
      <c r="Q295" s="4">
        <f t="shared" si="39"/>
        <v>2.5750000000000002</v>
      </c>
      <c r="R295" s="4">
        <f t="shared" si="44"/>
        <v>1.2875000000000001</v>
      </c>
      <c r="S295" s="11">
        <f t="shared" si="40"/>
        <v>31.558545024893871</v>
      </c>
      <c r="T295">
        <v>100</v>
      </c>
      <c r="U295"/>
      <c r="V295" s="10">
        <f t="shared" si="41"/>
        <v>2.8828025477706993</v>
      </c>
      <c r="W295" s="15">
        <f t="shared" si="42"/>
        <v>-3.279367496302216E-3</v>
      </c>
      <c r="X295" s="9">
        <f t="shared" si="43"/>
        <v>-0.32793674963022157</v>
      </c>
    </row>
    <row r="296" spans="1:24">
      <c r="A296" s="4" t="s">
        <v>88</v>
      </c>
      <c r="B296" s="8" t="s">
        <v>42</v>
      </c>
      <c r="C296" s="5" t="s">
        <v>94</v>
      </c>
      <c r="D296" s="6">
        <v>43707</v>
      </c>
      <c r="E296" s="4">
        <v>5.22</v>
      </c>
      <c r="F296" s="4">
        <v>1.75</v>
      </c>
      <c r="G296" s="4">
        <v>1.78</v>
      </c>
      <c r="H296" s="4">
        <f t="shared" si="36"/>
        <v>1.7650000000000001</v>
      </c>
      <c r="I296" s="4">
        <f t="shared" si="37"/>
        <v>0.88250000000000006</v>
      </c>
      <c r="J296" s="11">
        <f t="shared" si="38"/>
        <v>12.771732206434439</v>
      </c>
      <c r="K296">
        <v>100</v>
      </c>
      <c r="L296"/>
      <c r="M296" s="13">
        <v>43864</v>
      </c>
      <c r="N296">
        <v>8.02</v>
      </c>
      <c r="O296">
        <v>2.2599999999999998</v>
      </c>
      <c r="P296">
        <v>4.59</v>
      </c>
      <c r="Q296" s="4">
        <f t="shared" si="39"/>
        <v>3.4249999999999998</v>
      </c>
      <c r="R296" s="4">
        <f t="shared" si="44"/>
        <v>1.7124999999999999</v>
      </c>
      <c r="S296" s="11">
        <f t="shared" si="40"/>
        <v>73.889954870643606</v>
      </c>
      <c r="T296">
        <v>100</v>
      </c>
      <c r="U296"/>
      <c r="V296" s="10">
        <f t="shared" si="41"/>
        <v>6.5095541401273884</v>
      </c>
      <c r="W296" s="15">
        <f t="shared" si="42"/>
        <v>1.118052600408747E-2</v>
      </c>
      <c r="X296" s="9">
        <f t="shared" si="43"/>
        <v>1.118052600408747</v>
      </c>
    </row>
    <row r="297" spans="1:24">
      <c r="A297" s="4" t="s">
        <v>88</v>
      </c>
      <c r="B297" s="8" t="s">
        <v>83</v>
      </c>
      <c r="C297" s="5" t="s">
        <v>94</v>
      </c>
      <c r="D297" s="6">
        <v>43707</v>
      </c>
      <c r="E297" s="4">
        <v>5.43</v>
      </c>
      <c r="F297" s="4">
        <v>3.1</v>
      </c>
      <c r="G297" s="4">
        <v>3.5</v>
      </c>
      <c r="H297" s="4">
        <f t="shared" si="36"/>
        <v>3.3</v>
      </c>
      <c r="I297" s="4">
        <f t="shared" si="37"/>
        <v>1.65</v>
      </c>
      <c r="J297" s="11">
        <f t="shared" si="38"/>
        <v>46.442713976732279</v>
      </c>
      <c r="K297">
        <v>90</v>
      </c>
      <c r="L297"/>
      <c r="M297" s="13">
        <v>43864</v>
      </c>
      <c r="N297">
        <v>7.49</v>
      </c>
      <c r="O297">
        <v>3.58</v>
      </c>
      <c r="P297">
        <v>5.55</v>
      </c>
      <c r="Q297" s="4">
        <f t="shared" si="39"/>
        <v>4.5649999999999995</v>
      </c>
      <c r="R297" s="4">
        <f t="shared" si="44"/>
        <v>2.2824999999999998</v>
      </c>
      <c r="S297" s="11">
        <f t="shared" si="40"/>
        <v>122.58949692178014</v>
      </c>
      <c r="T297">
        <v>100</v>
      </c>
      <c r="U297"/>
      <c r="V297" s="10">
        <f t="shared" si="41"/>
        <v>4.7891719745222936</v>
      </c>
      <c r="W297" s="15">
        <f t="shared" si="42"/>
        <v>6.1823041702692904E-3</v>
      </c>
      <c r="X297" s="9">
        <f t="shared" si="43"/>
        <v>0.61823041702692905</v>
      </c>
    </row>
    <row r="298" spans="1:24">
      <c r="A298" s="4" t="s">
        <v>88</v>
      </c>
      <c r="B298" s="8" t="s">
        <v>84</v>
      </c>
      <c r="C298" s="5" t="s">
        <v>94</v>
      </c>
      <c r="D298" s="6">
        <v>43707</v>
      </c>
      <c r="E298" s="4">
        <v>6.67</v>
      </c>
      <c r="F298" s="4">
        <v>2.46</v>
      </c>
      <c r="G298" s="4">
        <v>1.78</v>
      </c>
      <c r="H298" s="4">
        <f t="shared" si="36"/>
        <v>2.12</v>
      </c>
      <c r="I298" s="4">
        <f t="shared" si="37"/>
        <v>1.06</v>
      </c>
      <c r="J298" s="11">
        <f t="shared" si="38"/>
        <v>23.54438968217519</v>
      </c>
      <c r="K298">
        <v>100</v>
      </c>
      <c r="L298"/>
      <c r="M298" s="13">
        <v>43864</v>
      </c>
      <c r="N298">
        <v>9.4700000000000006</v>
      </c>
      <c r="O298">
        <v>5.41</v>
      </c>
      <c r="P298">
        <v>1.81</v>
      </c>
      <c r="Q298" s="4">
        <f t="shared" si="39"/>
        <v>3.6100000000000003</v>
      </c>
      <c r="R298" s="4">
        <f t="shared" si="44"/>
        <v>1.8050000000000002</v>
      </c>
      <c r="S298" s="11">
        <f t="shared" si="40"/>
        <v>96.929118727356567</v>
      </c>
      <c r="T298">
        <v>100</v>
      </c>
      <c r="U298"/>
      <c r="V298" s="10">
        <f t="shared" si="41"/>
        <v>6.5095541401273893</v>
      </c>
      <c r="W298" s="15">
        <f t="shared" si="42"/>
        <v>9.013327481478926E-3</v>
      </c>
      <c r="X298" s="9">
        <f t="shared" si="43"/>
        <v>0.90133274814789255</v>
      </c>
    </row>
    <row r="299" spans="1:24">
      <c r="A299" s="4" t="s">
        <v>88</v>
      </c>
      <c r="B299" s="8" t="s">
        <v>85</v>
      </c>
      <c r="C299" s="5" t="s">
        <v>94</v>
      </c>
      <c r="D299" s="6">
        <v>43707</v>
      </c>
      <c r="E299" s="4">
        <v>4.1500000000000004</v>
      </c>
      <c r="F299" s="4">
        <v>3.28</v>
      </c>
      <c r="G299" s="4">
        <v>2.21</v>
      </c>
      <c r="H299" s="4">
        <f t="shared" si="36"/>
        <v>2.7450000000000001</v>
      </c>
      <c r="I299" s="4">
        <f t="shared" si="37"/>
        <v>1.3725000000000001</v>
      </c>
      <c r="J299" s="11">
        <f t="shared" si="38"/>
        <v>24.559678404038515</v>
      </c>
      <c r="K299">
        <v>100</v>
      </c>
      <c r="L299"/>
      <c r="M299" s="13">
        <v>43864</v>
      </c>
      <c r="N299">
        <v>7.06</v>
      </c>
      <c r="O299">
        <v>5.77</v>
      </c>
      <c r="P299">
        <v>4.97</v>
      </c>
      <c r="Q299" s="4">
        <f t="shared" si="39"/>
        <v>5.3699999999999992</v>
      </c>
      <c r="R299" s="4">
        <f t="shared" si="44"/>
        <v>2.6849999999999996</v>
      </c>
      <c r="S299" s="11">
        <f t="shared" si="40"/>
        <v>159.89804498441563</v>
      </c>
      <c r="T299">
        <v>100</v>
      </c>
      <c r="U299"/>
      <c r="V299" s="10">
        <f t="shared" si="41"/>
        <v>6.7652866242038199</v>
      </c>
      <c r="W299" s="15">
        <f t="shared" si="42"/>
        <v>1.1932677607522943E-2</v>
      </c>
      <c r="X299" s="9">
        <f t="shared" si="43"/>
        <v>1.1932677607522943</v>
      </c>
    </row>
    <row r="300" spans="1:24">
      <c r="A300" s="4" t="s">
        <v>88</v>
      </c>
      <c r="B300" s="8" t="s">
        <v>86</v>
      </c>
      <c r="C300" s="5" t="s">
        <v>94</v>
      </c>
      <c r="D300" s="6">
        <v>43707</v>
      </c>
      <c r="E300" s="4">
        <v>4.92</v>
      </c>
      <c r="F300" s="4">
        <v>4.9400000000000004</v>
      </c>
      <c r="G300" s="4">
        <v>0</v>
      </c>
      <c r="H300" s="4">
        <f t="shared" si="36"/>
        <v>2.4700000000000002</v>
      </c>
      <c r="I300" s="4">
        <f t="shared" si="37"/>
        <v>1.2350000000000001</v>
      </c>
      <c r="J300" s="11">
        <f t="shared" si="38"/>
        <v>23.574847422951748</v>
      </c>
      <c r="K300">
        <v>100</v>
      </c>
      <c r="L300" t="s">
        <v>109</v>
      </c>
      <c r="M300" s="13">
        <v>43864</v>
      </c>
      <c r="N300">
        <v>7.79</v>
      </c>
      <c r="O300">
        <v>4.47</v>
      </c>
      <c r="P300">
        <v>6.61</v>
      </c>
      <c r="Q300" s="4">
        <f t="shared" si="39"/>
        <v>5.54</v>
      </c>
      <c r="R300" s="4">
        <f t="shared" si="44"/>
        <v>2.77</v>
      </c>
      <c r="S300" s="11">
        <f t="shared" si="40"/>
        <v>187.77893365676988</v>
      </c>
      <c r="T300">
        <v>100</v>
      </c>
      <c r="U300"/>
      <c r="V300" s="10">
        <f t="shared" si="41"/>
        <v>6.672292993630573</v>
      </c>
      <c r="W300" s="15">
        <f t="shared" si="42"/>
        <v>1.3217102099471674E-2</v>
      </c>
      <c r="X300" s="9">
        <f t="shared" si="43"/>
        <v>1.3217102099471674</v>
      </c>
    </row>
    <row r="301" spans="1:24">
      <c r="A301" s="4" t="s">
        <v>88</v>
      </c>
      <c r="B301" s="8" t="s">
        <v>87</v>
      </c>
      <c r="C301" s="5" t="s">
        <v>94</v>
      </c>
      <c r="D301" s="6">
        <v>43707</v>
      </c>
      <c r="E301" s="4">
        <f>-F301</f>
        <v>0</v>
      </c>
      <c r="F301" s="4">
        <v>0</v>
      </c>
      <c r="G301" s="4">
        <v>0</v>
      </c>
      <c r="H301" s="4">
        <f t="shared" si="36"/>
        <v>0</v>
      </c>
      <c r="I301" s="4">
        <f t="shared" si="37"/>
        <v>0</v>
      </c>
      <c r="J301" s="11">
        <f t="shared" si="38"/>
        <v>0</v>
      </c>
      <c r="K301">
        <v>0</v>
      </c>
      <c r="L301" t="s">
        <v>109</v>
      </c>
      <c r="M301" s="13">
        <v>43864</v>
      </c>
      <c r="N301">
        <v>7.41</v>
      </c>
      <c r="O301">
        <v>3.14</v>
      </c>
      <c r="P301">
        <v>4.04</v>
      </c>
      <c r="Q301" s="4">
        <f t="shared" si="39"/>
        <v>3.59</v>
      </c>
      <c r="R301" s="4">
        <f t="shared" si="44"/>
        <v>1.7949999999999999</v>
      </c>
      <c r="S301" s="11">
        <f t="shared" si="40"/>
        <v>75.006169416348456</v>
      </c>
      <c r="T301">
        <v>100</v>
      </c>
      <c r="U301"/>
      <c r="V301" s="10">
        <f t="shared" si="41"/>
        <v>17.227070063694267</v>
      </c>
      <c r="W301" s="15" t="e">
        <f t="shared" si="42"/>
        <v>#DIV/0!</v>
      </c>
      <c r="X301" s="9" t="e">
        <f t="shared" si="43"/>
        <v>#DIV/0!</v>
      </c>
    </row>
    <row r="302" spans="1:24">
      <c r="A302" s="4" t="s">
        <v>90</v>
      </c>
      <c r="B302" s="4" t="s">
        <v>3</v>
      </c>
      <c r="C302" s="5" t="s">
        <v>91</v>
      </c>
      <c r="D302" s="6">
        <v>43706</v>
      </c>
      <c r="E302" s="4">
        <v>6.73</v>
      </c>
      <c r="F302" s="4">
        <v>3.24</v>
      </c>
      <c r="G302" s="4">
        <v>5.34</v>
      </c>
      <c r="H302" s="4">
        <f t="shared" si="36"/>
        <v>4.29</v>
      </c>
      <c r="I302" s="4">
        <f t="shared" si="37"/>
        <v>2.145</v>
      </c>
      <c r="J302" s="11">
        <f t="shared" si="38"/>
        <v>97.279096861355441</v>
      </c>
      <c r="K302">
        <v>100</v>
      </c>
      <c r="L302"/>
      <c r="M302" s="13">
        <v>43866</v>
      </c>
      <c r="N302">
        <v>10.66</v>
      </c>
      <c r="O302">
        <v>9.23</v>
      </c>
      <c r="P302">
        <v>10.45</v>
      </c>
      <c r="Q302" s="4">
        <f t="shared" si="39"/>
        <v>9.84</v>
      </c>
      <c r="R302" s="4">
        <f t="shared" si="44"/>
        <v>4.92</v>
      </c>
      <c r="S302" s="11">
        <f t="shared" si="40"/>
        <v>810.65727204906455</v>
      </c>
      <c r="T302">
        <v>100</v>
      </c>
      <c r="U302"/>
      <c r="V302" s="10">
        <f t="shared" si="41"/>
        <v>8.9653124999999996</v>
      </c>
      <c r="W302" s="15">
        <f t="shared" si="42"/>
        <v>1.3251632695809593E-2</v>
      </c>
      <c r="X302" s="9">
        <f t="shared" si="43"/>
        <v>1.3251632695809594</v>
      </c>
    </row>
    <row r="303" spans="1:24">
      <c r="A303" s="4" t="s">
        <v>90</v>
      </c>
      <c r="B303" s="4" t="s">
        <v>4</v>
      </c>
      <c r="C303" s="5" t="s">
        <v>91</v>
      </c>
      <c r="D303" s="6">
        <v>43706</v>
      </c>
      <c r="E303" s="4">
        <v>5.61</v>
      </c>
      <c r="F303" s="4">
        <v>4.68</v>
      </c>
      <c r="G303" s="4">
        <v>3.73</v>
      </c>
      <c r="H303" s="4">
        <f t="shared" si="36"/>
        <v>4.2050000000000001</v>
      </c>
      <c r="I303" s="4">
        <f t="shared" si="37"/>
        <v>2.1025</v>
      </c>
      <c r="J303" s="11">
        <f t="shared" si="38"/>
        <v>77.908482076428967</v>
      </c>
      <c r="K303">
        <v>100</v>
      </c>
      <c r="L303"/>
      <c r="M303" s="13">
        <v>43866</v>
      </c>
      <c r="N303">
        <v>8.52</v>
      </c>
      <c r="O303">
        <v>8.39</v>
      </c>
      <c r="P303">
        <v>7.14</v>
      </c>
      <c r="Q303" s="4">
        <f t="shared" si="39"/>
        <v>7.7650000000000006</v>
      </c>
      <c r="R303" s="4">
        <f t="shared" si="44"/>
        <v>3.8825000000000003</v>
      </c>
      <c r="S303" s="11">
        <f t="shared" si="40"/>
        <v>403.47106648093802</v>
      </c>
      <c r="T303">
        <v>100</v>
      </c>
      <c r="U303"/>
      <c r="V303" s="10">
        <f t="shared" si="41"/>
        <v>6.6384374999999984</v>
      </c>
      <c r="W303" s="15">
        <f t="shared" si="42"/>
        <v>1.0278562172863109E-2</v>
      </c>
      <c r="X303" s="9">
        <f t="shared" si="43"/>
        <v>1.0278562172863108</v>
      </c>
    </row>
    <row r="304" spans="1:24">
      <c r="A304" s="4" t="s">
        <v>90</v>
      </c>
      <c r="B304" s="4" t="s">
        <v>5</v>
      </c>
      <c r="C304" s="5" t="s">
        <v>91</v>
      </c>
      <c r="D304" s="6">
        <v>43706</v>
      </c>
      <c r="E304" s="4">
        <v>5.31</v>
      </c>
      <c r="F304" s="4">
        <v>3.05</v>
      </c>
      <c r="G304" s="4">
        <v>2.5299999999999998</v>
      </c>
      <c r="H304" s="4">
        <f t="shared" si="36"/>
        <v>2.79</v>
      </c>
      <c r="I304" s="4">
        <f t="shared" si="37"/>
        <v>1.395</v>
      </c>
      <c r="J304" s="11">
        <f t="shared" si="38"/>
        <v>32.463310750058028</v>
      </c>
      <c r="K304">
        <v>100</v>
      </c>
      <c r="L304"/>
      <c r="M304" s="13">
        <v>43866</v>
      </c>
      <c r="N304">
        <v>10.41</v>
      </c>
      <c r="O304">
        <v>5.12</v>
      </c>
      <c r="P304">
        <v>5.65</v>
      </c>
      <c r="Q304" s="4">
        <f t="shared" si="39"/>
        <v>5.3849999999999998</v>
      </c>
      <c r="R304" s="4">
        <f t="shared" si="44"/>
        <v>2.6924999999999999</v>
      </c>
      <c r="S304" s="11">
        <f t="shared" si="40"/>
        <v>237.08933915714192</v>
      </c>
      <c r="T304">
        <v>100</v>
      </c>
      <c r="U304"/>
      <c r="V304" s="10">
        <f t="shared" si="41"/>
        <v>11.634375</v>
      </c>
      <c r="W304" s="15">
        <f t="shared" si="42"/>
        <v>1.2427040480769907E-2</v>
      </c>
      <c r="X304" s="9">
        <f t="shared" si="43"/>
        <v>1.2427040480769906</v>
      </c>
    </row>
    <row r="305" spans="1:24">
      <c r="A305" s="4" t="s">
        <v>90</v>
      </c>
      <c r="B305" s="4" t="s">
        <v>6</v>
      </c>
      <c r="C305" s="5" t="s">
        <v>91</v>
      </c>
      <c r="D305" s="6">
        <v>43706</v>
      </c>
      <c r="E305" s="4">
        <v>5.95</v>
      </c>
      <c r="F305" s="4">
        <v>3.23</v>
      </c>
      <c r="G305" s="4">
        <v>2.41</v>
      </c>
      <c r="H305" s="4">
        <f t="shared" si="36"/>
        <v>2.8200000000000003</v>
      </c>
      <c r="I305" s="4">
        <f t="shared" si="37"/>
        <v>1.4100000000000001</v>
      </c>
      <c r="J305" s="11">
        <f t="shared" si="38"/>
        <v>37.162512109881121</v>
      </c>
      <c r="K305">
        <v>100</v>
      </c>
      <c r="L305"/>
      <c r="M305" s="13">
        <v>43866</v>
      </c>
      <c r="N305">
        <v>8.07</v>
      </c>
      <c r="O305">
        <v>5.36</v>
      </c>
      <c r="P305">
        <v>5.2</v>
      </c>
      <c r="Q305" s="4">
        <f t="shared" si="39"/>
        <v>5.28</v>
      </c>
      <c r="R305" s="4">
        <f t="shared" si="44"/>
        <v>2.64</v>
      </c>
      <c r="S305" s="11">
        <f t="shared" si="40"/>
        <v>176.69784835876757</v>
      </c>
      <c r="T305">
        <v>100</v>
      </c>
      <c r="U305"/>
      <c r="V305" s="10">
        <f t="shared" si="41"/>
        <v>4.8362500000000006</v>
      </c>
      <c r="W305" s="15">
        <f t="shared" si="42"/>
        <v>9.7446293016288411E-3</v>
      </c>
      <c r="X305" s="9">
        <f t="shared" si="43"/>
        <v>0.9744629301628841</v>
      </c>
    </row>
    <row r="306" spans="1:24">
      <c r="A306" s="4" t="s">
        <v>90</v>
      </c>
      <c r="B306" s="4" t="s">
        <v>7</v>
      </c>
      <c r="C306" s="5" t="s">
        <v>91</v>
      </c>
      <c r="D306" s="6">
        <v>43706</v>
      </c>
      <c r="E306" s="4">
        <v>4.87</v>
      </c>
      <c r="F306" s="4">
        <v>2.88</v>
      </c>
      <c r="G306" s="4">
        <v>2.5</v>
      </c>
      <c r="H306" s="4">
        <f t="shared" si="36"/>
        <v>2.69</v>
      </c>
      <c r="I306" s="4">
        <f t="shared" si="37"/>
        <v>1.345</v>
      </c>
      <c r="J306" s="11">
        <f t="shared" si="38"/>
        <v>27.677279696280539</v>
      </c>
      <c r="K306">
        <v>100</v>
      </c>
      <c r="L306"/>
      <c r="M306" s="13">
        <v>43866</v>
      </c>
      <c r="N306">
        <v>7.01</v>
      </c>
      <c r="O306">
        <v>5.6</v>
      </c>
      <c r="P306">
        <v>5.37</v>
      </c>
      <c r="Q306" s="4">
        <f t="shared" si="39"/>
        <v>5.4849999999999994</v>
      </c>
      <c r="R306" s="4">
        <f t="shared" si="44"/>
        <v>2.7424999999999997</v>
      </c>
      <c r="S306" s="11">
        <f t="shared" si="40"/>
        <v>165.63845202739694</v>
      </c>
      <c r="T306">
        <v>100</v>
      </c>
      <c r="U306"/>
      <c r="V306" s="10">
        <f t="shared" si="41"/>
        <v>4.8818749999999991</v>
      </c>
      <c r="W306" s="15">
        <f t="shared" si="42"/>
        <v>1.1182472276118075E-2</v>
      </c>
      <c r="X306" s="9">
        <f t="shared" si="43"/>
        <v>1.1182472276118076</v>
      </c>
    </row>
    <row r="307" spans="1:24">
      <c r="A307" s="4" t="s">
        <v>90</v>
      </c>
      <c r="B307" s="4" t="s">
        <v>8</v>
      </c>
      <c r="C307" s="5" t="s">
        <v>91</v>
      </c>
      <c r="D307" s="6">
        <v>43706</v>
      </c>
      <c r="E307" s="4">
        <v>5.59</v>
      </c>
      <c r="F307" s="4">
        <v>3.25</v>
      </c>
      <c r="G307" s="4">
        <v>3.56</v>
      </c>
      <c r="H307" s="4">
        <f t="shared" si="36"/>
        <v>3.4050000000000002</v>
      </c>
      <c r="I307" s="4">
        <f t="shared" si="37"/>
        <v>1.7025000000000001</v>
      </c>
      <c r="J307" s="11">
        <f t="shared" si="38"/>
        <v>50.902126012337128</v>
      </c>
      <c r="K307">
        <v>100</v>
      </c>
      <c r="L307"/>
      <c r="M307" s="13">
        <v>43866</v>
      </c>
      <c r="N307">
        <v>10.59</v>
      </c>
      <c r="O307">
        <v>6.6</v>
      </c>
      <c r="P307">
        <v>9.84</v>
      </c>
      <c r="Q307" s="4">
        <f t="shared" si="39"/>
        <v>8.2199999999999989</v>
      </c>
      <c r="R307" s="4">
        <f t="shared" si="44"/>
        <v>4.1099999999999994</v>
      </c>
      <c r="S307" s="11">
        <f t="shared" si="40"/>
        <v>561.9911500226267</v>
      </c>
      <c r="T307">
        <v>100</v>
      </c>
      <c r="U307"/>
      <c r="V307" s="10">
        <f t="shared" si="41"/>
        <v>11.40625</v>
      </c>
      <c r="W307" s="15">
        <f t="shared" si="42"/>
        <v>1.5009883821122078E-2</v>
      </c>
      <c r="X307" s="9">
        <f t="shared" si="43"/>
        <v>1.5009883821122079</v>
      </c>
    </row>
    <row r="308" spans="1:24">
      <c r="A308" s="4" t="s">
        <v>90</v>
      </c>
      <c r="B308" s="4" t="s">
        <v>9</v>
      </c>
      <c r="C308" s="5" t="s">
        <v>91</v>
      </c>
      <c r="D308" s="6">
        <v>43706</v>
      </c>
      <c r="E308" s="4">
        <v>5.5</v>
      </c>
      <c r="F308" s="4">
        <v>1.65</v>
      </c>
      <c r="G308" s="4">
        <v>1.4</v>
      </c>
      <c r="H308" s="4">
        <f t="shared" si="36"/>
        <v>1.5249999999999999</v>
      </c>
      <c r="I308" s="4">
        <f t="shared" si="37"/>
        <v>0.76249999999999996</v>
      </c>
      <c r="J308" s="11">
        <f t="shared" si="38"/>
        <v>10.045978820631547</v>
      </c>
      <c r="K308">
        <v>100</v>
      </c>
      <c r="L308"/>
      <c r="M308" s="13">
        <v>43866</v>
      </c>
      <c r="N308">
        <v>11.22</v>
      </c>
      <c r="O308">
        <v>3.78</v>
      </c>
      <c r="P308">
        <v>4.3499999999999996</v>
      </c>
      <c r="Q308" s="4">
        <f t="shared" si="39"/>
        <v>4.0649999999999995</v>
      </c>
      <c r="R308" s="4">
        <f t="shared" si="44"/>
        <v>2.0324999999999998</v>
      </c>
      <c r="S308" s="11">
        <f t="shared" si="40"/>
        <v>145.61423674487276</v>
      </c>
      <c r="T308">
        <v>100</v>
      </c>
      <c r="U308"/>
      <c r="V308" s="10">
        <f t="shared" si="41"/>
        <v>13.048750000000002</v>
      </c>
      <c r="W308" s="15">
        <f t="shared" si="42"/>
        <v>1.6711177960855771E-2</v>
      </c>
      <c r="X308" s="9">
        <f t="shared" si="43"/>
        <v>1.671117796085577</v>
      </c>
    </row>
    <row r="309" spans="1:24">
      <c r="A309" s="4" t="s">
        <v>90</v>
      </c>
      <c r="B309" s="4" t="s">
        <v>10</v>
      </c>
      <c r="C309" s="5" t="s">
        <v>91</v>
      </c>
      <c r="D309" s="6">
        <v>43706</v>
      </c>
      <c r="E309" s="4">
        <v>4.32</v>
      </c>
      <c r="F309" s="4">
        <v>3.29</v>
      </c>
      <c r="G309" s="4">
        <v>2.73</v>
      </c>
      <c r="H309" s="4">
        <f t="shared" si="36"/>
        <v>3.01</v>
      </c>
      <c r="I309" s="4">
        <f t="shared" si="37"/>
        <v>1.5049999999999999</v>
      </c>
      <c r="J309" s="11">
        <f t="shared" si="38"/>
        <v>30.740195088851991</v>
      </c>
      <c r="K309">
        <v>100</v>
      </c>
      <c r="L309"/>
      <c r="M309" s="13">
        <v>43866</v>
      </c>
      <c r="N309">
        <v>8.93</v>
      </c>
      <c r="O309">
        <v>6.1</v>
      </c>
      <c r="P309">
        <v>5.25</v>
      </c>
      <c r="Q309" s="4">
        <f t="shared" si="39"/>
        <v>5.6749999999999998</v>
      </c>
      <c r="R309" s="4">
        <f t="shared" si="44"/>
        <v>2.8374999999999999</v>
      </c>
      <c r="S309" s="11">
        <f t="shared" si="40"/>
        <v>225.87755182377779</v>
      </c>
      <c r="T309">
        <v>100</v>
      </c>
      <c r="U309"/>
      <c r="V309" s="10">
        <f t="shared" si="41"/>
        <v>10.516562499999999</v>
      </c>
      <c r="W309" s="15">
        <f t="shared" si="42"/>
        <v>1.2465137261535955E-2</v>
      </c>
      <c r="X309" s="9">
        <f t="shared" si="43"/>
        <v>1.2465137261535955</v>
      </c>
    </row>
    <row r="310" spans="1:24">
      <c r="A310" s="4" t="s">
        <v>90</v>
      </c>
      <c r="B310" s="4" t="s">
        <v>11</v>
      </c>
      <c r="C310" s="5" t="s">
        <v>91</v>
      </c>
      <c r="D310" s="6">
        <v>43706</v>
      </c>
      <c r="E310" s="4">
        <v>5.21</v>
      </c>
      <c r="F310" s="4">
        <v>4.04</v>
      </c>
      <c r="G310" s="4">
        <v>2.2999999999999998</v>
      </c>
      <c r="H310" s="4">
        <f t="shared" si="36"/>
        <v>3.17</v>
      </c>
      <c r="I310" s="4">
        <f t="shared" si="37"/>
        <v>1.585</v>
      </c>
      <c r="J310" s="11">
        <f t="shared" si="38"/>
        <v>41.11933941769766</v>
      </c>
      <c r="K310">
        <v>100</v>
      </c>
      <c r="L310"/>
      <c r="M310" s="13">
        <v>43866</v>
      </c>
      <c r="N310">
        <v>11.13</v>
      </c>
      <c r="O310">
        <v>6.89</v>
      </c>
      <c r="P310">
        <v>5.14</v>
      </c>
      <c r="Q310" s="4">
        <f t="shared" si="39"/>
        <v>6.0149999999999997</v>
      </c>
      <c r="R310" s="4">
        <f t="shared" si="44"/>
        <v>3.0074999999999998</v>
      </c>
      <c r="S310" s="11">
        <f t="shared" si="40"/>
        <v>316.26876962399064</v>
      </c>
      <c r="T310">
        <v>100</v>
      </c>
      <c r="U310"/>
      <c r="V310" s="10">
        <f t="shared" si="41"/>
        <v>13.505000000000003</v>
      </c>
      <c r="W310" s="15">
        <f t="shared" si="42"/>
        <v>1.2750711453731772E-2</v>
      </c>
      <c r="X310" s="9">
        <f t="shared" si="43"/>
        <v>1.2750711453731771</v>
      </c>
    </row>
    <row r="311" spans="1:24">
      <c r="A311" s="4" t="s">
        <v>90</v>
      </c>
      <c r="B311" s="4" t="s">
        <v>12</v>
      </c>
      <c r="C311" s="5" t="s">
        <v>91</v>
      </c>
      <c r="D311" s="6">
        <v>43706</v>
      </c>
      <c r="E311" s="4">
        <v>7.54</v>
      </c>
      <c r="F311" s="4">
        <v>2.66</v>
      </c>
      <c r="G311" s="4">
        <v>2.2000000000000002</v>
      </c>
      <c r="H311" s="4">
        <f t="shared" si="36"/>
        <v>2.4300000000000002</v>
      </c>
      <c r="I311" s="4">
        <f t="shared" si="37"/>
        <v>1.2150000000000001</v>
      </c>
      <c r="J311" s="11">
        <f t="shared" si="38"/>
        <v>34.968240017443769</v>
      </c>
      <c r="K311">
        <v>100</v>
      </c>
      <c r="L311"/>
      <c r="M311" s="13">
        <v>43866</v>
      </c>
      <c r="N311">
        <v>15.43</v>
      </c>
      <c r="O311">
        <v>6.23</v>
      </c>
      <c r="P311">
        <v>4.84</v>
      </c>
      <c r="Q311" s="4">
        <f t="shared" si="39"/>
        <v>5.5350000000000001</v>
      </c>
      <c r="R311" s="4">
        <f t="shared" si="44"/>
        <v>2.7675000000000001</v>
      </c>
      <c r="S311" s="11">
        <f t="shared" si="40"/>
        <v>371.27102571129018</v>
      </c>
      <c r="T311">
        <v>100</v>
      </c>
      <c r="U311"/>
      <c r="V311" s="10">
        <f t="shared" si="41"/>
        <v>17.999062499999997</v>
      </c>
      <c r="W311" s="15">
        <f t="shared" si="42"/>
        <v>1.4765575637321818E-2</v>
      </c>
      <c r="X311" s="9">
        <f t="shared" si="43"/>
        <v>1.4765575637321817</v>
      </c>
    </row>
    <row r="312" spans="1:24">
      <c r="A312" s="4" t="s">
        <v>90</v>
      </c>
      <c r="B312" s="4" t="s">
        <v>68</v>
      </c>
      <c r="C312" s="5" t="s">
        <v>91</v>
      </c>
      <c r="D312" s="6">
        <v>43706</v>
      </c>
      <c r="E312" s="4">
        <v>4.4800000000000004</v>
      </c>
      <c r="F312" s="4">
        <v>3.95</v>
      </c>
      <c r="G312" s="4">
        <v>3.25</v>
      </c>
      <c r="H312" s="4">
        <f t="shared" si="36"/>
        <v>3.6</v>
      </c>
      <c r="I312" s="4">
        <f t="shared" si="37"/>
        <v>1.8</v>
      </c>
      <c r="J312" s="11">
        <f t="shared" si="38"/>
        <v>45.600845685386574</v>
      </c>
      <c r="K312">
        <v>100</v>
      </c>
      <c r="L312"/>
      <c r="M312" s="13">
        <v>43866</v>
      </c>
      <c r="N312">
        <v>9.5299999999999994</v>
      </c>
      <c r="O312">
        <v>5.95</v>
      </c>
      <c r="P312">
        <v>5.95</v>
      </c>
      <c r="Q312" s="4">
        <f t="shared" si="39"/>
        <v>5.95</v>
      </c>
      <c r="R312" s="4">
        <f t="shared" si="44"/>
        <v>2.9750000000000001</v>
      </c>
      <c r="S312" s="11">
        <f t="shared" si="40"/>
        <v>264.9822073113329</v>
      </c>
      <c r="T312">
        <v>100</v>
      </c>
      <c r="U312"/>
      <c r="V312" s="10">
        <f t="shared" si="41"/>
        <v>11.520312499999998</v>
      </c>
      <c r="W312" s="15">
        <f t="shared" si="42"/>
        <v>1.0998352621438532E-2</v>
      </c>
      <c r="X312" s="9">
        <f t="shared" si="43"/>
        <v>1.0998352621438532</v>
      </c>
    </row>
    <row r="313" spans="1:24">
      <c r="A313" s="4" t="s">
        <v>90</v>
      </c>
      <c r="B313" s="4" t="s">
        <v>69</v>
      </c>
      <c r="C313" s="5" t="s">
        <v>91</v>
      </c>
      <c r="D313" s="6">
        <v>43706</v>
      </c>
      <c r="E313" s="4">
        <v>4.76</v>
      </c>
      <c r="F313" s="4">
        <v>3.45</v>
      </c>
      <c r="G313" s="4">
        <v>3.45</v>
      </c>
      <c r="H313" s="4">
        <f t="shared" si="36"/>
        <v>3.45</v>
      </c>
      <c r="I313" s="4">
        <f t="shared" si="37"/>
        <v>1.7250000000000001</v>
      </c>
      <c r="J313" s="11">
        <f t="shared" si="38"/>
        <v>44.49743980562949</v>
      </c>
      <c r="K313">
        <v>100</v>
      </c>
      <c r="L313"/>
      <c r="M313" s="13">
        <v>43866</v>
      </c>
      <c r="N313">
        <v>10.46</v>
      </c>
      <c r="O313">
        <v>7.3</v>
      </c>
      <c r="P313">
        <v>7.18</v>
      </c>
      <c r="Q313" s="4">
        <f t="shared" si="39"/>
        <v>7.24</v>
      </c>
      <c r="R313" s="4">
        <f t="shared" si="44"/>
        <v>3.62</v>
      </c>
      <c r="S313" s="11">
        <f t="shared" si="40"/>
        <v>430.62446361108385</v>
      </c>
      <c r="T313">
        <v>100</v>
      </c>
      <c r="U313"/>
      <c r="V313" s="10">
        <f t="shared" si="41"/>
        <v>13.003125000000001</v>
      </c>
      <c r="W313" s="15">
        <f t="shared" si="42"/>
        <v>1.418627963188851E-2</v>
      </c>
      <c r="X313" s="9">
        <f t="shared" si="43"/>
        <v>1.418627963188851</v>
      </c>
    </row>
    <row r="314" spans="1:24">
      <c r="A314" s="4" t="s">
        <v>90</v>
      </c>
      <c r="B314" s="4" t="s">
        <v>70</v>
      </c>
      <c r="C314" s="5" t="s">
        <v>91</v>
      </c>
      <c r="D314" s="6">
        <v>43706</v>
      </c>
      <c r="E314" s="4">
        <v>4.1100000000000003</v>
      </c>
      <c r="F314" s="4">
        <v>2.08</v>
      </c>
      <c r="G314" s="4">
        <v>1.7</v>
      </c>
      <c r="H314" s="4">
        <f t="shared" si="36"/>
        <v>1.8900000000000001</v>
      </c>
      <c r="I314" s="4">
        <f t="shared" si="37"/>
        <v>0.94500000000000006</v>
      </c>
      <c r="J314" s="11">
        <f t="shared" si="38"/>
        <v>11.530690403630024</v>
      </c>
      <c r="K314">
        <v>100</v>
      </c>
      <c r="L314"/>
      <c r="M314" s="13">
        <v>43866</v>
      </c>
      <c r="N314">
        <v>8.6</v>
      </c>
      <c r="O314">
        <v>5.54</v>
      </c>
      <c r="P314">
        <v>5.0599999999999996</v>
      </c>
      <c r="Q314" s="4">
        <f t="shared" si="39"/>
        <v>5.3</v>
      </c>
      <c r="R314" s="4">
        <f t="shared" si="44"/>
        <v>2.65</v>
      </c>
      <c r="S314" s="11">
        <f t="shared" si="40"/>
        <v>189.73177592457517</v>
      </c>
      <c r="T314">
        <v>100</v>
      </c>
      <c r="U314"/>
      <c r="V314" s="10">
        <f t="shared" si="41"/>
        <v>10.242812499999999</v>
      </c>
      <c r="W314" s="15">
        <f t="shared" si="42"/>
        <v>1.7503744735777309E-2</v>
      </c>
      <c r="X314" s="9">
        <f t="shared" si="43"/>
        <v>1.7503744735777309</v>
      </c>
    </row>
    <row r="315" spans="1:24">
      <c r="A315" s="4" t="s">
        <v>90</v>
      </c>
      <c r="B315" s="4" t="s">
        <v>71</v>
      </c>
      <c r="C315" s="5" t="s">
        <v>91</v>
      </c>
      <c r="D315" s="6">
        <v>43706</v>
      </c>
      <c r="E315" s="4">
        <v>6.08</v>
      </c>
      <c r="F315" s="4">
        <v>6.95</v>
      </c>
      <c r="G315" s="4">
        <v>3.2</v>
      </c>
      <c r="H315" s="4">
        <f t="shared" si="36"/>
        <v>5.0750000000000002</v>
      </c>
      <c r="I315" s="4">
        <f t="shared" si="37"/>
        <v>2.5375000000000001</v>
      </c>
      <c r="J315" s="11">
        <f t="shared" si="38"/>
        <v>122.98879707869271</v>
      </c>
      <c r="K315">
        <v>100</v>
      </c>
      <c r="L315"/>
      <c r="M315" s="13">
        <v>43866</v>
      </c>
      <c r="N315">
        <v>11.38</v>
      </c>
      <c r="O315">
        <v>9.0399999999999991</v>
      </c>
      <c r="P315">
        <v>7.08</v>
      </c>
      <c r="Q315" s="4">
        <f t="shared" si="39"/>
        <v>8.0599999999999987</v>
      </c>
      <c r="R315" s="4">
        <f t="shared" si="44"/>
        <v>4.0299999999999994</v>
      </c>
      <c r="S315" s="11">
        <f t="shared" si="40"/>
        <v>580.63368441307193</v>
      </c>
      <c r="T315">
        <v>100</v>
      </c>
      <c r="U315"/>
      <c r="V315" s="10">
        <f t="shared" si="41"/>
        <v>12.090625000000001</v>
      </c>
      <c r="W315" s="15">
        <f t="shared" si="42"/>
        <v>9.700167474384255E-3</v>
      </c>
      <c r="X315" s="9">
        <f t="shared" si="43"/>
        <v>0.97001674743842548</v>
      </c>
    </row>
    <row r="316" spans="1:24">
      <c r="A316" s="4" t="s">
        <v>90</v>
      </c>
      <c r="B316" s="4" t="s">
        <v>72</v>
      </c>
      <c r="C316" s="5" t="s">
        <v>91</v>
      </c>
      <c r="D316" s="6">
        <v>43706</v>
      </c>
      <c r="E316" s="4">
        <v>5.61</v>
      </c>
      <c r="F316" s="4">
        <v>4.82</v>
      </c>
      <c r="G316" s="4">
        <v>2.5499999999999998</v>
      </c>
      <c r="H316" s="4">
        <f t="shared" si="36"/>
        <v>3.6850000000000001</v>
      </c>
      <c r="I316" s="4">
        <f t="shared" si="37"/>
        <v>1.8425</v>
      </c>
      <c r="J316" s="11">
        <f t="shared" si="38"/>
        <v>59.831201885773616</v>
      </c>
      <c r="K316">
        <v>100</v>
      </c>
      <c r="L316"/>
      <c r="M316" s="13">
        <v>43866</v>
      </c>
      <c r="N316">
        <v>0</v>
      </c>
      <c r="O316">
        <v>0</v>
      </c>
      <c r="P316">
        <v>0</v>
      </c>
      <c r="Q316" s="4">
        <f t="shared" si="39"/>
        <v>0</v>
      </c>
      <c r="R316" s="4">
        <f t="shared" si="44"/>
        <v>0</v>
      </c>
      <c r="S316" s="11">
        <f t="shared" si="40"/>
        <v>0</v>
      </c>
      <c r="T316">
        <v>0</v>
      </c>
      <c r="U316" t="s">
        <v>118</v>
      </c>
      <c r="V316" s="10">
        <f t="shared" si="41"/>
        <v>-12.797812500000001</v>
      </c>
      <c r="W316" s="15" t="e">
        <f t="shared" si="42"/>
        <v>#NUM!</v>
      </c>
      <c r="X316" s="9" t="e">
        <f t="shared" si="43"/>
        <v>#NUM!</v>
      </c>
    </row>
    <row r="317" spans="1:24">
      <c r="A317" s="4" t="s">
        <v>90</v>
      </c>
      <c r="B317" s="4" t="s">
        <v>13</v>
      </c>
      <c r="C317" s="5" t="s">
        <v>92</v>
      </c>
      <c r="D317" s="6">
        <v>43706</v>
      </c>
      <c r="E317" s="4">
        <v>2.96</v>
      </c>
      <c r="F317" s="4">
        <v>1.27</v>
      </c>
      <c r="G317" s="4">
        <v>1.6</v>
      </c>
      <c r="H317" s="4">
        <f t="shared" si="36"/>
        <v>1.4350000000000001</v>
      </c>
      <c r="I317" s="4">
        <f t="shared" si="37"/>
        <v>0.71750000000000003</v>
      </c>
      <c r="J317" s="11">
        <f t="shared" si="38"/>
        <v>4.787242137745447</v>
      </c>
      <c r="K317">
        <v>100</v>
      </c>
      <c r="L317"/>
      <c r="M317" s="13">
        <v>43866</v>
      </c>
      <c r="N317">
        <v>5.51</v>
      </c>
      <c r="O317">
        <v>3.01</v>
      </c>
      <c r="P317">
        <v>3.2</v>
      </c>
      <c r="Q317" s="4">
        <f t="shared" si="39"/>
        <v>3.105</v>
      </c>
      <c r="R317" s="4">
        <f t="shared" si="44"/>
        <v>1.5525</v>
      </c>
      <c r="S317" s="11">
        <f t="shared" si="40"/>
        <v>41.721958738761543</v>
      </c>
      <c r="T317">
        <v>100</v>
      </c>
      <c r="U317"/>
      <c r="V317" s="10">
        <f t="shared" si="41"/>
        <v>5.8171875000000002</v>
      </c>
      <c r="W317" s="15">
        <f t="shared" si="42"/>
        <v>1.3531706794853559E-2</v>
      </c>
      <c r="X317" s="9">
        <f t="shared" si="43"/>
        <v>1.353170679485356</v>
      </c>
    </row>
    <row r="318" spans="1:24">
      <c r="A318" s="4" t="s">
        <v>90</v>
      </c>
      <c r="B318" s="4" t="s">
        <v>14</v>
      </c>
      <c r="C318" s="5" t="s">
        <v>92</v>
      </c>
      <c r="D318" s="6">
        <v>43706</v>
      </c>
      <c r="E318" s="4">
        <v>5.71</v>
      </c>
      <c r="F318" s="4">
        <v>4.21</v>
      </c>
      <c r="G318" s="4">
        <v>2.84</v>
      </c>
      <c r="H318" s="4">
        <f t="shared" si="36"/>
        <v>3.5249999999999999</v>
      </c>
      <c r="I318" s="4">
        <f t="shared" si="37"/>
        <v>1.7625</v>
      </c>
      <c r="J318" s="11">
        <f t="shared" si="38"/>
        <v>55.724250038713535</v>
      </c>
      <c r="K318">
        <v>100</v>
      </c>
      <c r="L318"/>
      <c r="M318" s="13">
        <v>43866</v>
      </c>
      <c r="N318">
        <v>9.17</v>
      </c>
      <c r="O318">
        <v>8.1199999999999992</v>
      </c>
      <c r="P318">
        <v>6.07</v>
      </c>
      <c r="Q318" s="4">
        <f t="shared" si="39"/>
        <v>7.0949999999999998</v>
      </c>
      <c r="R318" s="4">
        <f t="shared" si="44"/>
        <v>3.5474999999999999</v>
      </c>
      <c r="S318" s="11">
        <f t="shared" si="40"/>
        <v>362.5467502629412</v>
      </c>
      <c r="T318">
        <v>100</v>
      </c>
      <c r="U318"/>
      <c r="V318" s="10">
        <f t="shared" si="41"/>
        <v>7.8931249999999995</v>
      </c>
      <c r="W318" s="15">
        <f t="shared" si="42"/>
        <v>1.1704612570600017E-2</v>
      </c>
      <c r="X318" s="9">
        <f t="shared" si="43"/>
        <v>1.1704612570600017</v>
      </c>
    </row>
    <row r="319" spans="1:24">
      <c r="A319" s="4" t="s">
        <v>90</v>
      </c>
      <c r="B319" s="4" t="s">
        <v>15</v>
      </c>
      <c r="C319" s="5" t="s">
        <v>92</v>
      </c>
      <c r="D319" s="6">
        <v>43706</v>
      </c>
      <c r="E319" s="4">
        <v>5.65</v>
      </c>
      <c r="F319" s="4">
        <v>6.76</v>
      </c>
      <c r="G319" s="4">
        <v>4.43</v>
      </c>
      <c r="H319" s="4">
        <f t="shared" si="36"/>
        <v>5.5949999999999998</v>
      </c>
      <c r="I319" s="4">
        <f t="shared" si="37"/>
        <v>2.7974999999999999</v>
      </c>
      <c r="J319" s="11">
        <f t="shared" si="38"/>
        <v>138.91159914200509</v>
      </c>
      <c r="K319">
        <v>100</v>
      </c>
      <c r="L319"/>
      <c r="M319" s="13">
        <v>43866</v>
      </c>
      <c r="N319">
        <v>11.48</v>
      </c>
      <c r="O319">
        <v>10.97</v>
      </c>
      <c r="P319">
        <v>7.34</v>
      </c>
      <c r="Q319" s="4">
        <f t="shared" si="39"/>
        <v>9.1550000000000011</v>
      </c>
      <c r="R319" s="4">
        <f t="shared" si="44"/>
        <v>4.5775000000000006</v>
      </c>
      <c r="S319" s="11">
        <f t="shared" si="40"/>
        <v>755.69833734636109</v>
      </c>
      <c r="T319">
        <v>100</v>
      </c>
      <c r="U319"/>
      <c r="V319" s="10">
        <f t="shared" si="41"/>
        <v>13.299687499999999</v>
      </c>
      <c r="W319" s="15">
        <f t="shared" si="42"/>
        <v>1.0586278240364014E-2</v>
      </c>
      <c r="X319" s="9">
        <f t="shared" si="43"/>
        <v>1.0586278240364015</v>
      </c>
    </row>
    <row r="320" spans="1:24">
      <c r="A320" s="4" t="s">
        <v>90</v>
      </c>
      <c r="B320" s="4" t="s">
        <v>16</v>
      </c>
      <c r="C320" s="5" t="s">
        <v>92</v>
      </c>
      <c r="D320" s="6">
        <v>43706</v>
      </c>
      <c r="E320" s="4">
        <v>5.69</v>
      </c>
      <c r="F320" s="4">
        <v>3.91</v>
      </c>
      <c r="G320" s="4">
        <v>3.01</v>
      </c>
      <c r="H320" s="4">
        <f t="shared" si="36"/>
        <v>3.46</v>
      </c>
      <c r="I320" s="4">
        <f t="shared" si="37"/>
        <v>1.73</v>
      </c>
      <c r="J320" s="11">
        <f t="shared" si="38"/>
        <v>53.500069395165404</v>
      </c>
      <c r="K320">
        <v>100</v>
      </c>
      <c r="L320"/>
      <c r="M320" s="13">
        <v>43866</v>
      </c>
      <c r="N320">
        <v>10.1</v>
      </c>
      <c r="O320">
        <v>7.75</v>
      </c>
      <c r="P320">
        <v>5.81</v>
      </c>
      <c r="Q320" s="4">
        <f t="shared" si="39"/>
        <v>6.7799999999999994</v>
      </c>
      <c r="R320" s="4">
        <f t="shared" si="44"/>
        <v>3.3899999999999997</v>
      </c>
      <c r="S320" s="11">
        <f t="shared" si="40"/>
        <v>364.64531903662441</v>
      </c>
      <c r="T320">
        <v>100</v>
      </c>
      <c r="U320"/>
      <c r="V320" s="10">
        <f t="shared" si="41"/>
        <v>10.060312499999998</v>
      </c>
      <c r="W320" s="15">
        <f t="shared" si="42"/>
        <v>1.1995263759214479E-2</v>
      </c>
      <c r="X320" s="9">
        <f t="shared" si="43"/>
        <v>1.1995263759214478</v>
      </c>
    </row>
    <row r="321" spans="1:24">
      <c r="A321" s="4" t="s">
        <v>90</v>
      </c>
      <c r="B321" s="4" t="s">
        <v>17</v>
      </c>
      <c r="C321" s="5" t="s">
        <v>92</v>
      </c>
      <c r="D321" s="6">
        <v>43706</v>
      </c>
      <c r="E321" s="4">
        <v>5.27</v>
      </c>
      <c r="F321" s="4">
        <v>2.8</v>
      </c>
      <c r="G321" s="4">
        <v>2.46</v>
      </c>
      <c r="H321" s="4">
        <f t="shared" si="36"/>
        <v>2.63</v>
      </c>
      <c r="I321" s="4">
        <f t="shared" si="37"/>
        <v>1.3149999999999999</v>
      </c>
      <c r="J321" s="11">
        <f t="shared" si="38"/>
        <v>28.629383332248075</v>
      </c>
      <c r="K321">
        <v>100</v>
      </c>
      <c r="L321"/>
      <c r="M321" s="13">
        <v>43866</v>
      </c>
      <c r="N321">
        <v>9.76</v>
      </c>
      <c r="O321">
        <v>3.75</v>
      </c>
      <c r="P321">
        <v>4.63</v>
      </c>
      <c r="Q321" s="4">
        <f t="shared" si="39"/>
        <v>4.1899999999999995</v>
      </c>
      <c r="R321" s="4">
        <f t="shared" si="44"/>
        <v>2.0949999999999998</v>
      </c>
      <c r="S321" s="11">
        <f t="shared" si="40"/>
        <v>134.57604007707812</v>
      </c>
      <c r="T321">
        <v>90</v>
      </c>
      <c r="U321"/>
      <c r="V321" s="10">
        <f t="shared" si="41"/>
        <v>10.242812499999999</v>
      </c>
      <c r="W321" s="15">
        <f t="shared" si="42"/>
        <v>9.6730988335029765E-3</v>
      </c>
      <c r="X321" s="9">
        <f t="shared" si="43"/>
        <v>0.96730988335029766</v>
      </c>
    </row>
    <row r="322" spans="1:24">
      <c r="A322" s="4" t="s">
        <v>90</v>
      </c>
      <c r="B322" s="4" t="s">
        <v>18</v>
      </c>
      <c r="C322" s="5" t="s">
        <v>92</v>
      </c>
      <c r="D322" s="6">
        <v>43706</v>
      </c>
      <c r="E322" s="4">
        <v>7.98</v>
      </c>
      <c r="F322" s="4">
        <v>3.82</v>
      </c>
      <c r="G322" s="4">
        <v>3.16</v>
      </c>
      <c r="H322" s="4">
        <f t="shared" si="36"/>
        <v>3.49</v>
      </c>
      <c r="I322" s="4">
        <f t="shared" si="37"/>
        <v>1.7450000000000001</v>
      </c>
      <c r="J322" s="11">
        <f t="shared" si="38"/>
        <v>76.338500796578145</v>
      </c>
      <c r="K322">
        <v>100</v>
      </c>
      <c r="L322"/>
      <c r="M322" s="13">
        <v>43866</v>
      </c>
      <c r="N322">
        <v>11.71</v>
      </c>
      <c r="O322">
        <v>9.7799999999999994</v>
      </c>
      <c r="P322">
        <v>8.2200000000000006</v>
      </c>
      <c r="Q322" s="4">
        <f t="shared" si="39"/>
        <v>9</v>
      </c>
      <c r="R322" s="4">
        <f t="shared" si="44"/>
        <v>4.5</v>
      </c>
      <c r="S322" s="11">
        <f t="shared" si="40"/>
        <v>744.95801196411367</v>
      </c>
      <c r="T322">
        <v>100</v>
      </c>
      <c r="U322"/>
      <c r="V322" s="10">
        <f t="shared" si="41"/>
        <v>8.5090625000000006</v>
      </c>
      <c r="W322" s="15">
        <f t="shared" si="42"/>
        <v>1.4238440302447971E-2</v>
      </c>
      <c r="X322" s="9">
        <f t="shared" si="43"/>
        <v>1.423844030244797</v>
      </c>
    </row>
    <row r="323" spans="1:24">
      <c r="A323" s="4" t="s">
        <v>90</v>
      </c>
      <c r="B323" s="4" t="s">
        <v>19</v>
      </c>
      <c r="C323" s="5" t="s">
        <v>92</v>
      </c>
      <c r="D323" s="6">
        <v>43706</v>
      </c>
      <c r="E323" s="4">
        <v>5.57</v>
      </c>
      <c r="F323" s="4">
        <v>3.91</v>
      </c>
      <c r="G323" s="4">
        <v>3.06</v>
      </c>
      <c r="H323" s="4">
        <f t="shared" ref="H323:H361" si="45">AVERAGE(F323:G323)</f>
        <v>3.4850000000000003</v>
      </c>
      <c r="I323" s="4">
        <f t="shared" ref="I323:I361" si="46">H323/2</f>
        <v>1.7425000000000002</v>
      </c>
      <c r="J323" s="11">
        <f t="shared" ref="J323:J361" si="47">PI()*I323^2*E323</f>
        <v>53.131324368401678</v>
      </c>
      <c r="K323">
        <v>100</v>
      </c>
      <c r="L323"/>
      <c r="M323" s="13">
        <v>43866</v>
      </c>
      <c r="N323">
        <v>9.8699999999999992</v>
      </c>
      <c r="O323">
        <v>8.1300000000000008</v>
      </c>
      <c r="P323">
        <v>8.84</v>
      </c>
      <c r="Q323" s="4">
        <f t="shared" ref="Q323:Q361" si="48">AVERAGE(O323,P323)</f>
        <v>8.4849999999999994</v>
      </c>
      <c r="R323" s="4">
        <f t="shared" si="44"/>
        <v>4.2424999999999997</v>
      </c>
      <c r="S323" s="11">
        <f t="shared" ref="S323:S361" si="49">PI()*R323^2*N323</f>
        <v>558.09833561037021</v>
      </c>
      <c r="T323">
        <v>100</v>
      </c>
      <c r="U323"/>
      <c r="V323" s="10">
        <f t="shared" ref="V323:V386" si="50">((N323-E323)/(M323-D323))*365</f>
        <v>9.8093749999999975</v>
      </c>
      <c r="W323" s="15">
        <f t="shared" ref="W323:W386" si="51">LN(S323/J323)/(M323-D323)</f>
        <v>1.469855317783501E-2</v>
      </c>
      <c r="X323" s="9">
        <f t="shared" ref="X323:X386" si="52">W323*100</f>
        <v>1.469855317783501</v>
      </c>
    </row>
    <row r="324" spans="1:24">
      <c r="A324" s="4" t="s">
        <v>90</v>
      </c>
      <c r="B324" s="4" t="s">
        <v>20</v>
      </c>
      <c r="C324" s="5" t="s">
        <v>92</v>
      </c>
      <c r="D324" s="6">
        <v>43706</v>
      </c>
      <c r="E324" s="4">
        <v>5.73</v>
      </c>
      <c r="F324" s="4">
        <v>1.9</v>
      </c>
      <c r="G324" s="4">
        <v>1.31</v>
      </c>
      <c r="H324" s="4">
        <f t="shared" si="45"/>
        <v>1.605</v>
      </c>
      <c r="I324" s="4">
        <f t="shared" si="46"/>
        <v>0.80249999999999999</v>
      </c>
      <c r="J324" s="11">
        <f t="shared" si="47"/>
        <v>11.592966391151677</v>
      </c>
      <c r="K324">
        <v>100</v>
      </c>
      <c r="L324"/>
      <c r="M324" s="13">
        <v>43866</v>
      </c>
      <c r="N324">
        <v>8.35</v>
      </c>
      <c r="O324">
        <v>3.27</v>
      </c>
      <c r="P324">
        <v>3.28</v>
      </c>
      <c r="Q324" s="4">
        <f t="shared" si="48"/>
        <v>3.2749999999999999</v>
      </c>
      <c r="R324" s="4">
        <f t="shared" si="44"/>
        <v>1.6375</v>
      </c>
      <c r="S324" s="11">
        <f t="shared" si="49"/>
        <v>70.339449572019461</v>
      </c>
      <c r="T324">
        <v>100</v>
      </c>
      <c r="U324"/>
      <c r="V324" s="10">
        <f t="shared" si="50"/>
        <v>5.9768749999999979</v>
      </c>
      <c r="W324" s="15">
        <f t="shared" si="51"/>
        <v>1.1268338957166174E-2</v>
      </c>
      <c r="X324" s="9">
        <f t="shared" si="52"/>
        <v>1.1268338957166173</v>
      </c>
    </row>
    <row r="325" spans="1:24">
      <c r="A325" s="4" t="s">
        <v>90</v>
      </c>
      <c r="B325" s="4" t="s">
        <v>21</v>
      </c>
      <c r="C325" s="5" t="s">
        <v>92</v>
      </c>
      <c r="D325" s="6">
        <v>43706</v>
      </c>
      <c r="E325" s="4">
        <v>5.03</v>
      </c>
      <c r="F325" s="4">
        <v>3.99</v>
      </c>
      <c r="G325" s="4">
        <v>3.75</v>
      </c>
      <c r="H325" s="4">
        <f t="shared" si="45"/>
        <v>3.87</v>
      </c>
      <c r="I325" s="4">
        <f t="shared" si="46"/>
        <v>1.9350000000000001</v>
      </c>
      <c r="J325" s="11">
        <f t="shared" si="47"/>
        <v>59.167033659537843</v>
      </c>
      <c r="K325">
        <v>100</v>
      </c>
      <c r="L325"/>
      <c r="M325" s="13">
        <v>43866</v>
      </c>
      <c r="N325">
        <v>12.35</v>
      </c>
      <c r="O325">
        <v>9.74</v>
      </c>
      <c r="P325">
        <v>8.0299999999999994</v>
      </c>
      <c r="Q325" s="4">
        <f t="shared" si="48"/>
        <v>8.8849999999999998</v>
      </c>
      <c r="R325" s="4">
        <f t="shared" si="44"/>
        <v>4.4424999999999999</v>
      </c>
      <c r="S325" s="11">
        <f t="shared" si="49"/>
        <v>765.7230195067433</v>
      </c>
      <c r="T325">
        <v>100</v>
      </c>
      <c r="U325"/>
      <c r="V325" s="10">
        <f t="shared" si="50"/>
        <v>16.69875</v>
      </c>
      <c r="W325" s="15">
        <f t="shared" si="51"/>
        <v>1.6002849925576164E-2</v>
      </c>
      <c r="X325" s="9">
        <f t="shared" si="52"/>
        <v>1.6002849925576164</v>
      </c>
    </row>
    <row r="326" spans="1:24">
      <c r="A326" s="4" t="s">
        <v>90</v>
      </c>
      <c r="B326" s="4" t="s">
        <v>22</v>
      </c>
      <c r="C326" s="5" t="s">
        <v>92</v>
      </c>
      <c r="D326" s="6">
        <v>43706</v>
      </c>
      <c r="E326" s="4">
        <v>4.45</v>
      </c>
      <c r="F326" s="4">
        <v>2.68</v>
      </c>
      <c r="G326" s="4">
        <v>1.56</v>
      </c>
      <c r="H326" s="4">
        <f t="shared" si="45"/>
        <v>2.12</v>
      </c>
      <c r="I326" s="4">
        <f t="shared" si="46"/>
        <v>1.06</v>
      </c>
      <c r="J326" s="11">
        <f t="shared" si="47"/>
        <v>15.708026099802039</v>
      </c>
      <c r="K326">
        <v>100</v>
      </c>
      <c r="L326"/>
      <c r="M326" s="13">
        <v>43866</v>
      </c>
      <c r="N326">
        <v>0</v>
      </c>
      <c r="O326">
        <v>0</v>
      </c>
      <c r="P326">
        <v>0</v>
      </c>
      <c r="Q326" s="4">
        <f t="shared" si="48"/>
        <v>0</v>
      </c>
      <c r="R326" s="4">
        <f t="shared" ref="R326:R361" si="53">Q326/2</f>
        <v>0</v>
      </c>
      <c r="S326" s="11">
        <f t="shared" si="49"/>
        <v>0</v>
      </c>
      <c r="T326">
        <v>0</v>
      </c>
      <c r="U326" t="s">
        <v>118</v>
      </c>
      <c r="V326" s="10">
        <f t="shared" si="50"/>
        <v>-10.151562500000001</v>
      </c>
      <c r="W326" s="15" t="e">
        <f t="shared" si="51"/>
        <v>#NUM!</v>
      </c>
      <c r="X326" s="9" t="e">
        <f t="shared" si="52"/>
        <v>#NUM!</v>
      </c>
    </row>
    <row r="327" spans="1:24">
      <c r="A327" s="4" t="s">
        <v>90</v>
      </c>
      <c r="B327" s="4" t="s">
        <v>73</v>
      </c>
      <c r="C327" s="5" t="s">
        <v>92</v>
      </c>
      <c r="D327" s="6">
        <v>43706</v>
      </c>
      <c r="E327" s="4">
        <v>5.62</v>
      </c>
      <c r="F327" s="4">
        <v>4.99</v>
      </c>
      <c r="G327" s="4">
        <v>5.07</v>
      </c>
      <c r="H327" s="4">
        <f t="shared" si="45"/>
        <v>5.03</v>
      </c>
      <c r="I327" s="4">
        <f t="shared" si="46"/>
        <v>2.5150000000000001</v>
      </c>
      <c r="J327" s="11">
        <f t="shared" si="47"/>
        <v>111.67659580474006</v>
      </c>
      <c r="K327">
        <v>100</v>
      </c>
      <c r="L327"/>
      <c r="M327" s="13">
        <v>43866</v>
      </c>
      <c r="N327">
        <v>10.39</v>
      </c>
      <c r="O327">
        <v>7.93</v>
      </c>
      <c r="P327">
        <v>7.15</v>
      </c>
      <c r="Q327" s="4">
        <f t="shared" si="48"/>
        <v>7.54</v>
      </c>
      <c r="R327" s="4">
        <f t="shared" si="53"/>
        <v>3.77</v>
      </c>
      <c r="S327" s="11">
        <f t="shared" si="49"/>
        <v>463.92536773028417</v>
      </c>
      <c r="T327">
        <v>100</v>
      </c>
      <c r="U327"/>
      <c r="V327" s="10">
        <f t="shared" si="50"/>
        <v>10.881562500000001</v>
      </c>
      <c r="W327" s="15">
        <f t="shared" si="51"/>
        <v>8.9007283563873104E-3</v>
      </c>
      <c r="X327" s="9">
        <f t="shared" si="52"/>
        <v>0.89007283563873107</v>
      </c>
    </row>
    <row r="328" spans="1:24">
      <c r="A328" s="4" t="s">
        <v>90</v>
      </c>
      <c r="B328" s="4" t="s">
        <v>74</v>
      </c>
      <c r="C328" s="5" t="s">
        <v>92</v>
      </c>
      <c r="D328" s="6">
        <v>43706</v>
      </c>
      <c r="E328" s="4">
        <v>5.95</v>
      </c>
      <c r="F328" s="4">
        <v>4.29</v>
      </c>
      <c r="G328" s="4">
        <v>1.53</v>
      </c>
      <c r="H328" s="4">
        <f t="shared" si="45"/>
        <v>2.91</v>
      </c>
      <c r="I328" s="4">
        <f t="shared" si="46"/>
        <v>1.4550000000000001</v>
      </c>
      <c r="J328" s="11">
        <f t="shared" si="47"/>
        <v>39.572439615422297</v>
      </c>
      <c r="K328">
        <v>100</v>
      </c>
      <c r="L328"/>
      <c r="M328" s="13">
        <v>43866</v>
      </c>
      <c r="N328">
        <v>8</v>
      </c>
      <c r="O328">
        <v>6.66</v>
      </c>
      <c r="P328">
        <v>4.47</v>
      </c>
      <c r="Q328" s="4">
        <f t="shared" si="48"/>
        <v>5.5649999999999995</v>
      </c>
      <c r="R328" s="4">
        <f t="shared" si="53"/>
        <v>2.7824999999999998</v>
      </c>
      <c r="S328" s="11">
        <f t="shared" si="49"/>
        <v>194.58537949473867</v>
      </c>
      <c r="T328">
        <v>100</v>
      </c>
      <c r="U328"/>
      <c r="V328" s="10">
        <f t="shared" si="50"/>
        <v>4.6765624999999993</v>
      </c>
      <c r="W328" s="15">
        <f t="shared" si="51"/>
        <v>9.9546133075656944E-3</v>
      </c>
      <c r="X328" s="9">
        <f t="shared" si="52"/>
        <v>0.9954613307565694</v>
      </c>
    </row>
    <row r="329" spans="1:24">
      <c r="A329" s="4" t="s">
        <v>90</v>
      </c>
      <c r="B329" s="4" t="s">
        <v>75</v>
      </c>
      <c r="C329" s="5" t="s">
        <v>92</v>
      </c>
      <c r="D329" s="6">
        <v>43706</v>
      </c>
      <c r="E329" s="4">
        <v>7.09</v>
      </c>
      <c r="F329" s="4">
        <v>3.91</v>
      </c>
      <c r="G329" s="4">
        <v>2.74</v>
      </c>
      <c r="H329" s="4">
        <f t="shared" si="45"/>
        <v>3.3250000000000002</v>
      </c>
      <c r="I329" s="4">
        <f t="shared" si="46"/>
        <v>1.6625000000000001</v>
      </c>
      <c r="J329" s="11">
        <f t="shared" si="47"/>
        <v>61.562949072795384</v>
      </c>
      <c r="K329">
        <v>100</v>
      </c>
      <c r="L329"/>
      <c r="M329" s="13">
        <v>43866</v>
      </c>
      <c r="N329">
        <v>0</v>
      </c>
      <c r="O329">
        <v>0</v>
      </c>
      <c r="P329">
        <v>0</v>
      </c>
      <c r="Q329" s="4">
        <f t="shared" si="48"/>
        <v>0</v>
      </c>
      <c r="R329" s="4">
        <f t="shared" si="53"/>
        <v>0</v>
      </c>
      <c r="S329" s="11">
        <f t="shared" si="49"/>
        <v>0</v>
      </c>
      <c r="T329">
        <v>0</v>
      </c>
      <c r="U329" t="s">
        <v>118</v>
      </c>
      <c r="V329" s="10">
        <f t="shared" si="50"/>
        <v>-16.174062499999998</v>
      </c>
      <c r="W329" s="15" t="e">
        <f t="shared" si="51"/>
        <v>#NUM!</v>
      </c>
      <c r="X329" s="9" t="e">
        <f t="shared" si="52"/>
        <v>#NUM!</v>
      </c>
    </row>
    <row r="330" spans="1:24">
      <c r="A330" s="4" t="s">
        <v>90</v>
      </c>
      <c r="B330" s="4" t="s">
        <v>76</v>
      </c>
      <c r="C330" s="5" t="s">
        <v>92</v>
      </c>
      <c r="D330" s="6">
        <v>43706</v>
      </c>
      <c r="E330" s="4">
        <v>4.0999999999999996</v>
      </c>
      <c r="F330" s="4">
        <v>1.56</v>
      </c>
      <c r="G330" s="4">
        <v>1.72</v>
      </c>
      <c r="H330" s="4">
        <f t="shared" si="45"/>
        <v>1.6400000000000001</v>
      </c>
      <c r="I330" s="4">
        <f t="shared" si="46"/>
        <v>0.82000000000000006</v>
      </c>
      <c r="J330" s="11">
        <f t="shared" si="47"/>
        <v>8.6608682911224868</v>
      </c>
      <c r="K330">
        <v>100</v>
      </c>
      <c r="L330"/>
      <c r="M330" s="13">
        <v>43866</v>
      </c>
      <c r="N330">
        <v>8.15</v>
      </c>
      <c r="O330">
        <v>3.35</v>
      </c>
      <c r="P330">
        <v>3.17</v>
      </c>
      <c r="Q330" s="4">
        <f t="shared" si="48"/>
        <v>3.26</v>
      </c>
      <c r="R330" s="4">
        <f t="shared" si="53"/>
        <v>1.63</v>
      </c>
      <c r="S330" s="11">
        <f t="shared" si="49"/>
        <v>68.027214798780179</v>
      </c>
      <c r="T330">
        <v>100</v>
      </c>
      <c r="U330"/>
      <c r="V330" s="10">
        <f t="shared" si="50"/>
        <v>9.2390625000000011</v>
      </c>
      <c r="W330" s="15">
        <f t="shared" si="51"/>
        <v>1.2881830378922047E-2</v>
      </c>
      <c r="X330" s="9">
        <f t="shared" si="52"/>
        <v>1.2881830378922048</v>
      </c>
    </row>
    <row r="331" spans="1:24">
      <c r="A331" s="4" t="s">
        <v>90</v>
      </c>
      <c r="B331" s="4" t="s">
        <v>77</v>
      </c>
      <c r="C331" s="5" t="s">
        <v>92</v>
      </c>
      <c r="D331" s="6">
        <v>43706</v>
      </c>
      <c r="E331" s="4">
        <v>8.4700000000000006</v>
      </c>
      <c r="F331" s="4">
        <v>5.16</v>
      </c>
      <c r="G331" s="4">
        <v>4.55</v>
      </c>
      <c r="H331" s="4">
        <f t="shared" si="45"/>
        <v>4.8550000000000004</v>
      </c>
      <c r="I331" s="4">
        <f t="shared" si="46"/>
        <v>2.4275000000000002</v>
      </c>
      <c r="J331" s="11">
        <f t="shared" si="47"/>
        <v>156.80205863502857</v>
      </c>
      <c r="K331">
        <v>100</v>
      </c>
      <c r="L331"/>
      <c r="M331" s="13">
        <v>43866</v>
      </c>
      <c r="N331">
        <v>0</v>
      </c>
      <c r="O331">
        <v>0</v>
      </c>
      <c r="P331">
        <v>0</v>
      </c>
      <c r="Q331" s="4">
        <f t="shared" si="48"/>
        <v>0</v>
      </c>
      <c r="R331" s="4">
        <f t="shared" si="53"/>
        <v>0</v>
      </c>
      <c r="S331" s="11">
        <f t="shared" si="49"/>
        <v>0</v>
      </c>
      <c r="T331">
        <v>0</v>
      </c>
      <c r="U331" t="s">
        <v>118</v>
      </c>
      <c r="V331" s="10">
        <f t="shared" si="50"/>
        <v>-19.322187500000002</v>
      </c>
      <c r="W331" s="15" t="e">
        <f t="shared" si="51"/>
        <v>#NUM!</v>
      </c>
      <c r="X331" s="9" t="e">
        <f t="shared" si="52"/>
        <v>#NUM!</v>
      </c>
    </row>
    <row r="332" spans="1:24">
      <c r="A332" s="4" t="s">
        <v>90</v>
      </c>
      <c r="B332" s="4" t="s">
        <v>23</v>
      </c>
      <c r="C332" s="5" t="s">
        <v>93</v>
      </c>
      <c r="D332" s="6">
        <v>43706</v>
      </c>
      <c r="E332" s="4">
        <v>5.71</v>
      </c>
      <c r="F332" s="4">
        <v>3.59</v>
      </c>
      <c r="G332" s="4">
        <v>3.84</v>
      </c>
      <c r="H332" s="4">
        <f t="shared" si="45"/>
        <v>3.7149999999999999</v>
      </c>
      <c r="I332" s="4">
        <f t="shared" si="46"/>
        <v>1.8574999999999999</v>
      </c>
      <c r="J332" s="11">
        <f t="shared" si="47"/>
        <v>61.893298143195551</v>
      </c>
      <c r="K332">
        <v>100</v>
      </c>
      <c r="L332"/>
      <c r="M332" s="13">
        <v>43866</v>
      </c>
      <c r="N332">
        <v>8.94</v>
      </c>
      <c r="O332">
        <v>7.23</v>
      </c>
      <c r="P332">
        <v>5.64</v>
      </c>
      <c r="Q332" s="4">
        <f t="shared" si="48"/>
        <v>6.4350000000000005</v>
      </c>
      <c r="R332" s="4">
        <f t="shared" si="53"/>
        <v>3.2175000000000002</v>
      </c>
      <c r="S332" s="11">
        <f t="shared" si="49"/>
        <v>290.75319960864266</v>
      </c>
      <c r="T332">
        <v>100</v>
      </c>
      <c r="U332"/>
      <c r="V332" s="10">
        <f t="shared" si="50"/>
        <v>7.3684374999999989</v>
      </c>
      <c r="W332" s="15">
        <f t="shared" si="51"/>
        <v>9.6691430704639956E-3</v>
      </c>
      <c r="X332" s="9">
        <f t="shared" si="52"/>
        <v>0.96691430704639958</v>
      </c>
    </row>
    <row r="333" spans="1:24">
      <c r="A333" s="4" t="s">
        <v>90</v>
      </c>
      <c r="B333" s="4" t="s">
        <v>24</v>
      </c>
      <c r="C333" s="5" t="s">
        <v>93</v>
      </c>
      <c r="D333" s="6">
        <v>43706</v>
      </c>
      <c r="E333" s="4">
        <v>7.3</v>
      </c>
      <c r="F333" s="4">
        <v>6.81</v>
      </c>
      <c r="G333" s="4">
        <v>4.1500000000000004</v>
      </c>
      <c r="H333" s="4">
        <f t="shared" si="45"/>
        <v>5.48</v>
      </c>
      <c r="I333" s="4">
        <f t="shared" si="46"/>
        <v>2.74</v>
      </c>
      <c r="J333" s="11">
        <f t="shared" si="47"/>
        <v>172.17649334446233</v>
      </c>
      <c r="K333">
        <v>100</v>
      </c>
      <c r="L333"/>
      <c r="M333" s="13">
        <v>43866</v>
      </c>
      <c r="N333">
        <v>10.11</v>
      </c>
      <c r="O333">
        <v>8.99</v>
      </c>
      <c r="P333">
        <v>8.5299999999999994</v>
      </c>
      <c r="Q333" s="4">
        <f t="shared" si="48"/>
        <v>8.76</v>
      </c>
      <c r="R333" s="4">
        <f t="shared" si="53"/>
        <v>4.38</v>
      </c>
      <c r="S333" s="11">
        <f t="shared" si="49"/>
        <v>609.32535374666827</v>
      </c>
      <c r="T333">
        <v>100</v>
      </c>
      <c r="U333"/>
      <c r="V333" s="10">
        <f t="shared" si="50"/>
        <v>6.410312499999999</v>
      </c>
      <c r="W333" s="15">
        <f t="shared" si="51"/>
        <v>7.8989518303424142E-3</v>
      </c>
      <c r="X333" s="9">
        <f t="shared" si="52"/>
        <v>0.78989518303424144</v>
      </c>
    </row>
    <row r="334" spans="1:24">
      <c r="A334" s="4" t="s">
        <v>90</v>
      </c>
      <c r="B334" s="4" t="s">
        <v>25</v>
      </c>
      <c r="C334" s="5" t="s">
        <v>93</v>
      </c>
      <c r="D334" s="6">
        <v>43706</v>
      </c>
      <c r="E334" s="4">
        <v>5.39</v>
      </c>
      <c r="F334" s="4">
        <v>3.69</v>
      </c>
      <c r="G334" s="4">
        <v>3.37</v>
      </c>
      <c r="H334" s="4">
        <f t="shared" si="45"/>
        <v>3.5300000000000002</v>
      </c>
      <c r="I334" s="4">
        <f t="shared" si="46"/>
        <v>1.7650000000000001</v>
      </c>
      <c r="J334" s="11">
        <f t="shared" si="47"/>
        <v>52.750679381365231</v>
      </c>
      <c r="K334">
        <v>100</v>
      </c>
      <c r="L334"/>
      <c r="M334" s="13">
        <v>43866</v>
      </c>
      <c r="N334">
        <v>9.42</v>
      </c>
      <c r="O334">
        <v>8.17</v>
      </c>
      <c r="P334">
        <v>6.15</v>
      </c>
      <c r="Q334" s="4">
        <f t="shared" si="48"/>
        <v>7.16</v>
      </c>
      <c r="R334" s="4">
        <f t="shared" si="53"/>
        <v>3.58</v>
      </c>
      <c r="S334" s="11">
        <f t="shared" si="49"/>
        <v>379.28601416511066</v>
      </c>
      <c r="T334">
        <v>100</v>
      </c>
      <c r="U334"/>
      <c r="V334" s="10">
        <f t="shared" si="50"/>
        <v>9.1934374999999999</v>
      </c>
      <c r="W334" s="15">
        <f t="shared" si="51"/>
        <v>1.2329462023262896E-2</v>
      </c>
      <c r="X334" s="9">
        <f t="shared" si="52"/>
        <v>1.2329462023262896</v>
      </c>
    </row>
    <row r="335" spans="1:24">
      <c r="A335" s="4" t="s">
        <v>90</v>
      </c>
      <c r="B335" s="4" t="s">
        <v>26</v>
      </c>
      <c r="C335" s="5" t="s">
        <v>93</v>
      </c>
      <c r="D335" s="6">
        <v>43706</v>
      </c>
      <c r="E335" s="4">
        <v>5.62</v>
      </c>
      <c r="F335" s="4">
        <v>5.15</v>
      </c>
      <c r="G335" s="4">
        <v>2.83</v>
      </c>
      <c r="H335" s="4">
        <f t="shared" si="45"/>
        <v>3.99</v>
      </c>
      <c r="I335" s="4">
        <f t="shared" si="46"/>
        <v>1.9950000000000001</v>
      </c>
      <c r="J335" s="11">
        <f t="shared" si="47"/>
        <v>70.270329232202897</v>
      </c>
      <c r="K335">
        <v>100</v>
      </c>
      <c r="L335"/>
      <c r="M335" s="13">
        <v>43866</v>
      </c>
      <c r="N335">
        <v>9.9600000000000009</v>
      </c>
      <c r="O335">
        <v>8.9700000000000006</v>
      </c>
      <c r="P335">
        <v>6.6</v>
      </c>
      <c r="Q335" s="4">
        <f t="shared" si="48"/>
        <v>7.7850000000000001</v>
      </c>
      <c r="R335" s="4">
        <f t="shared" si="53"/>
        <v>3.8925000000000001</v>
      </c>
      <c r="S335" s="11">
        <f t="shared" si="49"/>
        <v>474.0961773423071</v>
      </c>
      <c r="T335">
        <v>100</v>
      </c>
      <c r="U335"/>
      <c r="V335" s="10">
        <f t="shared" si="50"/>
        <v>9.9006250000000016</v>
      </c>
      <c r="W335" s="15">
        <f t="shared" si="51"/>
        <v>1.1931628477870538E-2</v>
      </c>
      <c r="X335" s="9">
        <f t="shared" si="52"/>
        <v>1.1931628477870537</v>
      </c>
    </row>
    <row r="336" spans="1:24">
      <c r="A336" s="4" t="s">
        <v>90</v>
      </c>
      <c r="B336" s="4" t="s">
        <v>27</v>
      </c>
      <c r="C336" s="5" t="s">
        <v>93</v>
      </c>
      <c r="D336" s="6">
        <v>43706</v>
      </c>
      <c r="E336" s="4">
        <v>5.55</v>
      </c>
      <c r="F336" s="4">
        <v>5.53</v>
      </c>
      <c r="G336" s="4">
        <v>3.93</v>
      </c>
      <c r="H336" s="4">
        <f t="shared" si="45"/>
        <v>4.7300000000000004</v>
      </c>
      <c r="I336" s="4">
        <f t="shared" si="46"/>
        <v>2.3650000000000002</v>
      </c>
      <c r="J336" s="11">
        <f t="shared" si="47"/>
        <v>97.522571862804995</v>
      </c>
      <c r="K336">
        <v>100</v>
      </c>
      <c r="L336"/>
      <c r="M336" s="13">
        <v>43866</v>
      </c>
      <c r="N336">
        <v>8.82</v>
      </c>
      <c r="O336">
        <v>8.4700000000000006</v>
      </c>
      <c r="P336">
        <v>7.56</v>
      </c>
      <c r="Q336" s="4">
        <f t="shared" si="48"/>
        <v>8.0150000000000006</v>
      </c>
      <c r="R336" s="4">
        <f t="shared" si="53"/>
        <v>4.0075000000000003</v>
      </c>
      <c r="S336" s="11">
        <f t="shared" si="49"/>
        <v>445.00564472952669</v>
      </c>
      <c r="T336">
        <v>100</v>
      </c>
      <c r="U336"/>
      <c r="V336" s="10">
        <f t="shared" si="50"/>
        <v>7.4596875000000011</v>
      </c>
      <c r="W336" s="15">
        <f t="shared" si="51"/>
        <v>9.4875194335981624E-3</v>
      </c>
      <c r="X336" s="9">
        <f t="shared" si="52"/>
        <v>0.94875194335981627</v>
      </c>
    </row>
    <row r="337" spans="1:24">
      <c r="A337" s="4" t="s">
        <v>90</v>
      </c>
      <c r="B337" s="4" t="s">
        <v>28</v>
      </c>
      <c r="C337" s="5" t="s">
        <v>93</v>
      </c>
      <c r="D337" s="6">
        <v>43706</v>
      </c>
      <c r="E337" s="4">
        <v>6.26</v>
      </c>
      <c r="F337" s="4">
        <v>4.03</v>
      </c>
      <c r="G337" s="4">
        <v>3.09</v>
      </c>
      <c r="H337" s="4">
        <f t="shared" si="45"/>
        <v>3.56</v>
      </c>
      <c r="I337" s="4">
        <f t="shared" si="46"/>
        <v>1.78</v>
      </c>
      <c r="J337" s="11">
        <f t="shared" si="47"/>
        <v>62.310926744348222</v>
      </c>
      <c r="K337">
        <v>100</v>
      </c>
      <c r="L337"/>
      <c r="M337" s="13">
        <v>43866</v>
      </c>
      <c r="N337">
        <v>10.130000000000001</v>
      </c>
      <c r="O337">
        <v>7.43</v>
      </c>
      <c r="P337">
        <v>6.81</v>
      </c>
      <c r="Q337" s="4">
        <f t="shared" si="48"/>
        <v>7.1199999999999992</v>
      </c>
      <c r="R337" s="4">
        <f t="shared" si="53"/>
        <v>3.5599999999999996</v>
      </c>
      <c r="S337" s="11">
        <f t="shared" si="49"/>
        <v>403.32887407044558</v>
      </c>
      <c r="T337">
        <v>100</v>
      </c>
      <c r="U337"/>
      <c r="V337" s="10">
        <f t="shared" si="50"/>
        <v>8.8284375000000033</v>
      </c>
      <c r="W337" s="15">
        <f t="shared" si="51"/>
        <v>1.1672596839177971E-2</v>
      </c>
      <c r="X337" s="9">
        <f t="shared" si="52"/>
        <v>1.1672596839177971</v>
      </c>
    </row>
    <row r="338" spans="1:24">
      <c r="A338" s="4" t="s">
        <v>90</v>
      </c>
      <c r="B338" s="4" t="s">
        <v>29</v>
      </c>
      <c r="C338" s="5" t="s">
        <v>93</v>
      </c>
      <c r="D338" s="6">
        <v>43706</v>
      </c>
      <c r="E338" s="4">
        <v>3.72</v>
      </c>
      <c r="F338" s="4">
        <v>1.86</v>
      </c>
      <c r="G338" s="4">
        <v>2.2400000000000002</v>
      </c>
      <c r="H338" s="4">
        <f t="shared" si="45"/>
        <v>2.0500000000000003</v>
      </c>
      <c r="I338" s="4">
        <f t="shared" si="46"/>
        <v>1.0250000000000001</v>
      </c>
      <c r="J338" s="11">
        <f t="shared" si="47"/>
        <v>12.278365107841333</v>
      </c>
      <c r="K338">
        <v>100</v>
      </c>
      <c r="L338"/>
      <c r="M338" s="13">
        <v>43866</v>
      </c>
      <c r="N338">
        <v>6.97</v>
      </c>
      <c r="O338">
        <v>6.85</v>
      </c>
      <c r="P338">
        <v>5.01</v>
      </c>
      <c r="Q338" s="4">
        <f t="shared" si="48"/>
        <v>5.93</v>
      </c>
      <c r="R338" s="4">
        <f t="shared" si="53"/>
        <v>2.9649999999999999</v>
      </c>
      <c r="S338" s="11">
        <f t="shared" si="49"/>
        <v>192.50058169610284</v>
      </c>
      <c r="T338">
        <v>100</v>
      </c>
      <c r="U338"/>
      <c r="V338" s="10">
        <f t="shared" si="50"/>
        <v>7.4140624999999991</v>
      </c>
      <c r="W338" s="15">
        <f t="shared" si="51"/>
        <v>1.7201627476287569E-2</v>
      </c>
      <c r="X338" s="9">
        <f t="shared" si="52"/>
        <v>1.7201627476287569</v>
      </c>
    </row>
    <row r="339" spans="1:24">
      <c r="A339" s="4" t="s">
        <v>90</v>
      </c>
      <c r="B339" s="4" t="s">
        <v>30</v>
      </c>
      <c r="C339" s="5" t="s">
        <v>93</v>
      </c>
      <c r="D339" s="6">
        <v>43706</v>
      </c>
      <c r="E339" s="4">
        <v>3.8</v>
      </c>
      <c r="F339" s="4">
        <v>3.34</v>
      </c>
      <c r="G339" s="4">
        <v>3.36</v>
      </c>
      <c r="H339" s="4">
        <f t="shared" si="45"/>
        <v>3.3499999999999996</v>
      </c>
      <c r="I339" s="4">
        <f t="shared" si="46"/>
        <v>1.6749999999999998</v>
      </c>
      <c r="J339" s="11">
        <f t="shared" si="47"/>
        <v>33.493697377165873</v>
      </c>
      <c r="K339">
        <v>100</v>
      </c>
      <c r="L339"/>
      <c r="M339" s="13">
        <v>43866</v>
      </c>
      <c r="N339">
        <v>9.18</v>
      </c>
      <c r="O339">
        <v>7.55</v>
      </c>
      <c r="P339">
        <v>7.15</v>
      </c>
      <c r="Q339" s="4">
        <f t="shared" si="48"/>
        <v>7.35</v>
      </c>
      <c r="R339" s="4">
        <f t="shared" si="53"/>
        <v>3.6749999999999998</v>
      </c>
      <c r="S339" s="11">
        <f t="shared" si="49"/>
        <v>389.49980155003277</v>
      </c>
      <c r="T339">
        <v>100</v>
      </c>
      <c r="U339"/>
      <c r="V339" s="10">
        <f t="shared" si="50"/>
        <v>12.273125</v>
      </c>
      <c r="W339" s="15">
        <f t="shared" si="51"/>
        <v>1.5334412954222498E-2</v>
      </c>
      <c r="X339" s="9">
        <f t="shared" si="52"/>
        <v>1.5334412954222498</v>
      </c>
    </row>
    <row r="340" spans="1:24">
      <c r="A340" s="4" t="s">
        <v>90</v>
      </c>
      <c r="B340" s="4" t="s">
        <v>31</v>
      </c>
      <c r="C340" s="5" t="s">
        <v>93</v>
      </c>
      <c r="D340" s="6">
        <v>43706</v>
      </c>
      <c r="E340" s="4">
        <v>4.54</v>
      </c>
      <c r="F340" s="4">
        <v>4.07</v>
      </c>
      <c r="G340" s="4">
        <v>3.49</v>
      </c>
      <c r="H340" s="4">
        <f t="shared" si="45"/>
        <v>3.7800000000000002</v>
      </c>
      <c r="I340" s="4">
        <f t="shared" si="46"/>
        <v>1.8900000000000001</v>
      </c>
      <c r="J340" s="11">
        <f t="shared" si="47"/>
        <v>50.948257355211979</v>
      </c>
      <c r="K340">
        <v>100</v>
      </c>
      <c r="L340"/>
      <c r="M340" s="13">
        <v>43866</v>
      </c>
      <c r="N340">
        <v>9.01</v>
      </c>
      <c r="O340">
        <v>7.33</v>
      </c>
      <c r="P340">
        <v>7.16</v>
      </c>
      <c r="Q340" s="4">
        <f t="shared" si="48"/>
        <v>7.2450000000000001</v>
      </c>
      <c r="R340" s="4">
        <f t="shared" si="53"/>
        <v>3.6225000000000001</v>
      </c>
      <c r="S340" s="11">
        <f t="shared" si="49"/>
        <v>371.44237877749214</v>
      </c>
      <c r="T340">
        <v>100</v>
      </c>
      <c r="U340"/>
      <c r="V340" s="10">
        <f t="shared" si="50"/>
        <v>10.197187499999998</v>
      </c>
      <c r="W340" s="15">
        <f t="shared" si="51"/>
        <v>1.2416144949058053E-2</v>
      </c>
      <c r="X340" s="9">
        <f t="shared" si="52"/>
        <v>1.2416144949058052</v>
      </c>
    </row>
    <row r="341" spans="1:24">
      <c r="A341" s="4" t="s">
        <v>90</v>
      </c>
      <c r="B341" s="4" t="s">
        <v>32</v>
      </c>
      <c r="C341" s="5" t="s">
        <v>93</v>
      </c>
      <c r="D341" s="6">
        <v>43706</v>
      </c>
      <c r="E341" s="4">
        <v>5.26</v>
      </c>
      <c r="F341" s="4">
        <v>4.6399999999999997</v>
      </c>
      <c r="G341" s="4">
        <v>2.69</v>
      </c>
      <c r="H341" s="4">
        <f t="shared" si="45"/>
        <v>3.665</v>
      </c>
      <c r="I341" s="4">
        <f t="shared" si="46"/>
        <v>1.8325</v>
      </c>
      <c r="J341" s="11">
        <f t="shared" si="47"/>
        <v>55.491131886495189</v>
      </c>
      <c r="K341">
        <v>100</v>
      </c>
      <c r="L341"/>
      <c r="M341" s="13">
        <v>43866</v>
      </c>
      <c r="N341">
        <v>9.51</v>
      </c>
      <c r="O341">
        <v>7.03</v>
      </c>
      <c r="P341">
        <v>6.97</v>
      </c>
      <c r="Q341" s="4">
        <f t="shared" si="48"/>
        <v>7</v>
      </c>
      <c r="R341" s="4">
        <f t="shared" si="53"/>
        <v>3.5</v>
      </c>
      <c r="S341" s="11">
        <f t="shared" si="49"/>
        <v>365.98769016157689</v>
      </c>
      <c r="T341">
        <v>100</v>
      </c>
      <c r="U341"/>
      <c r="V341" s="10">
        <f t="shared" si="50"/>
        <v>9.6953125</v>
      </c>
      <c r="W341" s="15">
        <f t="shared" si="51"/>
        <v>1.1789852982756732E-2</v>
      </c>
      <c r="X341" s="9">
        <f t="shared" si="52"/>
        <v>1.1789852982756732</v>
      </c>
    </row>
    <row r="342" spans="1:24">
      <c r="A342" s="4" t="s">
        <v>90</v>
      </c>
      <c r="B342" s="4" t="s">
        <v>78</v>
      </c>
      <c r="C342" s="5" t="s">
        <v>93</v>
      </c>
      <c r="D342" s="6">
        <v>43706</v>
      </c>
      <c r="E342" s="4">
        <v>5.38</v>
      </c>
      <c r="F342" s="4">
        <v>3.66</v>
      </c>
      <c r="G342" s="4">
        <v>2.71</v>
      </c>
      <c r="H342" s="4">
        <f t="shared" si="45"/>
        <v>3.1850000000000001</v>
      </c>
      <c r="I342" s="4">
        <f t="shared" si="46"/>
        <v>1.5925</v>
      </c>
      <c r="J342" s="11">
        <f t="shared" si="47"/>
        <v>42.863835580406779</v>
      </c>
      <c r="K342">
        <v>100</v>
      </c>
      <c r="L342"/>
      <c r="M342" s="13">
        <v>43866</v>
      </c>
      <c r="N342">
        <v>9.36</v>
      </c>
      <c r="O342">
        <v>7.56</v>
      </c>
      <c r="P342">
        <v>4.74</v>
      </c>
      <c r="Q342" s="4">
        <f t="shared" si="48"/>
        <v>6.15</v>
      </c>
      <c r="R342" s="4">
        <f t="shared" si="53"/>
        <v>3.0750000000000002</v>
      </c>
      <c r="S342" s="11">
        <f t="shared" si="49"/>
        <v>278.04555824853588</v>
      </c>
      <c r="T342">
        <v>100</v>
      </c>
      <c r="U342"/>
      <c r="V342" s="10">
        <f t="shared" si="50"/>
        <v>9.0793749999999989</v>
      </c>
      <c r="W342" s="15">
        <f t="shared" si="51"/>
        <v>1.1685978136902546E-2</v>
      </c>
      <c r="X342" s="9">
        <f t="shared" si="52"/>
        <v>1.1685978136902546</v>
      </c>
    </row>
    <row r="343" spans="1:24">
      <c r="A343" s="4" t="s">
        <v>90</v>
      </c>
      <c r="B343" s="4" t="s">
        <v>79</v>
      </c>
      <c r="C343" s="5" t="s">
        <v>93</v>
      </c>
      <c r="D343" s="6">
        <v>43706</v>
      </c>
      <c r="E343" s="4">
        <v>4.08</v>
      </c>
      <c r="F343" s="4">
        <v>2.69</v>
      </c>
      <c r="G343" s="4">
        <v>2.5299999999999998</v>
      </c>
      <c r="H343" s="4">
        <f t="shared" si="45"/>
        <v>2.61</v>
      </c>
      <c r="I343" s="4">
        <f t="shared" si="46"/>
        <v>1.3049999999999999</v>
      </c>
      <c r="J343" s="11">
        <f t="shared" si="47"/>
        <v>21.828860181829405</v>
      </c>
      <c r="K343">
        <v>100</v>
      </c>
      <c r="L343"/>
      <c r="M343" s="13">
        <v>43866</v>
      </c>
      <c r="N343">
        <v>8.33</v>
      </c>
      <c r="O343">
        <v>4.0999999999999996</v>
      </c>
      <c r="P343">
        <v>6.48</v>
      </c>
      <c r="Q343" s="4">
        <f t="shared" si="48"/>
        <v>5.29</v>
      </c>
      <c r="R343" s="4">
        <f t="shared" si="53"/>
        <v>2.645</v>
      </c>
      <c r="S343" s="11">
        <f t="shared" si="49"/>
        <v>183.08224400027333</v>
      </c>
      <c r="T343">
        <v>100</v>
      </c>
      <c r="U343"/>
      <c r="V343" s="10">
        <f t="shared" si="50"/>
        <v>9.6953125</v>
      </c>
      <c r="W343" s="15">
        <f t="shared" si="51"/>
        <v>1.3291890730211833E-2</v>
      </c>
      <c r="X343" s="9">
        <f t="shared" si="52"/>
        <v>1.3291890730211833</v>
      </c>
    </row>
    <row r="344" spans="1:24">
      <c r="A344" s="4" t="s">
        <v>90</v>
      </c>
      <c r="B344" s="4" t="s">
        <v>80</v>
      </c>
      <c r="C344" s="5" t="s">
        <v>93</v>
      </c>
      <c r="D344" s="6">
        <v>43706</v>
      </c>
      <c r="E344" s="4">
        <v>4.57</v>
      </c>
      <c r="F344" s="4">
        <v>4.33</v>
      </c>
      <c r="G344" s="4">
        <v>3.94</v>
      </c>
      <c r="H344" s="4">
        <f t="shared" si="45"/>
        <v>4.1349999999999998</v>
      </c>
      <c r="I344" s="4">
        <f t="shared" si="46"/>
        <v>2.0674999999999999</v>
      </c>
      <c r="J344" s="11">
        <f t="shared" si="47"/>
        <v>61.37013932146845</v>
      </c>
      <c r="K344">
        <v>100</v>
      </c>
      <c r="L344"/>
      <c r="M344" s="13">
        <v>43866</v>
      </c>
      <c r="N344">
        <v>8.14</v>
      </c>
      <c r="O344">
        <v>7.25</v>
      </c>
      <c r="P344">
        <v>9.3699999999999992</v>
      </c>
      <c r="Q344" s="4">
        <f t="shared" si="48"/>
        <v>8.3099999999999987</v>
      </c>
      <c r="R344" s="4">
        <f t="shared" si="53"/>
        <v>4.1549999999999994</v>
      </c>
      <c r="S344" s="11">
        <f t="shared" si="49"/>
        <v>441.48538766671874</v>
      </c>
      <c r="T344">
        <v>100</v>
      </c>
      <c r="U344"/>
      <c r="V344" s="10">
        <f t="shared" si="50"/>
        <v>8.1440625000000004</v>
      </c>
      <c r="W344" s="15">
        <f t="shared" si="51"/>
        <v>1.2332634599323374E-2</v>
      </c>
      <c r="X344" s="9">
        <f t="shared" si="52"/>
        <v>1.2332634599323373</v>
      </c>
    </row>
    <row r="345" spans="1:24">
      <c r="A345" s="4" t="s">
        <v>90</v>
      </c>
      <c r="B345" s="4" t="s">
        <v>81</v>
      </c>
      <c r="C345" s="5" t="s">
        <v>93</v>
      </c>
      <c r="D345" s="6">
        <v>43706</v>
      </c>
      <c r="E345" s="4">
        <v>4.04</v>
      </c>
      <c r="F345" s="4">
        <v>3.61</v>
      </c>
      <c r="G345" s="4">
        <v>2.76</v>
      </c>
      <c r="H345" s="4">
        <f t="shared" si="45"/>
        <v>3.1849999999999996</v>
      </c>
      <c r="I345" s="4">
        <f t="shared" si="46"/>
        <v>1.5924999999999998</v>
      </c>
      <c r="J345" s="11">
        <f t="shared" si="47"/>
        <v>32.187712963725531</v>
      </c>
      <c r="K345">
        <v>100</v>
      </c>
      <c r="L345"/>
      <c r="M345" s="13">
        <v>43866</v>
      </c>
      <c r="N345">
        <v>9.1199999999999992</v>
      </c>
      <c r="O345">
        <v>5.1100000000000003</v>
      </c>
      <c r="P345">
        <v>6.59</v>
      </c>
      <c r="Q345" s="4">
        <f t="shared" si="48"/>
        <v>5.85</v>
      </c>
      <c r="R345" s="4">
        <f t="shared" si="53"/>
        <v>2.9249999999999998</v>
      </c>
      <c r="S345" s="11">
        <f t="shared" si="49"/>
        <v>245.12999245944681</v>
      </c>
      <c r="T345">
        <v>100</v>
      </c>
      <c r="U345"/>
      <c r="V345" s="10">
        <f t="shared" si="50"/>
        <v>11.588749999999997</v>
      </c>
      <c r="W345" s="15">
        <f t="shared" si="51"/>
        <v>1.2688774103452862E-2</v>
      </c>
      <c r="X345" s="9">
        <f t="shared" si="52"/>
        <v>1.2688774103452862</v>
      </c>
    </row>
    <row r="346" spans="1:24">
      <c r="A346" s="4" t="s">
        <v>90</v>
      </c>
      <c r="B346" s="4" t="s">
        <v>82</v>
      </c>
      <c r="C346" s="5" t="s">
        <v>93</v>
      </c>
      <c r="D346" s="6">
        <v>43706</v>
      </c>
      <c r="E346" s="4">
        <v>4.03</v>
      </c>
      <c r="F346" s="4">
        <v>3.48</v>
      </c>
      <c r="G346" s="4">
        <v>2.92</v>
      </c>
      <c r="H346" s="4">
        <f t="shared" si="45"/>
        <v>3.2</v>
      </c>
      <c r="I346" s="4">
        <f t="shared" si="46"/>
        <v>1.6</v>
      </c>
      <c r="J346" s="11">
        <f t="shared" si="47"/>
        <v>32.411183088555184</v>
      </c>
      <c r="K346">
        <v>100</v>
      </c>
      <c r="L346"/>
      <c r="M346" s="13">
        <v>43866</v>
      </c>
      <c r="N346">
        <v>8.6999999999999993</v>
      </c>
      <c r="O346">
        <v>6.2</v>
      </c>
      <c r="P346">
        <v>4.2699999999999996</v>
      </c>
      <c r="Q346" s="4">
        <f t="shared" si="48"/>
        <v>5.2349999999999994</v>
      </c>
      <c r="R346" s="4">
        <f t="shared" si="53"/>
        <v>2.6174999999999997</v>
      </c>
      <c r="S346" s="11">
        <f t="shared" si="49"/>
        <v>187.25891642769631</v>
      </c>
      <c r="T346">
        <v>100</v>
      </c>
      <c r="U346"/>
      <c r="V346" s="10">
        <f t="shared" si="50"/>
        <v>10.653437499999997</v>
      </c>
      <c r="W346" s="15">
        <f t="shared" si="51"/>
        <v>1.0962429492097404E-2</v>
      </c>
      <c r="X346" s="9">
        <f t="shared" si="52"/>
        <v>1.0962429492097403</v>
      </c>
    </row>
    <row r="347" spans="1:24">
      <c r="A347" s="4" t="s">
        <v>90</v>
      </c>
      <c r="B347" s="4" t="s">
        <v>33</v>
      </c>
      <c r="C347" s="5" t="s">
        <v>94</v>
      </c>
      <c r="D347" s="6">
        <v>43706</v>
      </c>
      <c r="E347" s="4">
        <v>6.2</v>
      </c>
      <c r="F347" s="4">
        <v>5.6</v>
      </c>
      <c r="G347" s="4">
        <v>4.29</v>
      </c>
      <c r="H347" s="4">
        <f t="shared" si="45"/>
        <v>4.9450000000000003</v>
      </c>
      <c r="I347" s="4">
        <f t="shared" si="46"/>
        <v>2.4725000000000001</v>
      </c>
      <c r="J347" s="11">
        <f t="shared" si="47"/>
        <v>119.07323773197372</v>
      </c>
      <c r="K347">
        <v>80</v>
      </c>
      <c r="L347"/>
      <c r="M347" s="13">
        <v>43866</v>
      </c>
      <c r="N347">
        <v>5.77</v>
      </c>
      <c r="O347">
        <v>6.15</v>
      </c>
      <c r="P347">
        <v>7.31</v>
      </c>
      <c r="Q347" s="4">
        <f t="shared" si="48"/>
        <v>6.73</v>
      </c>
      <c r="R347" s="4">
        <f t="shared" si="53"/>
        <v>3.3650000000000002</v>
      </c>
      <c r="S347" s="11">
        <f t="shared" si="49"/>
        <v>205.25598194042854</v>
      </c>
      <c r="T347">
        <v>40</v>
      </c>
      <c r="U347"/>
      <c r="V347" s="10">
        <f t="shared" si="50"/>
        <v>-0.98093750000000135</v>
      </c>
      <c r="W347" s="15">
        <f t="shared" si="51"/>
        <v>3.4032446602055267E-3</v>
      </c>
      <c r="X347" s="9">
        <f t="shared" si="52"/>
        <v>0.34032446602055266</v>
      </c>
    </row>
    <row r="348" spans="1:24">
      <c r="A348" s="4" t="s">
        <v>90</v>
      </c>
      <c r="B348" s="4" t="s">
        <v>34</v>
      </c>
      <c r="C348" s="5" t="s">
        <v>94</v>
      </c>
      <c r="D348" s="6">
        <v>43706</v>
      </c>
      <c r="E348" s="4">
        <v>5.95</v>
      </c>
      <c r="F348" s="4">
        <v>4.79</v>
      </c>
      <c r="G348" s="4">
        <v>2.2400000000000002</v>
      </c>
      <c r="H348" s="4">
        <f t="shared" si="45"/>
        <v>3.5150000000000001</v>
      </c>
      <c r="I348" s="4">
        <f t="shared" si="46"/>
        <v>1.7575000000000001</v>
      </c>
      <c r="J348" s="11">
        <f t="shared" si="47"/>
        <v>57.737437589005317</v>
      </c>
      <c r="K348">
        <v>100</v>
      </c>
      <c r="L348"/>
      <c r="M348" s="13">
        <v>43866</v>
      </c>
      <c r="N348">
        <v>10.4</v>
      </c>
      <c r="O348">
        <v>7.01</v>
      </c>
      <c r="P348">
        <v>2.88</v>
      </c>
      <c r="Q348" s="4">
        <f t="shared" si="48"/>
        <v>4.9450000000000003</v>
      </c>
      <c r="R348" s="4">
        <f t="shared" si="53"/>
        <v>2.4725000000000001</v>
      </c>
      <c r="S348" s="11">
        <f t="shared" si="49"/>
        <v>199.73575361492365</v>
      </c>
      <c r="T348">
        <v>80</v>
      </c>
      <c r="U348"/>
      <c r="V348" s="10">
        <f t="shared" si="50"/>
        <v>10.151562500000001</v>
      </c>
      <c r="W348" s="15">
        <f t="shared" si="51"/>
        <v>7.7568091638367696E-3</v>
      </c>
      <c r="X348" s="9">
        <f t="shared" si="52"/>
        <v>0.77568091638367698</v>
      </c>
    </row>
    <row r="349" spans="1:24">
      <c r="A349" s="4" t="s">
        <v>90</v>
      </c>
      <c r="B349" s="4" t="s">
        <v>35</v>
      </c>
      <c r="C349" s="5" t="s">
        <v>94</v>
      </c>
      <c r="D349" s="6">
        <v>43706</v>
      </c>
      <c r="E349" s="4">
        <v>7.32</v>
      </c>
      <c r="F349" s="4">
        <v>5.05</v>
      </c>
      <c r="G349" s="4">
        <v>1.51</v>
      </c>
      <c r="H349" s="4">
        <f t="shared" si="45"/>
        <v>3.28</v>
      </c>
      <c r="I349" s="4">
        <f t="shared" si="46"/>
        <v>1.64</v>
      </c>
      <c r="J349" s="11">
        <f t="shared" si="47"/>
        <v>61.851274040016179</v>
      </c>
      <c r="K349">
        <v>100</v>
      </c>
      <c r="L349"/>
      <c r="M349" s="13">
        <v>43866</v>
      </c>
      <c r="N349">
        <v>11.14</v>
      </c>
      <c r="O349">
        <v>5.28</v>
      </c>
      <c r="P349">
        <v>3.1</v>
      </c>
      <c r="Q349" s="4">
        <f t="shared" si="48"/>
        <v>4.1900000000000004</v>
      </c>
      <c r="R349" s="4">
        <f t="shared" si="53"/>
        <v>2.0950000000000002</v>
      </c>
      <c r="S349" s="11">
        <f t="shared" si="49"/>
        <v>153.60420967814048</v>
      </c>
      <c r="T349">
        <v>100</v>
      </c>
      <c r="U349"/>
      <c r="V349" s="10">
        <f t="shared" si="50"/>
        <v>8.7143750000000004</v>
      </c>
      <c r="W349" s="15">
        <f t="shared" si="51"/>
        <v>5.6852908100119143E-3</v>
      </c>
      <c r="X349" s="9">
        <f t="shared" si="52"/>
        <v>0.56852908100119137</v>
      </c>
    </row>
    <row r="350" spans="1:24">
      <c r="A350" s="4" t="s">
        <v>90</v>
      </c>
      <c r="B350" s="4" t="s">
        <v>36</v>
      </c>
      <c r="C350" s="5" t="s">
        <v>94</v>
      </c>
      <c r="D350" s="6">
        <v>43706</v>
      </c>
      <c r="E350" s="4">
        <v>6.12</v>
      </c>
      <c r="F350" s="4">
        <v>4.7</v>
      </c>
      <c r="G350" s="4">
        <v>2.2000000000000002</v>
      </c>
      <c r="H350" s="4">
        <f t="shared" si="45"/>
        <v>3.45</v>
      </c>
      <c r="I350" s="4">
        <f t="shared" si="46"/>
        <v>1.7250000000000001</v>
      </c>
      <c r="J350" s="11">
        <f t="shared" si="47"/>
        <v>57.21099403580935</v>
      </c>
      <c r="K350">
        <v>100</v>
      </c>
      <c r="L350"/>
      <c r="M350" s="13">
        <v>43866</v>
      </c>
      <c r="N350">
        <v>8.4</v>
      </c>
      <c r="O350">
        <v>6.56</v>
      </c>
      <c r="P350">
        <v>7.11</v>
      </c>
      <c r="Q350" s="4">
        <f t="shared" si="48"/>
        <v>6.835</v>
      </c>
      <c r="R350" s="4">
        <f t="shared" si="53"/>
        <v>3.4175</v>
      </c>
      <c r="S350" s="11">
        <f t="shared" si="49"/>
        <v>308.20963079781302</v>
      </c>
      <c r="T350">
        <v>100</v>
      </c>
      <c r="U350"/>
      <c r="V350" s="10">
        <f t="shared" si="50"/>
        <v>5.2012500000000008</v>
      </c>
      <c r="W350" s="15">
        <f t="shared" si="51"/>
        <v>1.0525213047439513E-2</v>
      </c>
      <c r="X350" s="9">
        <f t="shared" si="52"/>
        <v>1.0525213047439512</v>
      </c>
    </row>
    <row r="351" spans="1:24">
      <c r="A351" s="4" t="s">
        <v>90</v>
      </c>
      <c r="B351" s="4" t="s">
        <v>37</v>
      </c>
      <c r="C351" s="5" t="s">
        <v>94</v>
      </c>
      <c r="D351" s="6">
        <v>43706</v>
      </c>
      <c r="E351" s="4">
        <v>6.62</v>
      </c>
      <c r="F351" s="4">
        <v>4.3099999999999996</v>
      </c>
      <c r="G351" s="4">
        <v>2.4900000000000002</v>
      </c>
      <c r="H351" s="4">
        <f t="shared" si="45"/>
        <v>3.4</v>
      </c>
      <c r="I351" s="4">
        <f t="shared" si="46"/>
        <v>1.7</v>
      </c>
      <c r="J351" s="11">
        <f t="shared" si="47"/>
        <v>60.104322329949191</v>
      </c>
      <c r="K351">
        <v>100</v>
      </c>
      <c r="L351"/>
      <c r="M351" s="13">
        <v>43866</v>
      </c>
      <c r="N351">
        <v>9.9</v>
      </c>
      <c r="O351">
        <v>4.45</v>
      </c>
      <c r="P351">
        <v>2.46</v>
      </c>
      <c r="Q351" s="4">
        <f t="shared" si="48"/>
        <v>3.4550000000000001</v>
      </c>
      <c r="R351" s="4">
        <f t="shared" si="53"/>
        <v>1.7275</v>
      </c>
      <c r="S351" s="11">
        <f t="shared" si="49"/>
        <v>92.815643363151324</v>
      </c>
      <c r="T351">
        <v>90</v>
      </c>
      <c r="U351"/>
      <c r="V351" s="10">
        <f t="shared" si="50"/>
        <v>7.4824999999999999</v>
      </c>
      <c r="W351" s="15">
        <f t="shared" si="51"/>
        <v>2.7158339899166421E-3</v>
      </c>
      <c r="X351" s="9">
        <f t="shared" si="52"/>
        <v>0.27158339899166423</v>
      </c>
    </row>
    <row r="352" spans="1:24">
      <c r="A352" s="4" t="s">
        <v>90</v>
      </c>
      <c r="B352" s="4" t="s">
        <v>38</v>
      </c>
      <c r="C352" s="5" t="s">
        <v>94</v>
      </c>
      <c r="D352" s="6">
        <v>43706</v>
      </c>
      <c r="E352" s="4">
        <v>7.6</v>
      </c>
      <c r="F352" s="4">
        <v>6.4</v>
      </c>
      <c r="G352" s="4">
        <v>3.37</v>
      </c>
      <c r="H352" s="4">
        <f t="shared" si="45"/>
        <v>4.8849999999999998</v>
      </c>
      <c r="I352" s="4">
        <f t="shared" si="46"/>
        <v>2.4424999999999999</v>
      </c>
      <c r="J352" s="11">
        <f t="shared" si="47"/>
        <v>142.44021146682451</v>
      </c>
      <c r="K352">
        <v>100</v>
      </c>
      <c r="L352"/>
      <c r="M352" s="13">
        <v>43866</v>
      </c>
      <c r="N352">
        <v>9.2899999999999991</v>
      </c>
      <c r="O352">
        <v>8.19</v>
      </c>
      <c r="P352">
        <v>5.64</v>
      </c>
      <c r="Q352" s="4">
        <f t="shared" si="48"/>
        <v>6.9149999999999991</v>
      </c>
      <c r="R352" s="4">
        <f t="shared" si="53"/>
        <v>3.4574999999999996</v>
      </c>
      <c r="S352" s="11">
        <f t="shared" si="49"/>
        <v>348.89115884505395</v>
      </c>
      <c r="T352">
        <v>100</v>
      </c>
      <c r="U352"/>
      <c r="V352" s="10">
        <f t="shared" si="50"/>
        <v>3.8553124999999988</v>
      </c>
      <c r="W352" s="15">
        <f t="shared" si="51"/>
        <v>5.5989854048588295E-3</v>
      </c>
      <c r="X352" s="9">
        <f t="shared" si="52"/>
        <v>0.55989854048588295</v>
      </c>
    </row>
    <row r="353" spans="1:24">
      <c r="A353" s="4" t="s">
        <v>90</v>
      </c>
      <c r="B353" s="4" t="s">
        <v>39</v>
      </c>
      <c r="C353" s="5" t="s">
        <v>94</v>
      </c>
      <c r="D353" s="6">
        <v>43706</v>
      </c>
      <c r="E353" s="4">
        <v>6.84</v>
      </c>
      <c r="F353" s="4">
        <v>6.14</v>
      </c>
      <c r="G353" s="4">
        <v>7.43</v>
      </c>
      <c r="H353" s="4">
        <f t="shared" si="45"/>
        <v>6.7850000000000001</v>
      </c>
      <c r="I353" s="4">
        <f t="shared" si="46"/>
        <v>3.3925000000000001</v>
      </c>
      <c r="J353" s="11">
        <f t="shared" si="47"/>
        <v>247.31228330290156</v>
      </c>
      <c r="K353">
        <v>100</v>
      </c>
      <c r="L353"/>
      <c r="M353" s="13">
        <v>43866</v>
      </c>
      <c r="N353">
        <v>8.4700000000000006</v>
      </c>
      <c r="O353">
        <v>8.85</v>
      </c>
      <c r="P353">
        <v>8.8000000000000007</v>
      </c>
      <c r="Q353" s="4">
        <f t="shared" si="48"/>
        <v>8.8249999999999993</v>
      </c>
      <c r="R353" s="4">
        <f t="shared" si="53"/>
        <v>4.4124999999999996</v>
      </c>
      <c r="S353" s="11">
        <f t="shared" si="49"/>
        <v>518.08702963840847</v>
      </c>
      <c r="T353">
        <v>100</v>
      </c>
      <c r="U353"/>
      <c r="V353" s="10">
        <f t="shared" si="50"/>
        <v>3.7184375000000021</v>
      </c>
      <c r="W353" s="15">
        <f t="shared" si="51"/>
        <v>4.6218212255910007E-3</v>
      </c>
      <c r="X353" s="9">
        <f t="shared" si="52"/>
        <v>0.46218212255910007</v>
      </c>
    </row>
    <row r="354" spans="1:24">
      <c r="A354" s="4" t="s">
        <v>90</v>
      </c>
      <c r="B354" s="4" t="s">
        <v>40</v>
      </c>
      <c r="C354" s="5" t="s">
        <v>94</v>
      </c>
      <c r="D354" s="6">
        <v>43706</v>
      </c>
      <c r="E354" s="4">
        <v>7.45</v>
      </c>
      <c r="F354" s="4">
        <v>4.7699999999999996</v>
      </c>
      <c r="G354" s="4">
        <v>1.7</v>
      </c>
      <c r="H354" s="4">
        <f t="shared" si="45"/>
        <v>3.2349999999999999</v>
      </c>
      <c r="I354" s="4">
        <f t="shared" si="46"/>
        <v>1.6174999999999999</v>
      </c>
      <c r="J354" s="11">
        <f t="shared" si="47"/>
        <v>61.234295284330898</v>
      </c>
      <c r="K354">
        <v>100</v>
      </c>
      <c r="L354"/>
      <c r="M354" s="13">
        <v>43866</v>
      </c>
      <c r="N354">
        <v>9.6999999999999993</v>
      </c>
      <c r="O354">
        <v>6.8</v>
      </c>
      <c r="P354">
        <v>3.05</v>
      </c>
      <c r="Q354" s="4">
        <f t="shared" si="48"/>
        <v>4.9249999999999998</v>
      </c>
      <c r="R354" s="4">
        <f t="shared" si="53"/>
        <v>2.4624999999999999</v>
      </c>
      <c r="S354" s="11">
        <f t="shared" si="49"/>
        <v>184.78813627245512</v>
      </c>
      <c r="T354">
        <v>80</v>
      </c>
      <c r="U354"/>
      <c r="V354" s="10">
        <f t="shared" si="50"/>
        <v>5.1328124999999982</v>
      </c>
      <c r="W354" s="15">
        <f t="shared" si="51"/>
        <v>6.9031409153765353E-3</v>
      </c>
      <c r="X354" s="9">
        <f t="shared" si="52"/>
        <v>0.69031409153765355</v>
      </c>
    </row>
    <row r="355" spans="1:24">
      <c r="A355" s="4" t="s">
        <v>90</v>
      </c>
      <c r="B355" s="4" t="s">
        <v>41</v>
      </c>
      <c r="C355" s="5" t="s">
        <v>94</v>
      </c>
      <c r="D355" s="6">
        <v>43706</v>
      </c>
      <c r="E355" s="4">
        <v>6.11</v>
      </c>
      <c r="F355" s="4">
        <v>4.82</v>
      </c>
      <c r="G355" s="4">
        <v>2.02</v>
      </c>
      <c r="H355" s="4">
        <f t="shared" si="45"/>
        <v>3.42</v>
      </c>
      <c r="I355" s="4">
        <f t="shared" si="46"/>
        <v>1.71</v>
      </c>
      <c r="J355" s="11">
        <f t="shared" si="47"/>
        <v>56.128482888791297</v>
      </c>
      <c r="K355">
        <v>90</v>
      </c>
      <c r="L355"/>
      <c r="M355" s="13">
        <v>43866</v>
      </c>
      <c r="N355">
        <v>9.2100000000000009</v>
      </c>
      <c r="O355">
        <v>7.16</v>
      </c>
      <c r="P355">
        <v>5.15</v>
      </c>
      <c r="Q355" s="4">
        <f t="shared" si="48"/>
        <v>6.1550000000000002</v>
      </c>
      <c r="R355" s="4">
        <f t="shared" si="53"/>
        <v>3.0775000000000001</v>
      </c>
      <c r="S355" s="11">
        <f t="shared" si="49"/>
        <v>274.03474208191881</v>
      </c>
      <c r="T355">
        <v>100</v>
      </c>
      <c r="U355"/>
      <c r="V355" s="10">
        <f t="shared" si="50"/>
        <v>7.0718750000000012</v>
      </c>
      <c r="W355" s="15">
        <f t="shared" si="51"/>
        <v>9.9100718387969862E-3</v>
      </c>
      <c r="X355" s="9">
        <f t="shared" si="52"/>
        <v>0.99100718387969866</v>
      </c>
    </row>
    <row r="356" spans="1:24">
      <c r="A356" s="4" t="s">
        <v>90</v>
      </c>
      <c r="B356" s="4" t="s">
        <v>42</v>
      </c>
      <c r="C356" s="5" t="s">
        <v>94</v>
      </c>
      <c r="D356" s="6">
        <v>43706</v>
      </c>
      <c r="E356" s="4">
        <v>5.56</v>
      </c>
      <c r="F356" s="4">
        <v>2.0699999999999998</v>
      </c>
      <c r="G356" s="4">
        <v>1.87</v>
      </c>
      <c r="H356" s="4">
        <f t="shared" si="45"/>
        <v>1.97</v>
      </c>
      <c r="I356" s="4">
        <f t="shared" si="46"/>
        <v>0.98499999999999999</v>
      </c>
      <c r="J356" s="11">
        <f t="shared" si="47"/>
        <v>16.947167631750112</v>
      </c>
      <c r="K356">
        <v>90</v>
      </c>
      <c r="L356"/>
      <c r="M356" s="13">
        <v>43866</v>
      </c>
      <c r="N356">
        <v>7.7</v>
      </c>
      <c r="O356">
        <v>3.69</v>
      </c>
      <c r="P356">
        <v>3.71</v>
      </c>
      <c r="Q356" s="4">
        <f t="shared" si="48"/>
        <v>3.7</v>
      </c>
      <c r="R356" s="4">
        <f t="shared" si="53"/>
        <v>1.85</v>
      </c>
      <c r="S356" s="11">
        <f t="shared" si="49"/>
        <v>82.79117659821523</v>
      </c>
      <c r="T356">
        <v>70</v>
      </c>
      <c r="U356"/>
      <c r="V356" s="10">
        <f t="shared" si="50"/>
        <v>4.8818750000000009</v>
      </c>
      <c r="W356" s="15">
        <f t="shared" si="51"/>
        <v>9.9138798399856908E-3</v>
      </c>
      <c r="X356" s="9">
        <f t="shared" si="52"/>
        <v>0.99138798399856909</v>
      </c>
    </row>
    <row r="357" spans="1:24">
      <c r="A357" s="4" t="s">
        <v>90</v>
      </c>
      <c r="B357" s="4" t="s">
        <v>83</v>
      </c>
      <c r="C357" s="5" t="s">
        <v>94</v>
      </c>
      <c r="D357" s="6">
        <v>43706</v>
      </c>
      <c r="E357" s="4">
        <v>6.76</v>
      </c>
      <c r="F357" s="4">
        <v>5.3</v>
      </c>
      <c r="G357" s="4">
        <v>3.25</v>
      </c>
      <c r="H357" s="4">
        <f t="shared" si="45"/>
        <v>4.2750000000000004</v>
      </c>
      <c r="I357" s="4">
        <f t="shared" si="46"/>
        <v>2.1375000000000002</v>
      </c>
      <c r="J357" s="11">
        <f t="shared" si="47"/>
        <v>97.030622015197721</v>
      </c>
      <c r="K357">
        <v>100</v>
      </c>
      <c r="L357"/>
      <c r="M357" s="13">
        <v>43866</v>
      </c>
      <c r="N357">
        <v>9.42</v>
      </c>
      <c r="O357">
        <v>9.6</v>
      </c>
      <c r="P357">
        <v>5.56</v>
      </c>
      <c r="Q357" s="4">
        <f t="shared" si="48"/>
        <v>7.58</v>
      </c>
      <c r="R357" s="4">
        <f t="shared" si="53"/>
        <v>3.79</v>
      </c>
      <c r="S357" s="11">
        <f t="shared" si="49"/>
        <v>425.08834275374255</v>
      </c>
      <c r="T357">
        <v>100</v>
      </c>
      <c r="U357"/>
      <c r="V357" s="10">
        <f t="shared" si="50"/>
        <v>6.0681250000000002</v>
      </c>
      <c r="W357" s="15">
        <f t="shared" si="51"/>
        <v>9.2329399566532019E-3</v>
      </c>
      <c r="X357" s="9">
        <f t="shared" si="52"/>
        <v>0.92329399566532022</v>
      </c>
    </row>
    <row r="358" spans="1:24">
      <c r="A358" s="4" t="s">
        <v>90</v>
      </c>
      <c r="B358" s="4" t="s">
        <v>84</v>
      </c>
      <c r="C358" s="5" t="s">
        <v>94</v>
      </c>
      <c r="D358" s="6">
        <v>43706</v>
      </c>
      <c r="E358" s="4">
        <v>6.19</v>
      </c>
      <c r="F358" s="4">
        <v>1.82</v>
      </c>
      <c r="G358" s="4">
        <v>2.71</v>
      </c>
      <c r="H358" s="4">
        <f t="shared" si="45"/>
        <v>2.2650000000000001</v>
      </c>
      <c r="I358" s="4">
        <f t="shared" si="46"/>
        <v>1.1325000000000001</v>
      </c>
      <c r="J358" s="11">
        <f t="shared" si="47"/>
        <v>24.941176922529024</v>
      </c>
      <c r="K358">
        <v>90</v>
      </c>
      <c r="L358" t="s">
        <v>112</v>
      </c>
      <c r="M358" s="13">
        <v>43866</v>
      </c>
      <c r="N358"/>
      <c r="O358"/>
      <c r="P358"/>
      <c r="S358" s="11"/>
      <c r="T358"/>
      <c r="U358" t="s">
        <v>118</v>
      </c>
      <c r="V358" s="10"/>
      <c r="W358" s="15" t="e">
        <f t="shared" si="51"/>
        <v>#NUM!</v>
      </c>
      <c r="X358" s="9" t="e">
        <f t="shared" si="52"/>
        <v>#NUM!</v>
      </c>
    </row>
    <row r="359" spans="1:24">
      <c r="A359" s="4" t="s">
        <v>90</v>
      </c>
      <c r="B359" s="4" t="s">
        <v>85</v>
      </c>
      <c r="C359" s="5" t="s">
        <v>94</v>
      </c>
      <c r="D359" s="6">
        <v>43706</v>
      </c>
      <c r="E359" s="4">
        <v>4.0199999999999996</v>
      </c>
      <c r="F359" s="4">
        <v>1.4</v>
      </c>
      <c r="G359" s="4">
        <v>1.1200000000000001</v>
      </c>
      <c r="H359" s="4">
        <f t="shared" si="45"/>
        <v>1.26</v>
      </c>
      <c r="I359" s="4">
        <f t="shared" si="46"/>
        <v>0.63</v>
      </c>
      <c r="J359" s="11">
        <f t="shared" si="47"/>
        <v>5.0125304593233508</v>
      </c>
      <c r="K359">
        <v>100</v>
      </c>
      <c r="L359"/>
      <c r="M359" s="13">
        <v>43866</v>
      </c>
      <c r="N359">
        <v>6.96</v>
      </c>
      <c r="O359">
        <v>2.72</v>
      </c>
      <c r="P359">
        <v>1.64</v>
      </c>
      <c r="Q359" s="4">
        <f t="shared" si="48"/>
        <v>2.1800000000000002</v>
      </c>
      <c r="R359" s="4">
        <f t="shared" si="53"/>
        <v>1.0900000000000001</v>
      </c>
      <c r="S359" s="11">
        <f t="shared" si="49"/>
        <v>25.978382572841035</v>
      </c>
      <c r="T359">
        <v>100</v>
      </c>
      <c r="U359"/>
      <c r="V359" s="10">
        <f t="shared" si="50"/>
        <v>6.706875000000001</v>
      </c>
      <c r="W359" s="15">
        <f t="shared" si="51"/>
        <v>1.028327427119138E-2</v>
      </c>
      <c r="X359" s="9">
        <f t="shared" si="52"/>
        <v>1.028327427119138</v>
      </c>
    </row>
    <row r="360" spans="1:24">
      <c r="A360" s="4" t="s">
        <v>90</v>
      </c>
      <c r="B360" s="4" t="s">
        <v>86</v>
      </c>
      <c r="C360" s="5" t="s">
        <v>94</v>
      </c>
      <c r="D360" s="6">
        <v>43706</v>
      </c>
      <c r="E360" s="4">
        <v>6.11</v>
      </c>
      <c r="F360" s="4">
        <v>5</v>
      </c>
      <c r="G360" s="4">
        <v>3.33</v>
      </c>
      <c r="H360" s="4">
        <f t="shared" si="45"/>
        <v>4.165</v>
      </c>
      <c r="I360" s="4">
        <f t="shared" si="46"/>
        <v>2.0825</v>
      </c>
      <c r="J360" s="11">
        <f t="shared" si="47"/>
        <v>83.245564582308461</v>
      </c>
      <c r="K360">
        <v>100</v>
      </c>
      <c r="L360"/>
      <c r="M360" s="13">
        <v>43866</v>
      </c>
      <c r="N360">
        <v>7.79</v>
      </c>
      <c r="O360">
        <v>5.94</v>
      </c>
      <c r="P360">
        <v>4</v>
      </c>
      <c r="Q360" s="4">
        <f t="shared" si="48"/>
        <v>4.9700000000000006</v>
      </c>
      <c r="R360" s="4">
        <f t="shared" si="53"/>
        <v>2.4850000000000003</v>
      </c>
      <c r="S360" s="11">
        <f t="shared" si="49"/>
        <v>151.12632324031685</v>
      </c>
      <c r="T360">
        <v>100</v>
      </c>
      <c r="U360"/>
      <c r="V360" s="10">
        <f t="shared" si="50"/>
        <v>3.8324999999999996</v>
      </c>
      <c r="W360" s="15">
        <f t="shared" si="51"/>
        <v>3.7270075979913496E-3</v>
      </c>
      <c r="X360" s="9">
        <f t="shared" si="52"/>
        <v>0.37270075979913497</v>
      </c>
    </row>
    <row r="361" spans="1:24">
      <c r="A361" s="4" t="s">
        <v>90</v>
      </c>
      <c r="B361" s="4" t="s">
        <v>87</v>
      </c>
      <c r="C361" s="5" t="s">
        <v>94</v>
      </c>
      <c r="D361" s="6">
        <v>43706</v>
      </c>
      <c r="E361" s="4">
        <v>7.59</v>
      </c>
      <c r="F361" s="4">
        <v>2.65</v>
      </c>
      <c r="G361" s="4">
        <v>1.75</v>
      </c>
      <c r="H361" s="4">
        <f t="shared" si="45"/>
        <v>2.2000000000000002</v>
      </c>
      <c r="I361" s="4">
        <f t="shared" si="46"/>
        <v>1.1000000000000001</v>
      </c>
      <c r="J361" s="11">
        <f t="shared" si="47"/>
        <v>28.852072771303305</v>
      </c>
      <c r="K361">
        <v>100</v>
      </c>
      <c r="L361"/>
      <c r="M361" s="13">
        <v>43866</v>
      </c>
      <c r="N361">
        <v>11.23</v>
      </c>
      <c r="O361">
        <v>4.72</v>
      </c>
      <c r="P361">
        <v>5.67</v>
      </c>
      <c r="Q361" s="4">
        <f t="shared" si="48"/>
        <v>5.1950000000000003</v>
      </c>
      <c r="R361" s="4">
        <f t="shared" si="53"/>
        <v>2.5975000000000001</v>
      </c>
      <c r="S361" s="11">
        <f t="shared" si="49"/>
        <v>238.03495736777526</v>
      </c>
      <c r="T361">
        <v>100</v>
      </c>
      <c r="U361"/>
      <c r="V361" s="10">
        <f t="shared" si="50"/>
        <v>8.3037500000000009</v>
      </c>
      <c r="W361" s="15">
        <f t="shared" si="51"/>
        <v>1.3188973160729089E-2</v>
      </c>
      <c r="X361" s="9">
        <f t="shared" si="52"/>
        <v>1.3188973160729089</v>
      </c>
    </row>
    <row r="362" spans="1:24">
      <c r="A362" s="4" t="s">
        <v>155</v>
      </c>
      <c r="B362" s="4" t="s">
        <v>25</v>
      </c>
      <c r="C362" s="5" t="s">
        <v>91</v>
      </c>
      <c r="D362" s="6">
        <v>43379</v>
      </c>
      <c r="E362" s="4">
        <v>4.5999999999999996</v>
      </c>
      <c r="F362" s="4">
        <v>1.4</v>
      </c>
      <c r="G362" s="4">
        <v>1.8</v>
      </c>
      <c r="J362" s="11">
        <v>9.2488487721683512</v>
      </c>
      <c r="K362" s="4">
        <v>100</v>
      </c>
      <c r="L362"/>
      <c r="M362" s="13">
        <v>43512</v>
      </c>
      <c r="N362">
        <v>7.8</v>
      </c>
      <c r="O362">
        <v>3.1</v>
      </c>
      <c r="P362">
        <v>2.4</v>
      </c>
      <c r="S362" s="20">
        <v>46.32867416340698</v>
      </c>
      <c r="T362">
        <v>100</v>
      </c>
      <c r="U362"/>
      <c r="V362" s="10">
        <f t="shared" si="50"/>
        <v>8.7819548872180455</v>
      </c>
      <c r="W362" s="15">
        <f t="shared" si="51"/>
        <v>1.2114751842601395E-2</v>
      </c>
      <c r="X362" s="9">
        <f t="shared" si="52"/>
        <v>1.2114751842601394</v>
      </c>
    </row>
    <row r="363" spans="1:24">
      <c r="A363" s="4" t="s">
        <v>155</v>
      </c>
      <c r="B363" s="4" t="s">
        <v>28</v>
      </c>
      <c r="C363" s="5" t="s">
        <v>91</v>
      </c>
      <c r="D363" s="6">
        <v>43379</v>
      </c>
      <c r="E363" s="4">
        <v>4.3</v>
      </c>
      <c r="F363" s="4">
        <v>1.1000000000000001</v>
      </c>
      <c r="G363" s="4">
        <v>1.4</v>
      </c>
      <c r="J363" s="11">
        <v>5.2768939103266055</v>
      </c>
      <c r="K363" s="4">
        <v>100</v>
      </c>
      <c r="L363"/>
      <c r="M363" s="13">
        <v>43512</v>
      </c>
      <c r="N363">
        <v>9.9</v>
      </c>
      <c r="O363">
        <v>3.8</v>
      </c>
      <c r="P363">
        <v>2.5</v>
      </c>
      <c r="S363" s="20">
        <v>77.151821435480684</v>
      </c>
      <c r="T363">
        <v>100</v>
      </c>
      <c r="U363"/>
      <c r="V363" s="10">
        <f t="shared" si="50"/>
        <v>15.368421052631581</v>
      </c>
      <c r="W363" s="15">
        <f t="shared" si="51"/>
        <v>2.016870328938114E-2</v>
      </c>
      <c r="X363" s="9">
        <f t="shared" si="52"/>
        <v>2.016870328938114</v>
      </c>
    </row>
    <row r="364" spans="1:24">
      <c r="A364" s="4" t="s">
        <v>155</v>
      </c>
      <c r="B364" s="4" t="s">
        <v>29</v>
      </c>
      <c r="C364" s="5" t="s">
        <v>91</v>
      </c>
      <c r="D364" s="6">
        <v>43379</v>
      </c>
      <c r="E364" s="4">
        <v>4.0999999999999996</v>
      </c>
      <c r="F364" s="4">
        <v>2.2999999999999998</v>
      </c>
      <c r="G364" s="4">
        <v>1.6</v>
      </c>
      <c r="J364" s="11">
        <v>12.244553716907065</v>
      </c>
      <c r="K364" s="4">
        <v>100</v>
      </c>
      <c r="L364"/>
      <c r="M364" s="13">
        <v>43512</v>
      </c>
      <c r="N364">
        <v>8</v>
      </c>
      <c r="O364">
        <v>4.0999999999999996</v>
      </c>
      <c r="P364">
        <v>3.4</v>
      </c>
      <c r="S364" s="20">
        <v>88.35729338221293</v>
      </c>
      <c r="T364">
        <v>100</v>
      </c>
      <c r="U364"/>
      <c r="V364" s="10">
        <f t="shared" si="50"/>
        <v>10.703007518796994</v>
      </c>
      <c r="W364" s="15">
        <f t="shared" si="51"/>
        <v>1.485945490814212E-2</v>
      </c>
      <c r="X364" s="9">
        <f t="shared" si="52"/>
        <v>1.485945490814212</v>
      </c>
    </row>
    <row r="365" spans="1:24">
      <c r="A365" s="4" t="s">
        <v>155</v>
      </c>
      <c r="B365" s="4" t="s">
        <v>32</v>
      </c>
      <c r="C365" s="5" t="s">
        <v>91</v>
      </c>
      <c r="D365" s="6">
        <v>43379</v>
      </c>
      <c r="E365" s="4">
        <v>4.5</v>
      </c>
      <c r="F365" s="4">
        <v>1.4</v>
      </c>
      <c r="G365" s="4">
        <v>1.5</v>
      </c>
      <c r="J365" s="11">
        <v>7.4308483734441078</v>
      </c>
      <c r="K365" s="4">
        <v>100</v>
      </c>
      <c r="L365"/>
      <c r="M365" s="13">
        <v>43512</v>
      </c>
      <c r="N365">
        <v>9.8000000000000007</v>
      </c>
      <c r="O365">
        <v>2.8</v>
      </c>
      <c r="P365">
        <v>2.6</v>
      </c>
      <c r="S365" s="20">
        <v>56.110415589440514</v>
      </c>
      <c r="T365">
        <v>100</v>
      </c>
      <c r="U365"/>
      <c r="V365" s="10">
        <f t="shared" si="50"/>
        <v>14.545112781954888</v>
      </c>
      <c r="W365" s="15">
        <f t="shared" si="51"/>
        <v>1.520061219590867E-2</v>
      </c>
      <c r="X365" s="9">
        <f t="shared" si="52"/>
        <v>1.5200612195908669</v>
      </c>
    </row>
    <row r="366" spans="1:24">
      <c r="A366" s="4" t="s">
        <v>155</v>
      </c>
      <c r="B366" s="4" t="s">
        <v>79</v>
      </c>
      <c r="C366" s="5" t="s">
        <v>91</v>
      </c>
      <c r="D366" s="6">
        <v>43379</v>
      </c>
      <c r="E366" s="4">
        <v>6</v>
      </c>
      <c r="F366" s="4">
        <v>1.7</v>
      </c>
      <c r="G366" s="4">
        <v>1.9</v>
      </c>
      <c r="J366" s="11">
        <v>15.26814029644639</v>
      </c>
      <c r="K366" s="4">
        <v>100</v>
      </c>
      <c r="L366"/>
      <c r="M366" s="13">
        <v>43512</v>
      </c>
      <c r="N366">
        <v>7.2</v>
      </c>
      <c r="O366">
        <v>2.1</v>
      </c>
      <c r="P366">
        <v>2.2999999999999998</v>
      </c>
      <c r="S366" s="20">
        <v>27.369555198074284</v>
      </c>
      <c r="T366">
        <v>100</v>
      </c>
      <c r="U366"/>
      <c r="V366" s="10">
        <f t="shared" si="50"/>
        <v>3.2932330827067671</v>
      </c>
      <c r="W366" s="15">
        <f t="shared" si="51"/>
        <v>4.3884432159267484E-3</v>
      </c>
      <c r="X366" s="9">
        <f t="shared" si="52"/>
        <v>0.43884432159267484</v>
      </c>
    </row>
    <row r="367" spans="1:24">
      <c r="A367" s="4" t="s">
        <v>155</v>
      </c>
      <c r="B367" s="4" t="s">
        <v>13</v>
      </c>
      <c r="C367" s="5" t="s">
        <v>92</v>
      </c>
      <c r="D367" s="6">
        <v>43379</v>
      </c>
      <c r="E367" s="4">
        <v>4.5999999999999996</v>
      </c>
      <c r="F367" s="4">
        <v>1.9</v>
      </c>
      <c r="G367" s="4">
        <v>1.9</v>
      </c>
      <c r="J367" s="11">
        <v>13.042321901378024</v>
      </c>
      <c r="K367" s="4">
        <v>100</v>
      </c>
      <c r="L367"/>
      <c r="M367" s="13">
        <v>43512</v>
      </c>
      <c r="N367">
        <v>2</v>
      </c>
      <c r="O367">
        <v>1.2</v>
      </c>
      <c r="P367">
        <v>1.1000000000000001</v>
      </c>
      <c r="S367" s="20">
        <v>2.0773781421862503</v>
      </c>
      <c r="T367">
        <v>10</v>
      </c>
      <c r="U367"/>
      <c r="V367" s="10">
        <f t="shared" si="50"/>
        <v>-7.1353383458646604</v>
      </c>
      <c r="W367" s="15">
        <f t="shared" si="51"/>
        <v>-1.3812729402478017E-2</v>
      </c>
      <c r="X367" s="9">
        <f t="shared" si="52"/>
        <v>-1.3812729402478017</v>
      </c>
    </row>
    <row r="368" spans="1:24">
      <c r="A368" s="4" t="s">
        <v>155</v>
      </c>
      <c r="B368" s="4" t="s">
        <v>16</v>
      </c>
      <c r="C368" s="5" t="s">
        <v>92</v>
      </c>
      <c r="D368" s="6">
        <v>43379</v>
      </c>
      <c r="E368" s="4">
        <v>5.4</v>
      </c>
      <c r="F368" s="4">
        <v>2</v>
      </c>
      <c r="G368" s="4">
        <v>2.2000000000000002</v>
      </c>
      <c r="J368" s="11">
        <v>18.703471863146834</v>
      </c>
      <c r="K368" s="4">
        <v>100</v>
      </c>
      <c r="L368"/>
      <c r="M368" s="13">
        <v>43512</v>
      </c>
      <c r="N368">
        <v>6.8</v>
      </c>
      <c r="O368">
        <v>2.2999999999999998</v>
      </c>
      <c r="P368">
        <v>2.8</v>
      </c>
      <c r="S368" s="20">
        <v>34.727950590944964</v>
      </c>
      <c r="T368">
        <v>90</v>
      </c>
      <c r="U368"/>
      <c r="V368" s="10">
        <f t="shared" si="50"/>
        <v>3.8421052631578934</v>
      </c>
      <c r="W368" s="15">
        <f t="shared" si="51"/>
        <v>4.6528999059680231E-3</v>
      </c>
      <c r="X368" s="9">
        <f t="shared" si="52"/>
        <v>0.46528999059680232</v>
      </c>
    </row>
    <row r="369" spans="1:24">
      <c r="A369" s="4" t="s">
        <v>155</v>
      </c>
      <c r="B369" s="4" t="s">
        <v>20</v>
      </c>
      <c r="C369" s="5" t="s">
        <v>92</v>
      </c>
      <c r="D369" s="6">
        <v>43379</v>
      </c>
      <c r="E369" s="4">
        <v>4.5</v>
      </c>
      <c r="F369" s="4">
        <v>1</v>
      </c>
      <c r="G369" s="4">
        <v>1.9</v>
      </c>
      <c r="J369" s="11">
        <v>7.4308483734441078</v>
      </c>
      <c r="K369" s="4">
        <v>100</v>
      </c>
      <c r="L369"/>
      <c r="M369" s="13">
        <v>43512</v>
      </c>
      <c r="N369">
        <v>6.8</v>
      </c>
      <c r="O369">
        <v>2.9</v>
      </c>
      <c r="P369">
        <v>2.7</v>
      </c>
      <c r="S369" s="20">
        <v>41.871146887044752</v>
      </c>
      <c r="T369">
        <v>80</v>
      </c>
      <c r="U369"/>
      <c r="V369" s="10">
        <f t="shared" si="50"/>
        <v>6.3120300751879697</v>
      </c>
      <c r="W369" s="15">
        <f t="shared" si="51"/>
        <v>1.2999676217316819E-2</v>
      </c>
      <c r="X369" s="9">
        <f t="shared" si="52"/>
        <v>1.2999676217316818</v>
      </c>
    </row>
    <row r="370" spans="1:24">
      <c r="A370" s="4" t="s">
        <v>155</v>
      </c>
      <c r="B370" s="4" t="s">
        <v>74</v>
      </c>
      <c r="C370" s="5" t="s">
        <v>92</v>
      </c>
      <c r="D370" s="6">
        <v>43379</v>
      </c>
      <c r="E370" s="4">
        <v>5.0999999999999996</v>
      </c>
      <c r="F370" s="4">
        <v>1.4</v>
      </c>
      <c r="G370" s="4">
        <v>2.6</v>
      </c>
      <c r="J370" s="11">
        <v>16.022122533307943</v>
      </c>
      <c r="K370" s="4">
        <v>100</v>
      </c>
      <c r="L370"/>
      <c r="M370" s="13">
        <v>43512</v>
      </c>
      <c r="N370">
        <v>6.5</v>
      </c>
      <c r="O370">
        <v>3.3</v>
      </c>
      <c r="P370">
        <v>2.2999999999999998</v>
      </c>
      <c r="S370" s="20">
        <v>40.023890406733955</v>
      </c>
      <c r="T370">
        <v>100</v>
      </c>
      <c r="U370"/>
      <c r="V370" s="10">
        <f t="shared" si="50"/>
        <v>3.842105263157896</v>
      </c>
      <c r="W370" s="15">
        <f t="shared" si="51"/>
        <v>6.8835045895769701E-3</v>
      </c>
      <c r="X370" s="9">
        <f t="shared" si="52"/>
        <v>0.68835045895769698</v>
      </c>
    </row>
    <row r="371" spans="1:24">
      <c r="A371" s="4" t="s">
        <v>155</v>
      </c>
      <c r="B371" s="4" t="s">
        <v>77</v>
      </c>
      <c r="C371" s="5" t="s">
        <v>92</v>
      </c>
      <c r="D371" s="6">
        <v>43379</v>
      </c>
      <c r="E371" s="4">
        <v>4</v>
      </c>
      <c r="F371" s="4">
        <v>1.4</v>
      </c>
      <c r="G371" s="4">
        <v>2</v>
      </c>
      <c r="J371" s="11">
        <v>9.0792027688745005</v>
      </c>
      <c r="K371" s="4">
        <v>100</v>
      </c>
      <c r="L371"/>
      <c r="M371" s="13">
        <v>43512</v>
      </c>
      <c r="N371">
        <v>7.8</v>
      </c>
      <c r="O371">
        <v>3.6</v>
      </c>
      <c r="P371">
        <v>2.2000000000000002</v>
      </c>
      <c r="S371" s="20">
        <v>51.520548722545819</v>
      </c>
      <c r="T371">
        <v>100</v>
      </c>
      <c r="U371"/>
      <c r="V371" s="10">
        <f t="shared" si="50"/>
        <v>10.428571428571429</v>
      </c>
      <c r="W371" s="15">
        <f t="shared" si="51"/>
        <v>1.3052589055911066E-2</v>
      </c>
      <c r="X371" s="9">
        <f t="shared" si="52"/>
        <v>1.3052589055911066</v>
      </c>
    </row>
    <row r="372" spans="1:24">
      <c r="A372" s="4" t="s">
        <v>155</v>
      </c>
      <c r="B372" s="4" t="s">
        <v>5</v>
      </c>
      <c r="C372" s="5" t="s">
        <v>93</v>
      </c>
      <c r="D372" s="6">
        <v>43379</v>
      </c>
      <c r="E372" s="4">
        <v>3.8</v>
      </c>
      <c r="F372" s="4">
        <v>2.4</v>
      </c>
      <c r="G372" s="4">
        <v>1.9</v>
      </c>
      <c r="J372" s="11">
        <v>13.795911439157875</v>
      </c>
      <c r="K372" s="4">
        <v>100</v>
      </c>
      <c r="L372"/>
      <c r="M372" s="13">
        <v>43512</v>
      </c>
      <c r="N372">
        <v>6.6</v>
      </c>
      <c r="O372">
        <v>4.7</v>
      </c>
      <c r="P372">
        <v>4.4000000000000004</v>
      </c>
      <c r="S372" s="20">
        <v>107.31405615305547</v>
      </c>
      <c r="T372">
        <v>100</v>
      </c>
      <c r="U372"/>
      <c r="V372" s="10">
        <f t="shared" si="50"/>
        <v>7.6842105263157894</v>
      </c>
      <c r="W372" s="15">
        <f t="shared" si="51"/>
        <v>1.5423965142455757E-2</v>
      </c>
      <c r="X372" s="9">
        <f t="shared" si="52"/>
        <v>1.5423965142455758</v>
      </c>
    </row>
    <row r="373" spans="1:24">
      <c r="A373" s="4" t="s">
        <v>155</v>
      </c>
      <c r="B373" s="4" t="s">
        <v>8</v>
      </c>
      <c r="C373" s="5" t="s">
        <v>93</v>
      </c>
      <c r="D373" s="6">
        <v>43379</v>
      </c>
      <c r="E373" s="4">
        <v>4.5</v>
      </c>
      <c r="F373" s="4">
        <v>2.4</v>
      </c>
      <c r="G373" s="4">
        <v>2.5</v>
      </c>
      <c r="J373" s="11">
        <v>21.214586141069329</v>
      </c>
      <c r="K373" s="4">
        <v>100</v>
      </c>
      <c r="L373"/>
      <c r="M373" s="13">
        <v>43512</v>
      </c>
      <c r="N373">
        <v>7.7</v>
      </c>
      <c r="O373">
        <v>6.8</v>
      </c>
      <c r="P373">
        <v>5.6</v>
      </c>
      <c r="S373" s="20">
        <v>232.46843158768385</v>
      </c>
      <c r="T373">
        <v>100</v>
      </c>
      <c r="U373"/>
      <c r="V373" s="10">
        <f t="shared" si="50"/>
        <v>8.7819548872180455</v>
      </c>
      <c r="W373" s="15">
        <f t="shared" si="51"/>
        <v>1.8000492233625445E-2</v>
      </c>
      <c r="X373" s="9">
        <f t="shared" si="52"/>
        <v>1.8000492233625445</v>
      </c>
    </row>
    <row r="374" spans="1:24">
      <c r="A374" s="4" t="s">
        <v>155</v>
      </c>
      <c r="B374" s="4" t="s">
        <v>10</v>
      </c>
      <c r="C374" s="5" t="s">
        <v>93</v>
      </c>
      <c r="D374" s="6">
        <v>43379</v>
      </c>
      <c r="E374" s="4">
        <v>3.3</v>
      </c>
      <c r="F374" s="4">
        <v>3.2</v>
      </c>
      <c r="G374" s="4">
        <v>1.6</v>
      </c>
      <c r="J374" s="11">
        <v>14.928848289858699</v>
      </c>
      <c r="K374" s="4">
        <v>100</v>
      </c>
      <c r="L374"/>
      <c r="M374" s="13">
        <v>43512</v>
      </c>
      <c r="N374">
        <v>8</v>
      </c>
      <c r="O374">
        <v>7.1</v>
      </c>
      <c r="P374">
        <v>4.5999999999999996</v>
      </c>
      <c r="S374" s="20">
        <v>215.02630917495335</v>
      </c>
      <c r="T374">
        <v>100</v>
      </c>
      <c r="U374"/>
      <c r="V374" s="10">
        <f t="shared" si="50"/>
        <v>12.898496240601505</v>
      </c>
      <c r="W374" s="15">
        <f t="shared" si="51"/>
        <v>2.0056127225467152E-2</v>
      </c>
      <c r="X374" s="9">
        <f t="shared" si="52"/>
        <v>2.0056127225467151</v>
      </c>
    </row>
    <row r="375" spans="1:24">
      <c r="A375" s="4" t="s">
        <v>155</v>
      </c>
      <c r="B375" s="4" t="s">
        <v>12</v>
      </c>
      <c r="C375" s="5" t="s">
        <v>93</v>
      </c>
      <c r="D375" s="6">
        <v>43379</v>
      </c>
      <c r="E375" s="4">
        <v>4.4000000000000004</v>
      </c>
      <c r="F375" s="4">
        <v>2.9</v>
      </c>
      <c r="G375" s="4">
        <v>2.7</v>
      </c>
      <c r="J375" s="11">
        <v>27.093095044558375</v>
      </c>
      <c r="K375" s="4">
        <v>100</v>
      </c>
      <c r="L375"/>
      <c r="M375" s="13">
        <v>43512</v>
      </c>
      <c r="N375">
        <v>8.4</v>
      </c>
      <c r="O375">
        <v>5.9</v>
      </c>
      <c r="P375">
        <v>5.5</v>
      </c>
      <c r="S375" s="20">
        <v>214.34772516177802</v>
      </c>
      <c r="T375">
        <v>100</v>
      </c>
      <c r="U375"/>
      <c r="V375" s="10">
        <f t="shared" si="50"/>
        <v>10.977443609022556</v>
      </c>
      <c r="W375" s="15">
        <f t="shared" si="51"/>
        <v>1.5551283310103348E-2</v>
      </c>
      <c r="X375" s="9">
        <f t="shared" si="52"/>
        <v>1.5551283310103348</v>
      </c>
    </row>
    <row r="376" spans="1:24">
      <c r="A376" s="4" t="s">
        <v>155</v>
      </c>
      <c r="B376" s="4" t="s">
        <v>72</v>
      </c>
      <c r="C376" s="5" t="s">
        <v>93</v>
      </c>
      <c r="D376" s="6">
        <v>43379</v>
      </c>
      <c r="E376" s="4">
        <v>4.8</v>
      </c>
      <c r="F376" s="4">
        <v>3.6</v>
      </c>
      <c r="G376" s="4">
        <v>2.6</v>
      </c>
      <c r="J376" s="11">
        <v>36.2288464811975</v>
      </c>
      <c r="K376" s="4">
        <v>100</v>
      </c>
      <c r="L376"/>
      <c r="M376" s="13">
        <v>43512</v>
      </c>
      <c r="N376">
        <v>10.7</v>
      </c>
      <c r="O376">
        <v>9</v>
      </c>
      <c r="P376">
        <v>6</v>
      </c>
      <c r="S376" s="20">
        <v>472.71151959483916</v>
      </c>
      <c r="T376">
        <v>100</v>
      </c>
      <c r="U376"/>
      <c r="V376" s="10">
        <f t="shared" si="50"/>
        <v>16.19172932330827</v>
      </c>
      <c r="W376" s="15">
        <f t="shared" si="51"/>
        <v>1.9313004824483785E-2</v>
      </c>
      <c r="X376" s="9">
        <f t="shared" si="52"/>
        <v>1.9313004824483786</v>
      </c>
    </row>
    <row r="377" spans="1:24">
      <c r="A377" s="4" t="s">
        <v>155</v>
      </c>
      <c r="B377" s="4" t="s">
        <v>34</v>
      </c>
      <c r="C377" s="5" t="s">
        <v>94</v>
      </c>
      <c r="D377" s="6">
        <v>43379</v>
      </c>
      <c r="E377" s="4">
        <v>4.9000000000000004</v>
      </c>
      <c r="F377" s="4">
        <v>2.2000000000000002</v>
      </c>
      <c r="G377" s="4">
        <v>1.4</v>
      </c>
      <c r="J377" s="11">
        <v>12.468981242097891</v>
      </c>
      <c r="K377" s="4">
        <v>100</v>
      </c>
      <c r="L377"/>
      <c r="M377" s="13">
        <v>43512</v>
      </c>
      <c r="N377">
        <v>7</v>
      </c>
      <c r="O377">
        <v>4.3</v>
      </c>
      <c r="P377">
        <v>1.9</v>
      </c>
      <c r="S377" s="20">
        <v>52.833734451746331</v>
      </c>
      <c r="T377">
        <v>100</v>
      </c>
      <c r="U377"/>
      <c r="V377" s="10">
        <f t="shared" si="50"/>
        <v>5.7631578947368407</v>
      </c>
      <c r="W377" s="15">
        <f t="shared" si="51"/>
        <v>1.085643486553906E-2</v>
      </c>
      <c r="X377" s="9">
        <f t="shared" si="52"/>
        <v>1.085643486553906</v>
      </c>
    </row>
    <row r="378" spans="1:24">
      <c r="A378" s="4" t="s">
        <v>155</v>
      </c>
      <c r="B378" s="4" t="s">
        <v>40</v>
      </c>
      <c r="C378" s="5" t="s">
        <v>94</v>
      </c>
      <c r="D378" s="6">
        <v>43379</v>
      </c>
      <c r="E378" s="4">
        <v>3.9</v>
      </c>
      <c r="F378" s="4">
        <v>1.6</v>
      </c>
      <c r="G378" s="4">
        <v>1.9</v>
      </c>
      <c r="J378" s="11">
        <v>9.3805993140782729</v>
      </c>
      <c r="K378" s="4">
        <v>100</v>
      </c>
      <c r="L378"/>
      <c r="M378" s="13">
        <v>43512</v>
      </c>
      <c r="N378">
        <v>5.4</v>
      </c>
      <c r="O378">
        <v>3</v>
      </c>
      <c r="P378">
        <v>2.6</v>
      </c>
      <c r="S378" s="20">
        <v>33.25061664559437</v>
      </c>
      <c r="T378">
        <v>100</v>
      </c>
      <c r="U378"/>
      <c r="V378" s="10">
        <f t="shared" si="50"/>
        <v>4.1165413533834601</v>
      </c>
      <c r="W378" s="15">
        <f t="shared" si="51"/>
        <v>9.5145087137300695E-3</v>
      </c>
      <c r="X378" s="9">
        <f t="shared" si="52"/>
        <v>0.95145087137300699</v>
      </c>
    </row>
    <row r="379" spans="1:24">
      <c r="A379" s="4" t="s">
        <v>155</v>
      </c>
      <c r="B379" s="4" t="s">
        <v>41</v>
      </c>
      <c r="C379" s="5" t="s">
        <v>94</v>
      </c>
      <c r="D379" s="6">
        <v>43379</v>
      </c>
      <c r="E379" s="4">
        <v>3.5</v>
      </c>
      <c r="F379" s="4">
        <v>3.2</v>
      </c>
      <c r="G379" s="4">
        <v>1.1000000000000001</v>
      </c>
      <c r="J379" s="11">
        <v>12.706760536066469</v>
      </c>
      <c r="K379" s="4">
        <v>100</v>
      </c>
      <c r="L379"/>
      <c r="M379" s="13">
        <v>43512</v>
      </c>
      <c r="N379">
        <v>4.2</v>
      </c>
      <c r="O379">
        <v>4.0999999999999996</v>
      </c>
      <c r="P379">
        <v>1.8</v>
      </c>
      <c r="S379" s="20">
        <v>28.706695571258429</v>
      </c>
      <c r="T379">
        <v>90</v>
      </c>
      <c r="U379"/>
      <c r="V379" s="10">
        <f t="shared" si="50"/>
        <v>1.921052631578948</v>
      </c>
      <c r="W379" s="15">
        <f t="shared" si="51"/>
        <v>6.1277910768290852E-3</v>
      </c>
      <c r="X379" s="9">
        <f t="shared" si="52"/>
        <v>0.61277910768290855</v>
      </c>
    </row>
    <row r="380" spans="1:24">
      <c r="A380" s="4" t="s">
        <v>155</v>
      </c>
      <c r="B380" s="4" t="s">
        <v>84</v>
      </c>
      <c r="C380" s="5" t="s">
        <v>94</v>
      </c>
      <c r="D380" s="6">
        <v>43379</v>
      </c>
      <c r="E380" s="4">
        <v>4.3</v>
      </c>
      <c r="F380" s="4">
        <v>2.7</v>
      </c>
      <c r="G380" s="4">
        <v>1.7</v>
      </c>
      <c r="J380" s="11">
        <v>16.345706576627695</v>
      </c>
      <c r="K380" s="4">
        <v>100</v>
      </c>
      <c r="L380"/>
      <c r="M380" s="13">
        <v>43512</v>
      </c>
      <c r="N380"/>
      <c r="O380"/>
      <c r="P380"/>
      <c r="S380" s="20" t="s">
        <v>158</v>
      </c>
      <c r="T380"/>
      <c r="U380" t="s">
        <v>117</v>
      </c>
      <c r="V380" s="10"/>
      <c r="W380" s="15" t="e">
        <f t="shared" si="51"/>
        <v>#VALUE!</v>
      </c>
      <c r="X380" s="9" t="e">
        <f t="shared" si="52"/>
        <v>#VALUE!</v>
      </c>
    </row>
    <row r="381" spans="1:24">
      <c r="A381" s="4" t="s">
        <v>155</v>
      </c>
      <c r="B381" s="4" t="s">
        <v>86</v>
      </c>
      <c r="C381" s="5" t="s">
        <v>94</v>
      </c>
      <c r="D381" s="6">
        <v>43379</v>
      </c>
      <c r="E381" s="4">
        <v>3.9</v>
      </c>
      <c r="F381" s="4">
        <v>2.2999999999999998</v>
      </c>
      <c r="G381" s="4">
        <v>1.1000000000000001</v>
      </c>
      <c r="J381" s="11">
        <v>8.8522226996526374</v>
      </c>
      <c r="K381" s="4">
        <v>100</v>
      </c>
      <c r="L381"/>
      <c r="M381" s="13">
        <v>43512</v>
      </c>
      <c r="N381">
        <v>5.7</v>
      </c>
      <c r="O381">
        <v>2.1</v>
      </c>
      <c r="P381">
        <v>1.4</v>
      </c>
      <c r="S381" s="20">
        <v>13.710106689806706</v>
      </c>
      <c r="T381">
        <v>90</v>
      </c>
      <c r="U381"/>
      <c r="V381" s="10">
        <f t="shared" si="50"/>
        <v>4.9398496240601508</v>
      </c>
      <c r="W381" s="15">
        <f t="shared" si="51"/>
        <v>3.2892082364767549E-3</v>
      </c>
      <c r="X381" s="9">
        <f t="shared" si="52"/>
        <v>0.3289208236476755</v>
      </c>
    </row>
    <row r="382" spans="1:24">
      <c r="A382" s="4" t="s">
        <v>156</v>
      </c>
      <c r="B382" s="4" t="s">
        <v>33</v>
      </c>
      <c r="C382" s="5" t="s">
        <v>91</v>
      </c>
      <c r="D382" s="6">
        <v>43377</v>
      </c>
      <c r="E382" s="4">
        <v>5.3</v>
      </c>
      <c r="F382" s="4">
        <v>2.4</v>
      </c>
      <c r="G382" s="4">
        <v>2</v>
      </c>
      <c r="J382" s="11">
        <v>20.147033687471346</v>
      </c>
      <c r="K382" s="4">
        <v>100</v>
      </c>
      <c r="L382"/>
      <c r="M382" s="13">
        <v>43513</v>
      </c>
      <c r="N382">
        <v>11.18</v>
      </c>
      <c r="O382">
        <v>3.66</v>
      </c>
      <c r="P382">
        <v>3.51</v>
      </c>
      <c r="S382" s="20">
        <v>112.8521935201812</v>
      </c>
      <c r="T382">
        <v>100</v>
      </c>
      <c r="U382"/>
      <c r="V382" s="10">
        <f t="shared" si="50"/>
        <v>15.780882352941177</v>
      </c>
      <c r="W382" s="15">
        <f t="shared" si="51"/>
        <v>1.266927848929047E-2</v>
      </c>
      <c r="X382" s="9">
        <f t="shared" si="52"/>
        <v>1.266927848929047</v>
      </c>
    </row>
    <row r="383" spans="1:24">
      <c r="A383" s="4" t="s">
        <v>156</v>
      </c>
      <c r="B383" s="4" t="s">
        <v>36</v>
      </c>
      <c r="C383" s="5" t="s">
        <v>91</v>
      </c>
      <c r="D383" s="6">
        <v>43377</v>
      </c>
      <c r="E383" s="4">
        <v>6.6</v>
      </c>
      <c r="F383" s="4">
        <v>2.5</v>
      </c>
      <c r="G383" s="4">
        <v>2.8</v>
      </c>
      <c r="J383" s="11">
        <v>36.402026776226627</v>
      </c>
      <c r="K383" s="4">
        <v>100</v>
      </c>
      <c r="L383"/>
      <c r="M383" s="13">
        <v>43513</v>
      </c>
      <c r="N383"/>
      <c r="O383"/>
      <c r="P383"/>
      <c r="S383" s="20" t="s">
        <v>158</v>
      </c>
      <c r="T383"/>
      <c r="U383" t="s">
        <v>159</v>
      </c>
      <c r="V383" s="10"/>
      <c r="W383" s="15" t="e">
        <f t="shared" si="51"/>
        <v>#VALUE!</v>
      </c>
      <c r="X383" s="9" t="e">
        <f t="shared" si="52"/>
        <v>#VALUE!</v>
      </c>
    </row>
    <row r="384" spans="1:24">
      <c r="A384" s="4" t="s">
        <v>156</v>
      </c>
      <c r="B384" s="4" t="s">
        <v>42</v>
      </c>
      <c r="C384" s="5" t="s">
        <v>91</v>
      </c>
      <c r="D384" s="6">
        <v>43377</v>
      </c>
      <c r="E384" s="4">
        <v>6.6</v>
      </c>
      <c r="F384" s="4">
        <v>2</v>
      </c>
      <c r="G384" s="4">
        <v>2.4</v>
      </c>
      <c r="J384" s="11">
        <v>25.088758931568091</v>
      </c>
      <c r="K384" s="4">
        <v>100</v>
      </c>
      <c r="L384"/>
      <c r="M384" s="13">
        <v>43513</v>
      </c>
      <c r="N384">
        <v>11.6</v>
      </c>
      <c r="O384">
        <v>5.29</v>
      </c>
      <c r="P384">
        <v>4.6500000000000004</v>
      </c>
      <c r="S384" s="20">
        <v>225.04048133346282</v>
      </c>
      <c r="T384">
        <v>100</v>
      </c>
      <c r="U384"/>
      <c r="V384" s="10">
        <f t="shared" si="50"/>
        <v>13.419117647058824</v>
      </c>
      <c r="W384" s="15">
        <f t="shared" si="51"/>
        <v>1.6131326533591717E-2</v>
      </c>
      <c r="X384" s="9">
        <f t="shared" si="52"/>
        <v>1.6131326533591717</v>
      </c>
    </row>
    <row r="385" spans="1:24">
      <c r="A385" s="4" t="s">
        <v>156</v>
      </c>
      <c r="B385" s="4" t="s">
        <v>83</v>
      </c>
      <c r="C385" s="5" t="s">
        <v>91</v>
      </c>
      <c r="D385" s="6">
        <v>43377</v>
      </c>
      <c r="E385" s="4">
        <v>5.7</v>
      </c>
      <c r="F385" s="4">
        <v>2.2999999999999998</v>
      </c>
      <c r="G385" s="4">
        <v>2.5</v>
      </c>
      <c r="J385" s="11">
        <v>25.786192500665024</v>
      </c>
      <c r="K385" s="4">
        <v>100</v>
      </c>
      <c r="L385"/>
      <c r="M385" s="13">
        <v>43513</v>
      </c>
      <c r="N385">
        <v>11.68</v>
      </c>
      <c r="O385">
        <v>4.8099999999999996</v>
      </c>
      <c r="P385">
        <v>4.24</v>
      </c>
      <c r="S385" s="20">
        <v>187.83213338676578</v>
      </c>
      <c r="T385">
        <v>100</v>
      </c>
      <c r="U385"/>
      <c r="V385" s="10">
        <f t="shared" si="50"/>
        <v>16.049264705882351</v>
      </c>
      <c r="W385" s="15">
        <f t="shared" si="51"/>
        <v>1.4600805015849674E-2</v>
      </c>
      <c r="X385" s="9">
        <f t="shared" si="52"/>
        <v>1.4600805015849674</v>
      </c>
    </row>
    <row r="386" spans="1:24">
      <c r="A386" s="4" t="s">
        <v>156</v>
      </c>
      <c r="B386" s="4" t="s">
        <v>85</v>
      </c>
      <c r="C386" s="5" t="s">
        <v>91</v>
      </c>
      <c r="D386" s="6">
        <v>43377</v>
      </c>
      <c r="E386" s="4">
        <v>5.9</v>
      </c>
      <c r="F386" s="4">
        <v>3.1</v>
      </c>
      <c r="G386" s="4">
        <v>3.2</v>
      </c>
      <c r="J386" s="11">
        <v>45.979368330235978</v>
      </c>
      <c r="K386" s="4">
        <v>100</v>
      </c>
      <c r="L386"/>
      <c r="M386" s="13">
        <v>43513</v>
      </c>
      <c r="N386">
        <v>10.06</v>
      </c>
      <c r="O386">
        <v>4.67</v>
      </c>
      <c r="P386">
        <v>4.05</v>
      </c>
      <c r="S386" s="20">
        <v>150.1968555648165</v>
      </c>
      <c r="T386">
        <v>100</v>
      </c>
      <c r="U386"/>
      <c r="V386" s="10">
        <f t="shared" si="50"/>
        <v>11.164705882352942</v>
      </c>
      <c r="W386" s="15">
        <f t="shared" si="51"/>
        <v>8.7040736971082458E-3</v>
      </c>
      <c r="X386" s="9">
        <f t="shared" si="52"/>
        <v>0.87040736971082455</v>
      </c>
    </row>
    <row r="387" spans="1:24">
      <c r="A387" s="4" t="s">
        <v>156</v>
      </c>
      <c r="B387" s="4" t="s">
        <v>13</v>
      </c>
      <c r="C387" s="5" t="s">
        <v>92</v>
      </c>
      <c r="D387" s="6">
        <v>43377</v>
      </c>
      <c r="E387" s="4">
        <v>3.5</v>
      </c>
      <c r="F387" s="4">
        <v>1.5</v>
      </c>
      <c r="G387" s="4">
        <v>1.8</v>
      </c>
      <c r="J387" s="11">
        <v>7.4838627494734338</v>
      </c>
      <c r="K387" s="4">
        <v>100</v>
      </c>
      <c r="L387"/>
      <c r="M387" s="13">
        <v>43513</v>
      </c>
      <c r="N387">
        <v>7.26</v>
      </c>
      <c r="O387">
        <v>3.3</v>
      </c>
      <c r="P387">
        <v>2.84</v>
      </c>
      <c r="S387" s="20">
        <v>53.740691830485467</v>
      </c>
      <c r="T387">
        <v>70</v>
      </c>
      <c r="U387"/>
      <c r="V387" s="10">
        <f t="shared" ref="V387:V421" si="54">((N387-E387)/(M387-D387))*365</f>
        <v>10.091176470588234</v>
      </c>
      <c r="W387" s="15">
        <f t="shared" ref="W387:W421" si="55">LN(S387/J387)/(M387-D387)</f>
        <v>1.4495745644960074E-2</v>
      </c>
      <c r="X387" s="9">
        <f t="shared" ref="X387:X421" si="56">W387*100</f>
        <v>1.4495745644960074</v>
      </c>
    </row>
    <row r="388" spans="1:24">
      <c r="A388" s="4" t="s">
        <v>156</v>
      </c>
      <c r="B388" s="4" t="s">
        <v>19</v>
      </c>
      <c r="C388" s="5" t="s">
        <v>92</v>
      </c>
      <c r="D388" s="6">
        <v>43377</v>
      </c>
      <c r="E388" s="4">
        <v>3.7</v>
      </c>
      <c r="F388" s="4">
        <v>1.4</v>
      </c>
      <c r="G388" s="4">
        <v>1.7</v>
      </c>
      <c r="J388" s="11">
        <v>6.9816006239807651</v>
      </c>
      <c r="K388" s="4">
        <v>100</v>
      </c>
      <c r="L388"/>
      <c r="M388" s="13">
        <v>43513</v>
      </c>
      <c r="N388">
        <v>5.76</v>
      </c>
      <c r="O388">
        <v>2.46</v>
      </c>
      <c r="P388">
        <v>2.5099999999999998</v>
      </c>
      <c r="S388" s="20">
        <v>27.936059751740199</v>
      </c>
      <c r="T388">
        <v>60</v>
      </c>
      <c r="U388"/>
      <c r="V388" s="10">
        <f t="shared" si="54"/>
        <v>5.5286764705882341</v>
      </c>
      <c r="W388" s="15">
        <f t="shared" si="55"/>
        <v>1.0195883178621287E-2</v>
      </c>
      <c r="X388" s="9">
        <f t="shared" si="56"/>
        <v>1.0195883178621288</v>
      </c>
    </row>
    <row r="389" spans="1:24">
      <c r="A389" s="4" t="s">
        <v>156</v>
      </c>
      <c r="B389" s="4" t="s">
        <v>21</v>
      </c>
      <c r="C389" s="5" t="s">
        <v>92</v>
      </c>
      <c r="D389" s="6">
        <v>43377</v>
      </c>
      <c r="E389" s="4">
        <v>4.4000000000000004</v>
      </c>
      <c r="F389" s="4">
        <v>1.5</v>
      </c>
      <c r="G389" s="4">
        <v>2.2000000000000002</v>
      </c>
      <c r="J389" s="11">
        <v>11.827310942602177</v>
      </c>
      <c r="K389" s="4">
        <v>100</v>
      </c>
      <c r="L389"/>
      <c r="M389" s="13">
        <v>43513</v>
      </c>
      <c r="N389">
        <v>7.56</v>
      </c>
      <c r="O389">
        <v>2.84</v>
      </c>
      <c r="P389">
        <v>2.77</v>
      </c>
      <c r="S389" s="20">
        <v>46.71726482731296</v>
      </c>
      <c r="T389">
        <v>70</v>
      </c>
      <c r="U389"/>
      <c r="V389" s="10">
        <f t="shared" si="54"/>
        <v>8.4808823529411743</v>
      </c>
      <c r="W389" s="15">
        <f t="shared" si="55"/>
        <v>1.0100753301735868E-2</v>
      </c>
      <c r="X389" s="9">
        <f t="shared" si="56"/>
        <v>1.0100753301735867</v>
      </c>
    </row>
    <row r="390" spans="1:24">
      <c r="A390" s="4" t="s">
        <v>156</v>
      </c>
      <c r="B390" s="4" t="s">
        <v>73</v>
      </c>
      <c r="C390" s="5" t="s">
        <v>92</v>
      </c>
      <c r="D390" s="6">
        <v>43377</v>
      </c>
      <c r="E390" s="4">
        <v>3.3</v>
      </c>
      <c r="F390" s="4">
        <v>1.6</v>
      </c>
      <c r="G390" s="4">
        <v>1.7</v>
      </c>
      <c r="J390" s="11">
        <v>7.0562134495035229</v>
      </c>
      <c r="K390" s="4">
        <v>100</v>
      </c>
      <c r="L390"/>
      <c r="M390" s="13">
        <v>43513</v>
      </c>
      <c r="N390">
        <v>7.51</v>
      </c>
      <c r="O390">
        <v>4.0999999999999996</v>
      </c>
      <c r="P390">
        <v>3.49</v>
      </c>
      <c r="S390" s="20">
        <v>84.948043121373047</v>
      </c>
      <c r="T390">
        <v>100</v>
      </c>
      <c r="U390"/>
      <c r="V390" s="10">
        <f t="shared" si="54"/>
        <v>11.298897058823529</v>
      </c>
      <c r="W390" s="15">
        <f t="shared" si="55"/>
        <v>1.8295082670395712E-2</v>
      </c>
      <c r="X390" s="9">
        <f t="shared" si="56"/>
        <v>1.8295082670395713</v>
      </c>
    </row>
    <row r="391" spans="1:24">
      <c r="A391" s="4" t="s">
        <v>156</v>
      </c>
      <c r="B391" s="4" t="s">
        <v>77</v>
      </c>
      <c r="C391" s="5" t="s">
        <v>92</v>
      </c>
      <c r="D391" s="6">
        <v>43377</v>
      </c>
      <c r="E391" s="4">
        <v>4.3</v>
      </c>
      <c r="F391" s="4">
        <v>1.5</v>
      </c>
      <c r="G391" s="4">
        <v>1.7</v>
      </c>
      <c r="J391" s="11">
        <v>8.6456629826791112</v>
      </c>
      <c r="K391" s="4">
        <v>100</v>
      </c>
      <c r="L391"/>
      <c r="M391" s="13">
        <v>43513</v>
      </c>
      <c r="N391">
        <v>8.39</v>
      </c>
      <c r="O391">
        <v>3.33</v>
      </c>
      <c r="P391">
        <v>2.42</v>
      </c>
      <c r="S391" s="20">
        <v>54.466258165445765</v>
      </c>
      <c r="T391">
        <v>100</v>
      </c>
      <c r="U391"/>
      <c r="V391" s="10">
        <f t="shared" si="54"/>
        <v>10.976838235294119</v>
      </c>
      <c r="W391" s="15">
        <f t="shared" si="55"/>
        <v>1.3533261674902607E-2</v>
      </c>
      <c r="X391" s="9">
        <f t="shared" si="56"/>
        <v>1.3533261674902608</v>
      </c>
    </row>
    <row r="392" spans="1:24">
      <c r="A392" s="4" t="s">
        <v>156</v>
      </c>
      <c r="B392" s="4" t="s">
        <v>5</v>
      </c>
      <c r="C392" s="5" t="s">
        <v>93</v>
      </c>
      <c r="D392" s="6">
        <v>43377</v>
      </c>
      <c r="E392" s="4">
        <v>5.8</v>
      </c>
      <c r="F392" s="4">
        <v>2.9</v>
      </c>
      <c r="G392" s="4">
        <v>2.1</v>
      </c>
      <c r="J392" s="11">
        <v>28.470683423157499</v>
      </c>
      <c r="K392" s="4">
        <v>100</v>
      </c>
      <c r="L392"/>
      <c r="M392" s="13">
        <v>43513</v>
      </c>
      <c r="N392">
        <v>8.7200000000000006</v>
      </c>
      <c r="O392">
        <v>7.14</v>
      </c>
      <c r="P392">
        <v>6.11</v>
      </c>
      <c r="S392" s="20">
        <v>300.59249383399265</v>
      </c>
      <c r="T392">
        <v>100</v>
      </c>
      <c r="U392"/>
      <c r="V392" s="10">
        <f t="shared" si="54"/>
        <v>7.8367647058823549</v>
      </c>
      <c r="W392" s="15">
        <f t="shared" si="55"/>
        <v>1.7330004414446886E-2</v>
      </c>
      <c r="X392" s="9">
        <f t="shared" si="56"/>
        <v>1.7330004414446887</v>
      </c>
    </row>
    <row r="393" spans="1:24">
      <c r="A393" s="4" t="s">
        <v>156</v>
      </c>
      <c r="B393" s="4" t="s">
        <v>11</v>
      </c>
      <c r="C393" s="5" t="s">
        <v>93</v>
      </c>
      <c r="D393" s="6">
        <v>43377</v>
      </c>
      <c r="E393" s="4">
        <v>5.0999999999999996</v>
      </c>
      <c r="F393" s="4">
        <v>1.8</v>
      </c>
      <c r="G393" s="4">
        <v>1.8</v>
      </c>
      <c r="J393" s="11">
        <v>12.977919251979436</v>
      </c>
      <c r="K393" s="4">
        <v>100</v>
      </c>
      <c r="L393"/>
      <c r="M393" s="13">
        <v>43513</v>
      </c>
      <c r="N393">
        <v>7.4</v>
      </c>
      <c r="O393">
        <v>4.54</v>
      </c>
      <c r="P393">
        <v>4.3600000000000003</v>
      </c>
      <c r="S393" s="20">
        <v>115.09106876701699</v>
      </c>
      <c r="T393">
        <v>100</v>
      </c>
      <c r="U393"/>
      <c r="V393" s="10">
        <f t="shared" si="54"/>
        <v>6.1727941176470607</v>
      </c>
      <c r="W393" s="15">
        <f t="shared" si="55"/>
        <v>1.6047605316411057E-2</v>
      </c>
      <c r="X393" s="9">
        <f t="shared" si="56"/>
        <v>1.6047605316411055</v>
      </c>
    </row>
    <row r="394" spans="1:24">
      <c r="A394" s="4" t="s">
        <v>156</v>
      </c>
      <c r="B394" s="4" t="s">
        <v>12</v>
      </c>
      <c r="C394" s="5" t="s">
        <v>93</v>
      </c>
      <c r="D394" s="6">
        <v>43377</v>
      </c>
      <c r="E394" s="4">
        <v>3.7</v>
      </c>
      <c r="F394" s="4">
        <v>2.9</v>
      </c>
      <c r="G394" s="4">
        <v>1.9</v>
      </c>
      <c r="J394" s="11">
        <v>16.738405658326418</v>
      </c>
      <c r="K394" s="4">
        <v>100</v>
      </c>
      <c r="L394"/>
      <c r="M394" s="13">
        <v>43513</v>
      </c>
      <c r="N394">
        <v>6.41</v>
      </c>
      <c r="O394">
        <v>5.65</v>
      </c>
      <c r="P394">
        <v>3.65</v>
      </c>
      <c r="S394" s="20">
        <v>108.8563621614731</v>
      </c>
      <c r="T394">
        <v>100</v>
      </c>
      <c r="U394"/>
      <c r="V394" s="10">
        <f t="shared" si="54"/>
        <v>7.2731617647058826</v>
      </c>
      <c r="W394" s="15">
        <f t="shared" si="55"/>
        <v>1.3767083939508307E-2</v>
      </c>
      <c r="X394" s="9">
        <f t="shared" si="56"/>
        <v>1.3767083939508307</v>
      </c>
    </row>
    <row r="395" spans="1:24">
      <c r="A395" s="4" t="s">
        <v>156</v>
      </c>
      <c r="B395" s="4" t="s">
        <v>68</v>
      </c>
      <c r="C395" s="5" t="s">
        <v>93</v>
      </c>
      <c r="D395" s="6">
        <v>43377</v>
      </c>
      <c r="E395" s="4">
        <v>4.9000000000000004</v>
      </c>
      <c r="F395" s="4">
        <v>2.5</v>
      </c>
      <c r="G395" s="4">
        <v>2</v>
      </c>
      <c r="J395" s="11">
        <v>19.482783190777951</v>
      </c>
      <c r="K395" s="4">
        <v>100</v>
      </c>
      <c r="L395"/>
      <c r="M395" s="13">
        <v>43513</v>
      </c>
      <c r="N395">
        <v>6.61</v>
      </c>
      <c r="O395">
        <v>5.47</v>
      </c>
      <c r="P395">
        <v>4.4400000000000004</v>
      </c>
      <c r="S395" s="20">
        <v>127.46139241516923</v>
      </c>
      <c r="T395">
        <v>100</v>
      </c>
      <c r="U395"/>
      <c r="V395" s="10">
        <f t="shared" si="54"/>
        <v>4.5893382352941172</v>
      </c>
      <c r="W395" s="15">
        <f t="shared" si="55"/>
        <v>1.3810899646163669E-2</v>
      </c>
      <c r="X395" s="9">
        <f t="shared" si="56"/>
        <v>1.381089964616367</v>
      </c>
    </row>
    <row r="396" spans="1:24">
      <c r="A396" s="4" t="s">
        <v>156</v>
      </c>
      <c r="B396" s="4" t="s">
        <v>70</v>
      </c>
      <c r="C396" s="5" t="s">
        <v>93</v>
      </c>
      <c r="D396" s="6">
        <v>43377</v>
      </c>
      <c r="E396" s="4">
        <v>6.5</v>
      </c>
      <c r="F396" s="4">
        <v>3.9</v>
      </c>
      <c r="G396" s="4">
        <v>2.1</v>
      </c>
      <c r="J396" s="11">
        <v>45.945792558750725</v>
      </c>
      <c r="K396" s="4">
        <v>100</v>
      </c>
      <c r="L396"/>
      <c r="M396" s="13">
        <v>43513</v>
      </c>
      <c r="N396">
        <v>8.4600000000000009</v>
      </c>
      <c r="O396">
        <v>6.43</v>
      </c>
      <c r="P396">
        <v>5.31</v>
      </c>
      <c r="S396" s="20">
        <v>228.94778536008621</v>
      </c>
      <c r="T396">
        <v>100</v>
      </c>
      <c r="U396"/>
      <c r="V396" s="10">
        <f t="shared" si="54"/>
        <v>5.260294117647061</v>
      </c>
      <c r="W396" s="15">
        <f t="shared" si="55"/>
        <v>1.1809056522502434E-2</v>
      </c>
      <c r="X396" s="9">
        <f t="shared" si="56"/>
        <v>1.1809056522502435</v>
      </c>
    </row>
    <row r="397" spans="1:24">
      <c r="A397" s="4" t="s">
        <v>156</v>
      </c>
      <c r="B397" s="4" t="s">
        <v>26</v>
      </c>
      <c r="C397" s="5" t="s">
        <v>94</v>
      </c>
      <c r="D397" s="6">
        <v>43377</v>
      </c>
      <c r="E397" s="4">
        <v>3.3</v>
      </c>
      <c r="F397" s="4">
        <v>1</v>
      </c>
      <c r="G397" s="4">
        <v>1.9</v>
      </c>
      <c r="J397" s="11">
        <v>5.449288807192346</v>
      </c>
      <c r="K397" s="4">
        <v>100</v>
      </c>
      <c r="L397"/>
      <c r="M397" s="13">
        <v>43513</v>
      </c>
      <c r="N397">
        <v>5.66</v>
      </c>
      <c r="O397">
        <v>3.16</v>
      </c>
      <c r="P397">
        <v>1.39</v>
      </c>
      <c r="S397" s="20">
        <v>23.007483250995975</v>
      </c>
      <c r="T397">
        <v>90</v>
      </c>
      <c r="U397"/>
      <c r="V397" s="10">
        <f t="shared" si="54"/>
        <v>6.3338235294117657</v>
      </c>
      <c r="W397" s="15">
        <f t="shared" si="55"/>
        <v>1.0590694232967046E-2</v>
      </c>
      <c r="X397" s="9">
        <f t="shared" si="56"/>
        <v>1.0590694232967046</v>
      </c>
    </row>
    <row r="398" spans="1:24">
      <c r="A398" s="4" t="s">
        <v>156</v>
      </c>
      <c r="B398" s="4" t="s">
        <v>30</v>
      </c>
      <c r="C398" s="5" t="s">
        <v>94</v>
      </c>
      <c r="D398" s="6">
        <v>43377</v>
      </c>
      <c r="E398" s="4">
        <v>3.1</v>
      </c>
      <c r="F398" s="4">
        <v>3.2</v>
      </c>
      <c r="G398" s="4">
        <v>0.8</v>
      </c>
      <c r="J398" s="11">
        <v>9.7389372261283587</v>
      </c>
      <c r="K398" s="4">
        <v>100</v>
      </c>
      <c r="L398"/>
      <c r="M398" s="13">
        <v>43513</v>
      </c>
      <c r="N398">
        <v>4.4800000000000004</v>
      </c>
      <c r="O398">
        <v>3.58</v>
      </c>
      <c r="P398">
        <v>1.19</v>
      </c>
      <c r="S398" s="20">
        <v>20.014496176601696</v>
      </c>
      <c r="T398">
        <v>40</v>
      </c>
      <c r="U398"/>
      <c r="V398" s="10">
        <f t="shared" si="54"/>
        <v>3.7036764705882361</v>
      </c>
      <c r="W398" s="15">
        <f t="shared" si="55"/>
        <v>5.2965060477684674E-3</v>
      </c>
      <c r="X398" s="9">
        <f t="shared" si="56"/>
        <v>0.52965060477684678</v>
      </c>
    </row>
    <row r="399" spans="1:24">
      <c r="A399" s="4" t="s">
        <v>156</v>
      </c>
      <c r="B399" s="4" t="s">
        <v>31</v>
      </c>
      <c r="C399" s="5" t="s">
        <v>94</v>
      </c>
      <c r="D399" s="6">
        <v>43377</v>
      </c>
      <c r="E399" s="4">
        <v>3.7</v>
      </c>
      <c r="F399" s="4">
        <v>1.2</v>
      </c>
      <c r="G399" s="4">
        <v>1</v>
      </c>
      <c r="J399" s="11">
        <v>3.5162275775303766</v>
      </c>
      <c r="K399" s="4">
        <v>100</v>
      </c>
      <c r="L399"/>
      <c r="M399" s="13">
        <v>43513</v>
      </c>
      <c r="N399"/>
      <c r="O399"/>
      <c r="P399"/>
      <c r="S399" s="20" t="s">
        <v>158</v>
      </c>
      <c r="T399"/>
      <c r="U399" t="s">
        <v>119</v>
      </c>
      <c r="V399" s="10"/>
      <c r="W399" s="15" t="e">
        <f t="shared" si="55"/>
        <v>#VALUE!</v>
      </c>
      <c r="X399" s="9" t="e">
        <f t="shared" si="56"/>
        <v>#VALUE!</v>
      </c>
    </row>
    <row r="400" spans="1:24">
      <c r="A400" s="4" t="s">
        <v>156</v>
      </c>
      <c r="B400" s="4" t="s">
        <v>78</v>
      </c>
      <c r="C400" s="5" t="s">
        <v>94</v>
      </c>
      <c r="D400" s="6">
        <v>43377</v>
      </c>
      <c r="E400" s="4">
        <v>4.2</v>
      </c>
      <c r="F400" s="4">
        <v>2</v>
      </c>
      <c r="G400" s="4">
        <v>1.6</v>
      </c>
      <c r="J400" s="11">
        <v>10.687698207512478</v>
      </c>
      <c r="K400" s="4">
        <v>100</v>
      </c>
      <c r="L400"/>
      <c r="M400" s="13">
        <v>43513</v>
      </c>
      <c r="N400">
        <v>5.96</v>
      </c>
      <c r="O400">
        <v>3.83</v>
      </c>
      <c r="P400">
        <v>1.66</v>
      </c>
      <c r="S400" s="20">
        <v>35.271248985076994</v>
      </c>
      <c r="T400">
        <v>100</v>
      </c>
      <c r="U400"/>
      <c r="V400" s="10">
        <f t="shared" si="54"/>
        <v>4.7235294117647051</v>
      </c>
      <c r="W400" s="15">
        <f t="shared" si="55"/>
        <v>8.7792262934315128E-3</v>
      </c>
      <c r="X400" s="9">
        <f t="shared" si="56"/>
        <v>0.87792262934315124</v>
      </c>
    </row>
    <row r="401" spans="1:24">
      <c r="A401" s="4" t="s">
        <v>156</v>
      </c>
      <c r="B401" s="4" t="s">
        <v>81</v>
      </c>
      <c r="C401" s="5" t="s">
        <v>94</v>
      </c>
      <c r="D401" s="6">
        <v>43377</v>
      </c>
      <c r="E401" s="4">
        <v>4.3</v>
      </c>
      <c r="F401" s="4">
        <v>1.7</v>
      </c>
      <c r="G401" s="4">
        <v>2.2999999999999998</v>
      </c>
      <c r="J401" s="11">
        <v>13.50884841043611</v>
      </c>
      <c r="K401" s="4">
        <v>100</v>
      </c>
      <c r="L401"/>
      <c r="M401" s="13">
        <v>43513</v>
      </c>
      <c r="N401"/>
      <c r="O401"/>
      <c r="P401"/>
      <c r="S401" s="20" t="s">
        <v>158</v>
      </c>
      <c r="T401"/>
      <c r="U401" t="s">
        <v>159</v>
      </c>
      <c r="V401" s="10"/>
      <c r="W401" s="15" t="e">
        <f t="shared" si="55"/>
        <v>#VALUE!</v>
      </c>
      <c r="X401" s="9" t="e">
        <f t="shared" si="56"/>
        <v>#VALUE!</v>
      </c>
    </row>
    <row r="402" spans="1:24">
      <c r="A402" s="4" t="s">
        <v>157</v>
      </c>
      <c r="B402" s="4" t="s">
        <v>37</v>
      </c>
      <c r="C402" s="5" t="s">
        <v>91</v>
      </c>
      <c r="D402" s="6">
        <v>43379</v>
      </c>
      <c r="E402" s="4">
        <v>3.6</v>
      </c>
      <c r="F402" s="4">
        <v>1.7</v>
      </c>
      <c r="G402" s="4">
        <v>1.9</v>
      </c>
      <c r="J402" s="11">
        <v>9.1608841778678354</v>
      </c>
      <c r="K402" s="4">
        <v>100</v>
      </c>
      <c r="L402"/>
      <c r="M402" s="13">
        <v>43513</v>
      </c>
      <c r="N402">
        <v>3.7</v>
      </c>
      <c r="O402">
        <v>2.7</v>
      </c>
      <c r="P402">
        <v>2.7</v>
      </c>
      <c r="S402" s="20">
        <v>21.184544661319379</v>
      </c>
      <c r="T402">
        <v>50</v>
      </c>
      <c r="U402"/>
      <c r="V402" s="10">
        <f t="shared" si="54"/>
        <v>0.27238805970149277</v>
      </c>
      <c r="W402" s="15">
        <f t="shared" si="55"/>
        <v>6.2561879880928626E-3</v>
      </c>
      <c r="X402" s="9">
        <f t="shared" si="56"/>
        <v>0.62561879880928628</v>
      </c>
    </row>
    <row r="403" spans="1:24">
      <c r="A403" s="4" t="s">
        <v>157</v>
      </c>
      <c r="B403" s="4" t="s">
        <v>40</v>
      </c>
      <c r="C403" s="5" t="s">
        <v>91</v>
      </c>
      <c r="D403" s="6">
        <v>43379</v>
      </c>
      <c r="E403" s="4">
        <v>6</v>
      </c>
      <c r="F403" s="4">
        <v>3.9</v>
      </c>
      <c r="G403" s="4">
        <v>3</v>
      </c>
      <c r="J403" s="11">
        <v>56.089209839028769</v>
      </c>
      <c r="K403" s="4">
        <v>100</v>
      </c>
      <c r="L403"/>
      <c r="M403" s="13">
        <v>43513</v>
      </c>
      <c r="N403">
        <v>8.3000000000000007</v>
      </c>
      <c r="O403">
        <v>7.3</v>
      </c>
      <c r="P403">
        <v>6.4</v>
      </c>
      <c r="S403" s="20">
        <v>305.87861617273916</v>
      </c>
      <c r="T403">
        <v>90</v>
      </c>
      <c r="U403"/>
      <c r="V403" s="10">
        <f t="shared" si="54"/>
        <v>6.2649253731343295</v>
      </c>
      <c r="W403" s="15">
        <f t="shared" si="55"/>
        <v>1.2658543940568867E-2</v>
      </c>
      <c r="X403" s="9">
        <f t="shared" si="56"/>
        <v>1.2658543940568867</v>
      </c>
    </row>
    <row r="404" spans="1:24">
      <c r="A404" s="4" t="s">
        <v>157</v>
      </c>
      <c r="B404" s="4" t="s">
        <v>83</v>
      </c>
      <c r="C404" s="5" t="s">
        <v>91</v>
      </c>
      <c r="D404" s="6">
        <v>43379</v>
      </c>
      <c r="E404" s="4">
        <v>4.7</v>
      </c>
      <c r="F404" s="4">
        <v>2.2000000000000002</v>
      </c>
      <c r="G404" s="4">
        <v>1.6</v>
      </c>
      <c r="J404" s="11">
        <v>13.325850638364507</v>
      </c>
      <c r="K404" s="4">
        <v>100</v>
      </c>
      <c r="L404"/>
      <c r="M404" s="13">
        <v>43513</v>
      </c>
      <c r="N404">
        <v>10.4</v>
      </c>
      <c r="O404">
        <v>3.4</v>
      </c>
      <c r="P404">
        <v>3.8</v>
      </c>
      <c r="S404" s="20">
        <v>105.85910605536165</v>
      </c>
      <c r="T404">
        <v>100</v>
      </c>
      <c r="U404"/>
      <c r="V404" s="10">
        <f t="shared" si="54"/>
        <v>15.526119402985076</v>
      </c>
      <c r="W404" s="15">
        <f t="shared" si="55"/>
        <v>1.5465695641870544E-2</v>
      </c>
      <c r="X404" s="9">
        <f t="shared" si="56"/>
        <v>1.5465695641870545</v>
      </c>
    </row>
    <row r="405" spans="1:24">
      <c r="A405" s="4" t="s">
        <v>157</v>
      </c>
      <c r="B405" s="4" t="s">
        <v>84</v>
      </c>
      <c r="C405" s="5" t="s">
        <v>91</v>
      </c>
      <c r="D405" s="6">
        <v>43379</v>
      </c>
      <c r="E405" s="4">
        <v>2.5</v>
      </c>
      <c r="F405" s="4">
        <v>1.5</v>
      </c>
      <c r="G405" s="4">
        <v>1.5</v>
      </c>
      <c r="J405" s="11">
        <v>4.4178646691106467</v>
      </c>
      <c r="K405" s="4">
        <v>100</v>
      </c>
      <c r="L405"/>
      <c r="M405" s="13">
        <v>43513</v>
      </c>
      <c r="N405">
        <v>4.5999999999999996</v>
      </c>
      <c r="O405">
        <v>2.7</v>
      </c>
      <c r="P405">
        <v>1.9</v>
      </c>
      <c r="S405" s="20">
        <v>19.1118789081135</v>
      </c>
      <c r="T405">
        <v>100</v>
      </c>
      <c r="U405"/>
      <c r="V405" s="10">
        <f t="shared" si="54"/>
        <v>5.7201492537313428</v>
      </c>
      <c r="W405" s="15">
        <f t="shared" si="55"/>
        <v>1.0930250755781889E-2</v>
      </c>
      <c r="X405" s="9">
        <f t="shared" si="56"/>
        <v>1.093025075578189</v>
      </c>
    </row>
    <row r="406" spans="1:24">
      <c r="A406" s="4" t="s">
        <v>157</v>
      </c>
      <c r="B406" s="4" t="s">
        <v>87</v>
      </c>
      <c r="C406" s="5" t="s">
        <v>91</v>
      </c>
      <c r="D406" s="6">
        <v>43379</v>
      </c>
      <c r="E406" s="4">
        <v>4.5</v>
      </c>
      <c r="F406" s="4">
        <v>2.2999999999999998</v>
      </c>
      <c r="G406" s="4">
        <v>1.6</v>
      </c>
      <c r="J406" s="11">
        <v>13.439144323434585</v>
      </c>
      <c r="K406" s="4">
        <v>100</v>
      </c>
      <c r="L406"/>
      <c r="M406" s="13">
        <v>43513</v>
      </c>
      <c r="N406">
        <v>11.4</v>
      </c>
      <c r="O406">
        <v>4.7</v>
      </c>
      <c r="P406">
        <v>4.4000000000000004</v>
      </c>
      <c r="S406" s="20">
        <v>185.36064244618674</v>
      </c>
      <c r="T406">
        <v>100</v>
      </c>
      <c r="U406"/>
      <c r="V406" s="10">
        <f t="shared" si="54"/>
        <v>18.794776119402986</v>
      </c>
      <c r="W406" s="15">
        <f t="shared" si="55"/>
        <v>1.9583072234317787E-2</v>
      </c>
      <c r="X406" s="9">
        <f t="shared" si="56"/>
        <v>1.9583072234317787</v>
      </c>
    </row>
    <row r="407" spans="1:24">
      <c r="A407" s="4" t="s">
        <v>157</v>
      </c>
      <c r="B407" s="4" t="s">
        <v>13</v>
      </c>
      <c r="C407" s="5" t="s">
        <v>92</v>
      </c>
      <c r="D407" s="6">
        <v>43379</v>
      </c>
      <c r="E407" s="4">
        <v>3.3</v>
      </c>
      <c r="F407" s="4">
        <v>1.5</v>
      </c>
      <c r="G407" s="4">
        <v>1.2</v>
      </c>
      <c r="J407" s="11">
        <v>4.7235809042131036</v>
      </c>
      <c r="K407" s="4">
        <v>100</v>
      </c>
      <c r="L407"/>
      <c r="M407" s="13">
        <v>43513</v>
      </c>
      <c r="N407">
        <v>4.7</v>
      </c>
      <c r="O407">
        <v>2.2000000000000002</v>
      </c>
      <c r="P407">
        <v>2</v>
      </c>
      <c r="S407" s="20">
        <v>16.27894773273891</v>
      </c>
      <c r="T407">
        <v>100</v>
      </c>
      <c r="U407"/>
      <c r="V407" s="10">
        <f t="shared" si="54"/>
        <v>3.8134328358208962</v>
      </c>
      <c r="W407" s="15">
        <f t="shared" si="55"/>
        <v>9.2336234686690808E-3</v>
      </c>
      <c r="X407" s="9">
        <f t="shared" si="56"/>
        <v>0.9233623468669081</v>
      </c>
    </row>
    <row r="408" spans="1:24">
      <c r="A408" s="4" t="s">
        <v>157</v>
      </c>
      <c r="B408" s="4" t="s">
        <v>16</v>
      </c>
      <c r="C408" s="5" t="s">
        <v>92</v>
      </c>
      <c r="D408" s="6">
        <v>43379</v>
      </c>
      <c r="E408" s="4">
        <v>3.5</v>
      </c>
      <c r="F408" s="4">
        <v>1.4</v>
      </c>
      <c r="G408" s="4">
        <v>1.3</v>
      </c>
      <c r="J408" s="11">
        <v>5.0098585347714737</v>
      </c>
      <c r="K408" s="4">
        <v>100</v>
      </c>
      <c r="L408"/>
      <c r="M408" s="13">
        <v>43513</v>
      </c>
      <c r="N408">
        <v>8.5</v>
      </c>
      <c r="O408">
        <v>3.3</v>
      </c>
      <c r="P408">
        <v>3.3</v>
      </c>
      <c r="S408" s="20">
        <v>72.700380994884782</v>
      </c>
      <c r="T408">
        <v>100</v>
      </c>
      <c r="U408"/>
      <c r="V408" s="10">
        <f t="shared" si="54"/>
        <v>13.619402985074625</v>
      </c>
      <c r="W408" s="15">
        <f t="shared" si="55"/>
        <v>1.9962230948097726E-2</v>
      </c>
      <c r="X408" s="9">
        <f t="shared" si="56"/>
        <v>1.9962230948097726</v>
      </c>
    </row>
    <row r="409" spans="1:24">
      <c r="A409" s="4" t="s">
        <v>157</v>
      </c>
      <c r="B409" s="4" t="s">
        <v>20</v>
      </c>
      <c r="C409" s="5" t="s">
        <v>92</v>
      </c>
      <c r="D409" s="6">
        <v>43379</v>
      </c>
      <c r="E409" s="4">
        <v>4.4000000000000004</v>
      </c>
      <c r="F409" s="4">
        <v>1.7</v>
      </c>
      <c r="G409" s="4">
        <v>1.7</v>
      </c>
      <c r="J409" s="11">
        <v>9.9871230457619511</v>
      </c>
      <c r="K409" s="4">
        <v>100</v>
      </c>
      <c r="L409"/>
      <c r="M409" s="13">
        <v>43513</v>
      </c>
      <c r="N409">
        <v>8.4</v>
      </c>
      <c r="O409">
        <v>2.8</v>
      </c>
      <c r="P409">
        <v>3.1</v>
      </c>
      <c r="S409" s="20">
        <v>57.413391142516872</v>
      </c>
      <c r="T409">
        <v>100</v>
      </c>
      <c r="U409"/>
      <c r="V409" s="10">
        <f t="shared" si="54"/>
        <v>10.895522388059701</v>
      </c>
      <c r="W409" s="15">
        <f t="shared" si="55"/>
        <v>1.3052097041075886E-2</v>
      </c>
      <c r="X409" s="9">
        <f t="shared" si="56"/>
        <v>1.3052097041075885</v>
      </c>
    </row>
    <row r="410" spans="1:24">
      <c r="A410" s="4" t="s">
        <v>157</v>
      </c>
      <c r="B410" s="4" t="s">
        <v>73</v>
      </c>
      <c r="C410" s="5" t="s">
        <v>92</v>
      </c>
      <c r="D410" s="6">
        <v>43379</v>
      </c>
      <c r="E410" s="4">
        <v>4.3</v>
      </c>
      <c r="F410" s="4">
        <v>2.9</v>
      </c>
      <c r="G410" s="4">
        <v>1.6</v>
      </c>
      <c r="J410" s="11">
        <v>17.097136269458201</v>
      </c>
      <c r="K410" s="4">
        <v>100</v>
      </c>
      <c r="L410"/>
      <c r="M410" s="13">
        <v>43513</v>
      </c>
      <c r="N410">
        <v>7.7</v>
      </c>
      <c r="O410">
        <v>4.9000000000000004</v>
      </c>
      <c r="P410">
        <v>2.6</v>
      </c>
      <c r="S410" s="20">
        <v>85.043894880379952</v>
      </c>
      <c r="T410">
        <v>100</v>
      </c>
      <c r="U410"/>
      <c r="V410" s="10">
        <f t="shared" si="54"/>
        <v>9.2611940298507474</v>
      </c>
      <c r="W410" s="15">
        <f t="shared" si="55"/>
        <v>1.1972063833523157E-2</v>
      </c>
      <c r="X410" s="9">
        <f t="shared" si="56"/>
        <v>1.1972063833523157</v>
      </c>
    </row>
    <row r="411" spans="1:24">
      <c r="A411" s="4" t="s">
        <v>157</v>
      </c>
      <c r="B411" s="4" t="s">
        <v>77</v>
      </c>
      <c r="C411" s="5" t="s">
        <v>92</v>
      </c>
      <c r="D411" s="6">
        <v>43379</v>
      </c>
      <c r="E411" s="4">
        <v>4.2</v>
      </c>
      <c r="F411" s="4">
        <v>2.6</v>
      </c>
      <c r="G411" s="4">
        <v>1.9</v>
      </c>
      <c r="J411" s="11">
        <v>16.699528449238244</v>
      </c>
      <c r="K411" s="4">
        <v>100</v>
      </c>
      <c r="L411"/>
      <c r="M411" s="13">
        <v>43513</v>
      </c>
      <c r="N411">
        <v>6</v>
      </c>
      <c r="O411">
        <v>3.3</v>
      </c>
      <c r="P411">
        <v>3.2</v>
      </c>
      <c r="S411" s="20">
        <v>49.77460860531329</v>
      </c>
      <c r="T411">
        <v>100</v>
      </c>
      <c r="U411"/>
      <c r="V411" s="10">
        <f t="shared" si="54"/>
        <v>4.9029850746268648</v>
      </c>
      <c r="W411" s="15">
        <f t="shared" si="55"/>
        <v>8.1501828670848299E-3</v>
      </c>
      <c r="X411" s="9">
        <f t="shared" si="56"/>
        <v>0.81501828670848298</v>
      </c>
    </row>
    <row r="412" spans="1:24">
      <c r="A412" s="4" t="s">
        <v>157</v>
      </c>
      <c r="B412" s="4" t="s">
        <v>24</v>
      </c>
      <c r="C412" s="5" t="s">
        <v>93</v>
      </c>
      <c r="D412" s="6">
        <v>43379</v>
      </c>
      <c r="E412" s="4">
        <v>3.2</v>
      </c>
      <c r="F412" s="4">
        <v>2.7</v>
      </c>
      <c r="G412" s="4">
        <v>1.4</v>
      </c>
      <c r="J412" s="11">
        <v>10.562034501368885</v>
      </c>
      <c r="K412" s="4">
        <v>100</v>
      </c>
      <c r="L412"/>
      <c r="M412" s="13">
        <v>43513</v>
      </c>
      <c r="N412">
        <v>5.7</v>
      </c>
      <c r="O412">
        <v>4.5999999999999996</v>
      </c>
      <c r="P412">
        <v>3.1</v>
      </c>
      <c r="S412" s="20">
        <v>66.356916378664451</v>
      </c>
      <c r="T412">
        <v>100</v>
      </c>
      <c r="U412"/>
      <c r="V412" s="10">
        <f t="shared" si="54"/>
        <v>6.8097014925373127</v>
      </c>
      <c r="W412" s="15">
        <f t="shared" si="55"/>
        <v>1.3714791606966982E-2</v>
      </c>
      <c r="X412" s="9">
        <f t="shared" si="56"/>
        <v>1.3714791606966983</v>
      </c>
    </row>
    <row r="413" spans="1:24">
      <c r="A413" s="4" t="s">
        <v>157</v>
      </c>
      <c r="B413" s="4" t="s">
        <v>28</v>
      </c>
      <c r="C413" s="5" t="s">
        <v>93</v>
      </c>
      <c r="D413" s="6">
        <v>43379</v>
      </c>
      <c r="E413" s="4">
        <v>4.7</v>
      </c>
      <c r="F413" s="4">
        <v>2.8</v>
      </c>
      <c r="G413" s="4">
        <v>2.2999999999999998</v>
      </c>
      <c r="J413" s="11">
        <v>24.003142320211964</v>
      </c>
      <c r="K413" s="4">
        <v>100</v>
      </c>
      <c r="L413"/>
      <c r="M413" s="13">
        <v>43513</v>
      </c>
      <c r="N413">
        <v>8.8000000000000007</v>
      </c>
      <c r="O413">
        <v>6.7</v>
      </c>
      <c r="P413">
        <v>6.2</v>
      </c>
      <c r="S413" s="20">
        <v>287.53583841613266</v>
      </c>
      <c r="T413">
        <v>100</v>
      </c>
      <c r="U413"/>
      <c r="V413" s="10">
        <f t="shared" si="54"/>
        <v>11.167910447761196</v>
      </c>
      <c r="W413" s="15">
        <f t="shared" si="55"/>
        <v>1.8531065343603291E-2</v>
      </c>
      <c r="X413" s="9">
        <f t="shared" si="56"/>
        <v>1.853106534360329</v>
      </c>
    </row>
    <row r="414" spans="1:24">
      <c r="A414" s="4" t="s">
        <v>157</v>
      </c>
      <c r="B414" s="4" t="s">
        <v>78</v>
      </c>
      <c r="C414" s="5" t="s">
        <v>93</v>
      </c>
      <c r="D414" s="6">
        <v>43379</v>
      </c>
      <c r="E414" s="4">
        <v>5.6</v>
      </c>
      <c r="F414" s="4">
        <v>2.2999999999999998</v>
      </c>
      <c r="G414" s="4">
        <v>1.9</v>
      </c>
      <c r="J414" s="11">
        <v>19.396193043263374</v>
      </c>
      <c r="K414" s="4">
        <v>100</v>
      </c>
      <c r="L414"/>
      <c r="M414" s="13">
        <v>43513</v>
      </c>
      <c r="N414">
        <v>8.6</v>
      </c>
      <c r="O414">
        <v>4.8</v>
      </c>
      <c r="P414">
        <v>4.3</v>
      </c>
      <c r="S414" s="20">
        <v>139.83346710852678</v>
      </c>
      <c r="T414">
        <v>100</v>
      </c>
      <c r="U414"/>
      <c r="V414" s="10">
        <f t="shared" si="54"/>
        <v>8.1716417910447756</v>
      </c>
      <c r="W414" s="15">
        <f t="shared" si="55"/>
        <v>1.4741607328248675E-2</v>
      </c>
      <c r="X414" s="9">
        <f t="shared" si="56"/>
        <v>1.4741607328248676</v>
      </c>
    </row>
    <row r="415" spans="1:24">
      <c r="A415" s="4" t="s">
        <v>157</v>
      </c>
      <c r="B415" s="4" t="s">
        <v>79</v>
      </c>
      <c r="C415" s="5" t="s">
        <v>93</v>
      </c>
      <c r="D415" s="6">
        <v>43379</v>
      </c>
      <c r="E415" s="4">
        <v>5.9</v>
      </c>
      <c r="F415" s="4">
        <v>3.4</v>
      </c>
      <c r="G415" s="4">
        <v>2.6</v>
      </c>
      <c r="J415" s="11">
        <v>41.704642476404508</v>
      </c>
      <c r="K415" s="4">
        <v>100</v>
      </c>
      <c r="L415"/>
      <c r="M415" s="13">
        <v>43513</v>
      </c>
      <c r="N415">
        <v>8.9</v>
      </c>
      <c r="O415">
        <v>5.2</v>
      </c>
      <c r="P415">
        <v>5.0999999999999996</v>
      </c>
      <c r="S415" s="20">
        <v>185.39343281950855</v>
      </c>
      <c r="T415">
        <v>100</v>
      </c>
      <c r="U415"/>
      <c r="V415" s="10">
        <f t="shared" si="54"/>
        <v>8.1716417910447756</v>
      </c>
      <c r="W415" s="15">
        <f t="shared" si="55"/>
        <v>1.1133341625682766E-2</v>
      </c>
      <c r="X415" s="9">
        <f t="shared" si="56"/>
        <v>1.1133341625682767</v>
      </c>
    </row>
    <row r="416" spans="1:24">
      <c r="A416" s="4" t="s">
        <v>157</v>
      </c>
      <c r="B416" s="4" t="s">
        <v>82</v>
      </c>
      <c r="C416" s="5" t="s">
        <v>93</v>
      </c>
      <c r="D416" s="6">
        <v>43379</v>
      </c>
      <c r="E416" s="4">
        <v>3.9</v>
      </c>
      <c r="F416" s="4">
        <v>3.5</v>
      </c>
      <c r="G416" s="4">
        <v>2.5</v>
      </c>
      <c r="J416" s="11">
        <v>27.567475535250434</v>
      </c>
      <c r="K416" s="4">
        <v>100</v>
      </c>
      <c r="L416"/>
      <c r="M416" s="13">
        <v>43513</v>
      </c>
      <c r="N416">
        <v>6.5</v>
      </c>
      <c r="O416">
        <v>5.4</v>
      </c>
      <c r="P416">
        <v>4</v>
      </c>
      <c r="S416" s="20">
        <v>112.77139529142262</v>
      </c>
      <c r="T416">
        <v>100</v>
      </c>
      <c r="U416"/>
      <c r="V416" s="10">
        <f t="shared" si="54"/>
        <v>7.0820895522388057</v>
      </c>
      <c r="W416" s="15">
        <f t="shared" si="55"/>
        <v>1.0512881073595501E-2</v>
      </c>
      <c r="X416" s="9">
        <f t="shared" si="56"/>
        <v>1.0512881073595501</v>
      </c>
    </row>
    <row r="417" spans="1:24">
      <c r="A417" s="4" t="s">
        <v>157</v>
      </c>
      <c r="B417" s="4" t="s">
        <v>4</v>
      </c>
      <c r="C417" s="5" t="s">
        <v>94</v>
      </c>
      <c r="D417" s="6">
        <v>43379</v>
      </c>
      <c r="E417" s="4">
        <v>4.5</v>
      </c>
      <c r="F417" s="4">
        <v>2.1</v>
      </c>
      <c r="G417" s="4">
        <v>1.4</v>
      </c>
      <c r="J417" s="11">
        <v>10.823768439321084</v>
      </c>
      <c r="K417" s="4">
        <v>100</v>
      </c>
      <c r="L417"/>
      <c r="M417" s="13">
        <v>43513</v>
      </c>
      <c r="N417">
        <v>7.2</v>
      </c>
      <c r="O417">
        <v>3.8</v>
      </c>
      <c r="P417">
        <v>3</v>
      </c>
      <c r="S417" s="20">
        <v>65.370259935896399</v>
      </c>
      <c r="T417">
        <v>100</v>
      </c>
      <c r="U417"/>
      <c r="V417" s="10">
        <f t="shared" si="54"/>
        <v>7.3544776119402986</v>
      </c>
      <c r="W417" s="15">
        <f t="shared" si="55"/>
        <v>1.3420320273277025E-2</v>
      </c>
      <c r="X417" s="9">
        <f t="shared" si="56"/>
        <v>1.3420320273277024</v>
      </c>
    </row>
    <row r="418" spans="1:24">
      <c r="A418" s="4" t="s">
        <v>157</v>
      </c>
      <c r="B418" s="4" t="s">
        <v>6</v>
      </c>
      <c r="C418" s="5" t="s">
        <v>94</v>
      </c>
      <c r="D418" s="6">
        <v>43379</v>
      </c>
      <c r="E418" s="4">
        <v>3.9</v>
      </c>
      <c r="F418" s="4">
        <v>1.9</v>
      </c>
      <c r="G418" s="4">
        <v>1.3</v>
      </c>
      <c r="J418" s="11">
        <v>7.8414152633601244</v>
      </c>
      <c r="K418" s="4">
        <v>100</v>
      </c>
      <c r="L418"/>
      <c r="M418" s="13">
        <v>43513</v>
      </c>
      <c r="N418"/>
      <c r="O418"/>
      <c r="P418"/>
      <c r="S418" s="20"/>
      <c r="T418"/>
      <c r="U418" t="s">
        <v>119</v>
      </c>
      <c r="V418" s="10"/>
      <c r="W418" s="15" t="e">
        <f t="shared" si="55"/>
        <v>#NUM!</v>
      </c>
      <c r="X418" s="9" t="e">
        <f t="shared" si="56"/>
        <v>#NUM!</v>
      </c>
    </row>
    <row r="419" spans="1:24">
      <c r="A419" s="4" t="s">
        <v>157</v>
      </c>
      <c r="B419" s="4" t="s">
        <v>10</v>
      </c>
      <c r="C419" s="5" t="s">
        <v>94</v>
      </c>
      <c r="D419" s="6">
        <v>43379</v>
      </c>
      <c r="E419" s="4">
        <v>3.8</v>
      </c>
      <c r="F419" s="4">
        <v>1.8</v>
      </c>
      <c r="G419" s="4">
        <v>0.9</v>
      </c>
      <c r="J419" s="11">
        <v>5.4392749806090288</v>
      </c>
      <c r="K419" s="4">
        <v>100</v>
      </c>
      <c r="L419"/>
      <c r="M419" s="13">
        <v>43513</v>
      </c>
      <c r="N419"/>
      <c r="O419"/>
      <c r="P419"/>
      <c r="S419" s="20" t="s">
        <v>158</v>
      </c>
      <c r="T419"/>
      <c r="U419" t="s">
        <v>117</v>
      </c>
      <c r="V419" s="10"/>
      <c r="W419" s="15" t="e">
        <f t="shared" si="55"/>
        <v>#VALUE!</v>
      </c>
      <c r="X419" s="9" t="e">
        <f t="shared" si="56"/>
        <v>#VALUE!</v>
      </c>
    </row>
    <row r="420" spans="1:24">
      <c r="A420" s="4" t="s">
        <v>157</v>
      </c>
      <c r="B420" s="4" t="s">
        <v>12</v>
      </c>
      <c r="C420" s="5" t="s">
        <v>94</v>
      </c>
      <c r="D420" s="6">
        <v>43379</v>
      </c>
      <c r="E420" s="4">
        <v>5.7</v>
      </c>
      <c r="F420" s="4">
        <v>5.4</v>
      </c>
      <c r="G420" s="4">
        <v>3.7</v>
      </c>
      <c r="J420" s="11">
        <v>92.680321223093372</v>
      </c>
      <c r="K420" s="4">
        <v>100</v>
      </c>
      <c r="L420"/>
      <c r="M420" s="13">
        <v>43513</v>
      </c>
      <c r="N420">
        <v>8.8000000000000007</v>
      </c>
      <c r="O420">
        <v>8.5</v>
      </c>
      <c r="P420">
        <v>7</v>
      </c>
      <c r="S420" s="20">
        <v>415.12219926372131</v>
      </c>
      <c r="T420">
        <v>100</v>
      </c>
      <c r="U420"/>
      <c r="V420" s="10">
        <f t="shared" si="54"/>
        <v>8.4440298507462703</v>
      </c>
      <c r="W420" s="15">
        <f t="shared" si="55"/>
        <v>1.1189677369018276E-2</v>
      </c>
      <c r="X420" s="9">
        <f t="shared" si="56"/>
        <v>1.1189677369018276</v>
      </c>
    </row>
    <row r="421" spans="1:24">
      <c r="A421" s="4" t="s">
        <v>157</v>
      </c>
      <c r="B421" s="4" t="s">
        <v>69</v>
      </c>
      <c r="C421" s="5" t="s">
        <v>94</v>
      </c>
      <c r="D421" s="6">
        <v>43379</v>
      </c>
      <c r="E421" s="4">
        <v>4.7</v>
      </c>
      <c r="F421" s="4">
        <v>4.5999999999999996</v>
      </c>
      <c r="G421" s="4">
        <v>3.7</v>
      </c>
      <c r="J421" s="11">
        <v>63.574643384829017</v>
      </c>
      <c r="K421" s="4">
        <v>100</v>
      </c>
      <c r="L421"/>
      <c r="M421" s="13">
        <v>43513</v>
      </c>
      <c r="N421">
        <v>7.1</v>
      </c>
      <c r="O421">
        <v>7.1</v>
      </c>
      <c r="P421">
        <v>5.6</v>
      </c>
      <c r="S421" s="20">
        <v>224.8514438495146</v>
      </c>
      <c r="T421">
        <v>80</v>
      </c>
      <c r="U421"/>
      <c r="V421" s="10">
        <f t="shared" si="54"/>
        <v>6.5373134328358198</v>
      </c>
      <c r="W421" s="15">
        <f t="shared" si="55"/>
        <v>9.427053975039127E-3</v>
      </c>
      <c r="X421" s="9">
        <f t="shared" si="56"/>
        <v>0.94270539750391269</v>
      </c>
    </row>
    <row r="2157" spans="22:22">
      <c r="V2157" s="4" t="s">
        <v>104</v>
      </c>
    </row>
    <row r="4226" spans="22:22">
      <c r="V4226" s="4" t="s">
        <v>105</v>
      </c>
    </row>
    <row r="4292" spans="11:11">
      <c r="K4292" s="4" t="s">
        <v>105</v>
      </c>
    </row>
    <row r="4809" spans="23:23">
      <c r="W4809" s="4" t="s">
        <v>104</v>
      </c>
    </row>
  </sheetData>
  <autoFilter ref="A1:H36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809"/>
  <sheetViews>
    <sheetView workbookViewId="0">
      <selection activeCell="D16" sqref="D16"/>
    </sheetView>
  </sheetViews>
  <sheetFormatPr defaultRowHeight="15.75"/>
  <cols>
    <col min="1" max="1" width="10.5703125" style="4" bestFit="1" customWidth="1"/>
    <col min="2" max="2" width="21.5703125" style="4" customWidth="1"/>
    <col min="3" max="3" width="29" style="4" bestFit="1" customWidth="1"/>
    <col min="4" max="4" width="13.28515625" style="4" bestFit="1" customWidth="1"/>
    <col min="5" max="7" width="18" style="4" customWidth="1"/>
    <col min="8" max="8" width="13.85546875" style="4" customWidth="1"/>
    <col min="9" max="9" width="12.85546875" style="4" customWidth="1"/>
    <col min="10" max="10" width="16.5703125" style="4" customWidth="1"/>
    <col min="11" max="11" width="14.5703125" style="4" customWidth="1"/>
    <col min="12" max="12" width="15.7109375" style="4" customWidth="1"/>
    <col min="13" max="13" width="14.28515625" style="4" bestFit="1" customWidth="1"/>
    <col min="14" max="14" width="10.7109375" style="4" bestFit="1" customWidth="1"/>
    <col min="15" max="16384" width="9.140625" style="4"/>
  </cols>
  <sheetData>
    <row r="1" spans="1:14" ht="16.5" thickBot="1">
      <c r="A1" s="1" t="s">
        <v>0</v>
      </c>
      <c r="B1" s="2" t="s">
        <v>2</v>
      </c>
      <c r="C1" s="17" t="s">
        <v>128</v>
      </c>
      <c r="D1" s="3" t="s">
        <v>99</v>
      </c>
      <c r="E1" s="3" t="s">
        <v>98</v>
      </c>
      <c r="F1" s="3" t="s">
        <v>107</v>
      </c>
      <c r="G1" s="3" t="s">
        <v>108</v>
      </c>
      <c r="H1" s="3" t="s">
        <v>107</v>
      </c>
      <c r="I1" s="3" t="s">
        <v>108</v>
      </c>
      <c r="J1" s="3" t="s">
        <v>103</v>
      </c>
      <c r="K1" s="4" t="s">
        <v>102</v>
      </c>
      <c r="L1" s="4" t="s">
        <v>106</v>
      </c>
    </row>
    <row r="2" spans="1:14">
      <c r="A2" s="4" t="s">
        <v>43</v>
      </c>
      <c r="B2" s="5" t="s">
        <v>91</v>
      </c>
      <c r="C2" s="5" t="s">
        <v>139</v>
      </c>
      <c r="D2" s="4">
        <v>6.71</v>
      </c>
      <c r="E2" s="11">
        <v>47.430195087571903</v>
      </c>
      <c r="F2">
        <v>100</v>
      </c>
      <c r="G2"/>
      <c r="H2">
        <v>0</v>
      </c>
      <c r="I2" t="s">
        <v>114</v>
      </c>
      <c r="J2" s="10"/>
      <c r="K2" s="15"/>
      <c r="L2" s="9"/>
    </row>
    <row r="3" spans="1:14">
      <c r="A3" s="4" t="s">
        <v>43</v>
      </c>
      <c r="B3" s="5" t="s">
        <v>91</v>
      </c>
      <c r="C3" s="5" t="s">
        <v>139</v>
      </c>
      <c r="D3" s="4">
        <v>5.86</v>
      </c>
      <c r="E3" s="11">
        <v>58.165666316470258</v>
      </c>
      <c r="F3">
        <v>100</v>
      </c>
      <c r="G3"/>
      <c r="H3">
        <v>100</v>
      </c>
      <c r="I3"/>
      <c r="J3" s="10">
        <v>9.1133757961783424</v>
      </c>
      <c r="K3" s="12">
        <v>9.3322602090955605E-3</v>
      </c>
      <c r="L3" s="9">
        <v>0.93322602090955609</v>
      </c>
    </row>
    <row r="4" spans="1:14">
      <c r="A4" s="4" t="s">
        <v>43</v>
      </c>
      <c r="B4" s="5" t="s">
        <v>91</v>
      </c>
      <c r="C4" s="5" t="s">
        <v>139</v>
      </c>
      <c r="D4" s="4">
        <v>7.46</v>
      </c>
      <c r="E4" s="11">
        <v>22.051196977109267</v>
      </c>
      <c r="F4">
        <v>100</v>
      </c>
      <c r="G4"/>
      <c r="H4">
        <v>100</v>
      </c>
      <c r="I4"/>
      <c r="J4" s="10">
        <v>12.740127388535029</v>
      </c>
      <c r="K4" s="12">
        <v>2.00265767511505E-2</v>
      </c>
      <c r="L4" s="9">
        <v>2.0026576751150471</v>
      </c>
    </row>
    <row r="5" spans="1:14">
      <c r="A5" s="4" t="s">
        <v>43</v>
      </c>
      <c r="B5" s="5" t="s">
        <v>91</v>
      </c>
      <c r="C5" s="5" t="s">
        <v>139</v>
      </c>
      <c r="D5" s="4">
        <v>4.3899999999999997</v>
      </c>
      <c r="E5" s="11">
        <v>19.284868940437562</v>
      </c>
      <c r="F5">
        <v>100</v>
      </c>
      <c r="G5"/>
      <c r="H5">
        <v>100</v>
      </c>
      <c r="I5"/>
      <c r="J5" s="10">
        <v>24.689808917197457</v>
      </c>
      <c r="K5" s="12">
        <v>1.74184155546355E-2</v>
      </c>
      <c r="L5" s="9">
        <v>1.74184155546355</v>
      </c>
    </row>
    <row r="6" spans="1:14">
      <c r="A6" s="4" t="s">
        <v>43</v>
      </c>
      <c r="B6" s="5" t="s">
        <v>91</v>
      </c>
      <c r="C6" s="5" t="s">
        <v>139</v>
      </c>
      <c r="D6" s="4">
        <v>5.94</v>
      </c>
      <c r="E6" s="11">
        <v>66.659173720255325</v>
      </c>
      <c r="F6">
        <v>100</v>
      </c>
      <c r="G6"/>
      <c r="H6">
        <v>100</v>
      </c>
      <c r="I6"/>
      <c r="J6" s="10">
        <v>9.5550955414012755</v>
      </c>
      <c r="K6" s="12">
        <v>1.1566662043124263E-2</v>
      </c>
      <c r="L6" s="9">
        <v>1.1566662043124263</v>
      </c>
    </row>
    <row r="7" spans="1:14">
      <c r="A7" s="4" t="s">
        <v>43</v>
      </c>
      <c r="B7" s="5" t="s">
        <v>91</v>
      </c>
      <c r="C7" s="5" t="s">
        <v>139</v>
      </c>
      <c r="D7" s="4">
        <v>4.09</v>
      </c>
      <c r="E7" s="11">
        <v>23.071869014334059</v>
      </c>
      <c r="F7">
        <v>100</v>
      </c>
      <c r="G7"/>
      <c r="H7">
        <v>0</v>
      </c>
      <c r="I7" t="s">
        <v>115</v>
      </c>
      <c r="J7" s="10"/>
      <c r="K7" s="12"/>
      <c r="L7" s="9"/>
    </row>
    <row r="8" spans="1:14">
      <c r="A8" s="4" t="s">
        <v>43</v>
      </c>
      <c r="B8" s="5" t="s">
        <v>91</v>
      </c>
      <c r="C8" s="5" t="s">
        <v>139</v>
      </c>
      <c r="D8" s="4">
        <v>3.85</v>
      </c>
      <c r="E8" s="11">
        <v>18.447797272025241</v>
      </c>
      <c r="F8">
        <v>100</v>
      </c>
      <c r="G8"/>
      <c r="H8">
        <v>100</v>
      </c>
      <c r="I8"/>
      <c r="J8" s="10">
        <v>10.833757961783441</v>
      </c>
      <c r="K8" s="12">
        <v>1.1723341175969673E-2</v>
      </c>
      <c r="L8" s="9">
        <v>1.1723341175969673</v>
      </c>
    </row>
    <row r="9" spans="1:14">
      <c r="A9" s="4" t="s">
        <v>43</v>
      </c>
      <c r="B9" s="5" t="s">
        <v>91</v>
      </c>
      <c r="C9" s="5" t="s">
        <v>139</v>
      </c>
      <c r="D9" s="4">
        <v>6.36</v>
      </c>
      <c r="E9" s="11">
        <v>20.483164466451367</v>
      </c>
      <c r="F9">
        <v>100</v>
      </c>
      <c r="G9"/>
      <c r="H9">
        <v>100</v>
      </c>
      <c r="I9"/>
      <c r="J9" s="10">
        <v>9.3226114649681495</v>
      </c>
      <c r="K9" s="12">
        <v>1.611727752601019E-2</v>
      </c>
      <c r="L9" s="9">
        <v>1.611727752601019</v>
      </c>
    </row>
    <row r="10" spans="1:14">
      <c r="A10" s="4" t="s">
        <v>43</v>
      </c>
      <c r="B10" s="5" t="s">
        <v>91</v>
      </c>
      <c r="C10" s="5" t="s">
        <v>139</v>
      </c>
      <c r="D10" s="4">
        <v>5.72</v>
      </c>
      <c r="E10" s="11">
        <v>26.527630358060787</v>
      </c>
      <c r="F10">
        <v>100</v>
      </c>
      <c r="G10"/>
      <c r="H10">
        <v>100</v>
      </c>
      <c r="I10"/>
      <c r="J10" s="10">
        <v>17.854777070063697</v>
      </c>
      <c r="K10" s="12">
        <v>1.6624811343691762E-2</v>
      </c>
      <c r="L10" s="9">
        <v>1.6624811343691763</v>
      </c>
    </row>
    <row r="11" spans="1:14">
      <c r="A11" s="4" t="s">
        <v>43</v>
      </c>
      <c r="B11" s="5" t="s">
        <v>91</v>
      </c>
      <c r="C11" s="5" t="s">
        <v>139</v>
      </c>
      <c r="D11" s="4">
        <v>8.1</v>
      </c>
      <c r="E11" s="11">
        <v>22.845113961686003</v>
      </c>
      <c r="F11">
        <v>100</v>
      </c>
      <c r="G11"/>
      <c r="H11">
        <v>100</v>
      </c>
      <c r="I11"/>
      <c r="J11" s="10">
        <v>16.808598726114649</v>
      </c>
      <c r="K11" s="12">
        <v>1.9497696930925418E-2</v>
      </c>
      <c r="L11" s="9">
        <v>1.9497696930925419</v>
      </c>
    </row>
    <row r="12" spans="1:14">
      <c r="A12" s="4" t="s">
        <v>43</v>
      </c>
      <c r="B12" s="5" t="s">
        <v>91</v>
      </c>
      <c r="C12" s="5" t="s">
        <v>139</v>
      </c>
      <c r="D12" s="4">
        <v>5.03</v>
      </c>
      <c r="E12" s="11">
        <v>11.551811331040106</v>
      </c>
      <c r="F12">
        <v>100</v>
      </c>
      <c r="G12"/>
      <c r="H12">
        <v>100</v>
      </c>
      <c r="I12"/>
      <c r="J12" s="10">
        <v>13.321337579617833</v>
      </c>
      <c r="K12" s="12">
        <v>1.7012666035188469E-2</v>
      </c>
      <c r="L12" s="9">
        <v>1.7012666035188468</v>
      </c>
    </row>
    <row r="13" spans="1:14">
      <c r="A13" s="4" t="s">
        <v>43</v>
      </c>
      <c r="B13" s="5" t="s">
        <v>91</v>
      </c>
      <c r="C13" s="5" t="s">
        <v>139</v>
      </c>
      <c r="D13" s="4">
        <v>3.84</v>
      </c>
      <c r="E13" s="11">
        <v>38.008244560190754</v>
      </c>
      <c r="F13">
        <v>100</v>
      </c>
      <c r="G13"/>
      <c r="H13">
        <v>100</v>
      </c>
      <c r="I13"/>
      <c r="J13" s="10">
        <v>11.693949044585986</v>
      </c>
      <c r="K13" s="12">
        <v>1.3395156967229406E-2</v>
      </c>
      <c r="L13" s="9">
        <v>1.3395156967229407</v>
      </c>
    </row>
    <row r="14" spans="1:14">
      <c r="A14" s="4" t="s">
        <v>43</v>
      </c>
      <c r="B14" s="5" t="s">
        <v>91</v>
      </c>
      <c r="C14" s="5" t="s">
        <v>139</v>
      </c>
      <c r="D14" s="4">
        <v>5.39</v>
      </c>
      <c r="E14" s="11">
        <v>70.124126578688291</v>
      </c>
      <c r="F14">
        <v>100</v>
      </c>
      <c r="G14"/>
      <c r="H14">
        <v>90</v>
      </c>
      <c r="I14" t="s">
        <v>116</v>
      </c>
      <c r="J14" s="10">
        <v>14.902229299363059</v>
      </c>
      <c r="K14" s="12">
        <v>1.6378428343838909E-2</v>
      </c>
      <c r="L14" s="9">
        <v>1.6378428343838909</v>
      </c>
    </row>
    <row r="15" spans="1:14">
      <c r="A15" s="4" t="s">
        <v>43</v>
      </c>
      <c r="B15" s="5" t="s">
        <v>91</v>
      </c>
      <c r="C15" s="5" t="s">
        <v>139</v>
      </c>
      <c r="D15" s="4">
        <v>6.31</v>
      </c>
      <c r="E15" s="11">
        <v>80.487665831425417</v>
      </c>
      <c r="F15">
        <v>100</v>
      </c>
      <c r="G15"/>
      <c r="H15">
        <v>100</v>
      </c>
      <c r="I15"/>
      <c r="J15" s="10">
        <v>11.856687898089174</v>
      </c>
      <c r="K15" s="12">
        <v>1.5138322541947288E-2</v>
      </c>
      <c r="L15" s="9">
        <v>1.5138322541947289</v>
      </c>
    </row>
    <row r="16" spans="1:14">
      <c r="A16" s="4" t="s">
        <v>43</v>
      </c>
      <c r="B16" s="5" t="s">
        <v>91</v>
      </c>
      <c r="C16" s="5" t="s">
        <v>139</v>
      </c>
      <c r="D16" s="4">
        <v>4.53</v>
      </c>
      <c r="E16" s="11">
        <v>66.24447818854388</v>
      </c>
      <c r="F16">
        <v>100</v>
      </c>
      <c r="G16"/>
      <c r="H16">
        <v>100</v>
      </c>
      <c r="I16"/>
      <c r="J16" s="10">
        <v>15.994904458598725</v>
      </c>
      <c r="K16" s="12">
        <v>1.2546721654302215E-2</v>
      </c>
      <c r="L16" s="9">
        <v>1.2546721654302215</v>
      </c>
      <c r="M16" s="15">
        <f>AVERAGE(K2:K16)</f>
        <v>1.5136795159777625E-2</v>
      </c>
      <c r="N16" s="4">
        <f>AVERAGE(H2:H16)</f>
        <v>86</v>
      </c>
    </row>
    <row r="17" spans="1:12">
      <c r="A17" s="4" t="s">
        <v>65</v>
      </c>
      <c r="B17" s="5" t="s">
        <v>91</v>
      </c>
      <c r="C17" s="5" t="s">
        <v>143</v>
      </c>
      <c r="D17" s="4">
        <v>6.62</v>
      </c>
      <c r="E17" s="11">
        <v>29.69912626132378</v>
      </c>
      <c r="F17">
        <v>100</v>
      </c>
      <c r="G17"/>
      <c r="H17">
        <v>100</v>
      </c>
      <c r="I17"/>
      <c r="J17" s="10">
        <v>13.509451219512194</v>
      </c>
      <c r="K17" s="12">
        <v>1.483201328532969E-2</v>
      </c>
      <c r="L17" s="9">
        <v>1.483201328532969</v>
      </c>
    </row>
    <row r="18" spans="1:12">
      <c r="A18" s="4" t="s">
        <v>65</v>
      </c>
      <c r="B18" s="5" t="s">
        <v>91</v>
      </c>
      <c r="C18" s="5" t="s">
        <v>143</v>
      </c>
      <c r="D18" s="4">
        <v>6.54</v>
      </c>
      <c r="E18" s="11">
        <v>28.973092810805802</v>
      </c>
      <c r="F18">
        <v>100</v>
      </c>
      <c r="G18" t="s">
        <v>111</v>
      </c>
      <c r="H18">
        <v>100</v>
      </c>
      <c r="I18"/>
      <c r="J18" s="10">
        <v>10.526129032258064</v>
      </c>
      <c r="K18" s="12">
        <v>1.1735015261620367E-2</v>
      </c>
      <c r="L18" s="9">
        <v>1.1735015261620367</v>
      </c>
    </row>
    <row r="19" spans="1:12">
      <c r="A19" s="4" t="s">
        <v>65</v>
      </c>
      <c r="B19" s="5" t="s">
        <v>91</v>
      </c>
      <c r="C19" s="5" t="s">
        <v>143</v>
      </c>
      <c r="D19" s="4">
        <v>6.24</v>
      </c>
      <c r="E19" s="11">
        <v>13.91471390694603</v>
      </c>
      <c r="F19">
        <v>100</v>
      </c>
      <c r="G19" t="s">
        <v>111</v>
      </c>
      <c r="H19">
        <v>100</v>
      </c>
      <c r="I19"/>
      <c r="J19" s="10">
        <v>6.3580645161290308</v>
      </c>
      <c r="K19" s="12">
        <v>1.2710801820098549E-2</v>
      </c>
      <c r="L19" s="9">
        <v>1.271080182009855</v>
      </c>
    </row>
    <row r="20" spans="1:12">
      <c r="A20" s="4" t="s">
        <v>65</v>
      </c>
      <c r="B20" s="5" t="s">
        <v>91</v>
      </c>
      <c r="C20" s="5" t="s">
        <v>143</v>
      </c>
      <c r="D20" s="4">
        <v>5.43</v>
      </c>
      <c r="E20" s="11">
        <v>57.284571510203207</v>
      </c>
      <c r="F20">
        <v>100</v>
      </c>
      <c r="G20" t="s">
        <v>111</v>
      </c>
      <c r="H20">
        <v>100</v>
      </c>
      <c r="I20"/>
      <c r="J20" s="10">
        <v>7.2999999999999989</v>
      </c>
      <c r="K20" s="12">
        <v>9.2527508460337419E-3</v>
      </c>
      <c r="L20" s="9">
        <v>0.92527508460337415</v>
      </c>
    </row>
    <row r="21" spans="1:12">
      <c r="A21" s="4" t="s">
        <v>65</v>
      </c>
      <c r="B21" s="5" t="s">
        <v>91</v>
      </c>
      <c r="C21" s="5" t="s">
        <v>143</v>
      </c>
      <c r="D21" s="4">
        <v>8.66</v>
      </c>
      <c r="E21" s="11">
        <v>57.003944623080933</v>
      </c>
      <c r="F21">
        <v>100</v>
      </c>
      <c r="G21" t="s">
        <v>111</v>
      </c>
      <c r="H21">
        <v>100</v>
      </c>
      <c r="I21"/>
      <c r="J21" s="10">
        <v>13.163548387096773</v>
      </c>
      <c r="K21" s="12">
        <v>1.0238346978175827E-2</v>
      </c>
      <c r="L21" s="9">
        <v>1.0238346978175827</v>
      </c>
    </row>
    <row r="22" spans="1:12">
      <c r="A22" s="4" t="s">
        <v>65</v>
      </c>
      <c r="B22" s="5" t="s">
        <v>91</v>
      </c>
      <c r="C22" s="5" t="s">
        <v>143</v>
      </c>
      <c r="D22" s="4">
        <v>8.83</v>
      </c>
      <c r="E22" s="11">
        <v>43.344161142496681</v>
      </c>
      <c r="F22">
        <v>100</v>
      </c>
      <c r="G22"/>
      <c r="H22">
        <v>100</v>
      </c>
      <c r="I22"/>
      <c r="J22" s="10">
        <v>18.272256097560973</v>
      </c>
      <c r="K22" s="12">
        <v>1.4725619278527134E-2</v>
      </c>
      <c r="L22" s="9">
        <v>1.4725619278527133</v>
      </c>
    </row>
    <row r="23" spans="1:12">
      <c r="A23" s="4" t="s">
        <v>65</v>
      </c>
      <c r="B23" s="5" t="s">
        <v>91</v>
      </c>
      <c r="C23" s="5" t="s">
        <v>143</v>
      </c>
      <c r="D23" s="4">
        <v>3.8</v>
      </c>
      <c r="E23" s="11">
        <v>15.446720203848894</v>
      </c>
      <c r="F23">
        <v>100</v>
      </c>
      <c r="G23"/>
      <c r="H23">
        <v>100</v>
      </c>
      <c r="I23"/>
      <c r="J23" s="10">
        <v>18.984451219512195</v>
      </c>
      <c r="K23" s="12">
        <v>2.0699190049564727E-2</v>
      </c>
      <c r="L23" s="9">
        <v>2.0699190049564726</v>
      </c>
    </row>
    <row r="24" spans="1:12">
      <c r="A24" s="4" t="s">
        <v>65</v>
      </c>
      <c r="B24" s="5" t="s">
        <v>91</v>
      </c>
      <c r="C24" s="5" t="s">
        <v>143</v>
      </c>
      <c r="D24" s="4">
        <v>7.87</v>
      </c>
      <c r="E24" s="11">
        <v>39.096744171855157</v>
      </c>
      <c r="F24">
        <v>100</v>
      </c>
      <c r="G24"/>
      <c r="H24">
        <v>100</v>
      </c>
      <c r="I24"/>
      <c r="J24" s="10">
        <v>12.88628048780488</v>
      </c>
      <c r="K24" s="12">
        <v>1.2185413829103103E-2</v>
      </c>
      <c r="L24" s="9">
        <v>1.2185413829103102</v>
      </c>
    </row>
    <row r="25" spans="1:12">
      <c r="A25" s="4" t="s">
        <v>65</v>
      </c>
      <c r="B25" s="5" t="s">
        <v>91</v>
      </c>
      <c r="C25" s="5" t="s">
        <v>143</v>
      </c>
      <c r="D25" s="4">
        <v>5.09</v>
      </c>
      <c r="E25" s="11">
        <v>11.082459155739659</v>
      </c>
      <c r="F25">
        <v>100</v>
      </c>
      <c r="G25"/>
      <c r="H25">
        <v>100</v>
      </c>
      <c r="I25"/>
      <c r="J25" s="10">
        <v>6.6323170731707322</v>
      </c>
      <c r="K25" s="12">
        <v>1.4451522473306689E-2</v>
      </c>
      <c r="L25" s="9">
        <v>1.4451522473306688</v>
      </c>
    </row>
    <row r="26" spans="1:12">
      <c r="A26" s="4" t="s">
        <v>65</v>
      </c>
      <c r="B26" s="5" t="s">
        <v>91</v>
      </c>
      <c r="C26" s="5" t="s">
        <v>143</v>
      </c>
      <c r="D26" s="4">
        <v>3.83</v>
      </c>
      <c r="E26" s="11">
        <v>4.0476656739969341</v>
      </c>
      <c r="F26">
        <v>100</v>
      </c>
      <c r="G26"/>
      <c r="H26">
        <v>100</v>
      </c>
      <c r="I26"/>
      <c r="J26" s="10">
        <v>6.543292682926829</v>
      </c>
      <c r="K26" s="12">
        <v>1.2837669129532877E-2</v>
      </c>
      <c r="L26" s="9">
        <v>1.2837669129532876</v>
      </c>
    </row>
    <row r="27" spans="1:12">
      <c r="A27" s="4" t="s">
        <v>65</v>
      </c>
      <c r="B27" s="5" t="s">
        <v>91</v>
      </c>
      <c r="C27" s="5" t="s">
        <v>143</v>
      </c>
      <c r="D27" s="4">
        <v>4.74</v>
      </c>
      <c r="E27" s="11">
        <v>4.8806672127769826</v>
      </c>
      <c r="F27">
        <v>100</v>
      </c>
      <c r="G27"/>
      <c r="H27">
        <v>100</v>
      </c>
      <c r="I27"/>
      <c r="J27" s="10">
        <v>7.4780487804878035</v>
      </c>
      <c r="K27" s="12">
        <v>1.4494652441814812E-2</v>
      </c>
      <c r="L27" s="9">
        <v>1.4494652441814813</v>
      </c>
    </row>
    <row r="28" spans="1:12">
      <c r="A28" s="4" t="s">
        <v>65</v>
      </c>
      <c r="B28" s="5" t="s">
        <v>91</v>
      </c>
      <c r="C28" s="5" t="s">
        <v>143</v>
      </c>
      <c r="D28" s="4">
        <v>6.44</v>
      </c>
      <c r="E28" s="11">
        <v>94.831264469652382</v>
      </c>
      <c r="F28">
        <v>100</v>
      </c>
      <c r="G28"/>
      <c r="H28">
        <v>100</v>
      </c>
      <c r="I28"/>
      <c r="J28" s="10">
        <v>17.604573170731705</v>
      </c>
      <c r="K28" s="12">
        <v>1.3976354371937082E-2</v>
      </c>
      <c r="L28" s="9">
        <v>1.3976354371937081</v>
      </c>
    </row>
    <row r="29" spans="1:12">
      <c r="A29" s="4" t="s">
        <v>65</v>
      </c>
      <c r="B29" s="5" t="s">
        <v>91</v>
      </c>
      <c r="C29" s="5" t="s">
        <v>143</v>
      </c>
      <c r="D29" s="4">
        <v>4.82</v>
      </c>
      <c r="E29" s="11">
        <v>50.433911093577287</v>
      </c>
      <c r="F29">
        <v>100</v>
      </c>
      <c r="G29"/>
      <c r="H29">
        <v>100</v>
      </c>
      <c r="I29"/>
      <c r="J29" s="10">
        <v>17.226219512195122</v>
      </c>
      <c r="K29" s="12">
        <v>1.6551099640651611E-2</v>
      </c>
      <c r="L29" s="9">
        <v>1.6551099640651612</v>
      </c>
    </row>
    <row r="30" spans="1:12">
      <c r="A30" s="4" t="s">
        <v>65</v>
      </c>
      <c r="B30" s="5" t="s">
        <v>91</v>
      </c>
      <c r="C30" s="5" t="s">
        <v>143</v>
      </c>
      <c r="D30" s="4">
        <v>5.45</v>
      </c>
      <c r="E30" s="11">
        <v>46.472626847532986</v>
      </c>
      <c r="F30">
        <v>100</v>
      </c>
      <c r="G30"/>
      <c r="H30">
        <v>100</v>
      </c>
      <c r="I30"/>
      <c r="J30" s="10">
        <v>11.217073170731707</v>
      </c>
      <c r="K30" s="12">
        <v>1.4063756701792626E-2</v>
      </c>
      <c r="L30" s="9">
        <v>1.4063756701792627</v>
      </c>
    </row>
    <row r="31" spans="1:12">
      <c r="A31" s="4" t="s">
        <v>65</v>
      </c>
      <c r="B31" s="5" t="s">
        <v>91</v>
      </c>
      <c r="C31" s="5" t="s">
        <v>143</v>
      </c>
      <c r="D31" s="4">
        <v>7.04</v>
      </c>
      <c r="E31" s="11">
        <v>101.76000622644015</v>
      </c>
      <c r="F31">
        <v>100</v>
      </c>
      <c r="G31"/>
      <c r="H31">
        <v>100</v>
      </c>
      <c r="I31"/>
      <c r="J31" s="10">
        <v>14.132621951219514</v>
      </c>
      <c r="K31" s="12">
        <v>1.5688047372416875E-2</v>
      </c>
      <c r="L31" s="9">
        <v>1.5688047372416876</v>
      </c>
    </row>
    <row r="32" spans="1:12">
      <c r="A32" s="4" t="s">
        <v>66</v>
      </c>
      <c r="B32" s="5" t="s">
        <v>91</v>
      </c>
      <c r="C32" s="5" t="s">
        <v>147</v>
      </c>
      <c r="D32" s="4">
        <v>6.87</v>
      </c>
      <c r="E32" s="11">
        <v>51.351951814848725</v>
      </c>
      <c r="F32">
        <v>100</v>
      </c>
      <c r="G32"/>
      <c r="H32">
        <v>100</v>
      </c>
      <c r="I32"/>
      <c r="J32" s="10">
        <v>10.994242424242422</v>
      </c>
      <c r="K32" s="12">
        <v>1.8791496002238169E-2</v>
      </c>
      <c r="L32" s="9">
        <v>1.8791496002238168</v>
      </c>
    </row>
    <row r="33" spans="1:12">
      <c r="A33" s="4" t="s">
        <v>66</v>
      </c>
      <c r="B33" s="5" t="s">
        <v>91</v>
      </c>
      <c r="C33" s="5" t="s">
        <v>147</v>
      </c>
      <c r="D33" s="4">
        <v>7.53</v>
      </c>
      <c r="E33" s="11">
        <v>71.005392994454056</v>
      </c>
      <c r="F33">
        <v>100</v>
      </c>
      <c r="G33"/>
      <c r="H33">
        <v>100</v>
      </c>
      <c r="I33"/>
      <c r="J33" s="10">
        <v>4.3357575757575759</v>
      </c>
      <c r="K33" s="12">
        <v>9.3312618956826986E-3</v>
      </c>
      <c r="L33" s="9">
        <v>0.93312618956826987</v>
      </c>
    </row>
    <row r="34" spans="1:12">
      <c r="A34" s="4" t="s">
        <v>66</v>
      </c>
      <c r="B34" s="5" t="s">
        <v>91</v>
      </c>
      <c r="C34" s="5" t="s">
        <v>147</v>
      </c>
      <c r="D34" s="4">
        <v>7.02</v>
      </c>
      <c r="E34" s="11">
        <v>62.430545633527224</v>
      </c>
      <c r="F34">
        <v>100</v>
      </c>
      <c r="G34"/>
      <c r="H34">
        <v>100</v>
      </c>
      <c r="I34"/>
      <c r="J34" s="10">
        <v>16.436060606060607</v>
      </c>
      <c r="K34" s="12">
        <v>1.6151087087145244E-2</v>
      </c>
      <c r="L34" s="9">
        <v>1.6151087087145244</v>
      </c>
    </row>
    <row r="35" spans="1:12">
      <c r="A35" s="4" t="s">
        <v>66</v>
      </c>
      <c r="B35" s="5" t="s">
        <v>91</v>
      </c>
      <c r="C35" s="5" t="s">
        <v>147</v>
      </c>
      <c r="D35" s="4">
        <v>5.25</v>
      </c>
      <c r="E35" s="11">
        <v>55.839924461966405</v>
      </c>
      <c r="F35">
        <v>100</v>
      </c>
      <c r="G35"/>
      <c r="H35">
        <v>100</v>
      </c>
      <c r="I35"/>
      <c r="J35" s="10">
        <v>7.7203030303030316</v>
      </c>
      <c r="K35" s="12">
        <v>9.815606973135698E-3</v>
      </c>
      <c r="L35" s="9">
        <v>0.98156069731356976</v>
      </c>
    </row>
    <row r="36" spans="1:12">
      <c r="A36" s="4" t="s">
        <v>66</v>
      </c>
      <c r="B36" s="5" t="s">
        <v>91</v>
      </c>
      <c r="C36" s="5" t="s">
        <v>147</v>
      </c>
      <c r="D36" s="4">
        <v>4.8600000000000003</v>
      </c>
      <c r="E36" s="11">
        <v>20.104419161222644</v>
      </c>
      <c r="F36">
        <v>100</v>
      </c>
      <c r="G36"/>
      <c r="H36">
        <v>100</v>
      </c>
      <c r="I36"/>
      <c r="J36" s="10">
        <v>10.86151515151515</v>
      </c>
      <c r="K36" s="12">
        <v>1.5109280154063456E-2</v>
      </c>
      <c r="L36" s="9">
        <v>1.5109280154063456</v>
      </c>
    </row>
    <row r="37" spans="1:12">
      <c r="A37" s="4" t="s">
        <v>66</v>
      </c>
      <c r="B37" s="5" t="s">
        <v>91</v>
      </c>
      <c r="C37" s="5" t="s">
        <v>147</v>
      </c>
      <c r="D37" s="4">
        <v>8.14</v>
      </c>
      <c r="E37" s="11">
        <v>42.720406953205305</v>
      </c>
      <c r="F37">
        <v>100</v>
      </c>
      <c r="G37"/>
      <c r="H37">
        <v>100</v>
      </c>
      <c r="I37"/>
      <c r="J37" s="10">
        <v>19.090606060606056</v>
      </c>
      <c r="K37" s="12">
        <v>1.4424383501161892E-2</v>
      </c>
      <c r="L37" s="9">
        <v>1.4424383501161893</v>
      </c>
    </row>
    <row r="38" spans="1:12">
      <c r="A38" s="4" t="s">
        <v>66</v>
      </c>
      <c r="B38" s="5" t="s">
        <v>91</v>
      </c>
      <c r="C38" s="5" t="s">
        <v>147</v>
      </c>
      <c r="D38" s="4">
        <v>4.25</v>
      </c>
      <c r="E38" s="11">
        <v>25.982875835733829</v>
      </c>
      <c r="F38">
        <v>100</v>
      </c>
      <c r="G38"/>
      <c r="H38">
        <v>100</v>
      </c>
      <c r="I38"/>
      <c r="J38" s="10">
        <v>9.379393939393939</v>
      </c>
      <c r="K38" s="12">
        <v>1.064349128371807E-2</v>
      </c>
      <c r="L38" s="9">
        <v>1.064349128371807</v>
      </c>
    </row>
    <row r="39" spans="1:12">
      <c r="A39" s="4" t="s">
        <v>66</v>
      </c>
      <c r="B39" s="5" t="s">
        <v>91</v>
      </c>
      <c r="C39" s="5" t="s">
        <v>147</v>
      </c>
      <c r="D39" s="4">
        <v>5.03</v>
      </c>
      <c r="E39" s="11">
        <v>51.199163794083596</v>
      </c>
      <c r="F39">
        <v>100</v>
      </c>
      <c r="G39"/>
      <c r="H39">
        <v>100</v>
      </c>
      <c r="I39"/>
      <c r="J39" s="10">
        <v>12.166666666666664</v>
      </c>
      <c r="K39" s="12">
        <v>1.1925318513965196E-2</v>
      </c>
      <c r="L39" s="9">
        <v>1.1925318513965195</v>
      </c>
    </row>
    <row r="40" spans="1:12">
      <c r="A40" s="4" t="s">
        <v>66</v>
      </c>
      <c r="B40" s="5" t="s">
        <v>91</v>
      </c>
      <c r="C40" s="5" t="s">
        <v>147</v>
      </c>
      <c r="D40" s="4">
        <v>7.08</v>
      </c>
      <c r="E40" s="11">
        <v>18.520336646396633</v>
      </c>
      <c r="F40">
        <v>100</v>
      </c>
      <c r="G40"/>
      <c r="H40">
        <v>100</v>
      </c>
      <c r="I40"/>
      <c r="J40" s="10">
        <v>12.210909090909089</v>
      </c>
      <c r="K40" s="12">
        <v>1.7746945012385423E-2</v>
      </c>
      <c r="L40" s="9">
        <v>1.7746945012385422</v>
      </c>
    </row>
    <row r="41" spans="1:12">
      <c r="A41" s="4" t="s">
        <v>66</v>
      </c>
      <c r="B41" s="5" t="s">
        <v>91</v>
      </c>
      <c r="C41" s="5" t="s">
        <v>147</v>
      </c>
      <c r="D41" s="4">
        <v>4.6100000000000003</v>
      </c>
      <c r="E41" s="11">
        <v>96.776941550012992</v>
      </c>
      <c r="F41">
        <v>100</v>
      </c>
      <c r="G41"/>
      <c r="H41">
        <v>100</v>
      </c>
      <c r="I41"/>
      <c r="J41" s="10">
        <v>21.346969696969694</v>
      </c>
      <c r="K41" s="12">
        <v>1.4712389933611972E-2</v>
      </c>
      <c r="L41" s="9">
        <v>1.4712389933611971</v>
      </c>
    </row>
    <row r="42" spans="1:12">
      <c r="A42" s="4" t="s">
        <v>66</v>
      </c>
      <c r="B42" s="5" t="s">
        <v>91</v>
      </c>
      <c r="C42" s="5" t="s">
        <v>147</v>
      </c>
      <c r="D42" s="4">
        <v>4.93</v>
      </c>
      <c r="E42" s="11">
        <v>57.095154089893519</v>
      </c>
      <c r="F42">
        <v>100</v>
      </c>
      <c r="G42" t="s">
        <v>111</v>
      </c>
      <c r="H42">
        <v>100</v>
      </c>
      <c r="I42"/>
      <c r="J42" s="10">
        <v>12.213461538461541</v>
      </c>
      <c r="K42" s="12">
        <v>1.0478266566643418E-2</v>
      </c>
      <c r="L42" s="9">
        <v>1.0478266566643417</v>
      </c>
    </row>
    <row r="43" spans="1:12">
      <c r="A43" s="4" t="s">
        <v>66</v>
      </c>
      <c r="B43" s="5" t="s">
        <v>91</v>
      </c>
      <c r="C43" s="5" t="s">
        <v>147</v>
      </c>
      <c r="D43" s="4">
        <v>7.05</v>
      </c>
      <c r="E43" s="11">
        <v>26.435156203855588</v>
      </c>
      <c r="F43">
        <v>100</v>
      </c>
      <c r="G43" t="s">
        <v>111</v>
      </c>
      <c r="H43">
        <v>100</v>
      </c>
      <c r="I43"/>
      <c r="J43" s="10">
        <v>6.7618589743589732</v>
      </c>
      <c r="K43" s="12">
        <v>1.495897057426418E-2</v>
      </c>
      <c r="L43" s="9">
        <v>1.4958970574264181</v>
      </c>
    </row>
    <row r="44" spans="1:12">
      <c r="A44" s="4" t="s">
        <v>66</v>
      </c>
      <c r="B44" s="5" t="s">
        <v>91</v>
      </c>
      <c r="C44" s="5" t="s">
        <v>147</v>
      </c>
      <c r="D44" s="4">
        <v>5.04</v>
      </c>
      <c r="E44" s="11">
        <v>7.2141962900709222</v>
      </c>
      <c r="F44">
        <v>100</v>
      </c>
      <c r="G44" t="s">
        <v>111</v>
      </c>
      <c r="H44">
        <v>100</v>
      </c>
      <c r="I44"/>
      <c r="J44" s="10">
        <v>3.3692307692307701</v>
      </c>
      <c r="K44" s="12">
        <v>6.4562328774360519E-3</v>
      </c>
      <c r="L44" s="9">
        <v>0.64562328774360522</v>
      </c>
    </row>
    <row r="45" spans="1:12">
      <c r="A45" s="4" t="s">
        <v>66</v>
      </c>
      <c r="B45" s="5" t="s">
        <v>91</v>
      </c>
      <c r="C45" s="5" t="s">
        <v>147</v>
      </c>
      <c r="D45" s="4">
        <v>5.94</v>
      </c>
      <c r="E45" s="11">
        <v>71.871324511079493</v>
      </c>
      <c r="F45">
        <v>100</v>
      </c>
      <c r="G45" t="s">
        <v>111</v>
      </c>
      <c r="H45">
        <v>100</v>
      </c>
      <c r="I45"/>
      <c r="J45" s="10">
        <v>18.717948717948715</v>
      </c>
      <c r="K45" s="12">
        <v>1.6100373745474832E-2</v>
      </c>
      <c r="L45" s="9">
        <v>1.6100373745474832</v>
      </c>
    </row>
    <row r="46" spans="1:12">
      <c r="A46" s="4" t="s">
        <v>66</v>
      </c>
      <c r="B46" s="5" t="s">
        <v>91</v>
      </c>
      <c r="C46" s="5" t="s">
        <v>147</v>
      </c>
      <c r="D46" s="4">
        <v>3.63</v>
      </c>
      <c r="E46" s="11">
        <v>12.99547820236897</v>
      </c>
      <c r="F46">
        <v>100</v>
      </c>
      <c r="G46" t="s">
        <v>111</v>
      </c>
      <c r="H46">
        <v>100</v>
      </c>
      <c r="I46"/>
      <c r="J46" s="10">
        <v>12.33044871794872</v>
      </c>
      <c r="K46" s="12">
        <v>1.2606397859111551E-2</v>
      </c>
      <c r="L46" s="9">
        <v>1.2606397859111551</v>
      </c>
    </row>
    <row r="47" spans="1:12">
      <c r="A47" s="4" t="s">
        <v>67</v>
      </c>
      <c r="B47" s="5" t="s">
        <v>91</v>
      </c>
      <c r="C47" s="5" t="s">
        <v>130</v>
      </c>
      <c r="D47" s="4">
        <v>5.4</v>
      </c>
      <c r="E47" s="11">
        <v>16.71108558321264</v>
      </c>
      <c r="F47">
        <v>100</v>
      </c>
      <c r="G47"/>
      <c r="H47">
        <v>100</v>
      </c>
      <c r="I47"/>
      <c r="J47" s="10">
        <v>16.13805031446541</v>
      </c>
      <c r="K47" s="12">
        <v>1.9041365936852666E-2</v>
      </c>
      <c r="L47" s="9">
        <v>1.9041365936852666</v>
      </c>
    </row>
    <row r="48" spans="1:12">
      <c r="A48" s="4" t="s">
        <v>67</v>
      </c>
      <c r="B48" s="5" t="s">
        <v>91</v>
      </c>
      <c r="C48" s="5" t="s">
        <v>130</v>
      </c>
      <c r="D48" s="4">
        <v>4.4400000000000004</v>
      </c>
      <c r="E48" s="11">
        <v>13.396303995213909</v>
      </c>
      <c r="F48">
        <v>100</v>
      </c>
      <c r="G48"/>
      <c r="H48">
        <v>90</v>
      </c>
      <c r="I48"/>
      <c r="J48" s="10">
        <v>8.9987421383647774</v>
      </c>
      <c r="K48" s="12">
        <v>1.2422980967333736E-2</v>
      </c>
      <c r="L48" s="9">
        <v>1.2422980967333737</v>
      </c>
    </row>
    <row r="49" spans="1:12">
      <c r="A49" s="4" t="s">
        <v>67</v>
      </c>
      <c r="B49" s="5" t="s">
        <v>91</v>
      </c>
      <c r="C49" s="5" t="s">
        <v>130</v>
      </c>
      <c r="D49" s="4">
        <v>5.48</v>
      </c>
      <c r="E49" s="11">
        <v>19.343816410542736</v>
      </c>
      <c r="F49">
        <v>100</v>
      </c>
      <c r="G49"/>
      <c r="H49">
        <v>100</v>
      </c>
      <c r="I49"/>
      <c r="J49" s="10">
        <v>9.159433962264151</v>
      </c>
      <c r="K49" s="12">
        <v>1.4846841396712487E-2</v>
      </c>
      <c r="L49" s="9">
        <v>1.4846841396712487</v>
      </c>
    </row>
    <row r="50" spans="1:12">
      <c r="A50" s="4" t="s">
        <v>67</v>
      </c>
      <c r="B50" s="5" t="s">
        <v>91</v>
      </c>
      <c r="C50" s="5" t="s">
        <v>130</v>
      </c>
      <c r="D50" s="4">
        <v>6.3</v>
      </c>
      <c r="E50" s="11">
        <v>96.666271880206821</v>
      </c>
      <c r="F50">
        <v>100</v>
      </c>
      <c r="G50"/>
      <c r="H50">
        <v>100</v>
      </c>
      <c r="I50"/>
      <c r="J50" s="10">
        <v>14.783647798742139</v>
      </c>
      <c r="K50" s="12">
        <v>1.3422197941230821E-2</v>
      </c>
      <c r="L50" s="9">
        <v>1.342219794123082</v>
      </c>
    </row>
    <row r="51" spans="1:12">
      <c r="A51" s="4" t="s">
        <v>67</v>
      </c>
      <c r="B51" s="5" t="s">
        <v>91</v>
      </c>
      <c r="C51" s="5" t="s">
        <v>130</v>
      </c>
      <c r="D51" s="4">
        <v>6.25</v>
      </c>
      <c r="E51" s="11">
        <v>47.020929013364004</v>
      </c>
      <c r="F51">
        <v>100</v>
      </c>
      <c r="G51"/>
      <c r="H51">
        <v>100</v>
      </c>
      <c r="I51"/>
      <c r="J51" s="10">
        <v>12.763522012578617</v>
      </c>
      <c r="K51" s="12">
        <v>1.6111645689076234E-2</v>
      </c>
      <c r="L51" s="9">
        <v>1.6111645689076235</v>
      </c>
    </row>
    <row r="52" spans="1:12">
      <c r="A52" s="4" t="s">
        <v>67</v>
      </c>
      <c r="B52" s="5" t="s">
        <v>91</v>
      </c>
      <c r="C52" s="5" t="s">
        <v>130</v>
      </c>
      <c r="D52" s="4">
        <v>5.72</v>
      </c>
      <c r="E52" s="11">
        <v>79.247303005333251</v>
      </c>
      <c r="F52">
        <v>100</v>
      </c>
      <c r="G52"/>
      <c r="H52">
        <v>100</v>
      </c>
      <c r="I52"/>
      <c r="J52" s="10">
        <v>13.199685534591197</v>
      </c>
      <c r="K52" s="12">
        <v>1.4793998951273042E-2</v>
      </c>
      <c r="L52" s="9">
        <v>1.4793998951273042</v>
      </c>
    </row>
    <row r="53" spans="1:12">
      <c r="A53" s="4" t="s">
        <v>67</v>
      </c>
      <c r="B53" s="5" t="s">
        <v>91</v>
      </c>
      <c r="C53" s="5" t="s">
        <v>130</v>
      </c>
      <c r="D53" s="4">
        <v>5.1100000000000003</v>
      </c>
      <c r="E53" s="11">
        <v>43.046058360840654</v>
      </c>
      <c r="F53">
        <v>100</v>
      </c>
      <c r="G53"/>
      <c r="H53">
        <v>100</v>
      </c>
      <c r="I53"/>
      <c r="J53" s="10">
        <v>14.554088050314464</v>
      </c>
      <c r="K53" s="12">
        <v>1.6221636399921784E-2</v>
      </c>
      <c r="L53" s="9">
        <v>1.6221636399921784</v>
      </c>
    </row>
    <row r="54" spans="1:12">
      <c r="A54" s="4" t="s">
        <v>67</v>
      </c>
      <c r="B54" s="5" t="s">
        <v>91</v>
      </c>
      <c r="C54" s="5" t="s">
        <v>130</v>
      </c>
      <c r="D54" s="4">
        <v>4.92</v>
      </c>
      <c r="E54" s="11">
        <v>50.358106033642471</v>
      </c>
      <c r="F54">
        <v>100</v>
      </c>
      <c r="G54"/>
      <c r="H54">
        <v>100</v>
      </c>
      <c r="I54"/>
      <c r="J54" s="10">
        <v>17.331761006289309</v>
      </c>
      <c r="K54" s="12">
        <v>1.5196634385617778E-2</v>
      </c>
      <c r="L54" s="9">
        <v>1.5196634385617778</v>
      </c>
    </row>
    <row r="55" spans="1:12">
      <c r="A55" s="4" t="s">
        <v>67</v>
      </c>
      <c r="B55" s="5" t="s">
        <v>91</v>
      </c>
      <c r="C55" s="5" t="s">
        <v>130</v>
      </c>
      <c r="D55" s="4">
        <v>3.56</v>
      </c>
      <c r="E55" s="11">
        <v>27.043360491259392</v>
      </c>
      <c r="F55">
        <v>100</v>
      </c>
      <c r="G55"/>
      <c r="H55">
        <v>100</v>
      </c>
      <c r="I55"/>
      <c r="J55" s="10">
        <v>18.158176100628932</v>
      </c>
      <c r="K55" s="12">
        <v>1.4322183142212799E-2</v>
      </c>
      <c r="L55" s="9">
        <v>1.4322183142212799</v>
      </c>
    </row>
    <row r="56" spans="1:12">
      <c r="A56" s="4" t="s">
        <v>67</v>
      </c>
      <c r="B56" s="5" t="s">
        <v>91</v>
      </c>
      <c r="C56" s="5" t="s">
        <v>130</v>
      </c>
      <c r="D56" s="4">
        <v>5.13</v>
      </c>
      <c r="E56" s="11">
        <v>27.657303093994532</v>
      </c>
      <c r="F56">
        <v>100</v>
      </c>
      <c r="G56"/>
      <c r="H56">
        <v>100</v>
      </c>
      <c r="I56"/>
      <c r="J56" s="10">
        <v>14.094968553459118</v>
      </c>
      <c r="K56" s="12">
        <v>1.750751271039808E-2</v>
      </c>
      <c r="L56" s="9">
        <v>1.7507512710398081</v>
      </c>
    </row>
    <row r="57" spans="1:12">
      <c r="A57" s="4" t="s">
        <v>67</v>
      </c>
      <c r="B57" s="5" t="s">
        <v>91</v>
      </c>
      <c r="C57" s="5" t="s">
        <v>130</v>
      </c>
      <c r="D57" s="4">
        <v>6.14</v>
      </c>
      <c r="E57" s="11">
        <v>144.02523253245582</v>
      </c>
      <c r="F57">
        <v>100</v>
      </c>
      <c r="G57"/>
      <c r="H57">
        <v>100</v>
      </c>
      <c r="I57"/>
      <c r="J57" s="10">
        <v>7.2540880503144676</v>
      </c>
      <c r="K57" s="12">
        <v>6.6681232653005027E-3</v>
      </c>
      <c r="L57" s="9">
        <v>0.66681232653005029</v>
      </c>
    </row>
    <row r="58" spans="1:12">
      <c r="A58" s="4" t="s">
        <v>67</v>
      </c>
      <c r="B58" s="5" t="s">
        <v>91</v>
      </c>
      <c r="C58" s="5" t="s">
        <v>130</v>
      </c>
      <c r="D58" s="4">
        <v>6.34</v>
      </c>
      <c r="E58" s="11">
        <v>86.79447866425356</v>
      </c>
      <c r="F58">
        <v>100</v>
      </c>
      <c r="G58"/>
      <c r="H58">
        <v>100</v>
      </c>
      <c r="I58"/>
      <c r="J58" s="10">
        <v>8.9987421383647792</v>
      </c>
      <c r="K58" s="12">
        <v>7.9303247039023052E-3</v>
      </c>
      <c r="L58" s="9">
        <v>0.7930324703902305</v>
      </c>
    </row>
    <row r="59" spans="1:12">
      <c r="A59" s="4" t="s">
        <v>67</v>
      </c>
      <c r="B59" s="5" t="s">
        <v>91</v>
      </c>
      <c r="C59" s="5" t="s">
        <v>130</v>
      </c>
      <c r="D59" s="4">
        <v>5</v>
      </c>
      <c r="E59" s="11">
        <v>45.396013844372504</v>
      </c>
      <c r="F59">
        <v>100</v>
      </c>
      <c r="G59"/>
      <c r="H59">
        <v>90</v>
      </c>
      <c r="I59"/>
      <c r="J59" s="10">
        <v>12.327358490566038</v>
      </c>
      <c r="K59" s="12">
        <v>1.4959772577484957E-2</v>
      </c>
      <c r="L59" s="9">
        <v>1.4959772577484958</v>
      </c>
    </row>
    <row r="60" spans="1:12">
      <c r="A60" s="4" t="s">
        <v>67</v>
      </c>
      <c r="B60" s="5" t="s">
        <v>91</v>
      </c>
      <c r="C60" s="5" t="s">
        <v>130</v>
      </c>
      <c r="D60" s="4">
        <v>4.42</v>
      </c>
      <c r="E60" s="11">
        <v>28.594067903830911</v>
      </c>
      <c r="F60">
        <v>100</v>
      </c>
      <c r="G60"/>
      <c r="H60">
        <v>100</v>
      </c>
      <c r="I60"/>
      <c r="J60" s="10">
        <v>14.829559748427675</v>
      </c>
      <c r="K60" s="12">
        <v>1.0780115056770083E-2</v>
      </c>
      <c r="L60" s="9">
        <v>1.0780115056770083</v>
      </c>
    </row>
    <row r="61" spans="1:12">
      <c r="A61" s="4" t="s">
        <v>67</v>
      </c>
      <c r="B61" s="5" t="s">
        <v>91</v>
      </c>
      <c r="C61" s="5" t="s">
        <v>130</v>
      </c>
      <c r="D61" s="4">
        <v>5.0599999999999996</v>
      </c>
      <c r="E61" s="11">
        <v>73.652367213826892</v>
      </c>
      <c r="F61">
        <v>100</v>
      </c>
      <c r="G61"/>
      <c r="H61">
        <v>100</v>
      </c>
      <c r="I61"/>
      <c r="J61" s="10">
        <v>7.3000000000000016</v>
      </c>
      <c r="K61" s="12">
        <v>7.5737933330407231E-3</v>
      </c>
      <c r="L61" s="9">
        <v>0.75737933330407237</v>
      </c>
    </row>
    <row r="62" spans="1:12">
      <c r="A62" s="4" t="s">
        <v>88</v>
      </c>
      <c r="B62" s="5" t="s">
        <v>91</v>
      </c>
      <c r="C62" s="5" t="s">
        <v>133</v>
      </c>
      <c r="D62" s="4">
        <v>3.62</v>
      </c>
      <c r="E62" s="11">
        <v>4.3013885506824776</v>
      </c>
      <c r="F62">
        <v>100</v>
      </c>
      <c r="G62"/>
      <c r="H62">
        <v>100</v>
      </c>
      <c r="I62"/>
      <c r="J62" s="10">
        <v>9.3226114649681531</v>
      </c>
      <c r="K62" s="12">
        <v>1.5653221036560198E-2</v>
      </c>
      <c r="L62" s="9">
        <v>1.5653221036560199</v>
      </c>
    </row>
    <row r="63" spans="1:12">
      <c r="A63" s="4" t="s">
        <v>88</v>
      </c>
      <c r="B63" s="5" t="s">
        <v>91</v>
      </c>
      <c r="C63" s="5" t="s">
        <v>133</v>
      </c>
      <c r="D63" s="4">
        <v>6.08</v>
      </c>
      <c r="E63" s="11">
        <v>13.237986575028907</v>
      </c>
      <c r="F63">
        <v>100</v>
      </c>
      <c r="G63"/>
      <c r="H63">
        <v>100</v>
      </c>
      <c r="I63"/>
      <c r="J63" s="10">
        <v>6.6955414012738874</v>
      </c>
      <c r="K63" s="12">
        <v>1.5689428672458438E-2</v>
      </c>
      <c r="L63" s="9">
        <v>1.5689428672458439</v>
      </c>
    </row>
    <row r="64" spans="1:12">
      <c r="A64" s="4" t="s">
        <v>88</v>
      </c>
      <c r="B64" s="5" t="s">
        <v>91</v>
      </c>
      <c r="C64" s="5" t="s">
        <v>133</v>
      </c>
      <c r="D64" s="4">
        <v>5.54</v>
      </c>
      <c r="E64" s="11">
        <v>48.104194338968469</v>
      </c>
      <c r="F64">
        <v>100</v>
      </c>
      <c r="G64"/>
      <c r="H64">
        <v>100</v>
      </c>
      <c r="I64"/>
      <c r="J64" s="10">
        <v>12.833121019108281</v>
      </c>
      <c r="K64" s="12">
        <v>1.3414039021903183E-2</v>
      </c>
      <c r="L64" s="9">
        <v>1.3414039021903184</v>
      </c>
    </row>
    <row r="65" spans="1:12">
      <c r="A65" s="4" t="s">
        <v>88</v>
      </c>
      <c r="B65" s="5" t="s">
        <v>91</v>
      </c>
      <c r="C65" s="5" t="s">
        <v>133</v>
      </c>
      <c r="D65" s="4">
        <v>5.53</v>
      </c>
      <c r="E65" s="11">
        <v>58.021609959786709</v>
      </c>
      <c r="F65">
        <v>100</v>
      </c>
      <c r="G65"/>
      <c r="H65">
        <v>100</v>
      </c>
      <c r="I65"/>
      <c r="J65" s="10">
        <v>8.9041401273885334</v>
      </c>
      <c r="K65" s="12">
        <v>1.2685841655887169E-2</v>
      </c>
      <c r="L65" s="9">
        <v>1.2685841655887169</v>
      </c>
    </row>
    <row r="66" spans="1:12">
      <c r="A66" s="4" t="s">
        <v>88</v>
      </c>
      <c r="B66" s="5" t="s">
        <v>91</v>
      </c>
      <c r="C66" s="5" t="s">
        <v>133</v>
      </c>
      <c r="D66" s="4">
        <v>5.3</v>
      </c>
      <c r="E66" s="11">
        <v>10.722988110489332</v>
      </c>
      <c r="F66">
        <v>100</v>
      </c>
      <c r="G66"/>
      <c r="H66">
        <v>100</v>
      </c>
      <c r="I66"/>
      <c r="J66" s="10">
        <v>4.5101910828025487</v>
      </c>
      <c r="K66" s="12">
        <v>9.1212473845025434E-3</v>
      </c>
      <c r="L66" s="9">
        <v>0.91212473845025432</v>
      </c>
    </row>
    <row r="67" spans="1:12">
      <c r="A67" s="4" t="s">
        <v>88</v>
      </c>
      <c r="B67" s="5" t="s">
        <v>91</v>
      </c>
      <c r="C67" s="5" t="s">
        <v>133</v>
      </c>
      <c r="D67" s="4">
        <v>7.82</v>
      </c>
      <c r="E67" s="11">
        <v>15.04268350696244</v>
      </c>
      <c r="F67">
        <v>100</v>
      </c>
      <c r="G67"/>
      <c r="H67">
        <v>100</v>
      </c>
      <c r="I67"/>
      <c r="J67" s="10">
        <v>-1.650636942675159</v>
      </c>
      <c r="K67" s="12">
        <v>9.2025315940353607E-3</v>
      </c>
      <c r="L67" s="9">
        <v>0.92025315940353603</v>
      </c>
    </row>
    <row r="68" spans="1:12">
      <c r="A68" s="4" t="s">
        <v>88</v>
      </c>
      <c r="B68" s="5" t="s">
        <v>91</v>
      </c>
      <c r="C68" s="5" t="s">
        <v>133</v>
      </c>
      <c r="D68" s="4">
        <v>7.91</v>
      </c>
      <c r="E68" s="11">
        <v>22.663819325531733</v>
      </c>
      <c r="F68">
        <v>100</v>
      </c>
      <c r="G68"/>
      <c r="H68">
        <v>100</v>
      </c>
      <c r="I68"/>
      <c r="J68" s="10">
        <v>4.8821656050955404</v>
      </c>
      <c r="K68" s="12">
        <v>1.366927976066727E-2</v>
      </c>
      <c r="L68" s="9">
        <v>1.366927976066727</v>
      </c>
    </row>
    <row r="69" spans="1:12">
      <c r="A69" s="4" t="s">
        <v>88</v>
      </c>
      <c r="B69" s="5" t="s">
        <v>91</v>
      </c>
      <c r="C69" s="5" t="s">
        <v>133</v>
      </c>
      <c r="D69" s="4">
        <v>7.44</v>
      </c>
      <c r="E69" s="11">
        <v>54.714907566345303</v>
      </c>
      <c r="F69">
        <v>100</v>
      </c>
      <c r="G69"/>
      <c r="H69">
        <v>100</v>
      </c>
      <c r="I69"/>
      <c r="J69" s="10">
        <v>6.7885350318471316</v>
      </c>
      <c r="K69" s="12">
        <v>1.1910225681569013E-2</v>
      </c>
      <c r="L69" s="9">
        <v>1.1910225681569013</v>
      </c>
    </row>
    <row r="70" spans="1:12">
      <c r="A70" s="4" t="s">
        <v>88</v>
      </c>
      <c r="B70" s="5" t="s">
        <v>91</v>
      </c>
      <c r="C70" s="5" t="s">
        <v>133</v>
      </c>
      <c r="D70" s="4">
        <v>4.3099999999999996</v>
      </c>
      <c r="E70" s="11">
        <v>51.751228802515442</v>
      </c>
      <c r="F70">
        <v>100</v>
      </c>
      <c r="G70"/>
      <c r="H70">
        <v>100</v>
      </c>
      <c r="I70"/>
      <c r="J70" s="10">
        <v>3.1850318471337582</v>
      </c>
      <c r="K70" s="12">
        <v>4.6461704882643775E-3</v>
      </c>
      <c r="L70" s="9">
        <v>0.46461704882643773</v>
      </c>
    </row>
    <row r="71" spans="1:12">
      <c r="A71" s="4" t="s">
        <v>88</v>
      </c>
      <c r="B71" s="5" t="s">
        <v>91</v>
      </c>
      <c r="C71" s="5" t="s">
        <v>133</v>
      </c>
      <c r="D71" s="4">
        <v>6.56</v>
      </c>
      <c r="E71" s="11">
        <v>68.640343729018042</v>
      </c>
      <c r="F71">
        <v>100</v>
      </c>
      <c r="G71"/>
      <c r="H71">
        <v>100</v>
      </c>
      <c r="I71"/>
      <c r="J71" s="10">
        <v>8.9273885350318487</v>
      </c>
      <c r="K71" s="12">
        <v>1.3238275747733218E-2</v>
      </c>
      <c r="L71" s="9">
        <v>1.3238275747733219</v>
      </c>
    </row>
    <row r="72" spans="1:12">
      <c r="A72" s="4" t="s">
        <v>88</v>
      </c>
      <c r="B72" s="5" t="s">
        <v>91</v>
      </c>
      <c r="C72" s="5" t="s">
        <v>133</v>
      </c>
      <c r="D72" s="4">
        <v>4.16</v>
      </c>
      <c r="E72" s="11">
        <v>3.9175220567293216</v>
      </c>
      <c r="F72">
        <v>100</v>
      </c>
      <c r="G72"/>
      <c r="H72">
        <v>100</v>
      </c>
      <c r="I72"/>
      <c r="J72" s="10">
        <v>3.045541401273884</v>
      </c>
      <c r="K72" s="12">
        <v>1.0689425775051673E-2</v>
      </c>
      <c r="L72" s="9">
        <v>1.0689425775051673</v>
      </c>
    </row>
    <row r="73" spans="1:12">
      <c r="A73" s="4" t="s">
        <v>88</v>
      </c>
      <c r="B73" s="5" t="s">
        <v>91</v>
      </c>
      <c r="C73" s="5" t="s">
        <v>133</v>
      </c>
      <c r="D73" s="4">
        <v>7.12</v>
      </c>
      <c r="E73" s="11">
        <v>55.13522753065439</v>
      </c>
      <c r="F73">
        <v>100</v>
      </c>
      <c r="G73"/>
      <c r="H73">
        <v>100</v>
      </c>
      <c r="I73"/>
      <c r="J73" s="10">
        <v>11.484713375796179</v>
      </c>
      <c r="K73" s="12">
        <v>9.3970456920125824E-3</v>
      </c>
      <c r="L73" s="9">
        <v>0.93970456920125822</v>
      </c>
    </row>
    <row r="74" spans="1:12">
      <c r="A74" s="4" t="s">
        <v>88</v>
      </c>
      <c r="B74" s="5" t="s">
        <v>91</v>
      </c>
      <c r="C74" s="5" t="s">
        <v>133</v>
      </c>
      <c r="D74" s="4">
        <v>6.7</v>
      </c>
      <c r="E74" s="11">
        <v>68.957550339251</v>
      </c>
      <c r="F74">
        <v>100</v>
      </c>
      <c r="G74"/>
      <c r="H74">
        <v>100</v>
      </c>
      <c r="I74"/>
      <c r="J74" s="10">
        <v>15.13471337579618</v>
      </c>
      <c r="K74" s="12">
        <v>1.5883375112123333E-2</v>
      </c>
      <c r="L74" s="9">
        <v>1.5883375112123332</v>
      </c>
    </row>
    <row r="75" spans="1:12">
      <c r="A75" s="4" t="s">
        <v>88</v>
      </c>
      <c r="B75" s="5" t="s">
        <v>91</v>
      </c>
      <c r="C75" s="5" t="s">
        <v>133</v>
      </c>
      <c r="D75" s="4">
        <v>3.54</v>
      </c>
      <c r="E75" s="11">
        <v>8.3693571599023162</v>
      </c>
      <c r="F75">
        <v>100</v>
      </c>
      <c r="G75"/>
      <c r="H75">
        <v>100</v>
      </c>
      <c r="I75"/>
      <c r="J75" s="10">
        <v>7.6719745222929934</v>
      </c>
      <c r="K75" s="12">
        <v>1.6107806177518117E-2</v>
      </c>
      <c r="L75" s="9">
        <v>1.6107806177518118</v>
      </c>
    </row>
    <row r="76" spans="1:12">
      <c r="A76" s="4" t="s">
        <v>88</v>
      </c>
      <c r="B76" s="5" t="s">
        <v>91</v>
      </c>
      <c r="C76" s="5" t="s">
        <v>133</v>
      </c>
      <c r="D76" s="4">
        <v>7.75</v>
      </c>
      <c r="E76" s="11">
        <v>106.3516292436282</v>
      </c>
      <c r="F76">
        <v>100</v>
      </c>
      <c r="G76"/>
      <c r="H76">
        <v>100</v>
      </c>
      <c r="I76"/>
      <c r="J76" s="10">
        <v>3.138535031847133</v>
      </c>
      <c r="K76" s="12">
        <v>4.130807940074221E-3</v>
      </c>
      <c r="L76" s="9">
        <v>0.41308079400742209</v>
      </c>
    </row>
    <row r="77" spans="1:12">
      <c r="A77" s="4" t="s">
        <v>129</v>
      </c>
      <c r="B77" s="5" t="s">
        <v>91</v>
      </c>
      <c r="C77" s="5" t="s">
        <v>136</v>
      </c>
      <c r="D77" s="4">
        <v>6.73</v>
      </c>
      <c r="E77" s="11">
        <v>97.279096861355441</v>
      </c>
      <c r="F77">
        <v>100</v>
      </c>
      <c r="G77"/>
      <c r="H77">
        <v>100</v>
      </c>
      <c r="I77"/>
      <c r="J77" s="10">
        <v>8.9653124999999996</v>
      </c>
      <c r="K77" s="12">
        <v>1.3251632695809593E-2</v>
      </c>
      <c r="L77" s="9">
        <v>1.3251632695809594</v>
      </c>
    </row>
    <row r="78" spans="1:12">
      <c r="A78" s="4" t="s">
        <v>129</v>
      </c>
      <c r="B78" s="5" t="s">
        <v>91</v>
      </c>
      <c r="C78" s="5" t="s">
        <v>136</v>
      </c>
      <c r="D78" s="4">
        <v>5.61</v>
      </c>
      <c r="E78" s="11">
        <v>77.908482076428967</v>
      </c>
      <c r="F78">
        <v>100</v>
      </c>
      <c r="G78"/>
      <c r="H78">
        <v>100</v>
      </c>
      <c r="I78"/>
      <c r="J78" s="10">
        <v>6.6384374999999984</v>
      </c>
      <c r="K78" s="12">
        <v>1.0278562172863109E-2</v>
      </c>
      <c r="L78" s="9">
        <v>1.0278562172863108</v>
      </c>
    </row>
    <row r="79" spans="1:12">
      <c r="A79" s="4" t="s">
        <v>129</v>
      </c>
      <c r="B79" s="5" t="s">
        <v>91</v>
      </c>
      <c r="C79" s="5" t="s">
        <v>136</v>
      </c>
      <c r="D79" s="4">
        <v>5.31</v>
      </c>
      <c r="E79" s="11">
        <v>32.463310750058028</v>
      </c>
      <c r="F79">
        <v>100</v>
      </c>
      <c r="G79"/>
      <c r="H79">
        <v>100</v>
      </c>
      <c r="I79"/>
      <c r="J79" s="10">
        <v>11.634375</v>
      </c>
      <c r="K79" s="12">
        <v>1.2427040480769907E-2</v>
      </c>
      <c r="L79" s="9">
        <v>1.2427040480769906</v>
      </c>
    </row>
    <row r="80" spans="1:12">
      <c r="A80" s="4" t="s">
        <v>129</v>
      </c>
      <c r="B80" s="5" t="s">
        <v>91</v>
      </c>
      <c r="C80" s="5" t="s">
        <v>136</v>
      </c>
      <c r="D80" s="4">
        <v>5.95</v>
      </c>
      <c r="E80" s="11">
        <v>37.162512109881121</v>
      </c>
      <c r="F80">
        <v>100</v>
      </c>
      <c r="G80"/>
      <c r="H80">
        <v>100</v>
      </c>
      <c r="I80"/>
      <c r="J80" s="10">
        <v>4.8362500000000006</v>
      </c>
      <c r="K80" s="12">
        <v>9.7446293016288411E-3</v>
      </c>
      <c r="L80" s="9">
        <v>0.9744629301628841</v>
      </c>
    </row>
    <row r="81" spans="1:12">
      <c r="A81" s="4" t="s">
        <v>129</v>
      </c>
      <c r="B81" s="5" t="s">
        <v>91</v>
      </c>
      <c r="C81" s="5" t="s">
        <v>136</v>
      </c>
      <c r="D81" s="4">
        <v>4.87</v>
      </c>
      <c r="E81" s="11">
        <v>27.677279696280539</v>
      </c>
      <c r="F81">
        <v>100</v>
      </c>
      <c r="G81"/>
      <c r="H81">
        <v>100</v>
      </c>
      <c r="I81"/>
      <c r="J81" s="10">
        <v>4.8818749999999991</v>
      </c>
      <c r="K81" s="12">
        <v>1.1182472276118075E-2</v>
      </c>
      <c r="L81" s="9">
        <v>1.1182472276118076</v>
      </c>
    </row>
    <row r="82" spans="1:12">
      <c r="A82" s="4" t="s">
        <v>129</v>
      </c>
      <c r="B82" s="5" t="s">
        <v>91</v>
      </c>
      <c r="C82" s="5" t="s">
        <v>136</v>
      </c>
      <c r="D82" s="4">
        <v>5.59</v>
      </c>
      <c r="E82" s="11">
        <v>50.902126012337128</v>
      </c>
      <c r="F82">
        <v>100</v>
      </c>
      <c r="G82"/>
      <c r="H82">
        <v>100</v>
      </c>
      <c r="I82"/>
      <c r="J82" s="10">
        <v>11.40625</v>
      </c>
      <c r="K82" s="12">
        <v>1.5009883821122078E-2</v>
      </c>
      <c r="L82" s="9">
        <v>1.5009883821122079</v>
      </c>
    </row>
    <row r="83" spans="1:12">
      <c r="A83" s="4" t="s">
        <v>129</v>
      </c>
      <c r="B83" s="5" t="s">
        <v>91</v>
      </c>
      <c r="C83" s="5" t="s">
        <v>136</v>
      </c>
      <c r="D83" s="4">
        <v>5.5</v>
      </c>
      <c r="E83" s="11">
        <v>10.045978820631547</v>
      </c>
      <c r="F83">
        <v>100</v>
      </c>
      <c r="G83"/>
      <c r="H83">
        <v>100</v>
      </c>
      <c r="I83"/>
      <c r="J83" s="10">
        <v>13.048750000000002</v>
      </c>
      <c r="K83" s="12">
        <v>1.6711177960855771E-2</v>
      </c>
      <c r="L83" s="9">
        <v>1.671117796085577</v>
      </c>
    </row>
    <row r="84" spans="1:12">
      <c r="A84" s="4" t="s">
        <v>129</v>
      </c>
      <c r="B84" s="5" t="s">
        <v>91</v>
      </c>
      <c r="C84" s="5" t="s">
        <v>136</v>
      </c>
      <c r="D84" s="4">
        <v>4.32</v>
      </c>
      <c r="E84" s="11">
        <v>30.740195088851991</v>
      </c>
      <c r="F84">
        <v>100</v>
      </c>
      <c r="G84"/>
      <c r="H84">
        <v>100</v>
      </c>
      <c r="I84"/>
      <c r="J84" s="10">
        <v>10.516562499999999</v>
      </c>
      <c r="K84" s="12">
        <v>1.2465137261535955E-2</v>
      </c>
      <c r="L84" s="9">
        <v>1.2465137261535955</v>
      </c>
    </row>
    <row r="85" spans="1:12">
      <c r="A85" s="4" t="s">
        <v>129</v>
      </c>
      <c r="B85" s="5" t="s">
        <v>91</v>
      </c>
      <c r="C85" s="5" t="s">
        <v>136</v>
      </c>
      <c r="D85" s="4">
        <v>5.21</v>
      </c>
      <c r="E85" s="11">
        <v>41.11933941769766</v>
      </c>
      <c r="F85">
        <v>100</v>
      </c>
      <c r="G85"/>
      <c r="H85">
        <v>100</v>
      </c>
      <c r="I85"/>
      <c r="J85" s="10">
        <v>13.505000000000003</v>
      </c>
      <c r="K85" s="12">
        <v>1.2750711453731772E-2</v>
      </c>
      <c r="L85" s="9">
        <v>1.2750711453731771</v>
      </c>
    </row>
    <row r="86" spans="1:12">
      <c r="A86" s="4" t="s">
        <v>129</v>
      </c>
      <c r="B86" s="5" t="s">
        <v>91</v>
      </c>
      <c r="C86" s="5" t="s">
        <v>136</v>
      </c>
      <c r="D86" s="4">
        <v>7.54</v>
      </c>
      <c r="E86" s="11">
        <v>34.968240017443769</v>
      </c>
      <c r="F86">
        <v>100</v>
      </c>
      <c r="G86"/>
      <c r="H86">
        <v>100</v>
      </c>
      <c r="I86"/>
      <c r="J86" s="10">
        <v>17.999062499999997</v>
      </c>
      <c r="K86" s="12">
        <v>1.4765575637321818E-2</v>
      </c>
      <c r="L86" s="9">
        <v>1.4765575637321817</v>
      </c>
    </row>
    <row r="87" spans="1:12">
      <c r="A87" s="4" t="s">
        <v>129</v>
      </c>
      <c r="B87" s="5" t="s">
        <v>91</v>
      </c>
      <c r="C87" s="5" t="s">
        <v>136</v>
      </c>
      <c r="D87" s="4">
        <v>4.4800000000000004</v>
      </c>
      <c r="E87" s="11">
        <v>45.600845685386574</v>
      </c>
      <c r="F87">
        <v>100</v>
      </c>
      <c r="G87"/>
      <c r="H87">
        <v>100</v>
      </c>
      <c r="I87"/>
      <c r="J87" s="10">
        <v>11.520312499999998</v>
      </c>
      <c r="K87" s="12">
        <v>1.0998352621438532E-2</v>
      </c>
      <c r="L87" s="9">
        <v>1.0998352621438532</v>
      </c>
    </row>
    <row r="88" spans="1:12">
      <c r="A88" s="4" t="s">
        <v>129</v>
      </c>
      <c r="B88" s="5" t="s">
        <v>91</v>
      </c>
      <c r="C88" s="5" t="s">
        <v>136</v>
      </c>
      <c r="D88" s="4">
        <v>4.76</v>
      </c>
      <c r="E88" s="11">
        <v>44.49743980562949</v>
      </c>
      <c r="F88">
        <v>100</v>
      </c>
      <c r="G88"/>
      <c r="H88">
        <v>100</v>
      </c>
      <c r="I88"/>
      <c r="J88" s="10">
        <v>13.003125000000001</v>
      </c>
      <c r="K88" s="12">
        <v>1.418627963188851E-2</v>
      </c>
      <c r="L88" s="9">
        <v>1.418627963188851</v>
      </c>
    </row>
    <row r="89" spans="1:12">
      <c r="A89" s="4" t="s">
        <v>129</v>
      </c>
      <c r="B89" s="5" t="s">
        <v>91</v>
      </c>
      <c r="C89" s="5" t="s">
        <v>136</v>
      </c>
      <c r="D89" s="4">
        <v>4.1100000000000003</v>
      </c>
      <c r="E89" s="11">
        <v>11.530690403630024</v>
      </c>
      <c r="F89">
        <v>100</v>
      </c>
      <c r="G89"/>
      <c r="H89">
        <v>100</v>
      </c>
      <c r="I89"/>
      <c r="J89" s="10">
        <v>10.242812499999999</v>
      </c>
      <c r="K89" s="12">
        <v>1.7503744735777309E-2</v>
      </c>
      <c r="L89" s="9">
        <v>1.7503744735777309</v>
      </c>
    </row>
    <row r="90" spans="1:12">
      <c r="A90" s="4" t="s">
        <v>129</v>
      </c>
      <c r="B90" s="5" t="s">
        <v>91</v>
      </c>
      <c r="C90" s="5" t="s">
        <v>136</v>
      </c>
      <c r="D90" s="4">
        <v>6.08</v>
      </c>
      <c r="E90" s="11">
        <v>122.98879707869271</v>
      </c>
      <c r="F90">
        <v>100</v>
      </c>
      <c r="G90"/>
      <c r="H90">
        <v>100</v>
      </c>
      <c r="I90"/>
      <c r="J90" s="10">
        <v>12.090625000000001</v>
      </c>
      <c r="K90" s="12">
        <v>9.700167474384255E-3</v>
      </c>
      <c r="L90" s="9">
        <v>0.97001674743842548</v>
      </c>
    </row>
    <row r="91" spans="1:12">
      <c r="A91" s="4" t="s">
        <v>129</v>
      </c>
      <c r="B91" s="5" t="s">
        <v>91</v>
      </c>
      <c r="C91" s="5" t="s">
        <v>136</v>
      </c>
      <c r="D91" s="4">
        <v>5.61</v>
      </c>
      <c r="E91" s="11">
        <v>59.831201885773616</v>
      </c>
      <c r="F91">
        <v>100</v>
      </c>
      <c r="G91"/>
      <c r="H91">
        <v>0</v>
      </c>
      <c r="I91" t="s">
        <v>118</v>
      </c>
      <c r="J91" s="10"/>
      <c r="K91" s="12"/>
      <c r="L91" s="9"/>
    </row>
    <row r="92" spans="1:12">
      <c r="A92" s="4" t="s">
        <v>155</v>
      </c>
      <c r="B92" s="21" t="s">
        <v>91</v>
      </c>
      <c r="C92" s="21" t="s">
        <v>160</v>
      </c>
      <c r="D92">
        <v>4.5999999999999996</v>
      </c>
      <c r="E92" s="20">
        <v>9.2488487721683512</v>
      </c>
      <c r="F92">
        <v>100</v>
      </c>
      <c r="G92"/>
      <c r="H92">
        <v>100</v>
      </c>
      <c r="I92"/>
      <c r="J92" s="10">
        <v>8.7819548872180455</v>
      </c>
      <c r="K92" s="15">
        <v>1.2114751842601395E-2</v>
      </c>
      <c r="L92" s="9">
        <v>1.2114751842601394</v>
      </c>
    </row>
    <row r="93" spans="1:12">
      <c r="A93" s="4" t="s">
        <v>155</v>
      </c>
      <c r="B93" s="21" t="s">
        <v>91</v>
      </c>
      <c r="C93" s="21" t="s">
        <v>160</v>
      </c>
      <c r="D93">
        <v>4.3</v>
      </c>
      <c r="E93" s="20">
        <v>5.2768939103266055</v>
      </c>
      <c r="F93">
        <v>100</v>
      </c>
      <c r="G93"/>
      <c r="H93">
        <v>100</v>
      </c>
      <c r="I93"/>
      <c r="J93" s="10">
        <v>15.368421052631581</v>
      </c>
      <c r="K93" s="15">
        <v>2.016870328938114E-2</v>
      </c>
      <c r="L93" s="9">
        <v>2.016870328938114</v>
      </c>
    </row>
    <row r="94" spans="1:12">
      <c r="A94" s="4" t="s">
        <v>155</v>
      </c>
      <c r="B94" s="21" t="s">
        <v>91</v>
      </c>
      <c r="C94" s="21" t="s">
        <v>160</v>
      </c>
      <c r="D94">
        <v>4.0999999999999996</v>
      </c>
      <c r="E94" s="20">
        <v>12.244553716907065</v>
      </c>
      <c r="F94">
        <v>100</v>
      </c>
      <c r="G94"/>
      <c r="H94">
        <v>100</v>
      </c>
      <c r="I94"/>
      <c r="J94" s="10">
        <v>10.703007518796994</v>
      </c>
      <c r="K94" s="15">
        <v>1.485945490814212E-2</v>
      </c>
      <c r="L94" s="9">
        <v>1.485945490814212</v>
      </c>
    </row>
    <row r="95" spans="1:12">
      <c r="A95" s="4" t="s">
        <v>155</v>
      </c>
      <c r="B95" s="21" t="s">
        <v>91</v>
      </c>
      <c r="C95" s="21" t="s">
        <v>160</v>
      </c>
      <c r="D95">
        <v>4.5</v>
      </c>
      <c r="E95" s="20">
        <v>7.4308483734441078</v>
      </c>
      <c r="F95">
        <v>100</v>
      </c>
      <c r="G95"/>
      <c r="H95">
        <v>100</v>
      </c>
      <c r="I95"/>
      <c r="J95" s="10">
        <v>14.545112781954888</v>
      </c>
      <c r="K95" s="15">
        <v>1.520061219590867E-2</v>
      </c>
      <c r="L95" s="9">
        <v>1.5200612195908669</v>
      </c>
    </row>
    <row r="96" spans="1:12">
      <c r="A96" s="4" t="s">
        <v>155</v>
      </c>
      <c r="B96" s="21" t="s">
        <v>91</v>
      </c>
      <c r="C96" s="21" t="s">
        <v>160</v>
      </c>
      <c r="D96">
        <v>6</v>
      </c>
      <c r="E96" s="20">
        <v>15.26814029644639</v>
      </c>
      <c r="F96">
        <v>100</v>
      </c>
      <c r="G96"/>
      <c r="H96">
        <v>100</v>
      </c>
      <c r="I96"/>
      <c r="J96" s="10">
        <v>3.2932330827067671</v>
      </c>
      <c r="K96" s="15">
        <v>4.3884432159267484E-3</v>
      </c>
      <c r="L96" s="9">
        <v>0.43884432159267484</v>
      </c>
    </row>
    <row r="97" spans="1:12">
      <c r="A97" s="4" t="s">
        <v>156</v>
      </c>
      <c r="B97" s="21" t="s">
        <v>91</v>
      </c>
      <c r="C97" s="21" t="s">
        <v>164</v>
      </c>
      <c r="D97">
        <v>5.3</v>
      </c>
      <c r="E97" s="20">
        <v>20.147033687471346</v>
      </c>
      <c r="F97">
        <v>100</v>
      </c>
      <c r="G97"/>
      <c r="H97">
        <v>100</v>
      </c>
      <c r="I97"/>
      <c r="J97" s="10">
        <v>15.780882352941177</v>
      </c>
      <c r="K97" s="15">
        <v>1.266927848929047E-2</v>
      </c>
      <c r="L97" s="9">
        <v>1.266927848929047</v>
      </c>
    </row>
    <row r="98" spans="1:12">
      <c r="A98" s="4" t="s">
        <v>156</v>
      </c>
      <c r="B98" s="21" t="s">
        <v>91</v>
      </c>
      <c r="C98" s="21" t="s">
        <v>164</v>
      </c>
      <c r="D98">
        <v>6.6</v>
      </c>
      <c r="E98" s="20">
        <v>36.402026776226627</v>
      </c>
      <c r="F98">
        <v>100</v>
      </c>
      <c r="G98"/>
      <c r="H98"/>
      <c r="I98" t="s">
        <v>159</v>
      </c>
      <c r="J98" s="10"/>
      <c r="K98" s="15"/>
      <c r="L98" s="9"/>
    </row>
    <row r="99" spans="1:12">
      <c r="A99" s="4" t="s">
        <v>156</v>
      </c>
      <c r="B99" s="21" t="s">
        <v>91</v>
      </c>
      <c r="C99" s="21" t="s">
        <v>164</v>
      </c>
      <c r="D99">
        <v>6.6</v>
      </c>
      <c r="E99" s="20">
        <v>25.088758931568091</v>
      </c>
      <c r="F99">
        <v>100</v>
      </c>
      <c r="G99"/>
      <c r="H99">
        <v>100</v>
      </c>
      <c r="I99"/>
      <c r="J99" s="10">
        <v>13.419117647058824</v>
      </c>
      <c r="K99" s="15">
        <v>1.6131326533591717E-2</v>
      </c>
      <c r="L99" s="9">
        <v>1.6131326533591717</v>
      </c>
    </row>
    <row r="100" spans="1:12">
      <c r="A100" s="4" t="s">
        <v>156</v>
      </c>
      <c r="B100" s="21" t="s">
        <v>91</v>
      </c>
      <c r="C100" s="21" t="s">
        <v>164</v>
      </c>
      <c r="D100">
        <v>5.7</v>
      </c>
      <c r="E100" s="20">
        <v>25.786192500665024</v>
      </c>
      <c r="F100">
        <v>100</v>
      </c>
      <c r="G100"/>
      <c r="H100">
        <v>100</v>
      </c>
      <c r="I100"/>
      <c r="J100" s="10">
        <v>16.049264705882351</v>
      </c>
      <c r="K100" s="15">
        <v>1.4600805015849674E-2</v>
      </c>
      <c r="L100" s="9">
        <v>1.4600805015849674</v>
      </c>
    </row>
    <row r="101" spans="1:12">
      <c r="A101" s="4" t="s">
        <v>156</v>
      </c>
      <c r="B101" s="21" t="s">
        <v>91</v>
      </c>
      <c r="C101" s="21" t="s">
        <v>164</v>
      </c>
      <c r="D101">
        <v>5.9</v>
      </c>
      <c r="E101" s="20">
        <v>45.979368330235978</v>
      </c>
      <c r="F101">
        <v>100</v>
      </c>
      <c r="G101"/>
      <c r="H101">
        <v>100</v>
      </c>
      <c r="I101"/>
      <c r="J101" s="10">
        <v>11.164705882352942</v>
      </c>
      <c r="K101" s="15">
        <v>8.7040736971082458E-3</v>
      </c>
      <c r="L101" s="9">
        <v>0.87040736971082455</v>
      </c>
    </row>
    <row r="102" spans="1:12">
      <c r="A102" s="4" t="s">
        <v>157</v>
      </c>
      <c r="B102" s="21" t="s">
        <v>91</v>
      </c>
      <c r="C102" s="21" t="s">
        <v>168</v>
      </c>
      <c r="D102">
        <v>3.6</v>
      </c>
      <c r="E102" s="20">
        <v>9.1608841778678354</v>
      </c>
      <c r="F102">
        <v>100</v>
      </c>
      <c r="G102"/>
      <c r="H102">
        <v>50</v>
      </c>
      <c r="I102"/>
      <c r="J102" s="10">
        <v>0.27238805970149277</v>
      </c>
      <c r="K102" s="15">
        <v>6.2561879880928626E-3</v>
      </c>
      <c r="L102" s="9">
        <v>0.62561879880928628</v>
      </c>
    </row>
    <row r="103" spans="1:12">
      <c r="A103" s="4" t="s">
        <v>157</v>
      </c>
      <c r="B103" s="21" t="s">
        <v>91</v>
      </c>
      <c r="C103" s="21" t="s">
        <v>168</v>
      </c>
      <c r="D103">
        <v>6</v>
      </c>
      <c r="E103" s="20">
        <v>56.089209839028769</v>
      </c>
      <c r="F103">
        <v>100</v>
      </c>
      <c r="G103"/>
      <c r="H103">
        <v>90</v>
      </c>
      <c r="I103"/>
      <c r="J103" s="10">
        <v>6.2649253731343295</v>
      </c>
      <c r="K103" s="15">
        <v>1.2658543940568867E-2</v>
      </c>
      <c r="L103" s="9">
        <v>1.2658543940568867</v>
      </c>
    </row>
    <row r="104" spans="1:12">
      <c r="A104" s="4" t="s">
        <v>157</v>
      </c>
      <c r="B104" s="21" t="s">
        <v>91</v>
      </c>
      <c r="C104" s="21" t="s">
        <v>168</v>
      </c>
      <c r="D104">
        <v>4.7</v>
      </c>
      <c r="E104" s="20">
        <v>13.325850638364507</v>
      </c>
      <c r="F104">
        <v>100</v>
      </c>
      <c r="G104"/>
      <c r="H104">
        <v>100</v>
      </c>
      <c r="I104"/>
      <c r="J104" s="10">
        <v>15.526119402985076</v>
      </c>
      <c r="K104" s="15">
        <v>1.5465695641870544E-2</v>
      </c>
      <c r="L104" s="9">
        <v>1.5465695641870545</v>
      </c>
    </row>
    <row r="105" spans="1:12">
      <c r="A105" s="4" t="s">
        <v>157</v>
      </c>
      <c r="B105" s="21" t="s">
        <v>91</v>
      </c>
      <c r="C105" s="21" t="s">
        <v>168</v>
      </c>
      <c r="D105">
        <v>2.5</v>
      </c>
      <c r="E105" s="20">
        <v>4.4178646691106467</v>
      </c>
      <c r="F105">
        <v>100</v>
      </c>
      <c r="G105"/>
      <c r="H105">
        <v>100</v>
      </c>
      <c r="I105"/>
      <c r="J105" s="10">
        <v>5.7201492537313428</v>
      </c>
      <c r="K105" s="15">
        <v>1.0930250755781889E-2</v>
      </c>
      <c r="L105" s="9">
        <v>1.093025075578189</v>
      </c>
    </row>
    <row r="106" spans="1:12">
      <c r="A106" s="4" t="s">
        <v>157</v>
      </c>
      <c r="B106" s="21" t="s">
        <v>91</v>
      </c>
      <c r="C106" s="21" t="s">
        <v>168</v>
      </c>
      <c r="D106">
        <v>4.5</v>
      </c>
      <c r="E106" s="20">
        <v>13.439144323434585</v>
      </c>
      <c r="F106">
        <v>100</v>
      </c>
      <c r="G106"/>
      <c r="H106">
        <v>100</v>
      </c>
      <c r="I106"/>
      <c r="J106" s="10">
        <v>18.794776119402986</v>
      </c>
      <c r="K106" s="15">
        <v>1.9583072234317787E-2</v>
      </c>
      <c r="L106" s="9">
        <v>1.9583072234317787</v>
      </c>
    </row>
    <row r="107" spans="1:12">
      <c r="A107" s="4" t="s">
        <v>43</v>
      </c>
      <c r="B107" s="5" t="s">
        <v>92</v>
      </c>
      <c r="C107" s="5" t="s">
        <v>140</v>
      </c>
      <c r="D107" s="4">
        <v>3.73</v>
      </c>
      <c r="E107" s="11">
        <v>2.588537258073885</v>
      </c>
      <c r="F107">
        <v>0</v>
      </c>
      <c r="G107" t="s">
        <v>110</v>
      </c>
      <c r="H107">
        <v>100</v>
      </c>
      <c r="I107"/>
      <c r="J107" s="10">
        <v>11.577707006369428</v>
      </c>
      <c r="K107" s="12">
        <v>2.6119079348099306E-2</v>
      </c>
      <c r="L107" s="9">
        <v>2.6119079348099308</v>
      </c>
    </row>
    <row r="108" spans="1:12">
      <c r="A108" s="4" t="s">
        <v>43</v>
      </c>
      <c r="B108" s="5" t="s">
        <v>92</v>
      </c>
      <c r="C108" s="5" t="s">
        <v>140</v>
      </c>
      <c r="D108" s="4">
        <v>6.64</v>
      </c>
      <c r="E108" s="11">
        <v>112.27780710324649</v>
      </c>
      <c r="F108">
        <v>100</v>
      </c>
      <c r="G108"/>
      <c r="H108">
        <v>100</v>
      </c>
      <c r="I108"/>
      <c r="J108" s="10">
        <v>5.2541401273885366</v>
      </c>
      <c r="K108" s="12">
        <v>7.0126999995339199E-3</v>
      </c>
      <c r="L108" s="9">
        <v>0.70126999995339201</v>
      </c>
    </row>
    <row r="109" spans="1:12">
      <c r="A109" s="4" t="s">
        <v>43</v>
      </c>
      <c r="B109" s="5" t="s">
        <v>92</v>
      </c>
      <c r="C109" s="5" t="s">
        <v>140</v>
      </c>
      <c r="D109" s="4">
        <v>4.6399999999999997</v>
      </c>
      <c r="E109" s="11">
        <v>51.383980548301608</v>
      </c>
      <c r="F109">
        <v>100</v>
      </c>
      <c r="G109"/>
      <c r="H109">
        <v>100</v>
      </c>
      <c r="I109"/>
      <c r="J109" s="10">
        <v>11.298726114649682</v>
      </c>
      <c r="K109" s="12">
        <v>1.4119393116360611E-2</v>
      </c>
      <c r="L109" s="9">
        <v>1.4119393116360612</v>
      </c>
    </row>
    <row r="110" spans="1:12">
      <c r="A110" s="4" t="s">
        <v>43</v>
      </c>
      <c r="B110" s="5" t="s">
        <v>92</v>
      </c>
      <c r="C110" s="5" t="s">
        <v>140</v>
      </c>
      <c r="D110" s="4">
        <v>5.99</v>
      </c>
      <c r="E110" s="11">
        <v>84.775838290862865</v>
      </c>
      <c r="F110">
        <v>100</v>
      </c>
      <c r="G110"/>
      <c r="H110">
        <v>100</v>
      </c>
      <c r="I110"/>
      <c r="J110" s="10">
        <v>15.901910828025477</v>
      </c>
      <c r="K110" s="12">
        <v>1.4332251109530878E-2</v>
      </c>
      <c r="L110" s="9">
        <v>1.4332251109530878</v>
      </c>
    </row>
    <row r="111" spans="1:12">
      <c r="A111" s="4" t="s">
        <v>43</v>
      </c>
      <c r="B111" s="5" t="s">
        <v>92</v>
      </c>
      <c r="C111" s="5" t="s">
        <v>140</v>
      </c>
      <c r="D111" s="4">
        <v>4.0199999999999996</v>
      </c>
      <c r="E111" s="11">
        <v>15.490427218942871</v>
      </c>
      <c r="F111">
        <v>100</v>
      </c>
      <c r="G111"/>
      <c r="H111">
        <v>100</v>
      </c>
      <c r="I111"/>
      <c r="J111" s="10">
        <v>9.6248407643312106</v>
      </c>
      <c r="K111" s="12">
        <v>1.6129941176826878E-2</v>
      </c>
      <c r="L111" s="9">
        <v>1.6129941176826879</v>
      </c>
    </row>
    <row r="112" spans="1:12">
      <c r="A112" s="4" t="s">
        <v>43</v>
      </c>
      <c r="B112" s="5" t="s">
        <v>92</v>
      </c>
      <c r="C112" s="5" t="s">
        <v>140</v>
      </c>
      <c r="D112" s="4">
        <v>4.22</v>
      </c>
      <c r="E112" s="11">
        <v>76.363320949337819</v>
      </c>
      <c r="F112">
        <v>100</v>
      </c>
      <c r="G112"/>
      <c r="H112">
        <v>100</v>
      </c>
      <c r="I112"/>
      <c r="J112" s="10">
        <v>9.6945859872611493</v>
      </c>
      <c r="K112" s="12">
        <v>8.2882513568217735E-3</v>
      </c>
      <c r="L112" s="9">
        <v>0.82882513568217731</v>
      </c>
    </row>
    <row r="113" spans="1:12">
      <c r="A113" s="4" t="s">
        <v>43</v>
      </c>
      <c r="B113" s="5" t="s">
        <v>92</v>
      </c>
      <c r="C113" s="5" t="s">
        <v>140</v>
      </c>
      <c r="D113" s="4">
        <v>5.4</v>
      </c>
      <c r="E113" s="11">
        <v>30.803579076832655</v>
      </c>
      <c r="F113">
        <v>100</v>
      </c>
      <c r="G113"/>
      <c r="H113">
        <v>100</v>
      </c>
      <c r="I113"/>
      <c r="J113" s="10">
        <v>6.1608280254777084</v>
      </c>
      <c r="K113" s="12">
        <v>1.1514063353430751E-2</v>
      </c>
      <c r="L113" s="9">
        <v>1.1514063353430752</v>
      </c>
    </row>
    <row r="114" spans="1:12">
      <c r="A114" s="4" t="s">
        <v>43</v>
      </c>
      <c r="B114" s="5" t="s">
        <v>92</v>
      </c>
      <c r="C114" s="5" t="s">
        <v>140</v>
      </c>
      <c r="D114" s="4">
        <v>6.21</v>
      </c>
      <c r="E114" s="11">
        <v>53.921849611009776</v>
      </c>
      <c r="F114">
        <v>100</v>
      </c>
      <c r="G114"/>
      <c r="H114">
        <v>100</v>
      </c>
      <c r="I114"/>
      <c r="J114" s="10">
        <v>16.924840764331211</v>
      </c>
      <c r="K114" s="12">
        <v>1.7540889200187822E-2</v>
      </c>
      <c r="L114" s="9">
        <v>1.7540889200187821</v>
      </c>
    </row>
    <row r="115" spans="1:12">
      <c r="A115" s="4" t="s">
        <v>43</v>
      </c>
      <c r="B115" s="5" t="s">
        <v>92</v>
      </c>
      <c r="C115" s="5" t="s">
        <v>140</v>
      </c>
      <c r="D115" s="4">
        <v>6.11</v>
      </c>
      <c r="E115" s="11">
        <v>27.756279559594507</v>
      </c>
      <c r="F115">
        <v>100</v>
      </c>
      <c r="G115"/>
      <c r="H115">
        <v>100</v>
      </c>
      <c r="I115"/>
      <c r="J115" s="10">
        <v>12.228662420382163</v>
      </c>
      <c r="K115" s="12">
        <v>1.7186788679424875E-2</v>
      </c>
      <c r="L115" s="9">
        <v>1.7186788679424876</v>
      </c>
    </row>
    <row r="116" spans="1:12">
      <c r="A116" s="4" t="s">
        <v>43</v>
      </c>
      <c r="B116" s="5" t="s">
        <v>92</v>
      </c>
      <c r="C116" s="5" t="s">
        <v>140</v>
      </c>
      <c r="D116" s="4">
        <v>5.68</v>
      </c>
      <c r="E116" s="11">
        <v>28.105133985171094</v>
      </c>
      <c r="F116">
        <v>100</v>
      </c>
      <c r="G116"/>
      <c r="H116">
        <v>100</v>
      </c>
      <c r="I116"/>
      <c r="J116" s="10">
        <v>9.2761146496815297</v>
      </c>
      <c r="K116" s="12">
        <v>1.7067205029913626E-2</v>
      </c>
      <c r="L116" s="9">
        <v>1.7067205029913626</v>
      </c>
    </row>
    <row r="117" spans="1:12">
      <c r="A117" s="4" t="s">
        <v>43</v>
      </c>
      <c r="B117" s="5" t="s">
        <v>92</v>
      </c>
      <c r="C117" s="5" t="s">
        <v>140</v>
      </c>
      <c r="D117" s="4">
        <v>5.17</v>
      </c>
      <c r="E117" s="11">
        <v>9.5052443588039388</v>
      </c>
      <c r="F117">
        <v>100</v>
      </c>
      <c r="G117"/>
      <c r="H117">
        <v>90</v>
      </c>
      <c r="I117" t="s">
        <v>116</v>
      </c>
      <c r="J117" s="10">
        <v>11.740445859872613</v>
      </c>
      <c r="K117" s="12">
        <v>1.8984913125958566E-2</v>
      </c>
      <c r="L117" s="9">
        <v>1.8984913125958565</v>
      </c>
    </row>
    <row r="118" spans="1:12">
      <c r="A118" s="4" t="s">
        <v>43</v>
      </c>
      <c r="B118" s="5" t="s">
        <v>92</v>
      </c>
      <c r="C118" s="5" t="s">
        <v>140</v>
      </c>
      <c r="D118" s="4">
        <v>2.63</v>
      </c>
      <c r="E118" s="11">
        <v>6.9932857778557942</v>
      </c>
      <c r="F118">
        <v>100</v>
      </c>
      <c r="G118"/>
      <c r="H118">
        <v>100</v>
      </c>
      <c r="I118"/>
      <c r="J118" s="10">
        <v>3.8127388535031836</v>
      </c>
      <c r="K118" s="12">
        <v>7.8057767709852682E-3</v>
      </c>
      <c r="L118" s="9">
        <v>0.78057767709852677</v>
      </c>
    </row>
    <row r="119" spans="1:12">
      <c r="A119" s="4" t="s">
        <v>43</v>
      </c>
      <c r="B119" s="5" t="s">
        <v>92</v>
      </c>
      <c r="C119" s="5" t="s">
        <v>140</v>
      </c>
      <c r="D119" s="4">
        <v>5.4</v>
      </c>
      <c r="E119" s="11">
        <v>83.985374505661056</v>
      </c>
      <c r="F119">
        <v>100</v>
      </c>
      <c r="G119"/>
      <c r="H119">
        <v>100</v>
      </c>
      <c r="I119"/>
      <c r="J119" s="10">
        <v>3.2780254777070046</v>
      </c>
      <c r="K119" s="12">
        <v>3.2019382648679675E-3</v>
      </c>
      <c r="L119" s="9">
        <v>0.32019382648679673</v>
      </c>
    </row>
    <row r="120" spans="1:12">
      <c r="A120" s="4" t="s">
        <v>43</v>
      </c>
      <c r="B120" s="5" t="s">
        <v>92</v>
      </c>
      <c r="C120" s="5" t="s">
        <v>140</v>
      </c>
      <c r="D120" s="4">
        <v>4.2699999999999996</v>
      </c>
      <c r="E120" s="11">
        <v>45.663635912355694</v>
      </c>
      <c r="F120">
        <v>100</v>
      </c>
      <c r="G120"/>
      <c r="H120">
        <v>100</v>
      </c>
      <c r="I120"/>
      <c r="J120" s="10">
        <v>15.064968152866243</v>
      </c>
      <c r="K120" s="12">
        <v>1.6585360363857354E-2</v>
      </c>
      <c r="L120" s="9">
        <v>1.6585360363857355</v>
      </c>
    </row>
    <row r="121" spans="1:12">
      <c r="A121" s="4" t="s">
        <v>43</v>
      </c>
      <c r="B121" s="5" t="s">
        <v>92</v>
      </c>
      <c r="C121" s="5" t="s">
        <v>140</v>
      </c>
      <c r="D121" s="4">
        <v>4.8899999999999997</v>
      </c>
      <c r="E121" s="11">
        <v>27.894352164020688</v>
      </c>
      <c r="F121">
        <v>100</v>
      </c>
      <c r="G121"/>
      <c r="H121">
        <v>100</v>
      </c>
      <c r="I121"/>
      <c r="J121" s="10">
        <v>17.13407643312102</v>
      </c>
      <c r="K121" s="12">
        <v>2.2254537241762091E-2</v>
      </c>
      <c r="L121" s="9">
        <v>2.2254537241762091</v>
      </c>
    </row>
    <row r="122" spans="1:12">
      <c r="A122" s="4" t="s">
        <v>65</v>
      </c>
      <c r="B122" s="5" t="s">
        <v>92</v>
      </c>
      <c r="C122" s="5" t="s">
        <v>144</v>
      </c>
      <c r="D122" s="4">
        <v>6.76</v>
      </c>
      <c r="E122" s="11">
        <v>59.228333200792839</v>
      </c>
      <c r="F122">
        <v>100</v>
      </c>
      <c r="G122"/>
      <c r="H122">
        <v>100</v>
      </c>
      <c r="I122"/>
      <c r="J122" s="10">
        <v>9.8594512195121951</v>
      </c>
      <c r="K122" s="12">
        <v>1.1295806419043104E-2</v>
      </c>
      <c r="L122" s="9">
        <v>1.1295806419043104</v>
      </c>
    </row>
    <row r="123" spans="1:12">
      <c r="A123" s="4" t="s">
        <v>65</v>
      </c>
      <c r="B123" s="5" t="s">
        <v>92</v>
      </c>
      <c r="C123" s="5" t="s">
        <v>144</v>
      </c>
      <c r="D123" s="4">
        <v>6.07</v>
      </c>
      <c r="E123" s="11">
        <v>53.981967520727963</v>
      </c>
      <c r="F123">
        <v>100</v>
      </c>
      <c r="G123"/>
      <c r="H123">
        <v>100</v>
      </c>
      <c r="I123"/>
      <c r="J123" s="10">
        <v>8.3905487804878032</v>
      </c>
      <c r="K123" s="12">
        <v>1.2849192555536178E-2</v>
      </c>
      <c r="L123" s="9">
        <v>1.2849192555536177</v>
      </c>
    </row>
    <row r="124" spans="1:12">
      <c r="A124" s="4" t="s">
        <v>65</v>
      </c>
      <c r="B124" s="5" t="s">
        <v>92</v>
      </c>
      <c r="C124" s="5" t="s">
        <v>144</v>
      </c>
      <c r="D124" s="4">
        <v>7.4</v>
      </c>
      <c r="E124" s="11">
        <v>150.87246213355456</v>
      </c>
      <c r="F124">
        <v>100</v>
      </c>
      <c r="G124"/>
      <c r="H124">
        <v>100</v>
      </c>
      <c r="I124"/>
      <c r="J124" s="10">
        <v>8.8356707317073155</v>
      </c>
      <c r="K124" s="12">
        <v>7.1042612175884956E-3</v>
      </c>
      <c r="L124" s="9">
        <v>0.71042612175884956</v>
      </c>
    </row>
    <row r="125" spans="1:12">
      <c r="A125" s="4" t="s">
        <v>65</v>
      </c>
      <c r="B125" s="5" t="s">
        <v>92</v>
      </c>
      <c r="C125" s="5" t="s">
        <v>144</v>
      </c>
      <c r="D125" s="4">
        <v>5.41</v>
      </c>
      <c r="E125" s="11">
        <v>36.104743557554116</v>
      </c>
      <c r="F125">
        <v>100</v>
      </c>
      <c r="G125"/>
      <c r="H125">
        <v>100</v>
      </c>
      <c r="I125"/>
      <c r="J125" s="10">
        <v>4.6737804878048772</v>
      </c>
      <c r="K125" s="12">
        <v>5.1527286506995E-3</v>
      </c>
      <c r="L125" s="9">
        <v>0.51527286506994996</v>
      </c>
    </row>
    <row r="126" spans="1:12">
      <c r="A126" s="4" t="s">
        <v>65</v>
      </c>
      <c r="B126" s="5" t="s">
        <v>92</v>
      </c>
      <c r="C126" s="5" t="s">
        <v>144</v>
      </c>
      <c r="D126" s="4">
        <v>5.44</v>
      </c>
      <c r="E126" s="11">
        <v>39.355566835165199</v>
      </c>
      <c r="F126">
        <v>100</v>
      </c>
      <c r="G126"/>
      <c r="H126">
        <v>100</v>
      </c>
      <c r="I126"/>
      <c r="J126" s="10">
        <v>8.4128048780487816</v>
      </c>
      <c r="K126" s="12">
        <v>1.4618236907782859E-2</v>
      </c>
      <c r="L126" s="9">
        <v>1.461823690778286</v>
      </c>
    </row>
    <row r="127" spans="1:12">
      <c r="A127" s="4" t="s">
        <v>65</v>
      </c>
      <c r="B127" s="5" t="s">
        <v>92</v>
      </c>
      <c r="C127" s="5" t="s">
        <v>144</v>
      </c>
      <c r="D127" s="4">
        <v>5.08</v>
      </c>
      <c r="E127" s="11">
        <v>51.27809866569951</v>
      </c>
      <c r="F127">
        <v>100</v>
      </c>
      <c r="G127"/>
      <c r="H127">
        <v>100</v>
      </c>
      <c r="I127"/>
      <c r="J127" s="10">
        <v>19.362804878048781</v>
      </c>
      <c r="K127" s="12">
        <v>1.8643562709872687E-2</v>
      </c>
      <c r="L127" s="9">
        <v>1.8643562709872687</v>
      </c>
    </row>
    <row r="128" spans="1:12">
      <c r="A128" s="4" t="s">
        <v>65</v>
      </c>
      <c r="B128" s="5" t="s">
        <v>92</v>
      </c>
      <c r="C128" s="5" t="s">
        <v>144</v>
      </c>
      <c r="D128" s="4">
        <v>6.42</v>
      </c>
      <c r="E128" s="11">
        <v>37.99352659130777</v>
      </c>
      <c r="F128">
        <v>100</v>
      </c>
      <c r="G128"/>
      <c r="H128">
        <v>100</v>
      </c>
      <c r="I128"/>
      <c r="J128" s="10">
        <v>9.7704268292682936</v>
      </c>
      <c r="K128" s="12">
        <v>1.3054201462566171E-2</v>
      </c>
      <c r="L128" s="9">
        <v>1.3054201462566171</v>
      </c>
    </row>
    <row r="129" spans="1:12">
      <c r="A129" s="4" t="s">
        <v>65</v>
      </c>
      <c r="B129" s="5" t="s">
        <v>92</v>
      </c>
      <c r="C129" s="5" t="s">
        <v>144</v>
      </c>
      <c r="D129" s="4">
        <v>6.73</v>
      </c>
      <c r="E129" s="11">
        <v>18.582643264446659</v>
      </c>
      <c r="F129">
        <v>100</v>
      </c>
      <c r="G129"/>
      <c r="H129">
        <v>100</v>
      </c>
      <c r="I129"/>
      <c r="J129" s="10">
        <v>8.0567073170731689</v>
      </c>
      <c r="K129" s="12">
        <v>1.4176562896466512E-2</v>
      </c>
      <c r="L129" s="9">
        <v>1.4176562896466511</v>
      </c>
    </row>
    <row r="130" spans="1:12">
      <c r="A130" s="4" t="s">
        <v>65</v>
      </c>
      <c r="B130" s="5" t="s">
        <v>92</v>
      </c>
      <c r="C130" s="5" t="s">
        <v>144</v>
      </c>
      <c r="D130" s="4">
        <v>6.19</v>
      </c>
      <c r="E130" s="11">
        <v>97.356871503534492</v>
      </c>
      <c r="F130">
        <v>100</v>
      </c>
      <c r="G130"/>
      <c r="H130">
        <v>100</v>
      </c>
      <c r="I130"/>
      <c r="J130" s="10">
        <v>10.415853658536584</v>
      </c>
      <c r="K130" s="12">
        <v>1.1879563078685006E-2</v>
      </c>
      <c r="L130" s="9">
        <v>1.1879563078685005</v>
      </c>
    </row>
    <row r="131" spans="1:12">
      <c r="A131" s="4" t="s">
        <v>65</v>
      </c>
      <c r="B131" s="5" t="s">
        <v>92</v>
      </c>
      <c r="C131" s="5" t="s">
        <v>144</v>
      </c>
      <c r="D131" s="4">
        <v>6.05</v>
      </c>
      <c r="E131" s="11">
        <v>79.486225053629553</v>
      </c>
      <c r="F131">
        <v>100</v>
      </c>
      <c r="G131"/>
      <c r="H131">
        <v>100</v>
      </c>
      <c r="I131"/>
      <c r="J131" s="10">
        <v>13.242378048780489</v>
      </c>
      <c r="K131" s="12">
        <v>1.2576627571608819E-2</v>
      </c>
      <c r="L131" s="9">
        <v>1.2576627571608818</v>
      </c>
    </row>
    <row r="132" spans="1:12">
      <c r="A132" s="4" t="s">
        <v>65</v>
      </c>
      <c r="B132" s="5" t="s">
        <v>92</v>
      </c>
      <c r="C132" s="5" t="s">
        <v>144</v>
      </c>
      <c r="D132" s="4">
        <v>4.6900000000000004</v>
      </c>
      <c r="E132" s="11">
        <v>13.227603022260169</v>
      </c>
      <c r="F132">
        <v>100</v>
      </c>
      <c r="G132" t="s">
        <v>111</v>
      </c>
      <c r="H132">
        <v>100</v>
      </c>
      <c r="I132"/>
      <c r="J132" s="10">
        <v>12.574838709677417</v>
      </c>
      <c r="K132" s="12">
        <v>1.6375264880412844E-2</v>
      </c>
      <c r="L132" s="9">
        <v>1.6375264880412843</v>
      </c>
    </row>
    <row r="133" spans="1:12">
      <c r="A133" s="4" t="s">
        <v>65</v>
      </c>
      <c r="B133" s="5" t="s">
        <v>92</v>
      </c>
      <c r="C133" s="5" t="s">
        <v>144</v>
      </c>
      <c r="D133" s="4">
        <v>6.09</v>
      </c>
      <c r="E133" s="11">
        <v>105.88304675852788</v>
      </c>
      <c r="F133">
        <v>100</v>
      </c>
      <c r="G133" t="s">
        <v>111</v>
      </c>
      <c r="H133">
        <v>100</v>
      </c>
      <c r="I133"/>
      <c r="J133" s="10">
        <v>11.303225806451614</v>
      </c>
      <c r="K133" s="12">
        <v>9.5142323693882536E-3</v>
      </c>
      <c r="L133" s="9">
        <v>0.95142323693882536</v>
      </c>
    </row>
    <row r="134" spans="1:12">
      <c r="A134" s="4" t="s">
        <v>65</v>
      </c>
      <c r="B134" s="5" t="s">
        <v>92</v>
      </c>
      <c r="C134" s="5" t="s">
        <v>144</v>
      </c>
      <c r="D134" s="4">
        <v>8.0500000000000007</v>
      </c>
      <c r="E134" s="11">
        <v>81.484435060945358</v>
      </c>
      <c r="F134">
        <v>100</v>
      </c>
      <c r="G134" t="s">
        <v>111</v>
      </c>
      <c r="H134">
        <v>100</v>
      </c>
      <c r="I134"/>
      <c r="J134" s="10">
        <v>7.0880645161290312</v>
      </c>
      <c r="K134" s="12">
        <v>1.0748353486223413E-2</v>
      </c>
      <c r="L134" s="9">
        <v>1.0748353486223412</v>
      </c>
    </row>
    <row r="135" spans="1:12">
      <c r="A135" s="4" t="s">
        <v>65</v>
      </c>
      <c r="B135" s="5" t="s">
        <v>92</v>
      </c>
      <c r="C135" s="5" t="s">
        <v>144</v>
      </c>
      <c r="D135" s="4">
        <v>5.43</v>
      </c>
      <c r="E135" s="11">
        <v>10.245970645463668</v>
      </c>
      <c r="F135">
        <v>100</v>
      </c>
      <c r="G135" t="s">
        <v>111</v>
      </c>
      <c r="H135">
        <v>100</v>
      </c>
      <c r="I135"/>
      <c r="J135" s="10">
        <v>10.973548387096775</v>
      </c>
      <c r="K135" s="12">
        <v>1.9301605731697195E-2</v>
      </c>
      <c r="L135" s="9">
        <v>1.9301605731697196</v>
      </c>
    </row>
    <row r="136" spans="1:12">
      <c r="A136" s="4" t="s">
        <v>65</v>
      </c>
      <c r="B136" s="5" t="s">
        <v>92</v>
      </c>
      <c r="C136" s="5" t="s">
        <v>144</v>
      </c>
      <c r="D136" s="4">
        <v>6.01</v>
      </c>
      <c r="E136" s="11">
        <v>39.697243310576965</v>
      </c>
      <c r="F136">
        <v>100</v>
      </c>
      <c r="G136" t="s">
        <v>111</v>
      </c>
      <c r="H136">
        <v>100</v>
      </c>
      <c r="I136"/>
      <c r="J136" s="10">
        <v>8.006451612903227</v>
      </c>
      <c r="K136" s="12">
        <v>7.4390888428297027E-3</v>
      </c>
      <c r="L136" s="9">
        <v>0.74390888428297031</v>
      </c>
    </row>
    <row r="137" spans="1:12">
      <c r="A137" s="4" t="s">
        <v>66</v>
      </c>
      <c r="B137" s="5" t="s">
        <v>92</v>
      </c>
      <c r="C137" s="5" t="s">
        <v>148</v>
      </c>
      <c r="D137" s="4">
        <v>4.3600000000000003</v>
      </c>
      <c r="E137" s="11">
        <v>42.428892680392487</v>
      </c>
      <c r="F137">
        <v>100</v>
      </c>
      <c r="G137"/>
      <c r="H137">
        <v>100</v>
      </c>
      <c r="I137"/>
      <c r="J137" s="10">
        <v>10.573939393939394</v>
      </c>
      <c r="K137" s="12">
        <v>1.5558059924781592E-2</v>
      </c>
      <c r="L137" s="9">
        <v>1.5558059924781593</v>
      </c>
    </row>
    <row r="138" spans="1:12">
      <c r="A138" s="4" t="s">
        <v>66</v>
      </c>
      <c r="B138" s="5" t="s">
        <v>92</v>
      </c>
      <c r="C138" s="5" t="s">
        <v>148</v>
      </c>
      <c r="D138" s="4">
        <v>3.04</v>
      </c>
      <c r="E138" s="11">
        <v>13.524380444515458</v>
      </c>
      <c r="F138">
        <v>100</v>
      </c>
      <c r="G138"/>
      <c r="H138">
        <v>0</v>
      </c>
      <c r="I138" t="s">
        <v>118</v>
      </c>
      <c r="J138" s="10"/>
      <c r="K138" s="12"/>
      <c r="L138" s="9"/>
    </row>
    <row r="139" spans="1:12">
      <c r="A139" s="4" t="s">
        <v>66</v>
      </c>
      <c r="B139" s="5" t="s">
        <v>92</v>
      </c>
      <c r="C139" s="5" t="s">
        <v>148</v>
      </c>
      <c r="D139" s="4">
        <v>5.04</v>
      </c>
      <c r="E139" s="11">
        <v>58.978677115797375</v>
      </c>
      <c r="F139">
        <v>100</v>
      </c>
      <c r="G139"/>
      <c r="H139">
        <v>100</v>
      </c>
      <c r="I139"/>
      <c r="J139" s="10">
        <v>13.936363636363636</v>
      </c>
      <c r="K139" s="12">
        <v>1.3126620265741941E-2</v>
      </c>
      <c r="L139" s="9">
        <v>1.3126620265741942</v>
      </c>
    </row>
    <row r="140" spans="1:12">
      <c r="A140" s="4" t="s">
        <v>66</v>
      </c>
      <c r="B140" s="5" t="s">
        <v>92</v>
      </c>
      <c r="C140" s="5" t="s">
        <v>148</v>
      </c>
      <c r="D140" s="4">
        <v>3.72</v>
      </c>
      <c r="E140" s="11">
        <v>12.579663478274679</v>
      </c>
      <c r="F140">
        <v>100</v>
      </c>
      <c r="G140"/>
      <c r="H140">
        <v>100</v>
      </c>
      <c r="I140"/>
      <c r="J140" s="10">
        <v>11.171212121212118</v>
      </c>
      <c r="K140" s="12">
        <v>1.4847293561962491E-2</v>
      </c>
      <c r="L140" s="9">
        <v>1.4847293561962491</v>
      </c>
    </row>
    <row r="141" spans="1:12">
      <c r="A141" s="4" t="s">
        <v>66</v>
      </c>
      <c r="B141" s="5" t="s">
        <v>92</v>
      </c>
      <c r="C141" s="5" t="s">
        <v>148</v>
      </c>
      <c r="D141" s="7">
        <v>5.35</v>
      </c>
      <c r="E141" s="11">
        <v>9.708023954417035</v>
      </c>
      <c r="F141">
        <v>100</v>
      </c>
      <c r="G141"/>
      <c r="H141">
        <v>90</v>
      </c>
      <c r="I141"/>
      <c r="J141" s="10">
        <v>8.6051515151515172</v>
      </c>
      <c r="K141" s="12">
        <v>1.1573210854567572E-2</v>
      </c>
      <c r="L141" s="9">
        <v>1.1573210854567573</v>
      </c>
    </row>
    <row r="142" spans="1:12">
      <c r="A142" s="4" t="s">
        <v>66</v>
      </c>
      <c r="B142" s="5" t="s">
        <v>92</v>
      </c>
      <c r="C142" s="5" t="s">
        <v>148</v>
      </c>
      <c r="D142" s="4">
        <v>5.56</v>
      </c>
      <c r="E142" s="11">
        <v>34.358200058182547</v>
      </c>
      <c r="F142">
        <v>100</v>
      </c>
      <c r="G142"/>
      <c r="H142">
        <v>100</v>
      </c>
      <c r="I142"/>
      <c r="J142" s="10">
        <v>7.1893939393939412</v>
      </c>
      <c r="K142" s="12">
        <v>1.4399810916725169E-2</v>
      </c>
      <c r="L142" s="9">
        <v>1.4399810916725169</v>
      </c>
    </row>
    <row r="143" spans="1:12">
      <c r="A143" s="4" t="s">
        <v>66</v>
      </c>
      <c r="B143" s="5" t="s">
        <v>92</v>
      </c>
      <c r="C143" s="5" t="s">
        <v>148</v>
      </c>
      <c r="D143" s="4">
        <v>6.86</v>
      </c>
      <c r="E143" s="11">
        <v>52.784045451540841</v>
      </c>
      <c r="F143">
        <v>100</v>
      </c>
      <c r="G143"/>
      <c r="H143">
        <v>100</v>
      </c>
      <c r="I143"/>
      <c r="J143" s="10">
        <v>9.8881818181818169</v>
      </c>
      <c r="K143" s="12">
        <v>1.6129368523888306E-2</v>
      </c>
      <c r="L143" s="9">
        <v>1.6129368523888306</v>
      </c>
    </row>
    <row r="144" spans="1:12">
      <c r="A144" s="4" t="s">
        <v>66</v>
      </c>
      <c r="B144" s="5" t="s">
        <v>92</v>
      </c>
      <c r="C144" s="5" t="s">
        <v>148</v>
      </c>
      <c r="D144" s="4">
        <v>5.79</v>
      </c>
      <c r="E144" s="11">
        <v>51.338952100797712</v>
      </c>
      <c r="F144">
        <v>100</v>
      </c>
      <c r="G144"/>
      <c r="H144">
        <v>100</v>
      </c>
      <c r="I144"/>
      <c r="J144" s="10">
        <v>13.693030303030303</v>
      </c>
      <c r="K144" s="12">
        <v>1.3303300916744242E-2</v>
      </c>
      <c r="L144" s="9">
        <v>1.3303300916744243</v>
      </c>
    </row>
    <row r="145" spans="1:12">
      <c r="A145" s="4" t="s">
        <v>66</v>
      </c>
      <c r="B145" s="5" t="s">
        <v>92</v>
      </c>
      <c r="C145" s="5" t="s">
        <v>148</v>
      </c>
      <c r="D145" s="4">
        <v>4.63</v>
      </c>
      <c r="E145" s="11">
        <v>34.049734144110047</v>
      </c>
      <c r="F145">
        <v>100</v>
      </c>
      <c r="G145"/>
      <c r="H145">
        <v>100</v>
      </c>
      <c r="I145"/>
      <c r="J145" s="10">
        <v>5.9063636363636363</v>
      </c>
      <c r="K145" s="12">
        <v>1.1872804300361341E-2</v>
      </c>
      <c r="L145" s="9">
        <v>1.1872804300361341</v>
      </c>
    </row>
    <row r="146" spans="1:12">
      <c r="A146" s="4" t="s">
        <v>66</v>
      </c>
      <c r="B146" s="5" t="s">
        <v>92</v>
      </c>
      <c r="C146" s="5" t="s">
        <v>148</v>
      </c>
      <c r="D146" s="4">
        <v>4.25</v>
      </c>
      <c r="E146" s="11">
        <v>41.476017979778028</v>
      </c>
      <c r="F146">
        <v>100</v>
      </c>
      <c r="G146"/>
      <c r="H146">
        <v>100</v>
      </c>
      <c r="I146"/>
      <c r="J146" s="10">
        <v>9.6227272727272712</v>
      </c>
      <c r="K146" s="12">
        <v>1.1310191603573617E-2</v>
      </c>
      <c r="L146" s="9">
        <v>1.1310191603573616</v>
      </c>
    </row>
    <row r="147" spans="1:12">
      <c r="A147" s="4" t="s">
        <v>66</v>
      </c>
      <c r="B147" s="5" t="s">
        <v>92</v>
      </c>
      <c r="C147" s="5" t="s">
        <v>148</v>
      </c>
      <c r="D147" s="4">
        <v>6.28</v>
      </c>
      <c r="E147" s="11">
        <v>81.903931927979201</v>
      </c>
      <c r="F147">
        <v>100</v>
      </c>
      <c r="G147"/>
      <c r="H147">
        <v>100</v>
      </c>
      <c r="I147"/>
      <c r="J147" s="10">
        <v>14.82121212121212</v>
      </c>
      <c r="K147" s="12">
        <v>1.5305845022567405E-2</v>
      </c>
      <c r="L147" s="9">
        <v>1.5305845022567404</v>
      </c>
    </row>
    <row r="148" spans="1:12">
      <c r="A148" s="4" t="s">
        <v>66</v>
      </c>
      <c r="B148" s="5" t="s">
        <v>92</v>
      </c>
      <c r="C148" s="5" t="s">
        <v>148</v>
      </c>
      <c r="D148" s="4">
        <v>6.36</v>
      </c>
      <c r="E148" s="11">
        <v>37.091979427817208</v>
      </c>
      <c r="F148">
        <v>100</v>
      </c>
      <c r="G148"/>
      <c r="H148">
        <v>100</v>
      </c>
      <c r="I148"/>
      <c r="J148" s="10">
        <v>9.4015151515151505</v>
      </c>
      <c r="K148" s="12">
        <v>1.2668791863633674E-2</v>
      </c>
      <c r="L148" s="9">
        <v>1.2668791863633673</v>
      </c>
    </row>
    <row r="149" spans="1:12">
      <c r="A149" s="4" t="s">
        <v>66</v>
      </c>
      <c r="B149" s="5" t="s">
        <v>92</v>
      </c>
      <c r="C149" s="5" t="s">
        <v>148</v>
      </c>
      <c r="D149" s="4">
        <v>6.88</v>
      </c>
      <c r="E149" s="11">
        <v>65.81564980958116</v>
      </c>
      <c r="F149">
        <v>100</v>
      </c>
      <c r="G149"/>
      <c r="H149">
        <v>100</v>
      </c>
      <c r="I149"/>
      <c r="J149" s="10">
        <v>14.157575757575758</v>
      </c>
      <c r="K149" s="12">
        <v>1.6684740133426461E-2</v>
      </c>
      <c r="L149" s="9">
        <v>1.6684740133426461</v>
      </c>
    </row>
    <row r="150" spans="1:12">
      <c r="A150" s="4" t="s">
        <v>66</v>
      </c>
      <c r="B150" s="5" t="s">
        <v>92</v>
      </c>
      <c r="C150" s="5" t="s">
        <v>148</v>
      </c>
      <c r="D150" s="4">
        <v>6.34</v>
      </c>
      <c r="E150" s="11">
        <v>109.5279160756879</v>
      </c>
      <c r="F150">
        <v>100</v>
      </c>
      <c r="G150"/>
      <c r="H150">
        <v>90</v>
      </c>
      <c r="I150"/>
      <c r="J150" s="10">
        <v>6.3266666666666653</v>
      </c>
      <c r="K150" s="12">
        <v>6.4981603295977833E-3</v>
      </c>
      <c r="L150" s="9">
        <v>0.6498160329597783</v>
      </c>
    </row>
    <row r="151" spans="1:12">
      <c r="A151" s="4" t="s">
        <v>66</v>
      </c>
      <c r="B151" s="5" t="s">
        <v>92</v>
      </c>
      <c r="C151" s="5" t="s">
        <v>148</v>
      </c>
      <c r="D151" s="4">
        <v>6.04</v>
      </c>
      <c r="E151" s="11">
        <v>32.93730482485369</v>
      </c>
      <c r="F151">
        <v>100</v>
      </c>
      <c r="G151"/>
      <c r="H151">
        <v>100</v>
      </c>
      <c r="I151"/>
      <c r="J151" s="10">
        <v>6.4593939393939408</v>
      </c>
      <c r="K151" s="12">
        <v>1.2293442194868021E-2</v>
      </c>
      <c r="L151" s="9">
        <v>1.2293442194868021</v>
      </c>
    </row>
    <row r="152" spans="1:12">
      <c r="A152" s="4" t="s">
        <v>67</v>
      </c>
      <c r="B152" s="5" t="s">
        <v>92</v>
      </c>
      <c r="C152" s="5" t="s">
        <v>131</v>
      </c>
      <c r="D152" s="4">
        <v>3.88</v>
      </c>
      <c r="E152" s="11">
        <v>18.516353106911879</v>
      </c>
      <c r="F152">
        <v>100</v>
      </c>
      <c r="G152"/>
      <c r="H152">
        <v>100</v>
      </c>
      <c r="I152"/>
      <c r="J152" s="10">
        <v>8.195283018867924</v>
      </c>
      <c r="K152" s="12">
        <v>1.4691401726732027E-2</v>
      </c>
      <c r="L152" s="9">
        <v>1.4691401726732027</v>
      </c>
    </row>
    <row r="153" spans="1:12">
      <c r="A153" s="4" t="s">
        <v>67</v>
      </c>
      <c r="B153" s="5" t="s">
        <v>92</v>
      </c>
      <c r="C153" s="5" t="s">
        <v>131</v>
      </c>
      <c r="D153" s="4">
        <v>6.13</v>
      </c>
      <c r="E153" s="11">
        <v>50.073712769627633</v>
      </c>
      <c r="F153">
        <v>100</v>
      </c>
      <c r="G153"/>
      <c r="H153">
        <v>100</v>
      </c>
      <c r="I153"/>
      <c r="J153" s="10">
        <v>13.980188679245284</v>
      </c>
      <c r="K153" s="12">
        <v>1.4988336976247515E-2</v>
      </c>
      <c r="L153" s="9">
        <v>1.4988336976247514</v>
      </c>
    </row>
    <row r="154" spans="1:12">
      <c r="A154" s="4" t="s">
        <v>67</v>
      </c>
      <c r="B154" s="5" t="s">
        <v>92</v>
      </c>
      <c r="C154" s="5" t="s">
        <v>131</v>
      </c>
      <c r="D154" s="4">
        <v>6.01</v>
      </c>
      <c r="E154" s="11">
        <v>13.00710150613863</v>
      </c>
      <c r="F154">
        <v>100</v>
      </c>
      <c r="G154"/>
      <c r="H154">
        <v>100</v>
      </c>
      <c r="I154"/>
      <c r="J154" s="10">
        <v>6.1062893081761018</v>
      </c>
      <c r="K154" s="12">
        <v>1.2505059589169761E-2</v>
      </c>
      <c r="L154" s="9">
        <v>1.250505958916976</v>
      </c>
    </row>
    <row r="155" spans="1:12">
      <c r="A155" s="4" t="s">
        <v>67</v>
      </c>
      <c r="B155" s="5" t="s">
        <v>92</v>
      </c>
      <c r="C155" s="5" t="s">
        <v>131</v>
      </c>
      <c r="D155" s="4">
        <v>4.53</v>
      </c>
      <c r="E155" s="11">
        <v>37.695548687959722</v>
      </c>
      <c r="F155">
        <v>100</v>
      </c>
      <c r="G155"/>
      <c r="H155">
        <v>100</v>
      </c>
      <c r="I155"/>
      <c r="J155" s="10">
        <v>11.409119496855345</v>
      </c>
      <c r="K155" s="12">
        <v>1.1782143452535568E-2</v>
      </c>
      <c r="L155" s="9">
        <v>1.1782143452535567</v>
      </c>
    </row>
    <row r="156" spans="1:12">
      <c r="A156" s="4" t="s">
        <v>67</v>
      </c>
      <c r="B156" s="5" t="s">
        <v>92</v>
      </c>
      <c r="C156" s="5" t="s">
        <v>131</v>
      </c>
      <c r="D156" s="4">
        <v>4.4400000000000004</v>
      </c>
      <c r="E156" s="11">
        <v>37.402054622726517</v>
      </c>
      <c r="F156">
        <v>100</v>
      </c>
      <c r="G156"/>
      <c r="H156">
        <v>100</v>
      </c>
      <c r="I156"/>
      <c r="J156" s="10">
        <v>15.357547169811321</v>
      </c>
      <c r="K156" s="12">
        <v>1.452741551055603E-2</v>
      </c>
      <c r="L156" s="9">
        <v>1.452741551055603</v>
      </c>
    </row>
    <row r="157" spans="1:12">
      <c r="A157" s="4" t="s">
        <v>67</v>
      </c>
      <c r="B157" s="5" t="s">
        <v>92</v>
      </c>
      <c r="C157" s="5" t="s">
        <v>131</v>
      </c>
      <c r="D157" s="4">
        <v>7.15</v>
      </c>
      <c r="E157" s="11">
        <v>73.589027600842485</v>
      </c>
      <c r="F157">
        <v>100</v>
      </c>
      <c r="G157"/>
      <c r="H157">
        <v>100</v>
      </c>
      <c r="I157"/>
      <c r="J157" s="10">
        <v>10.904088050314465</v>
      </c>
      <c r="K157" s="12">
        <v>1.0272878097769864E-2</v>
      </c>
      <c r="L157" s="9">
        <v>1.0272878097769864</v>
      </c>
    </row>
    <row r="158" spans="1:12">
      <c r="A158" s="4" t="s">
        <v>67</v>
      </c>
      <c r="B158" s="5" t="s">
        <v>92</v>
      </c>
      <c r="C158" s="5" t="s">
        <v>131</v>
      </c>
      <c r="D158" s="4">
        <v>5.2</v>
      </c>
      <c r="E158" s="11">
        <v>14.129250127667021</v>
      </c>
      <c r="F158">
        <v>100</v>
      </c>
      <c r="G158"/>
      <c r="H158">
        <v>100</v>
      </c>
      <c r="I158"/>
      <c r="J158" s="10">
        <v>10.169496855345912</v>
      </c>
      <c r="K158" s="12">
        <v>1.3879106613178007E-2</v>
      </c>
      <c r="L158" s="9">
        <v>1.3879106613178007</v>
      </c>
    </row>
    <row r="159" spans="1:12">
      <c r="A159" s="4" t="s">
        <v>67</v>
      </c>
      <c r="B159" s="5" t="s">
        <v>92</v>
      </c>
      <c r="C159" s="5" t="s">
        <v>131</v>
      </c>
      <c r="D159" s="4">
        <v>6.79</v>
      </c>
      <c r="E159" s="11">
        <v>103.71386872645972</v>
      </c>
      <c r="F159">
        <v>100</v>
      </c>
      <c r="G159"/>
      <c r="H159">
        <v>100</v>
      </c>
      <c r="I159"/>
      <c r="J159" s="10">
        <v>11.569811320754717</v>
      </c>
      <c r="K159" s="12">
        <v>1.1922066206625063E-2</v>
      </c>
      <c r="L159" s="9">
        <v>1.1922066206625064</v>
      </c>
    </row>
    <row r="160" spans="1:12">
      <c r="A160" s="4" t="s">
        <v>67</v>
      </c>
      <c r="B160" s="5" t="s">
        <v>92</v>
      </c>
      <c r="C160" s="5" t="s">
        <v>131</v>
      </c>
      <c r="D160" s="4">
        <v>7.64</v>
      </c>
      <c r="E160" s="11">
        <v>79.503455903936327</v>
      </c>
      <c r="F160">
        <v>100</v>
      </c>
      <c r="G160"/>
      <c r="H160">
        <v>100</v>
      </c>
      <c r="I160"/>
      <c r="J160" s="10">
        <v>7.8050314465408785</v>
      </c>
      <c r="K160" s="12">
        <v>8.6017547976687519E-3</v>
      </c>
      <c r="L160" s="9">
        <v>0.86017547976687514</v>
      </c>
    </row>
    <row r="161" spans="1:12">
      <c r="A161" s="4" t="s">
        <v>67</v>
      </c>
      <c r="B161" s="5" t="s">
        <v>92</v>
      </c>
      <c r="C161" s="5" t="s">
        <v>131</v>
      </c>
      <c r="D161" s="4">
        <v>7.58</v>
      </c>
      <c r="E161" s="11">
        <v>33.017250896605006</v>
      </c>
      <c r="F161">
        <v>100</v>
      </c>
      <c r="G161"/>
      <c r="H161">
        <v>100</v>
      </c>
      <c r="I161"/>
      <c r="J161" s="10">
        <v>9.7792452830188683</v>
      </c>
      <c r="K161" s="12">
        <v>1.3711994263604175E-2</v>
      </c>
      <c r="L161" s="9">
        <v>1.3711994263604175</v>
      </c>
    </row>
    <row r="162" spans="1:12">
      <c r="A162" s="4" t="s">
        <v>67</v>
      </c>
      <c r="B162" s="5" t="s">
        <v>92</v>
      </c>
      <c r="C162" s="5" t="s">
        <v>131</v>
      </c>
      <c r="D162" s="4">
        <v>5.29</v>
      </c>
      <c r="E162" s="11">
        <v>8.7957229229236962</v>
      </c>
      <c r="F162">
        <v>100</v>
      </c>
      <c r="G162"/>
      <c r="H162">
        <v>100</v>
      </c>
      <c r="I162"/>
      <c r="J162" s="10">
        <v>6.2440251572327039</v>
      </c>
      <c r="K162" s="12">
        <v>8.6395683665112123E-3</v>
      </c>
      <c r="L162" s="9">
        <v>0.86395683665112122</v>
      </c>
    </row>
    <row r="163" spans="1:12">
      <c r="A163" s="4" t="s">
        <v>67</v>
      </c>
      <c r="B163" s="5" t="s">
        <v>92</v>
      </c>
      <c r="C163" s="5" t="s">
        <v>131</v>
      </c>
      <c r="D163" s="4">
        <v>3.79</v>
      </c>
      <c r="E163" s="11">
        <v>30.101166868777952</v>
      </c>
      <c r="F163">
        <v>100</v>
      </c>
      <c r="G163"/>
      <c r="H163">
        <v>100</v>
      </c>
      <c r="I163"/>
      <c r="J163" s="10">
        <v>5.073270440251572</v>
      </c>
      <c r="K163" s="12">
        <v>8.276235825658243E-3</v>
      </c>
      <c r="L163" s="9">
        <v>0.82762358256582425</v>
      </c>
    </row>
    <row r="164" spans="1:12">
      <c r="A164" s="4" t="s">
        <v>67</v>
      </c>
      <c r="B164" s="5" t="s">
        <v>92</v>
      </c>
      <c r="C164" s="5" t="s">
        <v>131</v>
      </c>
      <c r="D164" s="4">
        <v>4.71</v>
      </c>
      <c r="E164" s="11">
        <v>37.055972652666703</v>
      </c>
      <c r="F164">
        <v>100</v>
      </c>
      <c r="G164"/>
      <c r="H164">
        <v>90</v>
      </c>
      <c r="I164"/>
      <c r="J164" s="10">
        <v>3.5352201257861635</v>
      </c>
      <c r="K164" s="12">
        <v>7.7803051823161313E-3</v>
      </c>
      <c r="L164" s="9">
        <v>0.77803051823161318</v>
      </c>
    </row>
    <row r="165" spans="1:12">
      <c r="A165" s="4" t="s">
        <v>67</v>
      </c>
      <c r="B165" s="5" t="s">
        <v>92</v>
      </c>
      <c r="C165" s="5" t="s">
        <v>131</v>
      </c>
      <c r="D165" s="4">
        <v>4.05</v>
      </c>
      <c r="E165" s="11">
        <v>26.291817112044733</v>
      </c>
      <c r="F165">
        <v>100</v>
      </c>
      <c r="G165"/>
      <c r="H165">
        <v>70</v>
      </c>
      <c r="I165"/>
      <c r="J165" s="10">
        <v>7.5754716981132075</v>
      </c>
      <c r="K165" s="12">
        <v>1.2123426208399037E-2</v>
      </c>
      <c r="L165" s="9">
        <v>1.2123426208399037</v>
      </c>
    </row>
    <row r="166" spans="1:12">
      <c r="A166" s="4" t="s">
        <v>67</v>
      </c>
      <c r="B166" s="5" t="s">
        <v>92</v>
      </c>
      <c r="C166" s="5" t="s">
        <v>131</v>
      </c>
      <c r="D166" s="4">
        <v>4.87</v>
      </c>
      <c r="E166" s="11">
        <v>18.011020074600328</v>
      </c>
      <c r="F166">
        <v>100</v>
      </c>
      <c r="G166"/>
      <c r="H166">
        <v>100</v>
      </c>
      <c r="I166"/>
      <c r="J166" s="10">
        <v>15.610062893081761</v>
      </c>
      <c r="K166" s="12">
        <v>1.8822852480020403E-2</v>
      </c>
      <c r="L166" s="9">
        <v>1.8822852480020402</v>
      </c>
    </row>
    <row r="167" spans="1:12">
      <c r="A167" s="4" t="s">
        <v>88</v>
      </c>
      <c r="B167" s="5" t="s">
        <v>92</v>
      </c>
      <c r="C167" s="5" t="s">
        <v>134</v>
      </c>
      <c r="D167" s="4">
        <v>3.45</v>
      </c>
      <c r="E167" s="11">
        <v>9.9887566739418183</v>
      </c>
      <c r="F167">
        <v>100</v>
      </c>
      <c r="G167"/>
      <c r="H167">
        <v>100</v>
      </c>
      <c r="I167"/>
      <c r="J167" s="10">
        <v>13.763057324840762</v>
      </c>
      <c r="K167" s="12">
        <v>1.8115805276793916E-2</v>
      </c>
      <c r="L167" s="9">
        <v>1.8115805276793917</v>
      </c>
    </row>
    <row r="168" spans="1:12">
      <c r="A168" s="4" t="s">
        <v>88</v>
      </c>
      <c r="B168" s="5" t="s">
        <v>92</v>
      </c>
      <c r="C168" s="5" t="s">
        <v>134</v>
      </c>
      <c r="D168" s="4">
        <v>5.47</v>
      </c>
      <c r="E168" s="11">
        <v>25.159843748540862</v>
      </c>
      <c r="F168">
        <v>100</v>
      </c>
      <c r="G168"/>
      <c r="H168">
        <v>100</v>
      </c>
      <c r="I168"/>
      <c r="J168" s="10">
        <v>11.903184713375797</v>
      </c>
      <c r="K168" s="12">
        <v>1.7710996485733026E-2</v>
      </c>
      <c r="L168" s="9">
        <v>1.7710996485733026</v>
      </c>
    </row>
    <row r="169" spans="1:12">
      <c r="A169" s="4" t="s">
        <v>88</v>
      </c>
      <c r="B169" s="5" t="s">
        <v>92</v>
      </c>
      <c r="C169" s="5" t="s">
        <v>134</v>
      </c>
      <c r="D169" s="4">
        <v>3.86</v>
      </c>
      <c r="E169" s="11">
        <v>8.7614306719638932</v>
      </c>
      <c r="F169">
        <v>100</v>
      </c>
      <c r="G169"/>
      <c r="H169">
        <v>100</v>
      </c>
      <c r="I169"/>
      <c r="J169" s="10">
        <v>7.9742038216560518</v>
      </c>
      <c r="K169" s="12">
        <v>1.1620630919684414E-2</v>
      </c>
      <c r="L169" s="9">
        <v>1.1620630919684414</v>
      </c>
    </row>
    <row r="170" spans="1:12">
      <c r="A170" s="4" t="s">
        <v>88</v>
      </c>
      <c r="B170" s="5" t="s">
        <v>92</v>
      </c>
      <c r="C170" s="5" t="s">
        <v>134</v>
      </c>
      <c r="D170" s="4">
        <v>5.68</v>
      </c>
      <c r="E170" s="11">
        <v>62.066303490783788</v>
      </c>
      <c r="F170">
        <v>100</v>
      </c>
      <c r="G170"/>
      <c r="H170">
        <v>100</v>
      </c>
      <c r="I170"/>
      <c r="J170" s="10">
        <v>9.8108280254777096</v>
      </c>
      <c r="K170" s="12">
        <v>1.1494027207385822E-2</v>
      </c>
      <c r="L170" s="9">
        <v>1.1494027207385822</v>
      </c>
    </row>
    <row r="171" spans="1:12">
      <c r="A171" s="4" t="s">
        <v>88</v>
      </c>
      <c r="B171" s="5" t="s">
        <v>92</v>
      </c>
      <c r="C171" s="5" t="s">
        <v>134</v>
      </c>
      <c r="E171" s="11"/>
      <c r="F171"/>
      <c r="G171" t="s">
        <v>109</v>
      </c>
      <c r="H171"/>
      <c r="I171"/>
      <c r="J171" s="10"/>
      <c r="K171" s="12"/>
      <c r="L171" s="9"/>
    </row>
    <row r="172" spans="1:12">
      <c r="A172" s="4" t="s">
        <v>88</v>
      </c>
      <c r="B172" s="5" t="s">
        <v>92</v>
      </c>
      <c r="C172" s="5" t="s">
        <v>134</v>
      </c>
      <c r="D172" s="4">
        <v>4.8099999999999996</v>
      </c>
      <c r="E172" s="11">
        <v>33.548065779628907</v>
      </c>
      <c r="F172">
        <v>100</v>
      </c>
      <c r="G172"/>
      <c r="H172">
        <v>100</v>
      </c>
      <c r="I172"/>
      <c r="J172" s="10">
        <v>13.856050955414013</v>
      </c>
      <c r="K172" s="12">
        <v>1.8028593086346599E-2</v>
      </c>
      <c r="L172" s="9">
        <v>1.8028593086346598</v>
      </c>
    </row>
    <row r="173" spans="1:12">
      <c r="A173" s="4" t="s">
        <v>88</v>
      </c>
      <c r="B173" s="5" t="s">
        <v>92</v>
      </c>
      <c r="C173" s="5" t="s">
        <v>134</v>
      </c>
      <c r="D173" s="4">
        <v>8.2200000000000006</v>
      </c>
      <c r="E173" s="11">
        <v>153.43023102587819</v>
      </c>
      <c r="F173">
        <v>100</v>
      </c>
      <c r="G173"/>
      <c r="H173">
        <v>100</v>
      </c>
      <c r="I173"/>
      <c r="J173" s="10">
        <v>9.4388535031847116</v>
      </c>
      <c r="K173" s="12">
        <v>1.0757226741066913E-2</v>
      </c>
      <c r="L173" s="9">
        <v>1.0757226741066912</v>
      </c>
    </row>
    <row r="174" spans="1:12">
      <c r="A174" s="4" t="s">
        <v>88</v>
      </c>
      <c r="B174" s="5" t="s">
        <v>92</v>
      </c>
      <c r="C174" s="5" t="s">
        <v>134</v>
      </c>
      <c r="D174" s="4">
        <v>6.47</v>
      </c>
      <c r="E174" s="11">
        <v>65.673770576606515</v>
      </c>
      <c r="F174">
        <v>100</v>
      </c>
      <c r="G174"/>
      <c r="H174">
        <v>100</v>
      </c>
      <c r="I174"/>
      <c r="J174" s="10">
        <v>8.0439490445859878</v>
      </c>
      <c r="K174" s="12">
        <v>1.1769318055551758E-2</v>
      </c>
      <c r="L174" s="9">
        <v>1.1769318055551758</v>
      </c>
    </row>
    <row r="175" spans="1:12">
      <c r="A175" s="4" t="s">
        <v>88</v>
      </c>
      <c r="B175" s="5" t="s">
        <v>92</v>
      </c>
      <c r="C175" s="5" t="s">
        <v>134</v>
      </c>
      <c r="D175" s="4">
        <v>6.15</v>
      </c>
      <c r="E175" s="11">
        <v>25.774423309186513</v>
      </c>
      <c r="F175">
        <v>100</v>
      </c>
      <c r="G175"/>
      <c r="H175">
        <v>100</v>
      </c>
      <c r="I175"/>
      <c r="J175" s="10">
        <v>17.27356687898089</v>
      </c>
      <c r="K175" s="12">
        <v>1.5956745942550452E-2</v>
      </c>
      <c r="L175" s="9">
        <v>1.5956745942550452</v>
      </c>
    </row>
    <row r="176" spans="1:12">
      <c r="A176" s="4" t="s">
        <v>88</v>
      </c>
      <c r="B176" s="5" t="s">
        <v>92</v>
      </c>
      <c r="C176" s="5" t="s">
        <v>134</v>
      </c>
      <c r="D176" s="4">
        <v>7.14</v>
      </c>
      <c r="E176" s="11">
        <v>34.629074067261286</v>
      </c>
      <c r="F176">
        <v>100</v>
      </c>
      <c r="G176"/>
      <c r="H176">
        <v>100</v>
      </c>
      <c r="I176"/>
      <c r="J176" s="10">
        <v>15.13471337579618</v>
      </c>
      <c r="K176" s="12">
        <v>1.6809842529669411E-2</v>
      </c>
      <c r="L176" s="9">
        <v>1.6809842529669412</v>
      </c>
    </row>
    <row r="177" spans="1:12">
      <c r="A177" s="4" t="s">
        <v>88</v>
      </c>
      <c r="B177" s="5" t="s">
        <v>92</v>
      </c>
      <c r="C177" s="5" t="s">
        <v>134</v>
      </c>
      <c r="D177" s="4">
        <v>7.36</v>
      </c>
      <c r="E177" s="11">
        <v>45.157648643374038</v>
      </c>
      <c r="F177">
        <v>100</v>
      </c>
      <c r="G177"/>
      <c r="H177">
        <v>100</v>
      </c>
      <c r="I177"/>
      <c r="J177" s="10">
        <v>11.577707006369426</v>
      </c>
      <c r="K177" s="12">
        <v>1.3725346556819116E-2</v>
      </c>
      <c r="L177" s="9">
        <v>1.3725346556819116</v>
      </c>
    </row>
    <row r="178" spans="1:12">
      <c r="A178" s="4" t="s">
        <v>88</v>
      </c>
      <c r="B178" s="5" t="s">
        <v>92</v>
      </c>
      <c r="C178" s="5" t="s">
        <v>134</v>
      </c>
      <c r="D178" s="4">
        <v>7.1</v>
      </c>
      <c r="E178" s="11">
        <v>71.468436851706088</v>
      </c>
      <c r="F178">
        <v>100</v>
      </c>
      <c r="G178"/>
      <c r="H178">
        <v>100</v>
      </c>
      <c r="I178"/>
      <c r="J178" s="10">
        <v>6.9047770700636955</v>
      </c>
      <c r="K178" s="12">
        <v>1.2721201654840858E-2</v>
      </c>
      <c r="L178" s="9">
        <v>1.2721201654840859</v>
      </c>
    </row>
    <row r="179" spans="1:12">
      <c r="A179" s="4" t="s">
        <v>88</v>
      </c>
      <c r="B179" s="5" t="s">
        <v>92</v>
      </c>
      <c r="C179" s="5" t="s">
        <v>134</v>
      </c>
      <c r="D179" s="4">
        <v>5.12</v>
      </c>
      <c r="E179" s="11">
        <v>22.396690487595155</v>
      </c>
      <c r="F179">
        <v>100</v>
      </c>
      <c r="G179"/>
      <c r="H179">
        <v>100</v>
      </c>
      <c r="I179"/>
      <c r="J179" s="10">
        <v>5.3006369426751601</v>
      </c>
      <c r="K179" s="12">
        <v>8.9394291313149594E-3</v>
      </c>
      <c r="L179" s="9">
        <v>0.89394291313149599</v>
      </c>
    </row>
    <row r="180" spans="1:12">
      <c r="A180" s="4" t="s">
        <v>88</v>
      </c>
      <c r="B180" s="5" t="s">
        <v>92</v>
      </c>
      <c r="C180" s="5" t="s">
        <v>134</v>
      </c>
      <c r="D180" s="4">
        <v>4.41</v>
      </c>
      <c r="E180" s="11">
        <v>30.861507885519902</v>
      </c>
      <c r="F180">
        <v>100</v>
      </c>
      <c r="G180"/>
      <c r="H180">
        <v>100</v>
      </c>
      <c r="I180"/>
      <c r="J180" s="10">
        <v>14.971974522292994</v>
      </c>
      <c r="K180" s="12">
        <v>1.6609976426315801E-2</v>
      </c>
      <c r="L180" s="9">
        <v>1.66099764263158</v>
      </c>
    </row>
    <row r="181" spans="1:12">
      <c r="A181" s="4" t="s">
        <v>88</v>
      </c>
      <c r="B181" s="5" t="s">
        <v>92</v>
      </c>
      <c r="C181" s="5" t="s">
        <v>134</v>
      </c>
      <c r="D181" s="4">
        <v>6.71</v>
      </c>
      <c r="E181" s="11">
        <v>74.109679824331096</v>
      </c>
      <c r="F181">
        <v>100</v>
      </c>
      <c r="G181"/>
      <c r="H181">
        <v>100</v>
      </c>
      <c r="I181"/>
      <c r="J181" s="10">
        <v>8.4159235668789805</v>
      </c>
      <c r="K181" s="12">
        <v>1.3089750017215572E-2</v>
      </c>
      <c r="L181" s="9">
        <v>1.3089750017215571</v>
      </c>
    </row>
    <row r="182" spans="1:12">
      <c r="A182" s="4" t="s">
        <v>129</v>
      </c>
      <c r="B182" s="5" t="s">
        <v>92</v>
      </c>
      <c r="C182" s="5" t="s">
        <v>137</v>
      </c>
      <c r="D182" s="4">
        <v>2.96</v>
      </c>
      <c r="E182" s="11">
        <v>4.787242137745447</v>
      </c>
      <c r="F182">
        <v>100</v>
      </c>
      <c r="G182"/>
      <c r="H182">
        <v>100</v>
      </c>
      <c r="I182"/>
      <c r="J182" s="10">
        <v>5.8171875000000002</v>
      </c>
      <c r="K182" s="12">
        <v>1.3531706794853559E-2</v>
      </c>
      <c r="L182" s="9">
        <v>1.353170679485356</v>
      </c>
    </row>
    <row r="183" spans="1:12">
      <c r="A183" s="4" t="s">
        <v>129</v>
      </c>
      <c r="B183" s="5" t="s">
        <v>92</v>
      </c>
      <c r="C183" s="5" t="s">
        <v>137</v>
      </c>
      <c r="D183" s="4">
        <v>5.71</v>
      </c>
      <c r="E183" s="11">
        <v>55.724250038713535</v>
      </c>
      <c r="F183">
        <v>100</v>
      </c>
      <c r="G183"/>
      <c r="H183">
        <v>100</v>
      </c>
      <c r="I183"/>
      <c r="J183" s="10">
        <v>7.8931249999999995</v>
      </c>
      <c r="K183" s="12">
        <v>1.1704612570600017E-2</v>
      </c>
      <c r="L183" s="9">
        <v>1.1704612570600017</v>
      </c>
    </row>
    <row r="184" spans="1:12">
      <c r="A184" s="4" t="s">
        <v>129</v>
      </c>
      <c r="B184" s="5" t="s">
        <v>92</v>
      </c>
      <c r="C184" s="5" t="s">
        <v>137</v>
      </c>
      <c r="D184" s="4">
        <v>5.65</v>
      </c>
      <c r="E184" s="11">
        <v>138.91159914200509</v>
      </c>
      <c r="F184">
        <v>100</v>
      </c>
      <c r="G184"/>
      <c r="H184">
        <v>100</v>
      </c>
      <c r="I184"/>
      <c r="J184" s="10">
        <v>13.299687499999999</v>
      </c>
      <c r="K184" s="12">
        <v>1.0586278240364014E-2</v>
      </c>
      <c r="L184" s="9">
        <v>1.0586278240364015</v>
      </c>
    </row>
    <row r="185" spans="1:12">
      <c r="A185" s="4" t="s">
        <v>129</v>
      </c>
      <c r="B185" s="5" t="s">
        <v>92</v>
      </c>
      <c r="C185" s="5" t="s">
        <v>137</v>
      </c>
      <c r="D185" s="4">
        <v>5.69</v>
      </c>
      <c r="E185" s="11">
        <v>53.500069395165404</v>
      </c>
      <c r="F185">
        <v>100</v>
      </c>
      <c r="G185"/>
      <c r="H185">
        <v>100</v>
      </c>
      <c r="I185"/>
      <c r="J185" s="10">
        <v>10.060312499999998</v>
      </c>
      <c r="K185" s="12">
        <v>1.1995263759214479E-2</v>
      </c>
      <c r="L185" s="9">
        <v>1.1995263759214478</v>
      </c>
    </row>
    <row r="186" spans="1:12">
      <c r="A186" s="4" t="s">
        <v>129</v>
      </c>
      <c r="B186" s="5" t="s">
        <v>92</v>
      </c>
      <c r="C186" s="5" t="s">
        <v>137</v>
      </c>
      <c r="D186" s="4">
        <v>5.27</v>
      </c>
      <c r="E186" s="11">
        <v>28.629383332248075</v>
      </c>
      <c r="F186">
        <v>100</v>
      </c>
      <c r="G186"/>
      <c r="H186">
        <v>90</v>
      </c>
      <c r="I186"/>
      <c r="J186" s="10">
        <v>10.242812499999999</v>
      </c>
      <c r="K186" s="12">
        <v>9.6730988335029765E-3</v>
      </c>
      <c r="L186" s="9">
        <v>0.96730988335029766</v>
      </c>
    </row>
    <row r="187" spans="1:12">
      <c r="A187" s="4" t="s">
        <v>129</v>
      </c>
      <c r="B187" s="5" t="s">
        <v>92</v>
      </c>
      <c r="C187" s="5" t="s">
        <v>137</v>
      </c>
      <c r="D187" s="4">
        <v>7.98</v>
      </c>
      <c r="E187" s="11">
        <v>76.338500796578145</v>
      </c>
      <c r="F187">
        <v>100</v>
      </c>
      <c r="G187"/>
      <c r="H187">
        <v>100</v>
      </c>
      <c r="I187"/>
      <c r="J187" s="10">
        <v>8.5090625000000006</v>
      </c>
      <c r="K187" s="12">
        <v>1.4238440302447971E-2</v>
      </c>
      <c r="L187" s="9">
        <v>1.423844030244797</v>
      </c>
    </row>
    <row r="188" spans="1:12">
      <c r="A188" s="4" t="s">
        <v>129</v>
      </c>
      <c r="B188" s="5" t="s">
        <v>92</v>
      </c>
      <c r="C188" s="5" t="s">
        <v>137</v>
      </c>
      <c r="D188" s="4">
        <v>5.57</v>
      </c>
      <c r="E188" s="11">
        <v>53.131324368401678</v>
      </c>
      <c r="F188">
        <v>100</v>
      </c>
      <c r="G188"/>
      <c r="H188">
        <v>100</v>
      </c>
      <c r="I188"/>
      <c r="J188" s="10">
        <v>9.8093749999999975</v>
      </c>
      <c r="K188" s="12">
        <v>1.469855317783501E-2</v>
      </c>
      <c r="L188" s="9">
        <v>1.469855317783501</v>
      </c>
    </row>
    <row r="189" spans="1:12">
      <c r="A189" s="4" t="s">
        <v>129</v>
      </c>
      <c r="B189" s="5" t="s">
        <v>92</v>
      </c>
      <c r="C189" s="5" t="s">
        <v>137</v>
      </c>
      <c r="D189" s="4">
        <v>5.73</v>
      </c>
      <c r="E189" s="11">
        <v>11.592966391151677</v>
      </c>
      <c r="F189">
        <v>100</v>
      </c>
      <c r="G189"/>
      <c r="H189">
        <v>100</v>
      </c>
      <c r="I189"/>
      <c r="J189" s="10">
        <v>5.9768749999999979</v>
      </c>
      <c r="K189" s="12">
        <v>1.1268338957166174E-2</v>
      </c>
      <c r="L189" s="9">
        <v>1.1268338957166173</v>
      </c>
    </row>
    <row r="190" spans="1:12">
      <c r="A190" s="4" t="s">
        <v>129</v>
      </c>
      <c r="B190" s="5" t="s">
        <v>92</v>
      </c>
      <c r="C190" s="5" t="s">
        <v>137</v>
      </c>
      <c r="D190" s="4">
        <v>5.03</v>
      </c>
      <c r="E190" s="11">
        <v>59.167033659537843</v>
      </c>
      <c r="F190">
        <v>100</v>
      </c>
      <c r="G190"/>
      <c r="H190">
        <v>100</v>
      </c>
      <c r="I190"/>
      <c r="J190" s="10">
        <v>16.69875</v>
      </c>
      <c r="K190" s="12">
        <v>1.6002849925576164E-2</v>
      </c>
      <c r="L190" s="9">
        <v>1.6002849925576164</v>
      </c>
    </row>
    <row r="191" spans="1:12">
      <c r="A191" s="4" t="s">
        <v>129</v>
      </c>
      <c r="B191" s="5" t="s">
        <v>92</v>
      </c>
      <c r="C191" s="5" t="s">
        <v>137</v>
      </c>
      <c r="D191" s="4">
        <v>4.45</v>
      </c>
      <c r="E191" s="11">
        <v>15.708026099802039</v>
      </c>
      <c r="F191">
        <v>100</v>
      </c>
      <c r="G191"/>
      <c r="H191">
        <v>0</v>
      </c>
      <c r="I191" t="s">
        <v>118</v>
      </c>
      <c r="J191" s="10"/>
      <c r="K191" s="12"/>
      <c r="L191" s="9"/>
    </row>
    <row r="192" spans="1:12">
      <c r="A192" s="4" t="s">
        <v>129</v>
      </c>
      <c r="B192" s="5" t="s">
        <v>92</v>
      </c>
      <c r="C192" s="5" t="s">
        <v>137</v>
      </c>
      <c r="D192" s="4">
        <v>5.62</v>
      </c>
      <c r="E192" s="11">
        <v>111.67659580474006</v>
      </c>
      <c r="F192">
        <v>100</v>
      </c>
      <c r="G192"/>
      <c r="H192">
        <v>100</v>
      </c>
      <c r="I192"/>
      <c r="J192" s="10">
        <v>10.881562500000001</v>
      </c>
      <c r="K192" s="12">
        <v>8.9007283563873104E-3</v>
      </c>
      <c r="L192" s="9">
        <v>0.89007283563873107</v>
      </c>
    </row>
    <row r="193" spans="1:12">
      <c r="A193" s="4" t="s">
        <v>129</v>
      </c>
      <c r="B193" s="5" t="s">
        <v>92</v>
      </c>
      <c r="C193" s="5" t="s">
        <v>137</v>
      </c>
      <c r="D193" s="4">
        <v>5.95</v>
      </c>
      <c r="E193" s="11">
        <v>39.572439615422297</v>
      </c>
      <c r="F193">
        <v>100</v>
      </c>
      <c r="G193"/>
      <c r="H193">
        <v>100</v>
      </c>
      <c r="I193"/>
      <c r="J193" s="10">
        <v>4.6765624999999993</v>
      </c>
      <c r="K193" s="12">
        <v>9.9546133075656944E-3</v>
      </c>
      <c r="L193" s="9">
        <v>0.9954613307565694</v>
      </c>
    </row>
    <row r="194" spans="1:12">
      <c r="A194" s="4" t="s">
        <v>129</v>
      </c>
      <c r="B194" s="5" t="s">
        <v>92</v>
      </c>
      <c r="C194" s="5" t="s">
        <v>137</v>
      </c>
      <c r="D194" s="4">
        <v>7.09</v>
      </c>
      <c r="E194" s="11">
        <v>61.562949072795384</v>
      </c>
      <c r="F194">
        <v>100</v>
      </c>
      <c r="G194"/>
      <c r="H194">
        <v>0</v>
      </c>
      <c r="I194" t="s">
        <v>118</v>
      </c>
      <c r="J194" s="10"/>
      <c r="K194" s="12"/>
      <c r="L194" s="9"/>
    </row>
    <row r="195" spans="1:12">
      <c r="A195" s="4" t="s">
        <v>129</v>
      </c>
      <c r="B195" s="5" t="s">
        <v>92</v>
      </c>
      <c r="C195" s="5" t="s">
        <v>137</v>
      </c>
      <c r="D195" s="4">
        <v>4.0999999999999996</v>
      </c>
      <c r="E195" s="11">
        <v>8.6608682911224868</v>
      </c>
      <c r="F195">
        <v>100</v>
      </c>
      <c r="G195"/>
      <c r="H195">
        <v>100</v>
      </c>
      <c r="I195"/>
      <c r="J195" s="10">
        <v>9.2390625000000011</v>
      </c>
      <c r="K195" s="12">
        <v>1.2881830378922047E-2</v>
      </c>
      <c r="L195" s="9">
        <v>1.2881830378922048</v>
      </c>
    </row>
    <row r="196" spans="1:12">
      <c r="A196" s="4" t="s">
        <v>129</v>
      </c>
      <c r="B196" s="5" t="s">
        <v>92</v>
      </c>
      <c r="C196" s="5" t="s">
        <v>137</v>
      </c>
      <c r="D196" s="4">
        <v>8.4700000000000006</v>
      </c>
      <c r="E196" s="11">
        <v>156.80205863502857</v>
      </c>
      <c r="F196">
        <v>100</v>
      </c>
      <c r="G196"/>
      <c r="H196">
        <v>0</v>
      </c>
      <c r="I196" t="s">
        <v>118</v>
      </c>
      <c r="J196" s="10"/>
      <c r="K196" s="12"/>
      <c r="L196" s="9"/>
    </row>
    <row r="197" spans="1:12">
      <c r="A197" s="4" t="s">
        <v>155</v>
      </c>
      <c r="B197" s="21" t="s">
        <v>92</v>
      </c>
      <c r="C197" s="21" t="s">
        <v>161</v>
      </c>
      <c r="D197">
        <v>4.5999999999999996</v>
      </c>
      <c r="E197" s="20">
        <v>13.042321901378024</v>
      </c>
      <c r="F197">
        <v>100</v>
      </c>
      <c r="G197"/>
      <c r="H197">
        <v>10</v>
      </c>
      <c r="I197"/>
      <c r="J197" s="10">
        <v>-7.1353383458646604</v>
      </c>
      <c r="K197" s="15">
        <v>-1.3812729402478017E-2</v>
      </c>
      <c r="L197" s="9">
        <v>-1.3812729402478017</v>
      </c>
    </row>
    <row r="198" spans="1:12">
      <c r="A198" s="4" t="s">
        <v>155</v>
      </c>
      <c r="B198" s="21" t="s">
        <v>92</v>
      </c>
      <c r="C198" s="21" t="s">
        <v>161</v>
      </c>
      <c r="D198">
        <v>5.4</v>
      </c>
      <c r="E198" s="20">
        <v>18.703471863146834</v>
      </c>
      <c r="F198">
        <v>100</v>
      </c>
      <c r="G198"/>
      <c r="H198">
        <v>90</v>
      </c>
      <c r="I198"/>
      <c r="J198" s="10">
        <v>3.8421052631578934</v>
      </c>
      <c r="K198" s="15">
        <v>4.6528999059680231E-3</v>
      </c>
      <c r="L198" s="9">
        <v>0.46528999059680232</v>
      </c>
    </row>
    <row r="199" spans="1:12">
      <c r="A199" s="4" t="s">
        <v>155</v>
      </c>
      <c r="B199" s="21" t="s">
        <v>92</v>
      </c>
      <c r="C199" s="21" t="s">
        <v>161</v>
      </c>
      <c r="D199">
        <v>4.5</v>
      </c>
      <c r="E199" s="20">
        <v>7.4308483734441078</v>
      </c>
      <c r="F199">
        <v>100</v>
      </c>
      <c r="G199"/>
      <c r="H199">
        <v>80</v>
      </c>
      <c r="I199"/>
      <c r="J199" s="10">
        <v>6.3120300751879697</v>
      </c>
      <c r="K199" s="15">
        <v>1.2999676217316819E-2</v>
      </c>
      <c r="L199" s="9">
        <v>1.2999676217316818</v>
      </c>
    </row>
    <row r="200" spans="1:12">
      <c r="A200" s="4" t="s">
        <v>155</v>
      </c>
      <c r="B200" s="21" t="s">
        <v>92</v>
      </c>
      <c r="C200" s="21" t="s">
        <v>161</v>
      </c>
      <c r="D200">
        <v>5.0999999999999996</v>
      </c>
      <c r="E200" s="20">
        <v>16.022122533307943</v>
      </c>
      <c r="F200">
        <v>100</v>
      </c>
      <c r="G200"/>
      <c r="H200">
        <v>100</v>
      </c>
      <c r="I200"/>
      <c r="J200" s="10">
        <v>3.842105263157896</v>
      </c>
      <c r="K200" s="15">
        <v>6.8835045895769701E-3</v>
      </c>
      <c r="L200" s="9">
        <v>0.68835045895769698</v>
      </c>
    </row>
    <row r="201" spans="1:12">
      <c r="A201" s="4" t="s">
        <v>155</v>
      </c>
      <c r="B201" s="21" t="s">
        <v>92</v>
      </c>
      <c r="C201" s="21" t="s">
        <v>161</v>
      </c>
      <c r="D201">
        <v>4</v>
      </c>
      <c r="E201" s="20">
        <v>9.0792027688745005</v>
      </c>
      <c r="F201">
        <v>100</v>
      </c>
      <c r="G201"/>
      <c r="H201">
        <v>100</v>
      </c>
      <c r="I201"/>
      <c r="J201" s="10">
        <v>10.428571428571429</v>
      </c>
      <c r="K201" s="15">
        <v>1.3052589055911066E-2</v>
      </c>
      <c r="L201" s="9">
        <v>1.3052589055911066</v>
      </c>
    </row>
    <row r="202" spans="1:12">
      <c r="A202" s="4" t="s">
        <v>156</v>
      </c>
      <c r="B202" s="21" t="s">
        <v>92</v>
      </c>
      <c r="C202" s="21" t="s">
        <v>165</v>
      </c>
      <c r="D202">
        <v>3.5</v>
      </c>
      <c r="E202" s="20">
        <v>7.4838627494734338</v>
      </c>
      <c r="F202">
        <v>100</v>
      </c>
      <c r="G202"/>
      <c r="H202">
        <v>70</v>
      </c>
      <c r="I202"/>
      <c r="J202" s="10">
        <v>10.091176470588234</v>
      </c>
      <c r="K202" s="15">
        <v>1.4495745644960074E-2</v>
      </c>
      <c r="L202" s="9">
        <v>1.4495745644960074</v>
      </c>
    </row>
    <row r="203" spans="1:12">
      <c r="A203" s="4" t="s">
        <v>156</v>
      </c>
      <c r="B203" s="21" t="s">
        <v>92</v>
      </c>
      <c r="C203" s="21" t="s">
        <v>165</v>
      </c>
      <c r="D203">
        <v>3.7</v>
      </c>
      <c r="E203" s="20">
        <v>6.9816006239807651</v>
      </c>
      <c r="F203">
        <v>100</v>
      </c>
      <c r="G203"/>
      <c r="H203">
        <v>60</v>
      </c>
      <c r="I203"/>
      <c r="J203" s="10">
        <v>5.5286764705882341</v>
      </c>
      <c r="K203" s="15">
        <v>1.0195883178621287E-2</v>
      </c>
      <c r="L203" s="9">
        <v>1.0195883178621288</v>
      </c>
    </row>
    <row r="204" spans="1:12">
      <c r="A204" s="4" t="s">
        <v>156</v>
      </c>
      <c r="B204" s="21" t="s">
        <v>92</v>
      </c>
      <c r="C204" s="21" t="s">
        <v>165</v>
      </c>
      <c r="D204">
        <v>4.4000000000000004</v>
      </c>
      <c r="E204" s="20">
        <v>11.827310942602177</v>
      </c>
      <c r="F204">
        <v>100</v>
      </c>
      <c r="G204"/>
      <c r="H204">
        <v>70</v>
      </c>
      <c r="I204"/>
      <c r="J204" s="10">
        <v>8.4808823529411743</v>
      </c>
      <c r="K204" s="15">
        <v>1.0100753301735868E-2</v>
      </c>
      <c r="L204" s="9">
        <v>1.0100753301735867</v>
      </c>
    </row>
    <row r="205" spans="1:12">
      <c r="A205" s="4" t="s">
        <v>156</v>
      </c>
      <c r="B205" s="21" t="s">
        <v>92</v>
      </c>
      <c r="C205" s="21" t="s">
        <v>165</v>
      </c>
      <c r="D205">
        <v>3.3</v>
      </c>
      <c r="E205" s="20">
        <v>7.0562134495035229</v>
      </c>
      <c r="F205">
        <v>100</v>
      </c>
      <c r="G205"/>
      <c r="H205">
        <v>100</v>
      </c>
      <c r="I205"/>
      <c r="J205" s="10">
        <v>11.298897058823529</v>
      </c>
      <c r="K205" s="15">
        <v>1.8295082670395712E-2</v>
      </c>
      <c r="L205" s="9">
        <v>1.8295082670395713</v>
      </c>
    </row>
    <row r="206" spans="1:12">
      <c r="A206" s="4" t="s">
        <v>156</v>
      </c>
      <c r="B206" s="21" t="s">
        <v>92</v>
      </c>
      <c r="C206" s="21" t="s">
        <v>165</v>
      </c>
      <c r="D206">
        <v>4.3</v>
      </c>
      <c r="E206" s="20">
        <v>8.6456629826791112</v>
      </c>
      <c r="F206">
        <v>100</v>
      </c>
      <c r="G206"/>
      <c r="H206">
        <v>100</v>
      </c>
      <c r="I206"/>
      <c r="J206" s="10">
        <v>10.976838235294119</v>
      </c>
      <c r="K206" s="15">
        <v>1.3533261674902607E-2</v>
      </c>
      <c r="L206" s="9">
        <v>1.3533261674902608</v>
      </c>
    </row>
    <row r="207" spans="1:12">
      <c r="A207" s="4" t="s">
        <v>157</v>
      </c>
      <c r="B207" s="21" t="s">
        <v>92</v>
      </c>
      <c r="C207" s="21" t="s">
        <v>169</v>
      </c>
      <c r="D207">
        <v>3.3</v>
      </c>
      <c r="E207" s="20">
        <v>4.7235809042131036</v>
      </c>
      <c r="F207">
        <v>100</v>
      </c>
      <c r="G207"/>
      <c r="H207">
        <v>100</v>
      </c>
      <c r="I207"/>
      <c r="J207" s="10">
        <v>3.8134328358208962</v>
      </c>
      <c r="K207" s="15">
        <v>9.2336234686690808E-3</v>
      </c>
      <c r="L207" s="9">
        <v>0.9233623468669081</v>
      </c>
    </row>
    <row r="208" spans="1:12">
      <c r="A208" s="4" t="s">
        <v>157</v>
      </c>
      <c r="B208" s="21" t="s">
        <v>92</v>
      </c>
      <c r="C208" s="21" t="s">
        <v>169</v>
      </c>
      <c r="D208">
        <v>3.5</v>
      </c>
      <c r="E208" s="20">
        <v>5.0098585347714737</v>
      </c>
      <c r="F208">
        <v>100</v>
      </c>
      <c r="G208"/>
      <c r="H208">
        <v>100</v>
      </c>
      <c r="I208"/>
      <c r="J208" s="10">
        <v>13.619402985074625</v>
      </c>
      <c r="K208" s="15">
        <v>1.9962230948097726E-2</v>
      </c>
      <c r="L208" s="9">
        <v>1.9962230948097726</v>
      </c>
    </row>
    <row r="209" spans="1:12">
      <c r="A209" s="4" t="s">
        <v>157</v>
      </c>
      <c r="B209" s="21" t="s">
        <v>92</v>
      </c>
      <c r="C209" s="21" t="s">
        <v>169</v>
      </c>
      <c r="D209">
        <v>4.4000000000000004</v>
      </c>
      <c r="E209" s="20">
        <v>9.9871230457619511</v>
      </c>
      <c r="F209">
        <v>100</v>
      </c>
      <c r="G209"/>
      <c r="H209">
        <v>100</v>
      </c>
      <c r="I209"/>
      <c r="J209" s="10">
        <v>10.895522388059701</v>
      </c>
      <c r="K209" s="15">
        <v>1.3052097041075886E-2</v>
      </c>
      <c r="L209" s="9">
        <v>1.3052097041075885</v>
      </c>
    </row>
    <row r="210" spans="1:12">
      <c r="A210" s="4" t="s">
        <v>157</v>
      </c>
      <c r="B210" s="21" t="s">
        <v>92</v>
      </c>
      <c r="C210" s="21" t="s">
        <v>169</v>
      </c>
      <c r="D210">
        <v>4.3</v>
      </c>
      <c r="E210" s="20">
        <v>17.097136269458201</v>
      </c>
      <c r="F210">
        <v>100</v>
      </c>
      <c r="G210"/>
      <c r="H210">
        <v>100</v>
      </c>
      <c r="I210"/>
      <c r="J210" s="10">
        <v>9.2611940298507474</v>
      </c>
      <c r="K210" s="15">
        <v>1.1972063833523157E-2</v>
      </c>
      <c r="L210" s="9">
        <v>1.1972063833523157</v>
      </c>
    </row>
    <row r="211" spans="1:12">
      <c r="A211" s="4" t="s">
        <v>157</v>
      </c>
      <c r="B211" s="21" t="s">
        <v>92</v>
      </c>
      <c r="C211" s="21" t="s">
        <v>169</v>
      </c>
      <c r="D211">
        <v>4.2</v>
      </c>
      <c r="E211" s="20">
        <v>16.699528449238244</v>
      </c>
      <c r="F211">
        <v>100</v>
      </c>
      <c r="G211"/>
      <c r="H211">
        <v>100</v>
      </c>
      <c r="I211"/>
      <c r="J211" s="10">
        <v>4.9029850746268648</v>
      </c>
      <c r="K211" s="15">
        <v>8.1501828670848299E-3</v>
      </c>
      <c r="L211" s="9">
        <v>0.81501828670848298</v>
      </c>
    </row>
    <row r="212" spans="1:12">
      <c r="A212" s="4" t="s">
        <v>43</v>
      </c>
      <c r="B212" s="5" t="s">
        <v>93</v>
      </c>
      <c r="C212" s="5" t="s">
        <v>141</v>
      </c>
      <c r="D212" s="4">
        <v>4.8899999999999997</v>
      </c>
      <c r="E212" s="11">
        <v>53.86446920659013</v>
      </c>
      <c r="F212">
        <v>100</v>
      </c>
      <c r="G212"/>
      <c r="H212">
        <v>100</v>
      </c>
      <c r="I212"/>
      <c r="J212" s="10">
        <v>8.0439490445859878</v>
      </c>
      <c r="K212" s="12">
        <v>1.1118731751039524E-2</v>
      </c>
      <c r="L212" s="9">
        <v>1.1118731751039523</v>
      </c>
    </row>
    <row r="213" spans="1:12">
      <c r="A213" s="4" t="s">
        <v>43</v>
      </c>
      <c r="B213" s="5" t="s">
        <v>93</v>
      </c>
      <c r="C213" s="5" t="s">
        <v>141</v>
      </c>
      <c r="D213" s="4">
        <v>4.25</v>
      </c>
      <c r="E213" s="11">
        <v>36.240121853580767</v>
      </c>
      <c r="F213">
        <v>100</v>
      </c>
      <c r="G213"/>
      <c r="H213">
        <v>100</v>
      </c>
      <c r="I213"/>
      <c r="J213" s="10">
        <v>6.4398089171974506</v>
      </c>
      <c r="K213" s="12">
        <v>1.2199158434965362E-2</v>
      </c>
      <c r="L213" s="9">
        <v>1.2199158434965363</v>
      </c>
    </row>
    <row r="214" spans="1:12">
      <c r="A214" s="4" t="s">
        <v>43</v>
      </c>
      <c r="B214" s="5" t="s">
        <v>93</v>
      </c>
      <c r="C214" s="5" t="s">
        <v>141</v>
      </c>
      <c r="D214" s="4">
        <v>4.21</v>
      </c>
      <c r="E214" s="11">
        <v>46.62210304059262</v>
      </c>
      <c r="F214">
        <v>100</v>
      </c>
      <c r="G214"/>
      <c r="H214">
        <v>100</v>
      </c>
      <c r="I214"/>
      <c r="J214" s="10">
        <v>10.578025477707007</v>
      </c>
      <c r="K214" s="12">
        <v>1.2473097536467756E-2</v>
      </c>
      <c r="L214" s="9">
        <v>1.2473097536467757</v>
      </c>
    </row>
    <row r="215" spans="1:12">
      <c r="A215" s="4" t="s">
        <v>43</v>
      </c>
      <c r="B215" s="5" t="s">
        <v>93</v>
      </c>
      <c r="C215" s="5" t="s">
        <v>141</v>
      </c>
      <c r="D215" s="4">
        <v>2.48</v>
      </c>
      <c r="E215" s="11">
        <v>10.57434326138565</v>
      </c>
      <c r="F215">
        <v>100</v>
      </c>
      <c r="G215"/>
      <c r="H215">
        <v>100</v>
      </c>
      <c r="I215"/>
      <c r="J215" s="10">
        <v>4.9984076433121016</v>
      </c>
      <c r="K215" s="12">
        <v>1.2502014259183134E-2</v>
      </c>
      <c r="L215" s="9">
        <v>1.2502014259183134</v>
      </c>
    </row>
    <row r="216" spans="1:12">
      <c r="A216" s="4" t="s">
        <v>43</v>
      </c>
      <c r="B216" s="5" t="s">
        <v>93</v>
      </c>
      <c r="C216" s="5" t="s">
        <v>141</v>
      </c>
      <c r="D216" s="4">
        <v>7.08</v>
      </c>
      <c r="E216" s="11">
        <v>106.43372298665733</v>
      </c>
      <c r="F216">
        <v>100</v>
      </c>
      <c r="G216"/>
      <c r="H216">
        <v>100</v>
      </c>
      <c r="I216"/>
      <c r="J216" s="10">
        <v>9.8108280254777096</v>
      </c>
      <c r="K216" s="12">
        <v>9.9792495395036405E-3</v>
      </c>
      <c r="L216" s="9">
        <v>0.99792495395036407</v>
      </c>
    </row>
    <row r="217" spans="1:12">
      <c r="A217" s="4" t="s">
        <v>43</v>
      </c>
      <c r="B217" s="5" t="s">
        <v>93</v>
      </c>
      <c r="C217" s="5" t="s">
        <v>141</v>
      </c>
      <c r="D217" s="4">
        <v>4.5</v>
      </c>
      <c r="E217" s="11">
        <v>17.654582433406581</v>
      </c>
      <c r="F217">
        <v>100</v>
      </c>
      <c r="G217"/>
      <c r="H217">
        <v>100</v>
      </c>
      <c r="I217"/>
      <c r="J217" s="10">
        <v>5.7888535031847139</v>
      </c>
      <c r="K217" s="12">
        <v>1.1346794404798587E-2</v>
      </c>
      <c r="L217" s="9">
        <v>1.1346794404798588</v>
      </c>
    </row>
    <row r="218" spans="1:12">
      <c r="A218" s="4" t="s">
        <v>43</v>
      </c>
      <c r="B218" s="5" t="s">
        <v>93</v>
      </c>
      <c r="C218" s="5" t="s">
        <v>141</v>
      </c>
      <c r="D218" s="4">
        <v>4.32</v>
      </c>
      <c r="E218" s="11">
        <v>15.756805608934325</v>
      </c>
      <c r="F218">
        <v>100</v>
      </c>
      <c r="G218"/>
      <c r="H218">
        <v>100</v>
      </c>
      <c r="I218"/>
      <c r="J218" s="10">
        <v>9.6015923566878953</v>
      </c>
      <c r="K218" s="12">
        <v>1.7999554549769498E-2</v>
      </c>
      <c r="L218" s="9">
        <v>1.7999554549769499</v>
      </c>
    </row>
    <row r="219" spans="1:12">
      <c r="A219" s="4" t="s">
        <v>43</v>
      </c>
      <c r="B219" s="5" t="s">
        <v>93</v>
      </c>
      <c r="C219" s="5" t="s">
        <v>141</v>
      </c>
      <c r="D219" s="4">
        <v>3.99</v>
      </c>
      <c r="E219" s="11">
        <v>22.591827177330682</v>
      </c>
      <c r="F219">
        <v>100</v>
      </c>
      <c r="G219"/>
      <c r="H219">
        <v>100</v>
      </c>
      <c r="I219"/>
      <c r="J219" s="10">
        <v>5.6261146496815284</v>
      </c>
      <c r="K219" s="12">
        <v>9.526874443075083E-3</v>
      </c>
      <c r="L219" s="9">
        <v>0.95268744430750829</v>
      </c>
    </row>
    <row r="220" spans="1:12">
      <c r="A220" s="4" t="s">
        <v>43</v>
      </c>
      <c r="B220" s="5" t="s">
        <v>93</v>
      </c>
      <c r="C220" s="5" t="s">
        <v>141</v>
      </c>
      <c r="D220" s="4">
        <v>4.28</v>
      </c>
      <c r="E220" s="11">
        <v>35.28772585314691</v>
      </c>
      <c r="F220">
        <v>100</v>
      </c>
      <c r="G220"/>
      <c r="H220">
        <v>100</v>
      </c>
      <c r="I220"/>
      <c r="J220" s="10">
        <v>7.8114649681528654</v>
      </c>
      <c r="K220" s="12">
        <v>1.2618546627725649E-2</v>
      </c>
      <c r="L220" s="9">
        <v>1.2618546627725649</v>
      </c>
    </row>
    <row r="221" spans="1:12">
      <c r="A221" s="4" t="s">
        <v>43</v>
      </c>
      <c r="B221" s="5" t="s">
        <v>93</v>
      </c>
      <c r="C221" s="5" t="s">
        <v>141</v>
      </c>
      <c r="D221" s="4">
        <v>3.97</v>
      </c>
      <c r="E221" s="11">
        <v>33.137183159651201</v>
      </c>
      <c r="F221">
        <v>100</v>
      </c>
      <c r="G221"/>
      <c r="H221">
        <v>100</v>
      </c>
      <c r="I221"/>
      <c r="J221" s="10">
        <v>8.9041401273885334</v>
      </c>
      <c r="K221" s="12">
        <v>1.2704389726579491E-2</v>
      </c>
      <c r="L221" s="9">
        <v>1.270438972657949</v>
      </c>
    </row>
    <row r="222" spans="1:12">
      <c r="A222" s="4" t="s">
        <v>43</v>
      </c>
      <c r="B222" s="5" t="s">
        <v>93</v>
      </c>
      <c r="C222" s="5" t="s">
        <v>141</v>
      </c>
      <c r="D222" s="4">
        <v>4.53</v>
      </c>
      <c r="E222" s="11">
        <v>41.979916089645059</v>
      </c>
      <c r="F222">
        <v>100</v>
      </c>
      <c r="G222"/>
      <c r="H222">
        <v>100</v>
      </c>
      <c r="I222"/>
      <c r="J222" s="10">
        <v>10.322292993630574</v>
      </c>
      <c r="K222" s="12">
        <v>1.4650740511959318E-2</v>
      </c>
      <c r="L222" s="9">
        <v>1.4650740511959317</v>
      </c>
    </row>
    <row r="223" spans="1:12">
      <c r="A223" s="4" t="s">
        <v>43</v>
      </c>
      <c r="B223" s="5" t="s">
        <v>93</v>
      </c>
      <c r="C223" s="5" t="s">
        <v>141</v>
      </c>
      <c r="D223" s="4">
        <v>3.07</v>
      </c>
      <c r="E223" s="11">
        <v>22.94766987941566</v>
      </c>
      <c r="F223">
        <v>100</v>
      </c>
      <c r="G223"/>
      <c r="H223">
        <v>100</v>
      </c>
      <c r="I223"/>
      <c r="J223" s="10">
        <v>4.7426751592356702</v>
      </c>
      <c r="K223" s="12">
        <v>4.8713348335981651E-3</v>
      </c>
      <c r="L223" s="9">
        <v>0.48713348335981649</v>
      </c>
    </row>
    <row r="224" spans="1:12">
      <c r="A224" s="4" t="s">
        <v>43</v>
      </c>
      <c r="B224" s="5" t="s">
        <v>93</v>
      </c>
      <c r="C224" s="5" t="s">
        <v>141</v>
      </c>
      <c r="D224" s="4">
        <v>4.9400000000000004</v>
      </c>
      <c r="E224" s="11">
        <v>30.526889979752124</v>
      </c>
      <c r="F224">
        <v>100</v>
      </c>
      <c r="G224"/>
      <c r="H224">
        <v>100</v>
      </c>
      <c r="I224"/>
      <c r="J224" s="10">
        <v>6.4630573248407623</v>
      </c>
      <c r="K224" s="12">
        <v>1.26143310750381E-2</v>
      </c>
      <c r="L224" s="9">
        <v>1.2614331075038101</v>
      </c>
    </row>
    <row r="225" spans="1:12">
      <c r="A225" s="4" t="s">
        <v>43</v>
      </c>
      <c r="B225" s="5" t="s">
        <v>93</v>
      </c>
      <c r="C225" s="5" t="s">
        <v>141</v>
      </c>
      <c r="D225" s="4">
        <v>3.05</v>
      </c>
      <c r="E225" s="11">
        <v>9.2024160327482925</v>
      </c>
      <c r="F225">
        <v>100</v>
      </c>
      <c r="G225"/>
      <c r="H225">
        <v>100</v>
      </c>
      <c r="I225"/>
      <c r="J225" s="10">
        <v>7.5557324840764331</v>
      </c>
      <c r="K225" s="12">
        <v>1.5515763122996365E-2</v>
      </c>
      <c r="L225" s="9">
        <v>1.5515763122996364</v>
      </c>
    </row>
    <row r="226" spans="1:12">
      <c r="A226" s="4" t="s">
        <v>43</v>
      </c>
      <c r="B226" s="5" t="s">
        <v>93</v>
      </c>
      <c r="C226" s="5" t="s">
        <v>141</v>
      </c>
      <c r="D226" s="4">
        <v>5.1100000000000003</v>
      </c>
      <c r="E226" s="11">
        <v>37.949059899840243</v>
      </c>
      <c r="F226">
        <v>100</v>
      </c>
      <c r="G226"/>
      <c r="H226">
        <v>100</v>
      </c>
      <c r="I226"/>
      <c r="J226" s="10">
        <v>11.228980891719743</v>
      </c>
      <c r="K226" s="12">
        <v>1.5689025512008362E-2</v>
      </c>
      <c r="L226" s="9">
        <v>1.5689025512008361</v>
      </c>
    </row>
    <row r="227" spans="1:12">
      <c r="A227" s="4" t="s">
        <v>65</v>
      </c>
      <c r="B227" s="5" t="s">
        <v>93</v>
      </c>
      <c r="C227" s="5" t="s">
        <v>145</v>
      </c>
      <c r="D227" s="4">
        <v>5.64</v>
      </c>
      <c r="E227" s="11">
        <v>80.387437244803422</v>
      </c>
      <c r="F227">
        <v>100</v>
      </c>
      <c r="G227"/>
      <c r="H227">
        <v>100</v>
      </c>
      <c r="I227"/>
      <c r="J227" s="10">
        <v>15.735060975609761</v>
      </c>
      <c r="K227" s="12">
        <v>1.6605776408483146E-2</v>
      </c>
      <c r="L227" s="9">
        <v>1.6605776408483146</v>
      </c>
    </row>
    <row r="228" spans="1:12">
      <c r="A228" s="4" t="s">
        <v>65</v>
      </c>
      <c r="B228" s="5" t="s">
        <v>93</v>
      </c>
      <c r="C228" s="5" t="s">
        <v>145</v>
      </c>
      <c r="D228" s="4">
        <v>3.39</v>
      </c>
      <c r="E228" s="11">
        <v>16.840910132476367</v>
      </c>
      <c r="F228">
        <v>100</v>
      </c>
      <c r="G228"/>
      <c r="H228">
        <v>100</v>
      </c>
      <c r="I228"/>
      <c r="J228" s="10">
        <v>14.533231707317071</v>
      </c>
      <c r="K228" s="12">
        <v>1.8721719969165027E-2</v>
      </c>
      <c r="L228" s="9">
        <v>1.8721719969165027</v>
      </c>
    </row>
    <row r="229" spans="1:12">
      <c r="A229" s="4" t="s">
        <v>65</v>
      </c>
      <c r="B229" s="5" t="s">
        <v>93</v>
      </c>
      <c r="C229" s="5" t="s">
        <v>145</v>
      </c>
      <c r="D229" s="4">
        <v>3.21</v>
      </c>
      <c r="E229" s="11">
        <v>10.185609655013916</v>
      </c>
      <c r="F229">
        <v>100</v>
      </c>
      <c r="G229"/>
      <c r="H229">
        <v>100</v>
      </c>
      <c r="I229"/>
      <c r="J229" s="10">
        <v>7.3222560975609756</v>
      </c>
      <c r="K229" s="12">
        <v>1.714107771361767E-2</v>
      </c>
      <c r="L229" s="9">
        <v>1.714107771361767</v>
      </c>
    </row>
    <row r="230" spans="1:12">
      <c r="A230" s="4" t="s">
        <v>65</v>
      </c>
      <c r="B230" s="5" t="s">
        <v>93</v>
      </c>
      <c r="C230" s="5" t="s">
        <v>145</v>
      </c>
      <c r="D230" s="4">
        <v>4.92</v>
      </c>
      <c r="E230" s="11">
        <v>71.448299242796608</v>
      </c>
      <c r="F230">
        <v>100</v>
      </c>
      <c r="G230"/>
      <c r="H230">
        <v>100</v>
      </c>
      <c r="I230"/>
      <c r="J230" s="10">
        <v>10.527134146341464</v>
      </c>
      <c r="K230" s="12">
        <v>1.2539343464308062E-2</v>
      </c>
      <c r="L230" s="9">
        <v>1.2539343464308061</v>
      </c>
    </row>
    <row r="231" spans="1:12">
      <c r="A231" s="4" t="s">
        <v>65</v>
      </c>
      <c r="B231" s="5" t="s">
        <v>93</v>
      </c>
      <c r="C231" s="5" t="s">
        <v>145</v>
      </c>
      <c r="D231" s="4">
        <v>5.29</v>
      </c>
      <c r="E231" s="11">
        <v>72.246641553324991</v>
      </c>
      <c r="F231">
        <v>100</v>
      </c>
      <c r="G231"/>
      <c r="H231">
        <v>100</v>
      </c>
      <c r="I231"/>
      <c r="J231" s="10">
        <v>14.644512195121949</v>
      </c>
      <c r="K231" s="12">
        <v>1.3634283654629584E-2</v>
      </c>
      <c r="L231" s="9">
        <v>1.3634283654629584</v>
      </c>
    </row>
    <row r="232" spans="1:12">
      <c r="A232" s="4" t="s">
        <v>65</v>
      </c>
      <c r="B232" s="5" t="s">
        <v>93</v>
      </c>
      <c r="C232" s="5" t="s">
        <v>145</v>
      </c>
      <c r="D232" s="4">
        <v>4.05</v>
      </c>
      <c r="E232" s="11">
        <v>46.781661389875794</v>
      </c>
      <c r="F232">
        <v>100</v>
      </c>
      <c r="G232"/>
      <c r="H232">
        <v>100</v>
      </c>
      <c r="I232"/>
      <c r="J232" s="10">
        <v>11.350609756097562</v>
      </c>
      <c r="K232" s="12">
        <v>1.2836491927158035E-2</v>
      </c>
      <c r="L232" s="9">
        <v>1.2836491927158034</v>
      </c>
    </row>
    <row r="233" spans="1:12">
      <c r="A233" s="4" t="s">
        <v>65</v>
      </c>
      <c r="B233" s="5" t="s">
        <v>93</v>
      </c>
      <c r="C233" s="5" t="s">
        <v>145</v>
      </c>
      <c r="D233" s="4">
        <v>4.55</v>
      </c>
      <c r="E233" s="11">
        <v>25.66674914797553</v>
      </c>
      <c r="F233">
        <v>100</v>
      </c>
      <c r="G233"/>
      <c r="H233">
        <v>100</v>
      </c>
      <c r="I233"/>
      <c r="J233" s="10">
        <v>13.042073170731708</v>
      </c>
      <c r="K233" s="12">
        <v>1.4834434125265666E-2</v>
      </c>
      <c r="L233" s="9">
        <v>1.4834434125265665</v>
      </c>
    </row>
    <row r="234" spans="1:12">
      <c r="A234" s="4" t="s">
        <v>65</v>
      </c>
      <c r="B234" s="5" t="s">
        <v>93</v>
      </c>
      <c r="C234" s="5" t="s">
        <v>145</v>
      </c>
      <c r="D234" s="4">
        <v>4.4800000000000004</v>
      </c>
      <c r="E234" s="11">
        <v>30.516765019328695</v>
      </c>
      <c r="F234">
        <v>100</v>
      </c>
      <c r="G234"/>
      <c r="H234">
        <v>100</v>
      </c>
      <c r="I234"/>
      <c r="J234" s="10">
        <v>9.5478658536585357</v>
      </c>
      <c r="K234" s="12">
        <v>1.5048623159094174E-2</v>
      </c>
      <c r="L234" s="9">
        <v>1.5048623159094174</v>
      </c>
    </row>
    <row r="235" spans="1:12">
      <c r="A235" s="4" t="s">
        <v>65</v>
      </c>
      <c r="B235" s="5" t="s">
        <v>93</v>
      </c>
      <c r="C235" s="5" t="s">
        <v>145</v>
      </c>
      <c r="D235" s="4">
        <v>4.09</v>
      </c>
      <c r="E235" s="11">
        <v>27.483050141423725</v>
      </c>
      <c r="F235">
        <v>100</v>
      </c>
      <c r="G235"/>
      <c r="H235">
        <v>100</v>
      </c>
      <c r="I235"/>
      <c r="J235" s="10">
        <v>3.2939024390243912</v>
      </c>
      <c r="K235" s="12">
        <v>1.0522435300402134E-2</v>
      </c>
      <c r="L235" s="9">
        <v>1.0522435300402133</v>
      </c>
    </row>
    <row r="236" spans="1:12">
      <c r="A236" s="4" t="s">
        <v>65</v>
      </c>
      <c r="B236" s="5" t="s">
        <v>93</v>
      </c>
      <c r="C236" s="5" t="s">
        <v>145</v>
      </c>
      <c r="D236" s="4">
        <v>4.68</v>
      </c>
      <c r="E236" s="11">
        <v>71.971786753655053</v>
      </c>
      <c r="F236">
        <v>100</v>
      </c>
      <c r="G236"/>
      <c r="H236">
        <v>100</v>
      </c>
      <c r="I236"/>
      <c r="J236" s="10">
        <v>9.5923780487804891</v>
      </c>
      <c r="K236" s="12">
        <v>1.008550535331024E-2</v>
      </c>
      <c r="L236" s="9">
        <v>1.008550535331024</v>
      </c>
    </row>
    <row r="237" spans="1:12">
      <c r="A237" s="4" t="s">
        <v>65</v>
      </c>
      <c r="B237" s="5" t="s">
        <v>93</v>
      </c>
      <c r="C237" s="5" t="s">
        <v>145</v>
      </c>
      <c r="D237" s="4">
        <v>5.27</v>
      </c>
      <c r="E237" s="11">
        <v>81.595542982926702</v>
      </c>
      <c r="F237">
        <v>100</v>
      </c>
      <c r="G237"/>
      <c r="H237">
        <v>100</v>
      </c>
      <c r="I237"/>
      <c r="J237" s="10">
        <v>10.883231707317075</v>
      </c>
      <c r="K237" s="12">
        <v>1.2149687633277352E-2</v>
      </c>
      <c r="L237" s="9">
        <v>1.2149687633277351</v>
      </c>
    </row>
    <row r="238" spans="1:12">
      <c r="A238" s="4" t="s">
        <v>65</v>
      </c>
      <c r="B238" s="5" t="s">
        <v>93</v>
      </c>
      <c r="C238" s="5" t="s">
        <v>145</v>
      </c>
      <c r="D238" s="4">
        <v>6.61</v>
      </c>
      <c r="E238" s="11">
        <v>93.991908863380885</v>
      </c>
      <c r="F238">
        <v>100</v>
      </c>
      <c r="G238"/>
      <c r="H238">
        <v>100</v>
      </c>
      <c r="I238"/>
      <c r="J238" s="10">
        <v>10.171036585365853</v>
      </c>
      <c r="K238" s="12">
        <v>1.2654600714116402E-2</v>
      </c>
      <c r="L238" s="9">
        <v>1.2654600714116402</v>
      </c>
    </row>
    <row r="239" spans="1:12">
      <c r="A239" s="4" t="s">
        <v>65</v>
      </c>
      <c r="B239" s="5" t="s">
        <v>93</v>
      </c>
      <c r="C239" s="5" t="s">
        <v>145</v>
      </c>
      <c r="D239" s="4">
        <v>4.37</v>
      </c>
      <c r="E239" s="11">
        <v>39.443070400743785</v>
      </c>
      <c r="F239">
        <v>100</v>
      </c>
      <c r="G239"/>
      <c r="H239">
        <v>100</v>
      </c>
      <c r="I239"/>
      <c r="J239" s="10">
        <v>6.7658536585365852</v>
      </c>
      <c r="K239" s="12">
        <v>7.3463474354297977E-3</v>
      </c>
      <c r="L239" s="9">
        <v>0.73463474354297975</v>
      </c>
    </row>
    <row r="240" spans="1:12">
      <c r="A240" s="4" t="s">
        <v>65</v>
      </c>
      <c r="B240" s="5" t="s">
        <v>93</v>
      </c>
      <c r="C240" s="5" t="s">
        <v>145</v>
      </c>
      <c r="D240" s="4">
        <v>3.96</v>
      </c>
      <c r="E240" s="11">
        <v>21.105737024205908</v>
      </c>
      <c r="F240">
        <v>100</v>
      </c>
      <c r="G240"/>
      <c r="H240">
        <v>100</v>
      </c>
      <c r="I240"/>
      <c r="J240" s="10">
        <v>2.9823170731707314</v>
      </c>
      <c r="K240" s="12">
        <v>3.2109895788962075E-3</v>
      </c>
      <c r="L240" s="9">
        <v>0.32109895788962073</v>
      </c>
    </row>
    <row r="241" spans="1:12">
      <c r="A241" s="4" t="s">
        <v>65</v>
      </c>
      <c r="B241" s="5" t="s">
        <v>93</v>
      </c>
      <c r="C241" s="5" t="s">
        <v>145</v>
      </c>
      <c r="D241" s="4">
        <v>4.7</v>
      </c>
      <c r="E241" s="11">
        <v>44.063992303718301</v>
      </c>
      <c r="F241">
        <v>100</v>
      </c>
      <c r="G241"/>
      <c r="H241">
        <v>100</v>
      </c>
      <c r="I241"/>
      <c r="J241" s="10">
        <v>10.460365853658537</v>
      </c>
      <c r="K241" s="12">
        <v>1.5793257068929971E-2</v>
      </c>
      <c r="L241" s="9">
        <v>1.5793257068929971</v>
      </c>
    </row>
    <row r="242" spans="1:12">
      <c r="A242" s="4" t="s">
        <v>66</v>
      </c>
      <c r="B242" s="5" t="s">
        <v>93</v>
      </c>
      <c r="C242" s="5" t="s">
        <v>149</v>
      </c>
      <c r="D242" s="4">
        <v>4.41</v>
      </c>
      <c r="E242" s="11">
        <v>21.908086632513509</v>
      </c>
      <c r="F242">
        <v>100</v>
      </c>
      <c r="G242"/>
      <c r="H242">
        <v>100</v>
      </c>
      <c r="I242"/>
      <c r="J242" s="10">
        <v>13.184242424242422</v>
      </c>
      <c r="K242" s="12">
        <v>1.7494185927829638E-2</v>
      </c>
      <c r="L242" s="9">
        <v>1.7494185927829637</v>
      </c>
    </row>
    <row r="243" spans="1:12">
      <c r="A243" s="4" t="s">
        <v>66</v>
      </c>
      <c r="B243" s="5" t="s">
        <v>93</v>
      </c>
      <c r="C243" s="5" t="s">
        <v>149</v>
      </c>
      <c r="D243" s="4">
        <v>4.97</v>
      </c>
      <c r="E243" s="11">
        <v>47.680481258243958</v>
      </c>
      <c r="F243">
        <v>100</v>
      </c>
      <c r="G243"/>
      <c r="H243">
        <v>100</v>
      </c>
      <c r="I243"/>
      <c r="J243" s="10">
        <v>14.82121212121212</v>
      </c>
      <c r="K243" s="12">
        <v>1.7364024304259717E-2</v>
      </c>
      <c r="L243" s="9">
        <v>1.7364024304259718</v>
      </c>
    </row>
    <row r="244" spans="1:12">
      <c r="A244" s="4" t="s">
        <v>66</v>
      </c>
      <c r="B244" s="5" t="s">
        <v>93</v>
      </c>
      <c r="C244" s="5" t="s">
        <v>149</v>
      </c>
      <c r="D244" s="4">
        <v>3.01</v>
      </c>
      <c r="E244" s="11">
        <v>11.756176645545102</v>
      </c>
      <c r="F244">
        <v>100</v>
      </c>
      <c r="G244"/>
      <c r="H244">
        <v>100</v>
      </c>
      <c r="I244"/>
      <c r="J244" s="10">
        <v>9.1139393939393951</v>
      </c>
      <c r="K244" s="12">
        <v>1.4379096053606957E-2</v>
      </c>
      <c r="L244" s="9">
        <v>1.4379096053606957</v>
      </c>
    </row>
    <row r="245" spans="1:12">
      <c r="A245" s="4" t="s">
        <v>66</v>
      </c>
      <c r="B245" s="5" t="s">
        <v>93</v>
      </c>
      <c r="C245" s="5" t="s">
        <v>149</v>
      </c>
      <c r="D245" s="4">
        <v>4.4400000000000004</v>
      </c>
      <c r="E245" s="11">
        <v>34.272670198188571</v>
      </c>
      <c r="F245">
        <v>100</v>
      </c>
      <c r="G245"/>
      <c r="H245">
        <v>100</v>
      </c>
      <c r="I245"/>
      <c r="J245" s="10">
        <v>11.126969696969697</v>
      </c>
      <c r="K245" s="12">
        <v>1.6282259247799739E-2</v>
      </c>
      <c r="L245" s="9">
        <v>1.628225924779974</v>
      </c>
    </row>
    <row r="246" spans="1:12">
      <c r="A246" s="4" t="s">
        <v>66</v>
      </c>
      <c r="B246" s="5" t="s">
        <v>93</v>
      </c>
      <c r="C246" s="5" t="s">
        <v>149</v>
      </c>
      <c r="D246" s="4">
        <v>3.89</v>
      </c>
      <c r="E246" s="11">
        <v>15.261405703544801</v>
      </c>
      <c r="F246">
        <v>100</v>
      </c>
      <c r="G246"/>
      <c r="H246">
        <v>100</v>
      </c>
      <c r="I246"/>
      <c r="J246" s="10">
        <v>11.149090909090907</v>
      </c>
      <c r="K246" s="12">
        <v>1.8134020918287742E-2</v>
      </c>
      <c r="L246" s="9">
        <v>1.8134020918287741</v>
      </c>
    </row>
    <row r="247" spans="1:12">
      <c r="A247" s="4" t="s">
        <v>66</v>
      </c>
      <c r="B247" s="5" t="s">
        <v>93</v>
      </c>
      <c r="C247" s="5" t="s">
        <v>149</v>
      </c>
      <c r="D247" s="4">
        <v>4.4800000000000004</v>
      </c>
      <c r="E247" s="11">
        <v>42.123077485121442</v>
      </c>
      <c r="F247">
        <v>100</v>
      </c>
      <c r="G247"/>
      <c r="H247">
        <v>100</v>
      </c>
      <c r="I247"/>
      <c r="J247" s="10">
        <v>15.396363636363633</v>
      </c>
      <c r="K247" s="12">
        <v>1.9629654967533054E-2</v>
      </c>
      <c r="L247" s="9">
        <v>1.9629654967533054</v>
      </c>
    </row>
    <row r="248" spans="1:12">
      <c r="A248" s="4" t="s">
        <v>66</v>
      </c>
      <c r="B248" s="5" t="s">
        <v>93</v>
      </c>
      <c r="C248" s="5" t="s">
        <v>149</v>
      </c>
      <c r="D248" s="4">
        <v>4.9400000000000004</v>
      </c>
      <c r="E248" s="11">
        <v>49.587124246233273</v>
      </c>
      <c r="F248">
        <v>100</v>
      </c>
      <c r="G248"/>
      <c r="H248">
        <v>100</v>
      </c>
      <c r="I248"/>
      <c r="J248" s="10">
        <v>11.989696969696967</v>
      </c>
      <c r="K248" s="12">
        <v>1.3866922667091365E-2</v>
      </c>
      <c r="L248" s="9">
        <v>1.3866922667091366</v>
      </c>
    </row>
    <row r="249" spans="1:12">
      <c r="A249" s="4" t="s">
        <v>66</v>
      </c>
      <c r="B249" s="5" t="s">
        <v>93</v>
      </c>
      <c r="C249" s="5" t="s">
        <v>149</v>
      </c>
      <c r="D249" s="4">
        <v>5.14</v>
      </c>
      <c r="E249" s="11">
        <v>56.467193700738086</v>
      </c>
      <c r="F249">
        <v>100</v>
      </c>
      <c r="G249"/>
      <c r="H249">
        <v>100</v>
      </c>
      <c r="I249"/>
      <c r="J249" s="10">
        <v>12.476363636363637</v>
      </c>
      <c r="K249" s="12">
        <v>1.3945191521896529E-2</v>
      </c>
      <c r="L249" s="9">
        <v>1.3945191521896529</v>
      </c>
    </row>
    <row r="250" spans="1:12">
      <c r="A250" s="4" t="s">
        <v>66</v>
      </c>
      <c r="B250" s="5" t="s">
        <v>93</v>
      </c>
      <c r="C250" s="5" t="s">
        <v>149</v>
      </c>
      <c r="D250" s="4">
        <v>4.41</v>
      </c>
      <c r="E250" s="11">
        <v>24.231473470624412</v>
      </c>
      <c r="F250">
        <v>100</v>
      </c>
      <c r="G250"/>
      <c r="H250">
        <v>100</v>
      </c>
      <c r="I250"/>
      <c r="J250" s="10">
        <v>18.714545454545451</v>
      </c>
      <c r="K250" s="12">
        <v>1.9537253757084906E-2</v>
      </c>
      <c r="L250" s="9">
        <v>1.9537253757084907</v>
      </c>
    </row>
    <row r="251" spans="1:12">
      <c r="A251" s="4" t="s">
        <v>66</v>
      </c>
      <c r="B251" s="5" t="s">
        <v>93</v>
      </c>
      <c r="C251" s="5" t="s">
        <v>149</v>
      </c>
      <c r="D251" s="4">
        <v>4.7699999999999996</v>
      </c>
      <c r="E251" s="11">
        <v>53.529336472326236</v>
      </c>
      <c r="F251">
        <v>100</v>
      </c>
      <c r="G251"/>
      <c r="H251">
        <v>100</v>
      </c>
      <c r="I251"/>
      <c r="J251" s="10">
        <v>14.24606060606061</v>
      </c>
      <c r="K251" s="12">
        <v>1.5135595094487583E-2</v>
      </c>
      <c r="L251" s="9">
        <v>1.5135595094487582</v>
      </c>
    </row>
    <row r="252" spans="1:12">
      <c r="A252" s="4" t="s">
        <v>66</v>
      </c>
      <c r="B252" s="5" t="s">
        <v>93</v>
      </c>
      <c r="C252" s="5" t="s">
        <v>149</v>
      </c>
      <c r="D252" s="4">
        <v>5.54</v>
      </c>
      <c r="E252" s="11">
        <v>55.765512698373492</v>
      </c>
      <c r="F252">
        <v>100</v>
      </c>
      <c r="G252"/>
      <c r="H252">
        <v>100</v>
      </c>
      <c r="I252"/>
      <c r="J252" s="10">
        <v>9.4015151515151505</v>
      </c>
      <c r="K252" s="12">
        <v>1.2725956906301175E-2</v>
      </c>
      <c r="L252" s="9">
        <v>1.2725956906301175</v>
      </c>
    </row>
    <row r="253" spans="1:12">
      <c r="A253" s="4" t="s">
        <v>66</v>
      </c>
      <c r="B253" s="5" t="s">
        <v>93</v>
      </c>
      <c r="C253" s="5" t="s">
        <v>149</v>
      </c>
      <c r="D253" s="4">
        <v>4.6100000000000003</v>
      </c>
      <c r="E253" s="11">
        <v>21.116652684230353</v>
      </c>
      <c r="F253">
        <v>100</v>
      </c>
      <c r="G253"/>
      <c r="H253">
        <v>100</v>
      </c>
      <c r="I253"/>
      <c r="J253" s="10">
        <v>8.6715151515151501</v>
      </c>
      <c r="K253" s="12">
        <v>1.5637110253947397E-2</v>
      </c>
      <c r="L253" s="9">
        <v>1.5637110253947397</v>
      </c>
    </row>
    <row r="254" spans="1:12">
      <c r="A254" s="4" t="s">
        <v>66</v>
      </c>
      <c r="B254" s="5" t="s">
        <v>93</v>
      </c>
      <c r="C254" s="5" t="s">
        <v>149</v>
      </c>
      <c r="D254" s="4">
        <v>4.43</v>
      </c>
      <c r="E254" s="11">
        <v>31.627745868022192</v>
      </c>
      <c r="F254">
        <v>100</v>
      </c>
      <c r="G254"/>
      <c r="H254">
        <v>100</v>
      </c>
      <c r="I254"/>
      <c r="J254" s="10">
        <v>10.706666666666667</v>
      </c>
      <c r="K254" s="12">
        <v>1.5034755115547836E-2</v>
      </c>
      <c r="L254" s="9">
        <v>1.5034755115547835</v>
      </c>
    </row>
    <row r="255" spans="1:12">
      <c r="A255" s="4" t="s">
        <v>66</v>
      </c>
      <c r="B255" s="5" t="s">
        <v>93</v>
      </c>
      <c r="C255" s="5" t="s">
        <v>149</v>
      </c>
      <c r="D255" s="4">
        <v>4.04</v>
      </c>
      <c r="E255" s="11">
        <v>25.592218003861774</v>
      </c>
      <c r="F255">
        <v>100</v>
      </c>
      <c r="G255"/>
      <c r="H255">
        <v>100</v>
      </c>
      <c r="I255"/>
      <c r="J255" s="10">
        <v>10.131515151515149</v>
      </c>
      <c r="K255" s="12">
        <v>1.4488639696478064E-2</v>
      </c>
      <c r="L255" s="9">
        <v>1.4488639696478063</v>
      </c>
    </row>
    <row r="256" spans="1:12">
      <c r="A256" s="4" t="s">
        <v>66</v>
      </c>
      <c r="B256" s="5" t="s">
        <v>93</v>
      </c>
      <c r="C256" s="5" t="s">
        <v>149</v>
      </c>
      <c r="D256" s="4">
        <v>4.87</v>
      </c>
      <c r="E256" s="11">
        <v>32.836290054670172</v>
      </c>
      <c r="F256">
        <v>100</v>
      </c>
      <c r="G256"/>
      <c r="H256">
        <v>100</v>
      </c>
      <c r="I256"/>
      <c r="J256" s="10">
        <v>10.839393939393938</v>
      </c>
      <c r="K256" s="12">
        <v>1.4226942007166758E-2</v>
      </c>
      <c r="L256" s="9">
        <v>1.4226942007166758</v>
      </c>
    </row>
    <row r="257" spans="1:12">
      <c r="A257" s="4" t="s">
        <v>67</v>
      </c>
      <c r="B257" s="5" t="s">
        <v>93</v>
      </c>
      <c r="C257" s="5" t="s">
        <v>151</v>
      </c>
      <c r="D257" s="4">
        <v>5.19</v>
      </c>
      <c r="E257" s="11">
        <v>45.200756792368445</v>
      </c>
      <c r="F257">
        <v>100</v>
      </c>
      <c r="G257"/>
      <c r="H257">
        <v>100</v>
      </c>
      <c r="I257"/>
      <c r="J257" s="10">
        <v>10.467924528301886</v>
      </c>
      <c r="K257" s="12">
        <v>1.4784308834628156E-2</v>
      </c>
      <c r="L257" s="9">
        <v>1.4784308834628157</v>
      </c>
    </row>
    <row r="258" spans="1:12">
      <c r="A258" s="4" t="s">
        <v>67</v>
      </c>
      <c r="B258" s="5" t="s">
        <v>93</v>
      </c>
      <c r="C258" s="5" t="s">
        <v>151</v>
      </c>
      <c r="D258" s="4">
        <v>7.14</v>
      </c>
      <c r="E258" s="11">
        <v>151.05072316930264</v>
      </c>
      <c r="F258">
        <v>100</v>
      </c>
      <c r="G258"/>
      <c r="H258">
        <v>100</v>
      </c>
      <c r="I258"/>
      <c r="J258" s="10">
        <v>3.9943396226415118</v>
      </c>
      <c r="K258" s="12">
        <v>7.1557346190765292E-3</v>
      </c>
      <c r="L258" s="9">
        <v>0.71557346190765292</v>
      </c>
    </row>
    <row r="259" spans="1:12">
      <c r="A259" s="4" t="s">
        <v>67</v>
      </c>
      <c r="B259" s="5" t="s">
        <v>93</v>
      </c>
      <c r="C259" s="5" t="s">
        <v>151</v>
      </c>
      <c r="D259" s="4">
        <v>4.2699999999999996</v>
      </c>
      <c r="E259" s="11">
        <v>29.881777476455788</v>
      </c>
      <c r="F259">
        <v>100</v>
      </c>
      <c r="G259"/>
      <c r="H259">
        <v>100</v>
      </c>
      <c r="I259"/>
      <c r="J259" s="10">
        <v>11.730503144654092</v>
      </c>
      <c r="K259" s="12">
        <v>1.699115319634632E-2</v>
      </c>
      <c r="L259" s="9">
        <v>1.699115319634632</v>
      </c>
    </row>
    <row r="260" spans="1:12">
      <c r="A260" s="4" t="s">
        <v>67</v>
      </c>
      <c r="B260" s="5" t="s">
        <v>93</v>
      </c>
      <c r="C260" s="5" t="s">
        <v>151</v>
      </c>
      <c r="D260" s="4">
        <v>5.0599999999999996</v>
      </c>
      <c r="E260" s="11">
        <v>55.588326872711015</v>
      </c>
      <c r="F260">
        <v>100</v>
      </c>
      <c r="G260"/>
      <c r="H260">
        <v>0</v>
      </c>
      <c r="I260" t="s">
        <v>119</v>
      </c>
      <c r="J260" s="10"/>
      <c r="K260" s="12"/>
      <c r="L260" s="9"/>
    </row>
    <row r="261" spans="1:12">
      <c r="A261" s="4" t="s">
        <v>67</v>
      </c>
      <c r="B261" s="5" t="s">
        <v>93</v>
      </c>
      <c r="C261" s="5" t="s">
        <v>151</v>
      </c>
      <c r="D261" s="4">
        <v>4.54</v>
      </c>
      <c r="E261" s="11">
        <v>27.955148068703412</v>
      </c>
      <c r="F261">
        <v>100</v>
      </c>
      <c r="G261"/>
      <c r="H261">
        <v>0</v>
      </c>
      <c r="I261" t="s">
        <v>119</v>
      </c>
      <c r="J261" s="10"/>
      <c r="K261" s="12"/>
      <c r="L261" s="9"/>
    </row>
    <row r="262" spans="1:12">
      <c r="A262" s="4" t="s">
        <v>67</v>
      </c>
      <c r="B262" s="5" t="s">
        <v>93</v>
      </c>
      <c r="C262" s="5" t="s">
        <v>151</v>
      </c>
      <c r="D262" s="4">
        <v>4.6100000000000003</v>
      </c>
      <c r="E262" s="11">
        <v>53.111474018870425</v>
      </c>
      <c r="F262">
        <v>100</v>
      </c>
      <c r="G262"/>
      <c r="H262">
        <v>100</v>
      </c>
      <c r="I262"/>
      <c r="J262" s="10">
        <v>12.993081761006287</v>
      </c>
      <c r="K262" s="12">
        <v>1.4521068682866027E-2</v>
      </c>
      <c r="L262" s="9">
        <v>1.4521068682866027</v>
      </c>
    </row>
    <row r="263" spans="1:12">
      <c r="A263" s="4" t="s">
        <v>67</v>
      </c>
      <c r="B263" s="5" t="s">
        <v>93</v>
      </c>
      <c r="C263" s="5" t="s">
        <v>151</v>
      </c>
      <c r="D263" s="4">
        <v>5.13</v>
      </c>
      <c r="E263" s="11">
        <v>54.711954665600466</v>
      </c>
      <c r="F263">
        <v>100</v>
      </c>
      <c r="G263"/>
      <c r="H263">
        <v>100</v>
      </c>
      <c r="I263"/>
      <c r="J263" s="10">
        <v>7.6672955974842782</v>
      </c>
      <c r="K263" s="12">
        <v>1.1070878795170616E-2</v>
      </c>
      <c r="L263" s="9">
        <v>1.1070878795170616</v>
      </c>
    </row>
    <row r="264" spans="1:12">
      <c r="A264" s="4" t="s">
        <v>67</v>
      </c>
      <c r="B264" s="5" t="s">
        <v>93</v>
      </c>
      <c r="C264" s="5" t="s">
        <v>151</v>
      </c>
      <c r="D264" s="4">
        <v>5.86</v>
      </c>
      <c r="E264" s="11">
        <v>72.355888474358153</v>
      </c>
      <c r="F264">
        <v>100</v>
      </c>
      <c r="G264"/>
      <c r="H264">
        <v>100</v>
      </c>
      <c r="I264"/>
      <c r="J264" s="10">
        <v>9.3430817610062888</v>
      </c>
      <c r="K264" s="12">
        <v>1.0838597904957566E-2</v>
      </c>
      <c r="L264" s="9">
        <v>1.0838597904957565</v>
      </c>
    </row>
    <row r="265" spans="1:12">
      <c r="A265" s="4" t="s">
        <v>67</v>
      </c>
      <c r="B265" s="5" t="s">
        <v>93</v>
      </c>
      <c r="C265" s="5" t="s">
        <v>151</v>
      </c>
      <c r="D265" s="4">
        <v>4.66</v>
      </c>
      <c r="E265" s="11">
        <v>43.310448711731013</v>
      </c>
      <c r="F265">
        <v>100</v>
      </c>
      <c r="G265"/>
      <c r="H265">
        <v>100</v>
      </c>
      <c r="I265"/>
      <c r="J265" s="10">
        <v>3.2597484276729558</v>
      </c>
      <c r="K265" s="12">
        <v>3.0073159724962597E-3</v>
      </c>
      <c r="L265" s="9">
        <v>0.30073159724962595</v>
      </c>
    </row>
    <row r="266" spans="1:12">
      <c r="A266" s="4" t="s">
        <v>67</v>
      </c>
      <c r="B266" s="5" t="s">
        <v>93</v>
      </c>
      <c r="C266" s="5" t="s">
        <v>151</v>
      </c>
      <c r="D266" s="4">
        <v>4.5199999999999996</v>
      </c>
      <c r="E266" s="11">
        <v>47.94496467881666</v>
      </c>
      <c r="F266">
        <v>100</v>
      </c>
      <c r="G266"/>
      <c r="H266">
        <v>100</v>
      </c>
      <c r="I266"/>
      <c r="J266" s="10">
        <v>4.2238993710691846</v>
      </c>
      <c r="K266" s="12">
        <v>4.1964427606665192E-3</v>
      </c>
      <c r="L266" s="9">
        <v>0.41964427606665194</v>
      </c>
    </row>
    <row r="267" spans="1:12">
      <c r="A267" s="4" t="s">
        <v>67</v>
      </c>
      <c r="B267" s="5" t="s">
        <v>93</v>
      </c>
      <c r="C267" s="5" t="s">
        <v>151</v>
      </c>
      <c r="D267" s="4">
        <v>5.34</v>
      </c>
      <c r="E267" s="11">
        <v>49.630428352069444</v>
      </c>
      <c r="F267">
        <v>100</v>
      </c>
      <c r="G267"/>
      <c r="H267">
        <v>100</v>
      </c>
      <c r="I267"/>
      <c r="J267" s="10">
        <v>6.0603773584905678</v>
      </c>
      <c r="K267" s="12">
        <v>9.3549856195649598E-3</v>
      </c>
      <c r="L267" s="9">
        <v>0.93549856195649594</v>
      </c>
    </row>
    <row r="268" spans="1:12">
      <c r="A268" s="4" t="s">
        <v>67</v>
      </c>
      <c r="B268" s="5" t="s">
        <v>93</v>
      </c>
      <c r="C268" s="5" t="s">
        <v>151</v>
      </c>
      <c r="D268" s="4">
        <v>4.08</v>
      </c>
      <c r="E268" s="11">
        <v>25.845606300929713</v>
      </c>
      <c r="F268">
        <v>100</v>
      </c>
      <c r="G268"/>
      <c r="H268">
        <v>0</v>
      </c>
      <c r="I268" t="s">
        <v>115</v>
      </c>
      <c r="J268" s="10"/>
      <c r="K268" s="12"/>
      <c r="L268" s="9"/>
    </row>
    <row r="269" spans="1:12">
      <c r="A269" s="4" t="s">
        <v>67</v>
      </c>
      <c r="B269" s="5" t="s">
        <v>93</v>
      </c>
      <c r="C269" s="5" t="s">
        <v>151</v>
      </c>
      <c r="D269" s="4">
        <v>4.97</v>
      </c>
      <c r="E269" s="11">
        <v>52.431734881346216</v>
      </c>
      <c r="F269">
        <v>100</v>
      </c>
      <c r="G269"/>
      <c r="H269">
        <v>90</v>
      </c>
      <c r="I269"/>
      <c r="J269" s="10">
        <v>5.4405660377358496</v>
      </c>
      <c r="K269" s="12">
        <v>6.194765267997151E-3</v>
      </c>
      <c r="L269" s="9">
        <v>0.6194765267997151</v>
      </c>
    </row>
    <row r="270" spans="1:12">
      <c r="A270" s="4" t="s">
        <v>67</v>
      </c>
      <c r="B270" s="5" t="s">
        <v>93</v>
      </c>
      <c r="C270" s="5" t="s">
        <v>151</v>
      </c>
      <c r="D270" s="4">
        <v>5.13</v>
      </c>
      <c r="E270" s="11">
        <v>47.956274412369602</v>
      </c>
      <c r="F270">
        <v>100</v>
      </c>
      <c r="G270"/>
      <c r="H270">
        <v>10</v>
      </c>
      <c r="I270" t="s">
        <v>116</v>
      </c>
      <c r="J270" s="10">
        <v>-5.0044025157232701</v>
      </c>
      <c r="K270" s="12">
        <v>-1.8869633496415003E-2</v>
      </c>
      <c r="L270" s="9">
        <v>-1.8869633496415004</v>
      </c>
    </row>
    <row r="271" spans="1:12">
      <c r="A271" s="4" t="s">
        <v>67</v>
      </c>
      <c r="B271" s="5" t="s">
        <v>93</v>
      </c>
      <c r="C271" s="5" t="s">
        <v>151</v>
      </c>
      <c r="D271" s="4">
        <v>5.44</v>
      </c>
      <c r="E271" s="11">
        <v>29.778076055504808</v>
      </c>
      <c r="F271">
        <v>100</v>
      </c>
      <c r="G271"/>
      <c r="H271">
        <v>0</v>
      </c>
      <c r="I271" t="s">
        <v>115</v>
      </c>
      <c r="J271" s="10"/>
      <c r="K271" s="12"/>
      <c r="L271" s="9"/>
    </row>
    <row r="272" spans="1:12">
      <c r="A272" s="4" t="s">
        <v>88</v>
      </c>
      <c r="B272" s="5" t="s">
        <v>93</v>
      </c>
      <c r="C272" s="5" t="s">
        <v>152</v>
      </c>
      <c r="D272" s="4">
        <v>4.38</v>
      </c>
      <c r="E272" s="11">
        <v>29.130636221100783</v>
      </c>
      <c r="F272">
        <v>100</v>
      </c>
      <c r="G272"/>
      <c r="H272">
        <v>100</v>
      </c>
      <c r="I272"/>
      <c r="J272" s="10">
        <v>4.7891719745222936</v>
      </c>
      <c r="K272" s="12">
        <v>1.1956648469343023E-2</v>
      </c>
      <c r="L272" s="9">
        <v>1.1956648469343023</v>
      </c>
    </row>
    <row r="273" spans="1:12">
      <c r="A273" s="4" t="s">
        <v>88</v>
      </c>
      <c r="B273" s="5" t="s">
        <v>93</v>
      </c>
      <c r="C273" s="5" t="s">
        <v>152</v>
      </c>
      <c r="D273" s="4">
        <v>4.91</v>
      </c>
      <c r="E273" s="11">
        <v>47.645515724708588</v>
      </c>
      <c r="F273">
        <v>100</v>
      </c>
      <c r="G273"/>
      <c r="H273">
        <v>100</v>
      </c>
      <c r="I273"/>
      <c r="J273" s="10">
        <v>7.4859872611464979</v>
      </c>
      <c r="K273" s="12">
        <v>1.1141006563836655E-2</v>
      </c>
      <c r="L273" s="9">
        <v>1.1141006563836655</v>
      </c>
    </row>
    <row r="274" spans="1:12">
      <c r="A274" s="4" t="s">
        <v>88</v>
      </c>
      <c r="B274" s="5" t="s">
        <v>93</v>
      </c>
      <c r="C274" s="5" t="s">
        <v>152</v>
      </c>
      <c r="D274" s="4">
        <v>5.05</v>
      </c>
      <c r="E274" s="11">
        <v>29.451964797244791</v>
      </c>
      <c r="F274">
        <v>100</v>
      </c>
      <c r="G274"/>
      <c r="H274">
        <v>100</v>
      </c>
      <c r="I274"/>
      <c r="J274" s="10">
        <v>8.6484076433121011</v>
      </c>
      <c r="K274" s="12">
        <v>1.594579477202392E-2</v>
      </c>
      <c r="L274" s="9">
        <v>1.594579477202392</v>
      </c>
    </row>
    <row r="275" spans="1:12">
      <c r="A275" s="4" t="s">
        <v>88</v>
      </c>
      <c r="B275" s="5" t="s">
        <v>93</v>
      </c>
      <c r="C275" s="5" t="s">
        <v>152</v>
      </c>
      <c r="D275" s="4">
        <v>4.3099999999999996</v>
      </c>
      <c r="E275" s="11">
        <v>41.112389233000215</v>
      </c>
      <c r="F275">
        <v>100</v>
      </c>
      <c r="G275"/>
      <c r="H275">
        <v>100</v>
      </c>
      <c r="I275"/>
      <c r="J275" s="10">
        <v>11.531210191082803</v>
      </c>
      <c r="K275" s="12">
        <v>1.4253484160205386E-2</v>
      </c>
      <c r="L275" s="9">
        <v>1.4253484160205385</v>
      </c>
    </row>
    <row r="276" spans="1:12">
      <c r="A276" s="4" t="s">
        <v>88</v>
      </c>
      <c r="B276" s="5" t="s">
        <v>93</v>
      </c>
      <c r="C276" s="5" t="s">
        <v>152</v>
      </c>
      <c r="D276" s="4">
        <v>4.82</v>
      </c>
      <c r="E276" s="11">
        <v>55.96668811823784</v>
      </c>
      <c r="F276">
        <v>100</v>
      </c>
      <c r="G276"/>
      <c r="H276">
        <v>100</v>
      </c>
      <c r="I276"/>
      <c r="J276" s="10">
        <v>13.39108280254777</v>
      </c>
      <c r="K276" s="12">
        <v>1.6065838533914061E-2</v>
      </c>
      <c r="L276" s="9">
        <v>1.6065838533914061</v>
      </c>
    </row>
    <row r="277" spans="1:12">
      <c r="A277" s="4" t="s">
        <v>88</v>
      </c>
      <c r="B277" s="5" t="s">
        <v>93</v>
      </c>
      <c r="C277" s="5" t="s">
        <v>152</v>
      </c>
      <c r="D277" s="4">
        <v>5.76</v>
      </c>
      <c r="E277" s="11">
        <v>75.676141538662193</v>
      </c>
      <c r="F277">
        <v>100</v>
      </c>
      <c r="G277"/>
      <c r="H277">
        <v>100</v>
      </c>
      <c r="I277"/>
      <c r="J277" s="10">
        <v>8.8343949044586001</v>
      </c>
      <c r="K277" s="12">
        <v>1.1044455437550926E-2</v>
      </c>
      <c r="L277" s="9">
        <v>1.1044455437550926</v>
      </c>
    </row>
    <row r="278" spans="1:12">
      <c r="A278" s="4" t="s">
        <v>88</v>
      </c>
      <c r="B278" s="5" t="s">
        <v>93</v>
      </c>
      <c r="C278" s="5" t="s">
        <v>152</v>
      </c>
      <c r="D278" s="4">
        <v>5.19</v>
      </c>
      <c r="E278" s="11">
        <v>57.321794081710642</v>
      </c>
      <c r="F278">
        <v>100</v>
      </c>
      <c r="G278"/>
      <c r="H278">
        <v>100</v>
      </c>
      <c r="I278"/>
      <c r="J278" s="10">
        <v>7.9277070063694248</v>
      </c>
      <c r="K278" s="12">
        <v>1.2323858922067393E-2</v>
      </c>
      <c r="L278" s="9">
        <v>1.2323858922067392</v>
      </c>
    </row>
    <row r="279" spans="1:12">
      <c r="A279" s="4" t="s">
        <v>88</v>
      </c>
      <c r="B279" s="5" t="s">
        <v>93</v>
      </c>
      <c r="C279" s="5" t="s">
        <v>152</v>
      </c>
      <c r="D279" s="4">
        <v>4.8099999999999996</v>
      </c>
      <c r="E279" s="11">
        <v>54.26419662010354</v>
      </c>
      <c r="F279">
        <v>100</v>
      </c>
      <c r="G279"/>
      <c r="H279">
        <v>100</v>
      </c>
      <c r="I279"/>
      <c r="J279" s="10">
        <v>10.973248407643311</v>
      </c>
      <c r="K279" s="12">
        <v>1.5172669583399682E-2</v>
      </c>
      <c r="L279" s="9">
        <v>1.5172669583399683</v>
      </c>
    </row>
    <row r="280" spans="1:12">
      <c r="A280" s="4" t="s">
        <v>88</v>
      </c>
      <c r="B280" s="5" t="s">
        <v>93</v>
      </c>
      <c r="C280" s="5" t="s">
        <v>152</v>
      </c>
      <c r="D280" s="4">
        <v>4.57</v>
      </c>
      <c r="E280" s="11">
        <v>19.7374832991283</v>
      </c>
      <c r="F280">
        <v>100</v>
      </c>
      <c r="G280"/>
      <c r="H280">
        <v>100</v>
      </c>
      <c r="I280"/>
      <c r="J280" s="10">
        <v>7.0675159235668792</v>
      </c>
      <c r="K280" s="12">
        <v>1.5077154263020759E-2</v>
      </c>
      <c r="L280" s="9">
        <v>1.5077154263020758</v>
      </c>
    </row>
    <row r="281" spans="1:12">
      <c r="A281" s="4" t="s">
        <v>88</v>
      </c>
      <c r="B281" s="5" t="s">
        <v>93</v>
      </c>
      <c r="C281" s="5" t="s">
        <v>152</v>
      </c>
      <c r="D281" s="4">
        <v>5.32</v>
      </c>
      <c r="E281" s="11">
        <v>56.584456788125962</v>
      </c>
      <c r="F281">
        <v>100</v>
      </c>
      <c r="G281"/>
      <c r="H281">
        <v>100</v>
      </c>
      <c r="I281"/>
      <c r="J281" s="10">
        <v>7.5092356687898096</v>
      </c>
      <c r="K281" s="12">
        <v>1.1039006681248078E-2</v>
      </c>
      <c r="L281" s="9">
        <v>1.1039006681248078</v>
      </c>
    </row>
    <row r="282" spans="1:12">
      <c r="A282" s="4" t="s">
        <v>88</v>
      </c>
      <c r="B282" s="5" t="s">
        <v>93</v>
      </c>
      <c r="C282" s="5" t="s">
        <v>152</v>
      </c>
      <c r="D282" s="4">
        <v>5.22</v>
      </c>
      <c r="E282" s="11">
        <v>32.142262757407885</v>
      </c>
      <c r="F282">
        <v>100</v>
      </c>
      <c r="G282"/>
      <c r="H282">
        <v>100</v>
      </c>
      <c r="I282"/>
      <c r="J282" s="10">
        <v>8.904140127388537</v>
      </c>
      <c r="K282" s="12">
        <v>1.472353161961335E-2</v>
      </c>
      <c r="L282" s="9">
        <v>1.472353161961335</v>
      </c>
    </row>
    <row r="283" spans="1:12">
      <c r="A283" s="4" t="s">
        <v>88</v>
      </c>
      <c r="B283" s="5" t="s">
        <v>93</v>
      </c>
      <c r="C283" s="5" t="s">
        <v>152</v>
      </c>
      <c r="D283" s="4">
        <v>5.91</v>
      </c>
      <c r="E283" s="11">
        <v>52.247126650340562</v>
      </c>
      <c r="F283">
        <v>100</v>
      </c>
      <c r="G283"/>
      <c r="H283">
        <v>100</v>
      </c>
      <c r="I283"/>
      <c r="J283" s="10">
        <v>7.671974522292996</v>
      </c>
      <c r="K283" s="12">
        <v>1.2746668952390402E-2</v>
      </c>
      <c r="L283" s="9">
        <v>1.2746668952390401</v>
      </c>
    </row>
    <row r="284" spans="1:12">
      <c r="A284" s="4" t="s">
        <v>88</v>
      </c>
      <c r="B284" s="5" t="s">
        <v>93</v>
      </c>
      <c r="C284" s="5" t="s">
        <v>152</v>
      </c>
      <c r="D284" s="4">
        <v>5.43</v>
      </c>
      <c r="E284" s="11">
        <v>57.597601373003229</v>
      </c>
      <c r="F284">
        <v>100</v>
      </c>
      <c r="G284"/>
      <c r="H284">
        <v>100</v>
      </c>
      <c r="I284"/>
      <c r="J284" s="10">
        <v>13.577070063694267</v>
      </c>
      <c r="K284" s="12">
        <v>1.5518655124911386E-2</v>
      </c>
      <c r="L284" s="9">
        <v>1.5518655124911387</v>
      </c>
    </row>
    <row r="285" spans="1:12">
      <c r="A285" s="4" t="s">
        <v>88</v>
      </c>
      <c r="B285" s="5" t="s">
        <v>93</v>
      </c>
      <c r="C285" s="5" t="s">
        <v>152</v>
      </c>
      <c r="D285" s="4">
        <v>4.6100000000000003</v>
      </c>
      <c r="E285" s="11">
        <v>59.681932056081415</v>
      </c>
      <c r="F285">
        <v>100</v>
      </c>
      <c r="G285"/>
      <c r="H285">
        <v>100</v>
      </c>
      <c r="I285"/>
      <c r="J285" s="10">
        <v>7.5324840764331196</v>
      </c>
      <c r="K285" s="12">
        <v>9.0981116996261911E-3</v>
      </c>
      <c r="L285" s="9">
        <v>0.90981116996261913</v>
      </c>
    </row>
    <row r="286" spans="1:12">
      <c r="A286" s="4" t="s">
        <v>88</v>
      </c>
      <c r="B286" s="5" t="s">
        <v>93</v>
      </c>
      <c r="C286" s="5" t="s">
        <v>152</v>
      </c>
      <c r="D286" s="4">
        <v>4.66</v>
      </c>
      <c r="E286" s="11">
        <v>70.535027262823775</v>
      </c>
      <c r="F286">
        <v>100</v>
      </c>
      <c r="G286"/>
      <c r="H286">
        <v>100</v>
      </c>
      <c r="I286"/>
      <c r="J286" s="10">
        <v>9.4853503184713386</v>
      </c>
      <c r="K286" s="12">
        <v>9.9403025706408816E-3</v>
      </c>
      <c r="L286" s="9">
        <v>0.99403025706408821</v>
      </c>
    </row>
    <row r="287" spans="1:12">
      <c r="A287" s="4" t="s">
        <v>129</v>
      </c>
      <c r="B287" s="5" t="s">
        <v>93</v>
      </c>
      <c r="C287" s="5" t="s">
        <v>153</v>
      </c>
      <c r="D287" s="4">
        <v>5.71</v>
      </c>
      <c r="E287" s="11">
        <v>61.893298143195551</v>
      </c>
      <c r="F287">
        <v>100</v>
      </c>
      <c r="G287"/>
      <c r="H287">
        <v>100</v>
      </c>
      <c r="I287"/>
      <c r="J287" s="10">
        <v>7.3684374999999989</v>
      </c>
      <c r="K287" s="12">
        <v>9.6691430704639956E-3</v>
      </c>
      <c r="L287" s="9">
        <v>0.96691430704639958</v>
      </c>
    </row>
    <row r="288" spans="1:12">
      <c r="A288" s="4" t="s">
        <v>129</v>
      </c>
      <c r="B288" s="5" t="s">
        <v>93</v>
      </c>
      <c r="C288" s="5" t="s">
        <v>153</v>
      </c>
      <c r="D288" s="4">
        <v>7.3</v>
      </c>
      <c r="E288" s="11">
        <v>172.17649334446233</v>
      </c>
      <c r="F288">
        <v>100</v>
      </c>
      <c r="G288"/>
      <c r="H288">
        <v>100</v>
      </c>
      <c r="I288"/>
      <c r="J288" s="10">
        <v>6.410312499999999</v>
      </c>
      <c r="K288" s="12">
        <v>7.8989518303424142E-3</v>
      </c>
      <c r="L288" s="9">
        <v>0.78989518303424144</v>
      </c>
    </row>
    <row r="289" spans="1:12">
      <c r="A289" s="4" t="s">
        <v>129</v>
      </c>
      <c r="B289" s="5" t="s">
        <v>93</v>
      </c>
      <c r="C289" s="5" t="s">
        <v>153</v>
      </c>
      <c r="D289" s="4">
        <v>5.39</v>
      </c>
      <c r="E289" s="11">
        <v>52.750679381365231</v>
      </c>
      <c r="F289">
        <v>100</v>
      </c>
      <c r="G289"/>
      <c r="H289">
        <v>100</v>
      </c>
      <c r="I289"/>
      <c r="J289" s="10">
        <v>9.1934374999999999</v>
      </c>
      <c r="K289" s="12">
        <v>1.2329462023262896E-2</v>
      </c>
      <c r="L289" s="9">
        <v>1.2329462023262896</v>
      </c>
    </row>
    <row r="290" spans="1:12">
      <c r="A290" s="4" t="s">
        <v>129</v>
      </c>
      <c r="B290" s="5" t="s">
        <v>93</v>
      </c>
      <c r="C290" s="5" t="s">
        <v>153</v>
      </c>
      <c r="D290" s="4">
        <v>5.62</v>
      </c>
      <c r="E290" s="11">
        <v>70.270329232202897</v>
      </c>
      <c r="F290">
        <v>100</v>
      </c>
      <c r="G290"/>
      <c r="H290">
        <v>100</v>
      </c>
      <c r="I290"/>
      <c r="J290" s="10">
        <v>9.9006250000000016</v>
      </c>
      <c r="K290" s="12">
        <v>1.1931628477870538E-2</v>
      </c>
      <c r="L290" s="9">
        <v>1.1931628477870537</v>
      </c>
    </row>
    <row r="291" spans="1:12">
      <c r="A291" s="4" t="s">
        <v>129</v>
      </c>
      <c r="B291" s="5" t="s">
        <v>93</v>
      </c>
      <c r="C291" s="5" t="s">
        <v>153</v>
      </c>
      <c r="D291" s="4">
        <v>5.55</v>
      </c>
      <c r="E291" s="11">
        <v>97.522571862804995</v>
      </c>
      <c r="F291">
        <v>100</v>
      </c>
      <c r="G291"/>
      <c r="H291">
        <v>100</v>
      </c>
      <c r="I291"/>
      <c r="J291" s="10">
        <v>7.4596875000000011</v>
      </c>
      <c r="K291" s="12">
        <v>9.4875194335981624E-3</v>
      </c>
      <c r="L291" s="9">
        <v>0.94875194335981627</v>
      </c>
    </row>
    <row r="292" spans="1:12">
      <c r="A292" s="4" t="s">
        <v>129</v>
      </c>
      <c r="B292" s="5" t="s">
        <v>93</v>
      </c>
      <c r="C292" s="5" t="s">
        <v>153</v>
      </c>
      <c r="D292" s="4">
        <v>6.26</v>
      </c>
      <c r="E292" s="11">
        <v>62.310926744348222</v>
      </c>
      <c r="F292">
        <v>100</v>
      </c>
      <c r="G292"/>
      <c r="H292">
        <v>100</v>
      </c>
      <c r="I292"/>
      <c r="J292" s="10">
        <v>8.8284375000000033</v>
      </c>
      <c r="K292" s="12">
        <v>1.1672596839177971E-2</v>
      </c>
      <c r="L292" s="9">
        <v>1.1672596839177971</v>
      </c>
    </row>
    <row r="293" spans="1:12">
      <c r="A293" s="4" t="s">
        <v>129</v>
      </c>
      <c r="B293" s="5" t="s">
        <v>93</v>
      </c>
      <c r="C293" s="5" t="s">
        <v>153</v>
      </c>
      <c r="D293" s="4">
        <v>3.72</v>
      </c>
      <c r="E293" s="11">
        <v>12.278365107841333</v>
      </c>
      <c r="F293">
        <v>100</v>
      </c>
      <c r="G293"/>
      <c r="H293">
        <v>100</v>
      </c>
      <c r="I293"/>
      <c r="J293" s="10">
        <v>7.4140624999999991</v>
      </c>
      <c r="K293" s="12">
        <v>1.7201627476287569E-2</v>
      </c>
      <c r="L293" s="9">
        <v>1.7201627476287569</v>
      </c>
    </row>
    <row r="294" spans="1:12">
      <c r="A294" s="4" t="s">
        <v>129</v>
      </c>
      <c r="B294" s="5" t="s">
        <v>93</v>
      </c>
      <c r="C294" s="5" t="s">
        <v>153</v>
      </c>
      <c r="D294" s="4">
        <v>3.8</v>
      </c>
      <c r="E294" s="11">
        <v>33.493697377165873</v>
      </c>
      <c r="F294">
        <v>100</v>
      </c>
      <c r="G294"/>
      <c r="H294">
        <v>100</v>
      </c>
      <c r="I294"/>
      <c r="J294" s="10">
        <v>12.273125</v>
      </c>
      <c r="K294" s="12">
        <v>1.5334412954222498E-2</v>
      </c>
      <c r="L294" s="9">
        <v>1.5334412954222498</v>
      </c>
    </row>
    <row r="295" spans="1:12">
      <c r="A295" s="4" t="s">
        <v>129</v>
      </c>
      <c r="B295" s="5" t="s">
        <v>93</v>
      </c>
      <c r="C295" s="5" t="s">
        <v>153</v>
      </c>
      <c r="D295" s="4">
        <v>4.54</v>
      </c>
      <c r="E295" s="11">
        <v>50.948257355211979</v>
      </c>
      <c r="F295">
        <v>100</v>
      </c>
      <c r="G295"/>
      <c r="H295">
        <v>100</v>
      </c>
      <c r="I295"/>
      <c r="J295" s="10">
        <v>10.197187499999998</v>
      </c>
      <c r="K295" s="12">
        <v>1.2416144949058053E-2</v>
      </c>
      <c r="L295" s="9">
        <v>1.2416144949058052</v>
      </c>
    </row>
    <row r="296" spans="1:12">
      <c r="A296" s="4" t="s">
        <v>129</v>
      </c>
      <c r="B296" s="5" t="s">
        <v>93</v>
      </c>
      <c r="C296" s="5" t="s">
        <v>153</v>
      </c>
      <c r="D296" s="4">
        <v>5.26</v>
      </c>
      <c r="E296" s="11">
        <v>55.491131886495189</v>
      </c>
      <c r="F296">
        <v>100</v>
      </c>
      <c r="G296"/>
      <c r="H296">
        <v>100</v>
      </c>
      <c r="I296"/>
      <c r="J296" s="10">
        <v>9.6953125</v>
      </c>
      <c r="K296" s="12">
        <v>1.1789852982756732E-2</v>
      </c>
      <c r="L296" s="9">
        <v>1.1789852982756732</v>
      </c>
    </row>
    <row r="297" spans="1:12">
      <c r="A297" s="4" t="s">
        <v>129</v>
      </c>
      <c r="B297" s="5" t="s">
        <v>93</v>
      </c>
      <c r="C297" s="5" t="s">
        <v>153</v>
      </c>
      <c r="D297" s="4">
        <v>5.38</v>
      </c>
      <c r="E297" s="11">
        <v>42.863835580406779</v>
      </c>
      <c r="F297">
        <v>100</v>
      </c>
      <c r="G297"/>
      <c r="H297">
        <v>100</v>
      </c>
      <c r="I297"/>
      <c r="J297" s="10">
        <v>9.0793749999999989</v>
      </c>
      <c r="K297" s="12">
        <v>1.1685978136902546E-2</v>
      </c>
      <c r="L297" s="9">
        <v>1.1685978136902546</v>
      </c>
    </row>
    <row r="298" spans="1:12">
      <c r="A298" s="4" t="s">
        <v>129</v>
      </c>
      <c r="B298" s="5" t="s">
        <v>93</v>
      </c>
      <c r="C298" s="5" t="s">
        <v>153</v>
      </c>
      <c r="D298" s="4">
        <v>4.08</v>
      </c>
      <c r="E298" s="11">
        <v>21.828860181829405</v>
      </c>
      <c r="F298">
        <v>100</v>
      </c>
      <c r="G298"/>
      <c r="H298">
        <v>100</v>
      </c>
      <c r="I298"/>
      <c r="J298" s="10">
        <v>9.6953125</v>
      </c>
      <c r="K298" s="12">
        <v>1.3291890730211833E-2</v>
      </c>
      <c r="L298" s="9">
        <v>1.3291890730211833</v>
      </c>
    </row>
    <row r="299" spans="1:12">
      <c r="A299" s="4" t="s">
        <v>129</v>
      </c>
      <c r="B299" s="5" t="s">
        <v>93</v>
      </c>
      <c r="C299" s="5" t="s">
        <v>153</v>
      </c>
      <c r="D299" s="4">
        <v>4.57</v>
      </c>
      <c r="E299" s="11">
        <v>61.37013932146845</v>
      </c>
      <c r="F299">
        <v>100</v>
      </c>
      <c r="G299"/>
      <c r="H299">
        <v>100</v>
      </c>
      <c r="I299"/>
      <c r="J299" s="10">
        <v>8.1440625000000004</v>
      </c>
      <c r="K299" s="12">
        <v>1.2332634599323374E-2</v>
      </c>
      <c r="L299" s="9">
        <v>1.2332634599323373</v>
      </c>
    </row>
    <row r="300" spans="1:12">
      <c r="A300" s="4" t="s">
        <v>129</v>
      </c>
      <c r="B300" s="5" t="s">
        <v>93</v>
      </c>
      <c r="C300" s="5" t="s">
        <v>153</v>
      </c>
      <c r="D300" s="4">
        <v>4.04</v>
      </c>
      <c r="E300" s="11">
        <v>32.187712963725531</v>
      </c>
      <c r="F300">
        <v>100</v>
      </c>
      <c r="G300"/>
      <c r="H300">
        <v>100</v>
      </c>
      <c r="I300"/>
      <c r="J300" s="10">
        <v>11.588749999999997</v>
      </c>
      <c r="K300" s="12">
        <v>1.2688774103452862E-2</v>
      </c>
      <c r="L300" s="9">
        <v>1.2688774103452862</v>
      </c>
    </row>
    <row r="301" spans="1:12">
      <c r="A301" s="4" t="s">
        <v>129</v>
      </c>
      <c r="B301" s="5" t="s">
        <v>93</v>
      </c>
      <c r="C301" s="5" t="s">
        <v>153</v>
      </c>
      <c r="D301" s="4">
        <v>4.03</v>
      </c>
      <c r="E301" s="11">
        <v>32.411183088555184</v>
      </c>
      <c r="F301">
        <v>100</v>
      </c>
      <c r="G301"/>
      <c r="H301">
        <v>100</v>
      </c>
      <c r="I301"/>
      <c r="J301" s="10">
        <v>10.653437499999997</v>
      </c>
      <c r="K301" s="12">
        <v>1.0962429492097404E-2</v>
      </c>
      <c r="L301" s="9">
        <v>1.0962429492097403</v>
      </c>
    </row>
    <row r="302" spans="1:12">
      <c r="A302" s="4" t="s">
        <v>155</v>
      </c>
      <c r="B302" s="21" t="s">
        <v>93</v>
      </c>
      <c r="C302" s="21" t="s">
        <v>162</v>
      </c>
      <c r="D302">
        <v>3.8</v>
      </c>
      <c r="E302" s="20">
        <v>13.795911439157875</v>
      </c>
      <c r="F302">
        <v>100</v>
      </c>
      <c r="G302"/>
      <c r="H302">
        <v>100</v>
      </c>
      <c r="I302"/>
      <c r="J302" s="10">
        <v>7.6842105263157894</v>
      </c>
      <c r="K302" s="15">
        <v>1.5423965142455757E-2</v>
      </c>
      <c r="L302" s="9">
        <v>1.5423965142455758</v>
      </c>
    </row>
    <row r="303" spans="1:12">
      <c r="A303" s="4" t="s">
        <v>155</v>
      </c>
      <c r="B303" s="21" t="s">
        <v>93</v>
      </c>
      <c r="C303" s="21" t="s">
        <v>162</v>
      </c>
      <c r="D303">
        <v>4.5</v>
      </c>
      <c r="E303" s="20">
        <v>21.214586141069329</v>
      </c>
      <c r="F303">
        <v>100</v>
      </c>
      <c r="G303"/>
      <c r="H303">
        <v>100</v>
      </c>
      <c r="I303"/>
      <c r="J303" s="10">
        <v>8.7819548872180455</v>
      </c>
      <c r="K303" s="15">
        <v>1.8000492233625445E-2</v>
      </c>
      <c r="L303" s="9">
        <v>1.8000492233625445</v>
      </c>
    </row>
    <row r="304" spans="1:12">
      <c r="A304" s="4" t="s">
        <v>155</v>
      </c>
      <c r="B304" s="21" t="s">
        <v>93</v>
      </c>
      <c r="C304" s="21" t="s">
        <v>162</v>
      </c>
      <c r="D304">
        <v>3.3</v>
      </c>
      <c r="E304" s="20">
        <v>14.928848289858699</v>
      </c>
      <c r="F304">
        <v>100</v>
      </c>
      <c r="G304"/>
      <c r="H304">
        <v>100</v>
      </c>
      <c r="I304"/>
      <c r="J304" s="10">
        <v>12.898496240601505</v>
      </c>
      <c r="K304" s="15">
        <v>2.0056127225467152E-2</v>
      </c>
      <c r="L304" s="9">
        <v>2.0056127225467151</v>
      </c>
    </row>
    <row r="305" spans="1:12">
      <c r="A305" s="4" t="s">
        <v>155</v>
      </c>
      <c r="B305" s="21" t="s">
        <v>93</v>
      </c>
      <c r="C305" s="21" t="s">
        <v>162</v>
      </c>
      <c r="D305">
        <v>4.4000000000000004</v>
      </c>
      <c r="E305" s="20">
        <v>27.093095044558375</v>
      </c>
      <c r="F305">
        <v>100</v>
      </c>
      <c r="G305"/>
      <c r="H305">
        <v>100</v>
      </c>
      <c r="I305"/>
      <c r="J305" s="10">
        <v>10.977443609022556</v>
      </c>
      <c r="K305" s="15">
        <v>1.5551283310103348E-2</v>
      </c>
      <c r="L305" s="9">
        <v>1.5551283310103348</v>
      </c>
    </row>
    <row r="306" spans="1:12">
      <c r="A306" s="4" t="s">
        <v>155</v>
      </c>
      <c r="B306" s="21" t="s">
        <v>93</v>
      </c>
      <c r="C306" s="21" t="s">
        <v>162</v>
      </c>
      <c r="D306">
        <v>4.8</v>
      </c>
      <c r="E306" s="20">
        <v>36.2288464811975</v>
      </c>
      <c r="F306">
        <v>100</v>
      </c>
      <c r="G306"/>
      <c r="H306">
        <v>100</v>
      </c>
      <c r="I306"/>
      <c r="J306" s="10">
        <v>16.19172932330827</v>
      </c>
      <c r="K306" s="15">
        <v>1.9313004824483785E-2</v>
      </c>
      <c r="L306" s="9">
        <v>1.9313004824483786</v>
      </c>
    </row>
    <row r="307" spans="1:12">
      <c r="A307" s="4" t="s">
        <v>156</v>
      </c>
      <c r="B307" s="21" t="s">
        <v>93</v>
      </c>
      <c r="C307" s="21" t="s">
        <v>166</v>
      </c>
      <c r="D307">
        <v>5.8</v>
      </c>
      <c r="E307" s="20">
        <v>28.470683423157499</v>
      </c>
      <c r="F307">
        <v>100</v>
      </c>
      <c r="G307"/>
      <c r="H307">
        <v>100</v>
      </c>
      <c r="I307"/>
      <c r="J307" s="10">
        <v>7.8367647058823549</v>
      </c>
      <c r="K307" s="15">
        <v>1.7330004414446886E-2</v>
      </c>
      <c r="L307" s="9">
        <v>1.7330004414446887</v>
      </c>
    </row>
    <row r="308" spans="1:12">
      <c r="A308" s="4" t="s">
        <v>156</v>
      </c>
      <c r="B308" s="21" t="s">
        <v>93</v>
      </c>
      <c r="C308" s="21" t="s">
        <v>166</v>
      </c>
      <c r="D308">
        <v>5.0999999999999996</v>
      </c>
      <c r="E308" s="20">
        <v>12.977919251979436</v>
      </c>
      <c r="F308">
        <v>100</v>
      </c>
      <c r="G308"/>
      <c r="H308">
        <v>100</v>
      </c>
      <c r="I308"/>
      <c r="J308" s="10">
        <v>6.1727941176470607</v>
      </c>
      <c r="K308" s="15">
        <v>1.6047605316411057E-2</v>
      </c>
      <c r="L308" s="9">
        <v>1.6047605316411055</v>
      </c>
    </row>
    <row r="309" spans="1:12">
      <c r="A309" s="4" t="s">
        <v>156</v>
      </c>
      <c r="B309" s="21" t="s">
        <v>93</v>
      </c>
      <c r="C309" s="21" t="s">
        <v>166</v>
      </c>
      <c r="D309">
        <v>3.7</v>
      </c>
      <c r="E309" s="20">
        <v>16.738405658326418</v>
      </c>
      <c r="F309">
        <v>100</v>
      </c>
      <c r="G309"/>
      <c r="H309">
        <v>100</v>
      </c>
      <c r="I309"/>
      <c r="J309" s="10">
        <v>7.2731617647058826</v>
      </c>
      <c r="K309" s="15">
        <v>1.3767083939508307E-2</v>
      </c>
      <c r="L309" s="9">
        <v>1.3767083939508307</v>
      </c>
    </row>
    <row r="310" spans="1:12">
      <c r="A310" s="4" t="s">
        <v>156</v>
      </c>
      <c r="B310" s="21" t="s">
        <v>93</v>
      </c>
      <c r="C310" s="21" t="s">
        <v>166</v>
      </c>
      <c r="D310">
        <v>4.9000000000000004</v>
      </c>
      <c r="E310" s="20">
        <v>19.482783190777951</v>
      </c>
      <c r="F310">
        <v>100</v>
      </c>
      <c r="G310"/>
      <c r="H310">
        <v>100</v>
      </c>
      <c r="I310"/>
      <c r="J310" s="10">
        <v>4.5893382352941172</v>
      </c>
      <c r="K310" s="15">
        <v>1.3810899646163669E-2</v>
      </c>
      <c r="L310" s="9">
        <v>1.381089964616367</v>
      </c>
    </row>
    <row r="311" spans="1:12">
      <c r="A311" s="4" t="s">
        <v>156</v>
      </c>
      <c r="B311" s="21" t="s">
        <v>93</v>
      </c>
      <c r="C311" s="21" t="s">
        <v>166</v>
      </c>
      <c r="D311">
        <v>6.5</v>
      </c>
      <c r="E311" s="20">
        <v>45.945792558750725</v>
      </c>
      <c r="F311">
        <v>100</v>
      </c>
      <c r="G311"/>
      <c r="H311">
        <v>100</v>
      </c>
      <c r="I311"/>
      <c r="J311" s="10">
        <v>5.260294117647061</v>
      </c>
      <c r="K311" s="15">
        <v>1.1809056522502434E-2</v>
      </c>
      <c r="L311" s="9">
        <v>1.1809056522502435</v>
      </c>
    </row>
    <row r="312" spans="1:12">
      <c r="A312" s="4" t="s">
        <v>157</v>
      </c>
      <c r="B312" s="21" t="s">
        <v>93</v>
      </c>
      <c r="C312" s="21" t="s">
        <v>170</v>
      </c>
      <c r="D312">
        <v>3.2</v>
      </c>
      <c r="E312" s="20">
        <v>10.562034501368885</v>
      </c>
      <c r="F312">
        <v>100</v>
      </c>
      <c r="G312"/>
      <c r="H312">
        <v>100</v>
      </c>
      <c r="I312"/>
      <c r="J312" s="10">
        <v>6.8097014925373127</v>
      </c>
      <c r="K312" s="15">
        <v>1.3714791606966982E-2</v>
      </c>
      <c r="L312" s="9">
        <v>1.3714791606966983</v>
      </c>
    </row>
    <row r="313" spans="1:12">
      <c r="A313" s="4" t="s">
        <v>157</v>
      </c>
      <c r="B313" s="21" t="s">
        <v>93</v>
      </c>
      <c r="C313" s="21" t="s">
        <v>170</v>
      </c>
      <c r="D313">
        <v>4.7</v>
      </c>
      <c r="E313" s="20">
        <v>24.003142320211964</v>
      </c>
      <c r="F313">
        <v>100</v>
      </c>
      <c r="G313"/>
      <c r="H313">
        <v>100</v>
      </c>
      <c r="I313"/>
      <c r="J313" s="10">
        <v>11.167910447761196</v>
      </c>
      <c r="K313" s="15">
        <v>1.8531065343603291E-2</v>
      </c>
      <c r="L313" s="9">
        <v>1.853106534360329</v>
      </c>
    </row>
    <row r="314" spans="1:12">
      <c r="A314" s="4" t="s">
        <v>157</v>
      </c>
      <c r="B314" s="21" t="s">
        <v>93</v>
      </c>
      <c r="C314" s="21" t="s">
        <v>170</v>
      </c>
      <c r="D314">
        <v>5.6</v>
      </c>
      <c r="E314" s="20">
        <v>19.396193043263374</v>
      </c>
      <c r="F314">
        <v>100</v>
      </c>
      <c r="G314"/>
      <c r="H314">
        <v>100</v>
      </c>
      <c r="I314"/>
      <c r="J314" s="10">
        <v>8.1716417910447756</v>
      </c>
      <c r="K314" s="15">
        <v>1.4741607328248675E-2</v>
      </c>
      <c r="L314" s="9">
        <v>1.4741607328248676</v>
      </c>
    </row>
    <row r="315" spans="1:12">
      <c r="A315" s="4" t="s">
        <v>157</v>
      </c>
      <c r="B315" s="21" t="s">
        <v>93</v>
      </c>
      <c r="C315" s="21" t="s">
        <v>170</v>
      </c>
      <c r="D315">
        <v>5.9</v>
      </c>
      <c r="E315" s="20">
        <v>41.704642476404508</v>
      </c>
      <c r="F315">
        <v>100</v>
      </c>
      <c r="G315"/>
      <c r="H315">
        <v>100</v>
      </c>
      <c r="I315"/>
      <c r="J315" s="10">
        <v>8.1716417910447756</v>
      </c>
      <c r="K315" s="15">
        <v>1.1133341625682766E-2</v>
      </c>
      <c r="L315" s="9">
        <v>1.1133341625682767</v>
      </c>
    </row>
    <row r="316" spans="1:12">
      <c r="A316" s="4" t="s">
        <v>157</v>
      </c>
      <c r="B316" s="21" t="s">
        <v>93</v>
      </c>
      <c r="C316" s="21" t="s">
        <v>170</v>
      </c>
      <c r="D316">
        <v>3.9</v>
      </c>
      <c r="E316" s="20">
        <v>27.567475535250434</v>
      </c>
      <c r="F316">
        <v>100</v>
      </c>
      <c r="G316"/>
      <c r="H316">
        <v>100</v>
      </c>
      <c r="I316"/>
      <c r="J316" s="10">
        <v>7.0820895522388057</v>
      </c>
      <c r="K316" s="15">
        <v>1.0512881073595501E-2</v>
      </c>
      <c r="L316" s="9">
        <v>1.0512881073595501</v>
      </c>
    </row>
    <row r="317" spans="1:12">
      <c r="A317" s="4" t="s">
        <v>43</v>
      </c>
      <c r="B317" s="5" t="s">
        <v>94</v>
      </c>
      <c r="C317" s="5" t="s">
        <v>142</v>
      </c>
      <c r="D317" s="4">
        <v>6.06</v>
      </c>
      <c r="E317" s="11">
        <v>18.848146917233628</v>
      </c>
      <c r="F317">
        <v>90</v>
      </c>
      <c r="G317"/>
      <c r="H317">
        <v>60</v>
      </c>
      <c r="I317"/>
      <c r="J317" s="10">
        <v>-4.2079617834394893</v>
      </c>
      <c r="K317" s="12">
        <v>1.0302660349616136E-2</v>
      </c>
      <c r="L317" s="9">
        <v>1.0302660349616137</v>
      </c>
    </row>
    <row r="318" spans="1:12">
      <c r="A318" s="4" t="s">
        <v>43</v>
      </c>
      <c r="B318" s="5" t="s">
        <v>94</v>
      </c>
      <c r="C318" s="5" t="s">
        <v>142</v>
      </c>
      <c r="D318" s="4">
        <v>6.68</v>
      </c>
      <c r="E318" s="11">
        <v>38.81540767749226</v>
      </c>
      <c r="F318">
        <v>80</v>
      </c>
      <c r="G318"/>
      <c r="H318">
        <v>80</v>
      </c>
      <c r="I318"/>
      <c r="J318" s="10">
        <v>3.4640127388535036</v>
      </c>
      <c r="K318" s="12">
        <v>9.5130863379817836E-3</v>
      </c>
      <c r="L318" s="9">
        <v>0.95130863379817832</v>
      </c>
    </row>
    <row r="319" spans="1:12">
      <c r="A319" s="4" t="s">
        <v>43</v>
      </c>
      <c r="B319" s="5" t="s">
        <v>94</v>
      </c>
      <c r="C319" s="5" t="s">
        <v>142</v>
      </c>
      <c r="D319" s="4">
        <v>4.8499999999999996</v>
      </c>
      <c r="E319" s="11">
        <v>50.747815104533153</v>
      </c>
      <c r="F319">
        <v>90</v>
      </c>
      <c r="G319"/>
      <c r="H319">
        <v>90</v>
      </c>
      <c r="I319"/>
      <c r="J319" s="10">
        <v>8.1834394904458581</v>
      </c>
      <c r="K319" s="12">
        <v>9.3973374910244038E-3</v>
      </c>
      <c r="L319" s="9">
        <v>0.93973374910244034</v>
      </c>
    </row>
    <row r="320" spans="1:12">
      <c r="A320" s="4" t="s">
        <v>43</v>
      </c>
      <c r="B320" s="5" t="s">
        <v>94</v>
      </c>
      <c r="C320" s="5" t="s">
        <v>142</v>
      </c>
      <c r="D320" s="4">
        <v>4.91</v>
      </c>
      <c r="E320" s="11">
        <v>40.857647694896741</v>
      </c>
      <c r="F320">
        <v>100</v>
      </c>
      <c r="G320"/>
      <c r="H320">
        <v>90</v>
      </c>
      <c r="I320"/>
      <c r="J320" s="10">
        <v>2.4875796178343954</v>
      </c>
      <c r="K320" s="12">
        <v>4.4571686797319973E-3</v>
      </c>
      <c r="L320" s="9">
        <v>0.44571686797319976</v>
      </c>
    </row>
    <row r="321" spans="1:12">
      <c r="A321" s="4" t="s">
        <v>43</v>
      </c>
      <c r="B321" s="5" t="s">
        <v>94</v>
      </c>
      <c r="C321" s="5" t="s">
        <v>142</v>
      </c>
      <c r="D321" s="4">
        <v>5.43</v>
      </c>
      <c r="E321" s="11">
        <v>23.954460985850098</v>
      </c>
      <c r="F321">
        <v>90</v>
      </c>
      <c r="G321"/>
      <c r="H321">
        <v>90</v>
      </c>
      <c r="I321"/>
      <c r="J321" s="10">
        <v>5.5331210191082798</v>
      </c>
      <c r="K321" s="12">
        <v>7.937751406969876E-3</v>
      </c>
      <c r="L321" s="9">
        <v>0.79377514069698762</v>
      </c>
    </row>
    <row r="322" spans="1:12">
      <c r="A322" s="4" t="s">
        <v>43</v>
      </c>
      <c r="B322" s="5" t="s">
        <v>94</v>
      </c>
      <c r="C322" s="5" t="s">
        <v>142</v>
      </c>
      <c r="D322" s="4">
        <v>6.65</v>
      </c>
      <c r="E322" s="11">
        <v>26.323535416873547</v>
      </c>
      <c r="F322">
        <v>90</v>
      </c>
      <c r="G322"/>
      <c r="H322">
        <v>100</v>
      </c>
      <c r="I322"/>
      <c r="J322" s="10">
        <v>3.3477707006369419</v>
      </c>
      <c r="K322" s="12">
        <v>8.7645515684783293E-3</v>
      </c>
      <c r="L322" s="9">
        <v>0.87645515684783293</v>
      </c>
    </row>
    <row r="323" spans="1:12">
      <c r="A323" s="4" t="s">
        <v>43</v>
      </c>
      <c r="B323" s="5" t="s">
        <v>94</v>
      </c>
      <c r="C323" s="5" t="s">
        <v>142</v>
      </c>
      <c r="D323" s="4">
        <v>3.95</v>
      </c>
      <c r="E323" s="11">
        <v>19.23471125387805</v>
      </c>
      <c r="F323">
        <v>90</v>
      </c>
      <c r="G323"/>
      <c r="H323">
        <v>100</v>
      </c>
      <c r="I323"/>
      <c r="J323" s="10">
        <v>1.650636942675159</v>
      </c>
      <c r="K323" s="12">
        <v>5.8372167190099853E-3</v>
      </c>
      <c r="L323" s="9">
        <v>0.58372167190099855</v>
      </c>
    </row>
    <row r="324" spans="1:12">
      <c r="A324" s="4" t="s">
        <v>43</v>
      </c>
      <c r="B324" s="5" t="s">
        <v>94</v>
      </c>
      <c r="C324" s="5" t="s">
        <v>142</v>
      </c>
      <c r="D324" s="4">
        <v>6.17</v>
      </c>
      <c r="E324" s="11">
        <v>51.342502296845801</v>
      </c>
      <c r="F324">
        <v>90</v>
      </c>
      <c r="G324"/>
      <c r="H324">
        <v>90</v>
      </c>
      <c r="I324"/>
      <c r="J324" s="10">
        <v>4.6496815286624207</v>
      </c>
      <c r="K324" s="12">
        <v>7.9866973104477049E-3</v>
      </c>
      <c r="L324" s="9">
        <v>0.79866973104477046</v>
      </c>
    </row>
    <row r="325" spans="1:12">
      <c r="A325" s="4" t="s">
        <v>43</v>
      </c>
      <c r="B325" s="5" t="s">
        <v>94</v>
      </c>
      <c r="C325" s="5" t="s">
        <v>142</v>
      </c>
      <c r="D325" s="4">
        <v>5.19</v>
      </c>
      <c r="E325" s="11">
        <v>38.043430201561414</v>
      </c>
      <c r="F325">
        <v>90</v>
      </c>
      <c r="G325"/>
      <c r="H325">
        <v>100</v>
      </c>
      <c r="I325"/>
      <c r="J325" s="10">
        <v>7.2999999999999989</v>
      </c>
      <c r="K325" s="12">
        <v>1.2384323285623037E-2</v>
      </c>
      <c r="L325" s="9">
        <v>1.2384323285623036</v>
      </c>
    </row>
    <row r="326" spans="1:12">
      <c r="A326" s="4" t="s">
        <v>43</v>
      </c>
      <c r="B326" s="5" t="s">
        <v>94</v>
      </c>
      <c r="C326" s="5" t="s">
        <v>142</v>
      </c>
      <c r="D326" s="4">
        <v>6.21</v>
      </c>
      <c r="E326" s="11">
        <v>21.101248473702096</v>
      </c>
      <c r="F326">
        <v>100</v>
      </c>
      <c r="G326"/>
      <c r="H326">
        <v>50</v>
      </c>
      <c r="I326"/>
      <c r="J326" s="10">
        <v>-4.5566878980891721</v>
      </c>
      <c r="K326" s="12">
        <v>-1.3301158125192415E-3</v>
      </c>
      <c r="L326" s="9">
        <v>-0.13301158125192417</v>
      </c>
    </row>
    <row r="327" spans="1:12">
      <c r="A327" s="4" t="s">
        <v>43</v>
      </c>
      <c r="B327" s="5" t="s">
        <v>94</v>
      </c>
      <c r="C327" s="5" t="s">
        <v>142</v>
      </c>
      <c r="D327" s="4">
        <v>4.54</v>
      </c>
      <c r="E327" s="11">
        <v>16.329514808091091</v>
      </c>
      <c r="F327">
        <v>80</v>
      </c>
      <c r="G327"/>
      <c r="H327">
        <v>100</v>
      </c>
      <c r="I327"/>
      <c r="J327" s="10">
        <v>5.5098726114649681</v>
      </c>
      <c r="K327" s="12">
        <v>6.6996552498020442E-3</v>
      </c>
      <c r="L327" s="9">
        <v>0.66996552498020445</v>
      </c>
    </row>
    <row r="328" spans="1:12">
      <c r="A328" s="4" t="s">
        <v>43</v>
      </c>
      <c r="B328" s="5" t="s">
        <v>94</v>
      </c>
      <c r="C328" s="5" t="s">
        <v>142</v>
      </c>
      <c r="D328" s="4">
        <v>3.3</v>
      </c>
      <c r="E328" s="11">
        <v>13.237948875917057</v>
      </c>
      <c r="F328">
        <v>80</v>
      </c>
      <c r="G328"/>
      <c r="H328">
        <v>0</v>
      </c>
      <c r="I328" t="s">
        <v>117</v>
      </c>
      <c r="J328" s="10"/>
      <c r="K328" s="12"/>
      <c r="L328" s="9"/>
    </row>
    <row r="329" spans="1:12">
      <c r="A329" s="4" t="s">
        <v>43</v>
      </c>
      <c r="B329" s="5" t="s">
        <v>94</v>
      </c>
      <c r="C329" s="5" t="s">
        <v>142</v>
      </c>
      <c r="D329" s="4">
        <v>4.28</v>
      </c>
      <c r="E329" s="11">
        <v>40.242582954535663</v>
      </c>
      <c r="F329">
        <v>90</v>
      </c>
      <c r="G329"/>
      <c r="H329">
        <v>80</v>
      </c>
      <c r="I329"/>
      <c r="J329" s="10">
        <v>4.6961783439490441</v>
      </c>
      <c r="K329" s="12">
        <v>4.1979054511983322E-3</v>
      </c>
      <c r="L329" s="9">
        <v>0.41979054511983321</v>
      </c>
    </row>
    <row r="330" spans="1:12">
      <c r="A330" s="4" t="s">
        <v>43</v>
      </c>
      <c r="B330" s="5" t="s">
        <v>94</v>
      </c>
      <c r="C330" s="5" t="s">
        <v>142</v>
      </c>
      <c r="D330" s="4">
        <v>6.39</v>
      </c>
      <c r="E330" s="11">
        <v>20.276026696429568</v>
      </c>
      <c r="F330">
        <v>100</v>
      </c>
      <c r="G330"/>
      <c r="H330">
        <v>0</v>
      </c>
      <c r="I330" t="s">
        <v>117</v>
      </c>
      <c r="J330" s="10"/>
      <c r="K330" s="12"/>
      <c r="L330" s="9"/>
    </row>
    <row r="331" spans="1:12">
      <c r="A331" s="4" t="s">
        <v>43</v>
      </c>
      <c r="B331" s="5" t="s">
        <v>94</v>
      </c>
      <c r="C331" s="5" t="s">
        <v>142</v>
      </c>
      <c r="D331" s="4">
        <v>6.14</v>
      </c>
      <c r="E331" s="11">
        <v>11.660550099461563</v>
      </c>
      <c r="F331">
        <v>100</v>
      </c>
      <c r="G331"/>
      <c r="H331">
        <v>0</v>
      </c>
      <c r="I331" t="s">
        <v>117</v>
      </c>
      <c r="J331" s="10"/>
      <c r="K331" s="12"/>
      <c r="L331" s="9"/>
    </row>
    <row r="332" spans="1:12">
      <c r="A332" s="4" t="s">
        <v>65</v>
      </c>
      <c r="B332" s="5" t="s">
        <v>94</v>
      </c>
      <c r="C332" s="5" t="s">
        <v>146</v>
      </c>
      <c r="D332" s="4">
        <v>7.08</v>
      </c>
      <c r="E332" s="11">
        <v>50.547277820676541</v>
      </c>
      <c r="F332">
        <v>90</v>
      </c>
      <c r="G332"/>
      <c r="H332">
        <v>100</v>
      </c>
      <c r="I332"/>
      <c r="J332" s="10">
        <v>5.7420731707317074</v>
      </c>
      <c r="K332" s="12">
        <v>8.6001809503795743E-3</v>
      </c>
      <c r="L332" s="9">
        <v>0.86001809503795745</v>
      </c>
    </row>
    <row r="333" spans="1:12">
      <c r="A333" s="4" t="s">
        <v>65</v>
      </c>
      <c r="B333" s="5" t="s">
        <v>94</v>
      </c>
      <c r="C333" s="5" t="s">
        <v>146</v>
      </c>
      <c r="D333" s="4">
        <v>4.3499999999999996</v>
      </c>
      <c r="E333" s="11">
        <v>20.423814872486528</v>
      </c>
      <c r="F333">
        <v>90</v>
      </c>
      <c r="G333"/>
      <c r="H333">
        <v>100</v>
      </c>
      <c r="I333"/>
      <c r="J333" s="10">
        <v>7.6338414634146359</v>
      </c>
      <c r="K333" s="12">
        <v>1.3048736119460631E-2</v>
      </c>
      <c r="L333" s="9">
        <v>1.3048736119460631</v>
      </c>
    </row>
    <row r="334" spans="1:12">
      <c r="A334" s="4" t="s">
        <v>65</v>
      </c>
      <c r="B334" s="5" t="s">
        <v>94</v>
      </c>
      <c r="C334" s="5" t="s">
        <v>146</v>
      </c>
      <c r="D334" s="4">
        <v>5.31</v>
      </c>
      <c r="E334" s="11">
        <v>54.802506754150286</v>
      </c>
      <c r="F334">
        <v>90</v>
      </c>
      <c r="G334"/>
      <c r="H334">
        <v>90</v>
      </c>
      <c r="I334"/>
      <c r="J334" s="10">
        <v>13.153353658536586</v>
      </c>
      <c r="K334" s="12">
        <v>9.7889723029417255E-3</v>
      </c>
      <c r="L334" s="9">
        <v>0.97889723029417253</v>
      </c>
    </row>
    <row r="335" spans="1:12">
      <c r="A335" s="4" t="s">
        <v>65</v>
      </c>
      <c r="B335" s="5" t="s">
        <v>94</v>
      </c>
      <c r="C335" s="5" t="s">
        <v>146</v>
      </c>
      <c r="D335" s="4">
        <v>5.67</v>
      </c>
      <c r="E335" s="11">
        <v>9.2984087707255139</v>
      </c>
      <c r="F335">
        <v>100</v>
      </c>
      <c r="G335"/>
      <c r="H335">
        <v>80</v>
      </c>
      <c r="I335"/>
      <c r="J335" s="10">
        <v>3.0713414634146337</v>
      </c>
      <c r="K335" s="12">
        <v>7.964544371396088E-3</v>
      </c>
      <c r="L335" s="9">
        <v>0.79645443713960884</v>
      </c>
    </row>
    <row r="336" spans="1:12">
      <c r="A336" s="4" t="s">
        <v>65</v>
      </c>
      <c r="B336" s="5" t="s">
        <v>94</v>
      </c>
      <c r="C336" s="5" t="s">
        <v>146</v>
      </c>
      <c r="D336" s="4">
        <v>5.53</v>
      </c>
      <c r="E336" s="11">
        <v>57.704552575204794</v>
      </c>
      <c r="F336">
        <v>90</v>
      </c>
      <c r="G336"/>
      <c r="H336">
        <v>0</v>
      </c>
      <c r="I336" t="s">
        <v>115</v>
      </c>
      <c r="J336" s="10"/>
      <c r="K336" s="12"/>
      <c r="L336" s="9"/>
    </row>
    <row r="337" spans="1:12">
      <c r="A337" s="4" t="s">
        <v>65</v>
      </c>
      <c r="B337" s="5" t="s">
        <v>94</v>
      </c>
      <c r="C337" s="5" t="s">
        <v>146</v>
      </c>
      <c r="D337" s="4">
        <v>4.63</v>
      </c>
      <c r="E337" s="11">
        <v>23.831468418860222</v>
      </c>
      <c r="F337">
        <v>100</v>
      </c>
      <c r="G337"/>
      <c r="H337">
        <v>100</v>
      </c>
      <c r="I337"/>
      <c r="J337" s="10">
        <v>5.7643292682926832</v>
      </c>
      <c r="K337" s="12">
        <v>1.089728901229998E-2</v>
      </c>
      <c r="L337" s="9">
        <v>1.089728901229998</v>
      </c>
    </row>
    <row r="338" spans="1:12">
      <c r="A338" s="4" t="s">
        <v>65</v>
      </c>
      <c r="B338" s="5" t="s">
        <v>94</v>
      </c>
      <c r="C338" s="5" t="s">
        <v>146</v>
      </c>
      <c r="D338" s="4">
        <v>4.17</v>
      </c>
      <c r="E338" s="11">
        <v>11.45273335272752</v>
      </c>
      <c r="F338">
        <v>100</v>
      </c>
      <c r="G338"/>
      <c r="H338">
        <v>90</v>
      </c>
      <c r="I338"/>
      <c r="J338" s="10">
        <v>1.8695121951219509</v>
      </c>
      <c r="K338" s="12">
        <v>7.8406934016169456E-3</v>
      </c>
      <c r="L338" s="9">
        <v>0.78406934016169461</v>
      </c>
    </row>
    <row r="339" spans="1:12">
      <c r="A339" s="4" t="s">
        <v>65</v>
      </c>
      <c r="B339" s="5" t="s">
        <v>94</v>
      </c>
      <c r="C339" s="5" t="s">
        <v>146</v>
      </c>
      <c r="D339" s="4">
        <v>5.01</v>
      </c>
      <c r="E339" s="11">
        <v>27.424294308470429</v>
      </c>
      <c r="F339">
        <v>90</v>
      </c>
      <c r="G339"/>
      <c r="H339">
        <v>90</v>
      </c>
      <c r="I339"/>
      <c r="J339" s="10">
        <v>6.8771341463414632</v>
      </c>
      <c r="K339" s="12">
        <v>1.3022428879015956E-2</v>
      </c>
      <c r="L339" s="9">
        <v>1.3022428879015957</v>
      </c>
    </row>
    <row r="340" spans="1:12">
      <c r="A340" s="4" t="s">
        <v>65</v>
      </c>
      <c r="B340" s="5" t="s">
        <v>94</v>
      </c>
      <c r="C340" s="5" t="s">
        <v>146</v>
      </c>
      <c r="D340" s="4">
        <v>7.33</v>
      </c>
      <c r="E340" s="11">
        <v>27.863727722483958</v>
      </c>
      <c r="F340">
        <v>100</v>
      </c>
      <c r="G340"/>
      <c r="H340">
        <v>100</v>
      </c>
      <c r="I340"/>
      <c r="J340" s="10">
        <v>7.5448170731707336</v>
      </c>
      <c r="K340" s="12">
        <v>1.531173108527171E-2</v>
      </c>
      <c r="L340" s="9">
        <v>1.5311731085271709</v>
      </c>
    </row>
    <row r="341" spans="1:12">
      <c r="A341" s="4" t="s">
        <v>65</v>
      </c>
      <c r="B341" s="5" t="s">
        <v>94</v>
      </c>
      <c r="C341" s="5" t="s">
        <v>146</v>
      </c>
      <c r="D341" s="4">
        <v>5.27</v>
      </c>
      <c r="E341" s="11">
        <v>34.809396380489282</v>
      </c>
      <c r="F341">
        <v>100</v>
      </c>
      <c r="G341"/>
      <c r="H341">
        <v>80</v>
      </c>
      <c r="I341" t="s">
        <v>154</v>
      </c>
      <c r="J341" s="10">
        <v>4.0283536585365862</v>
      </c>
      <c r="K341" s="12">
        <v>8.0969447987335706E-3</v>
      </c>
      <c r="L341" s="9">
        <v>0.80969447987335708</v>
      </c>
    </row>
    <row r="342" spans="1:12">
      <c r="A342" s="4" t="s">
        <v>65</v>
      </c>
      <c r="B342" s="5" t="s">
        <v>94</v>
      </c>
      <c r="C342" s="5" t="s">
        <v>146</v>
      </c>
      <c r="D342" s="4">
        <v>4.66</v>
      </c>
      <c r="E342" s="11">
        <v>9.0214241675860052</v>
      </c>
      <c r="F342">
        <v>100</v>
      </c>
      <c r="G342"/>
      <c r="H342">
        <v>100</v>
      </c>
      <c r="I342"/>
      <c r="J342" s="10">
        <v>6.6323170731707313</v>
      </c>
      <c r="K342" s="12">
        <v>1.2437693777833369E-2</v>
      </c>
      <c r="L342" s="9">
        <v>1.243769377783337</v>
      </c>
    </row>
    <row r="343" spans="1:12">
      <c r="A343" s="4" t="s">
        <v>65</v>
      </c>
      <c r="B343" s="5" t="s">
        <v>94</v>
      </c>
      <c r="C343" s="5" t="s">
        <v>146</v>
      </c>
      <c r="D343" s="4">
        <v>5.22</v>
      </c>
      <c r="E343" s="11">
        <v>33.300450159061938</v>
      </c>
      <c r="F343">
        <v>90</v>
      </c>
      <c r="G343"/>
      <c r="H343">
        <v>100</v>
      </c>
      <c r="I343"/>
      <c r="J343" s="10">
        <v>6.8103658536585359</v>
      </c>
      <c r="K343" s="12">
        <v>1.1603699909264301E-2</v>
      </c>
      <c r="L343" s="9">
        <v>1.1603699909264302</v>
      </c>
    </row>
    <row r="344" spans="1:12">
      <c r="A344" s="4" t="s">
        <v>65</v>
      </c>
      <c r="B344" s="5" t="s">
        <v>94</v>
      </c>
      <c r="C344" s="5" t="s">
        <v>146</v>
      </c>
      <c r="D344" s="4">
        <v>7.96</v>
      </c>
      <c r="E344" s="11">
        <v>44.568238737670789</v>
      </c>
      <c r="F344">
        <v>100</v>
      </c>
      <c r="G344"/>
      <c r="H344">
        <v>30</v>
      </c>
      <c r="I344"/>
      <c r="J344" s="10">
        <v>8.7911585365853657</v>
      </c>
      <c r="K344" s="12">
        <v>7.2330707104430606E-3</v>
      </c>
      <c r="L344" s="9">
        <v>0.72330707104430603</v>
      </c>
    </row>
    <row r="345" spans="1:12">
      <c r="A345" s="4" t="s">
        <v>65</v>
      </c>
      <c r="B345" s="5" t="s">
        <v>94</v>
      </c>
      <c r="C345" s="5" t="s">
        <v>146</v>
      </c>
      <c r="D345" s="4">
        <v>6.29</v>
      </c>
      <c r="E345" s="11">
        <v>59.312605834676759</v>
      </c>
      <c r="F345">
        <v>80</v>
      </c>
      <c r="G345"/>
      <c r="H345">
        <v>60</v>
      </c>
      <c r="I345"/>
      <c r="J345" s="10">
        <v>2.0475609756097559</v>
      </c>
      <c r="K345" s="12">
        <v>1.7800356660923244E-3</v>
      </c>
      <c r="L345" s="9">
        <v>0.17800356660923244</v>
      </c>
    </row>
    <row r="346" spans="1:12">
      <c r="A346" s="4" t="s">
        <v>65</v>
      </c>
      <c r="B346" s="5" t="s">
        <v>94</v>
      </c>
      <c r="C346" s="5" t="s">
        <v>146</v>
      </c>
      <c r="D346" s="4">
        <v>7.93</v>
      </c>
      <c r="E346" s="11">
        <v>33.378364994813161</v>
      </c>
      <c r="F346">
        <v>90</v>
      </c>
      <c r="G346"/>
      <c r="H346">
        <v>50</v>
      </c>
      <c r="I346"/>
      <c r="J346" s="10">
        <v>-7.8341463414634136</v>
      </c>
      <c r="K346" s="12">
        <v>-1.1714875083192224E-3</v>
      </c>
      <c r="L346" s="9">
        <v>-0.11714875083192224</v>
      </c>
    </row>
    <row r="347" spans="1:12">
      <c r="A347" s="4" t="s">
        <v>66</v>
      </c>
      <c r="B347" s="5" t="s">
        <v>94</v>
      </c>
      <c r="C347" s="5" t="s">
        <v>150</v>
      </c>
      <c r="D347" s="4">
        <v>8.0500000000000007</v>
      </c>
      <c r="E347" s="11">
        <v>37.179988200764406</v>
      </c>
      <c r="F347">
        <v>90</v>
      </c>
      <c r="G347"/>
      <c r="H347">
        <v>100</v>
      </c>
      <c r="I347"/>
      <c r="J347" s="10">
        <v>11.126969696969697</v>
      </c>
      <c r="K347" s="12">
        <v>1.2269593299785988E-2</v>
      </c>
      <c r="L347" s="9">
        <v>1.2269593299785988</v>
      </c>
    </row>
    <row r="348" spans="1:12">
      <c r="A348" s="4" t="s">
        <v>66</v>
      </c>
      <c r="B348" s="5" t="s">
        <v>94</v>
      </c>
      <c r="C348" s="5" t="s">
        <v>150</v>
      </c>
      <c r="D348" s="4">
        <v>5.32</v>
      </c>
      <c r="E348" s="11">
        <v>26.744997153762672</v>
      </c>
      <c r="F348">
        <v>100</v>
      </c>
      <c r="G348"/>
      <c r="H348">
        <v>90</v>
      </c>
      <c r="I348"/>
      <c r="J348" s="10">
        <v>8.3618181818181814</v>
      </c>
      <c r="K348" s="12">
        <v>1.4195896178503432E-2</v>
      </c>
      <c r="L348" s="9">
        <v>1.4195896178503431</v>
      </c>
    </row>
    <row r="349" spans="1:12">
      <c r="A349" s="4" t="s">
        <v>66</v>
      </c>
      <c r="B349" s="5" t="s">
        <v>94</v>
      </c>
      <c r="C349" s="5" t="s">
        <v>150</v>
      </c>
      <c r="D349" s="4">
        <v>9.8000000000000007</v>
      </c>
      <c r="E349" s="11">
        <v>25.076699142769119</v>
      </c>
      <c r="F349">
        <v>100</v>
      </c>
      <c r="G349"/>
      <c r="H349">
        <v>100</v>
      </c>
      <c r="I349"/>
      <c r="J349" s="10">
        <v>7.5654545454545454</v>
      </c>
      <c r="K349" s="12">
        <v>1.3100759160178865E-2</v>
      </c>
      <c r="L349" s="9">
        <v>1.3100759160178865</v>
      </c>
    </row>
    <row r="350" spans="1:12">
      <c r="A350" s="4" t="s">
        <v>66</v>
      </c>
      <c r="B350" s="5" t="s">
        <v>94</v>
      </c>
      <c r="C350" s="5" t="s">
        <v>150</v>
      </c>
      <c r="D350" s="4">
        <v>8.25</v>
      </c>
      <c r="E350" s="11">
        <v>54.492888071923467</v>
      </c>
      <c r="F350">
        <v>100</v>
      </c>
      <c r="G350"/>
      <c r="H350">
        <v>100</v>
      </c>
      <c r="I350"/>
      <c r="J350" s="10">
        <v>4.3578787878787892</v>
      </c>
      <c r="K350" s="12">
        <v>7.2019970281153927E-3</v>
      </c>
      <c r="L350" s="9">
        <v>0.72019970281153922</v>
      </c>
    </row>
    <row r="351" spans="1:12">
      <c r="A351" s="4" t="s">
        <v>66</v>
      </c>
      <c r="B351" s="5" t="s">
        <v>94</v>
      </c>
      <c r="C351" s="5" t="s">
        <v>150</v>
      </c>
      <c r="D351" s="4">
        <v>9.32</v>
      </c>
      <c r="E351" s="11">
        <v>34.946901534742423</v>
      </c>
      <c r="F351">
        <v>90</v>
      </c>
      <c r="G351"/>
      <c r="H351">
        <v>100</v>
      </c>
      <c r="I351"/>
      <c r="J351" s="10">
        <v>5.1984848484848474</v>
      </c>
      <c r="K351" s="12">
        <v>7.381403427310502E-3</v>
      </c>
      <c r="L351" s="9">
        <v>0.73814034273105023</v>
      </c>
    </row>
    <row r="352" spans="1:12">
      <c r="A352" s="4" t="s">
        <v>66</v>
      </c>
      <c r="B352" s="5" t="s">
        <v>94</v>
      </c>
      <c r="C352" s="5" t="s">
        <v>150</v>
      </c>
      <c r="D352" s="4">
        <v>8.48</v>
      </c>
      <c r="E352" s="11">
        <v>37.409544965010838</v>
      </c>
      <c r="F352">
        <v>90</v>
      </c>
      <c r="G352"/>
      <c r="H352">
        <v>100</v>
      </c>
      <c r="I352"/>
      <c r="J352" s="10">
        <v>7.8751515151515123</v>
      </c>
      <c r="K352" s="12">
        <v>8.5892937195690966E-3</v>
      </c>
      <c r="L352" s="9">
        <v>0.85892937195690966</v>
      </c>
    </row>
    <row r="353" spans="1:15">
      <c r="A353" s="4" t="s">
        <v>66</v>
      </c>
      <c r="B353" s="5" t="s">
        <v>94</v>
      </c>
      <c r="C353" s="5" t="s">
        <v>150</v>
      </c>
      <c r="D353" s="4">
        <v>4.8600000000000003</v>
      </c>
      <c r="E353" s="11">
        <v>15.729619836906485</v>
      </c>
      <c r="F353">
        <v>90</v>
      </c>
      <c r="G353"/>
      <c r="H353">
        <v>100</v>
      </c>
      <c r="I353"/>
      <c r="J353" s="10">
        <v>5.9063636363636363</v>
      </c>
      <c r="K353" s="12">
        <v>9.1520860952093563E-3</v>
      </c>
      <c r="L353" s="9">
        <v>0.91520860952093563</v>
      </c>
    </row>
    <row r="354" spans="1:15">
      <c r="A354" s="4" t="s">
        <v>66</v>
      </c>
      <c r="B354" s="5" t="s">
        <v>94</v>
      </c>
      <c r="C354" s="5" t="s">
        <v>150</v>
      </c>
      <c r="D354" s="4">
        <v>4.42</v>
      </c>
      <c r="E354" s="11">
        <v>30.21037962499102</v>
      </c>
      <c r="F354">
        <v>90</v>
      </c>
      <c r="G354"/>
      <c r="H354">
        <v>90</v>
      </c>
      <c r="I354"/>
      <c r="J354" s="10">
        <v>7.3884848484848487</v>
      </c>
      <c r="K354" s="12">
        <v>1.0604143050583457E-2</v>
      </c>
      <c r="L354" s="9">
        <v>1.0604143050583457</v>
      </c>
    </row>
    <row r="355" spans="1:15">
      <c r="A355" s="4" t="s">
        <v>66</v>
      </c>
      <c r="B355" s="5" t="s">
        <v>94</v>
      </c>
      <c r="C355" s="5" t="s">
        <v>150</v>
      </c>
      <c r="D355" s="4">
        <v>5.87</v>
      </c>
      <c r="E355" s="11">
        <v>64.65939350566137</v>
      </c>
      <c r="F355">
        <v>90</v>
      </c>
      <c r="G355"/>
      <c r="H355">
        <v>90</v>
      </c>
      <c r="I355"/>
      <c r="J355" s="10">
        <v>5.1763636363636376</v>
      </c>
      <c r="K355" s="12">
        <v>6.4356950115313305E-3</v>
      </c>
      <c r="L355" s="9">
        <v>0.64356950115313305</v>
      </c>
    </row>
    <row r="356" spans="1:15">
      <c r="A356" s="4" t="s">
        <v>66</v>
      </c>
      <c r="B356" s="5" t="s">
        <v>94</v>
      </c>
      <c r="C356" s="5" t="s">
        <v>150</v>
      </c>
      <c r="D356" s="4">
        <v>7.91</v>
      </c>
      <c r="E356" s="11">
        <v>51.350190952166386</v>
      </c>
      <c r="F356">
        <v>90</v>
      </c>
      <c r="G356"/>
      <c r="H356">
        <v>0</v>
      </c>
      <c r="I356" t="s">
        <v>117</v>
      </c>
      <c r="J356" s="10"/>
      <c r="K356" s="12"/>
      <c r="L356" s="9"/>
    </row>
    <row r="357" spans="1:15">
      <c r="A357" s="4" t="s">
        <v>66</v>
      </c>
      <c r="B357" s="5" t="s">
        <v>94</v>
      </c>
      <c r="C357" s="5" t="s">
        <v>150</v>
      </c>
      <c r="D357" s="4">
        <v>4.59</v>
      </c>
      <c r="E357" s="11">
        <v>19.403431272737258</v>
      </c>
      <c r="F357">
        <v>100</v>
      </c>
      <c r="G357"/>
      <c r="H357">
        <v>100</v>
      </c>
      <c r="I357"/>
      <c r="J357" s="10">
        <v>8.2069696969696988</v>
      </c>
      <c r="K357" s="12">
        <v>1.3090082682148134E-2</v>
      </c>
      <c r="L357" s="9">
        <v>1.3090082682148134</v>
      </c>
    </row>
    <row r="358" spans="1:15">
      <c r="A358" s="4" t="s">
        <v>66</v>
      </c>
      <c r="B358" s="5" t="s">
        <v>94</v>
      </c>
      <c r="C358" s="5" t="s">
        <v>150</v>
      </c>
      <c r="D358" s="4">
        <v>4.76</v>
      </c>
      <c r="E358" s="11">
        <v>16.252080046967247</v>
      </c>
      <c r="F358">
        <v>100</v>
      </c>
      <c r="G358"/>
      <c r="H358">
        <v>60</v>
      </c>
      <c r="I358"/>
      <c r="J358" s="10">
        <v>0.86272727272727401</v>
      </c>
      <c r="K358" s="12">
        <v>2.846052181921696E-3</v>
      </c>
      <c r="L358" s="9">
        <v>0.28460521819216961</v>
      </c>
    </row>
    <row r="359" spans="1:15">
      <c r="A359" s="4" t="s">
        <v>66</v>
      </c>
      <c r="B359" s="5" t="s">
        <v>94</v>
      </c>
      <c r="C359" s="5" t="s">
        <v>150</v>
      </c>
      <c r="D359" s="4">
        <v>3.37</v>
      </c>
      <c r="E359" s="11">
        <v>4.5768985687702095</v>
      </c>
      <c r="F359">
        <v>90</v>
      </c>
      <c r="G359"/>
      <c r="H359">
        <v>0</v>
      </c>
      <c r="I359" t="s">
        <v>119</v>
      </c>
      <c r="J359" s="10"/>
      <c r="K359" s="12"/>
      <c r="L359" s="9"/>
    </row>
    <row r="360" spans="1:15">
      <c r="A360" s="4" t="s">
        <v>66</v>
      </c>
      <c r="B360" s="5" t="s">
        <v>94</v>
      </c>
      <c r="C360" s="5" t="s">
        <v>150</v>
      </c>
      <c r="D360" s="4">
        <v>4.1500000000000004</v>
      </c>
      <c r="E360" s="11">
        <v>30.420083879861256</v>
      </c>
      <c r="F360">
        <v>90</v>
      </c>
      <c r="G360"/>
      <c r="H360">
        <v>100</v>
      </c>
      <c r="I360"/>
      <c r="J360" s="10">
        <v>7.7645454545454546</v>
      </c>
      <c r="K360" s="12">
        <v>9.1153762064440924E-3</v>
      </c>
      <c r="L360" s="9">
        <v>0.91153762064440924</v>
      </c>
    </row>
    <row r="361" spans="1:15">
      <c r="A361" s="4" t="s">
        <v>66</v>
      </c>
      <c r="B361" s="5" t="s">
        <v>94</v>
      </c>
      <c r="C361" s="5" t="s">
        <v>150</v>
      </c>
      <c r="D361" s="4">
        <v>7.71</v>
      </c>
      <c r="E361" s="11">
        <v>31.47849449518683</v>
      </c>
      <c r="F361">
        <v>90</v>
      </c>
      <c r="G361"/>
      <c r="H361">
        <v>100</v>
      </c>
      <c r="I361"/>
      <c r="J361" s="10">
        <v>6.4151515151515133</v>
      </c>
      <c r="K361" s="12">
        <v>9.5686902927597916E-3</v>
      </c>
      <c r="L361" s="9">
        <v>0.95686902927597917</v>
      </c>
    </row>
    <row r="362" spans="1:15">
      <c r="A362" s="4" t="s">
        <v>67</v>
      </c>
      <c r="B362" s="5" t="s">
        <v>94</v>
      </c>
      <c r="C362" s="5" t="s">
        <v>132</v>
      </c>
      <c r="D362" s="4">
        <v>5.93</v>
      </c>
      <c r="E362" s="11">
        <v>28.414399434573937</v>
      </c>
      <c r="F362">
        <v>80</v>
      </c>
      <c r="G362"/>
      <c r="H362">
        <v>0</v>
      </c>
      <c r="I362" t="s">
        <v>115</v>
      </c>
      <c r="J362" s="10"/>
      <c r="K362" s="12"/>
      <c r="L362" s="9"/>
    </row>
    <row r="363" spans="1:15">
      <c r="A363" s="4" t="s">
        <v>67</v>
      </c>
      <c r="B363" s="5" t="s">
        <v>94</v>
      </c>
      <c r="C363" s="5" t="s">
        <v>132</v>
      </c>
      <c r="D363" s="4">
        <v>5.44</v>
      </c>
      <c r="E363" s="11">
        <v>70.600842058120122</v>
      </c>
      <c r="F363">
        <v>100</v>
      </c>
      <c r="G363"/>
      <c r="H363">
        <v>0</v>
      </c>
      <c r="I363" t="s">
        <v>115</v>
      </c>
      <c r="J363" s="10"/>
      <c r="K363" s="12"/>
      <c r="L363" s="9"/>
    </row>
    <row r="364" spans="1:15">
      <c r="A364" s="4" t="s">
        <v>67</v>
      </c>
      <c r="B364" s="5" t="s">
        <v>94</v>
      </c>
      <c r="C364" s="5" t="s">
        <v>132</v>
      </c>
      <c r="D364" s="4">
        <v>5.05</v>
      </c>
      <c r="E364" s="11">
        <v>13.721675604753548</v>
      </c>
      <c r="F364">
        <v>100</v>
      </c>
      <c r="G364"/>
      <c r="H364">
        <v>0</v>
      </c>
      <c r="I364" t="s">
        <v>115</v>
      </c>
      <c r="J364" s="10"/>
      <c r="K364" s="12"/>
      <c r="L364" s="9"/>
    </row>
    <row r="365" spans="1:15">
      <c r="A365" s="4" t="s">
        <v>67</v>
      </c>
      <c r="B365" s="5" t="s">
        <v>94</v>
      </c>
      <c r="C365" s="5" t="s">
        <v>132</v>
      </c>
      <c r="D365" s="4">
        <v>4.46</v>
      </c>
      <c r="E365" s="11">
        <v>40.255399081765965</v>
      </c>
      <c r="F365">
        <v>100</v>
      </c>
      <c r="G365"/>
      <c r="H365">
        <v>0</v>
      </c>
      <c r="I365" t="s">
        <v>115</v>
      </c>
      <c r="J365" s="10"/>
      <c r="K365" s="12"/>
      <c r="L365" s="9"/>
    </row>
    <row r="366" spans="1:15">
      <c r="A366" s="4" t="s">
        <v>67</v>
      </c>
      <c r="B366" s="5" t="s">
        <v>94</v>
      </c>
      <c r="C366" s="5" t="s">
        <v>132</v>
      </c>
      <c r="D366" s="4">
        <v>6.62</v>
      </c>
      <c r="E366" s="11">
        <v>93.031196281794848</v>
      </c>
      <c r="F366">
        <v>90</v>
      </c>
      <c r="G366"/>
      <c r="H366">
        <v>60</v>
      </c>
      <c r="I366"/>
      <c r="J366" s="10">
        <v>1.2855345911949676</v>
      </c>
      <c r="K366" s="12">
        <v>-2.0349374752571766E-3</v>
      </c>
      <c r="L366" s="9">
        <v>-0.20349374752571767</v>
      </c>
      <c r="M366" s="10">
        <f>AVERAGE(J362:J366)</f>
        <v>1.2855345911949676</v>
      </c>
      <c r="N366" s="22">
        <f>AVERAGE(K362:K366)</f>
        <v>-2.0349374752571766E-3</v>
      </c>
      <c r="O366" s="9">
        <f>AVERAGE(L362:L366)</f>
        <v>-0.20349374752571767</v>
      </c>
    </row>
    <row r="367" spans="1:15">
      <c r="A367" s="4" t="s">
        <v>67</v>
      </c>
      <c r="B367" s="5" t="s">
        <v>94</v>
      </c>
      <c r="C367" s="5" t="s">
        <v>132</v>
      </c>
      <c r="D367" s="4">
        <v>5.42</v>
      </c>
      <c r="E367" s="11">
        <v>32.309658987662687</v>
      </c>
      <c r="F367">
        <v>100</v>
      </c>
      <c r="G367"/>
      <c r="H367">
        <v>100</v>
      </c>
      <c r="I367"/>
      <c r="J367" s="10">
        <v>4.2698113207547177</v>
      </c>
      <c r="K367" s="12">
        <v>4.8662018775976115E-3</v>
      </c>
      <c r="L367" s="9">
        <v>0.48662018775976112</v>
      </c>
    </row>
    <row r="368" spans="1:15">
      <c r="A368" s="4" t="s">
        <v>67</v>
      </c>
      <c r="B368" s="5" t="s">
        <v>94</v>
      </c>
      <c r="C368" s="5" t="s">
        <v>132</v>
      </c>
      <c r="D368" s="4">
        <v>5.84</v>
      </c>
      <c r="E368" s="11">
        <v>88.59730006537292</v>
      </c>
      <c r="F368">
        <v>100</v>
      </c>
      <c r="G368"/>
      <c r="H368">
        <v>100</v>
      </c>
      <c r="I368"/>
      <c r="J368" s="10">
        <v>6.6801886792452843</v>
      </c>
      <c r="K368" s="12">
        <v>5.7136355999451213E-3</v>
      </c>
      <c r="L368" s="9">
        <v>0.57136355999451216</v>
      </c>
    </row>
    <row r="369" spans="1:15">
      <c r="A369" s="4" t="s">
        <v>67</v>
      </c>
      <c r="B369" s="5" t="s">
        <v>94</v>
      </c>
      <c r="C369" s="5" t="s">
        <v>132</v>
      </c>
      <c r="D369" s="4">
        <v>5.45</v>
      </c>
      <c r="E369" s="11">
        <v>51.837598253146091</v>
      </c>
      <c r="F369">
        <v>90</v>
      </c>
      <c r="G369"/>
      <c r="H369">
        <v>100</v>
      </c>
      <c r="I369"/>
      <c r="J369" s="10">
        <v>3.99433962264151</v>
      </c>
      <c r="K369" s="12">
        <v>7.2459229265839529E-3</v>
      </c>
      <c r="L369" s="9">
        <v>0.72459229265839531</v>
      </c>
    </row>
    <row r="370" spans="1:15">
      <c r="A370" s="4" t="s">
        <v>67</v>
      </c>
      <c r="B370" s="5" t="s">
        <v>94</v>
      </c>
      <c r="C370" s="5" t="s">
        <v>132</v>
      </c>
      <c r="D370" s="4">
        <v>3.33</v>
      </c>
      <c r="E370" s="11">
        <v>17.006481686448051</v>
      </c>
      <c r="F370">
        <v>80</v>
      </c>
      <c r="G370"/>
      <c r="H370">
        <v>100</v>
      </c>
      <c r="I370"/>
      <c r="J370" s="10">
        <v>2.9842767295597477</v>
      </c>
      <c r="K370" s="12">
        <v>5.8568909100400277E-3</v>
      </c>
      <c r="L370" s="9">
        <v>0.58568909100400279</v>
      </c>
    </row>
    <row r="371" spans="1:15">
      <c r="A371" s="4" t="s">
        <v>67</v>
      </c>
      <c r="B371" s="5" t="s">
        <v>94</v>
      </c>
      <c r="C371" s="5" t="s">
        <v>132</v>
      </c>
      <c r="D371" s="4">
        <v>4.84</v>
      </c>
      <c r="E371" s="11">
        <v>15.664888891075591</v>
      </c>
      <c r="F371">
        <v>100</v>
      </c>
      <c r="G371"/>
      <c r="H371">
        <v>10</v>
      </c>
      <c r="I371" t="s">
        <v>116</v>
      </c>
      <c r="J371" s="10">
        <v>-6.4047169811320757</v>
      </c>
      <c r="K371" s="12">
        <v>-2.11610117268488E-2</v>
      </c>
      <c r="L371" s="9">
        <v>-2.1161011726848802</v>
      </c>
      <c r="M371" s="10">
        <f>AVERAGE(J367:J371)</f>
        <v>2.3047798742138368</v>
      </c>
      <c r="N371" s="22">
        <f>AVERAGE(K367:K371)</f>
        <v>5.0432791746358248E-4</v>
      </c>
      <c r="O371" s="9">
        <f>AVERAGE(L367:L371)</f>
        <v>5.0432791746358244E-2</v>
      </c>
    </row>
    <row r="372" spans="1:15">
      <c r="A372" s="4" t="s">
        <v>67</v>
      </c>
      <c r="B372" s="5" t="s">
        <v>94</v>
      </c>
      <c r="C372" s="5" t="s">
        <v>132</v>
      </c>
      <c r="D372" s="4">
        <v>7.47</v>
      </c>
      <c r="E372" s="11">
        <v>65.253251906562085</v>
      </c>
      <c r="F372">
        <v>100</v>
      </c>
      <c r="G372"/>
      <c r="H372">
        <v>0</v>
      </c>
      <c r="I372" t="s">
        <v>115</v>
      </c>
      <c r="J372" s="10"/>
      <c r="K372" s="12"/>
      <c r="L372" s="9"/>
    </row>
    <row r="373" spans="1:15">
      <c r="A373" s="4" t="s">
        <v>67</v>
      </c>
      <c r="B373" s="5" t="s">
        <v>94</v>
      </c>
      <c r="C373" s="5" t="s">
        <v>132</v>
      </c>
      <c r="D373" s="4">
        <v>4.8</v>
      </c>
      <c r="E373" s="11">
        <v>32.033783563079439</v>
      </c>
      <c r="F373">
        <v>90</v>
      </c>
      <c r="G373"/>
      <c r="H373">
        <v>0</v>
      </c>
      <c r="I373" t="s">
        <v>115</v>
      </c>
      <c r="J373" s="10"/>
      <c r="K373" s="12"/>
      <c r="L373" s="9"/>
    </row>
    <row r="374" spans="1:15">
      <c r="A374" s="4" t="s">
        <v>67</v>
      </c>
      <c r="B374" s="5" t="s">
        <v>94</v>
      </c>
      <c r="C374" s="5" t="s">
        <v>132</v>
      </c>
      <c r="D374" s="4">
        <v>5.73</v>
      </c>
      <c r="E374" s="11">
        <v>52.945949785138083</v>
      </c>
      <c r="F374">
        <v>100</v>
      </c>
      <c r="G374"/>
      <c r="H374">
        <v>0</v>
      </c>
      <c r="I374" t="s">
        <v>115</v>
      </c>
      <c r="J374" s="10"/>
      <c r="K374" s="12"/>
      <c r="L374" s="9"/>
    </row>
    <row r="375" spans="1:15">
      <c r="A375" s="4" t="s">
        <v>67</v>
      </c>
      <c r="B375" s="5" t="s">
        <v>94</v>
      </c>
      <c r="C375" s="5" t="s">
        <v>132</v>
      </c>
      <c r="D375" s="4">
        <v>3.98</v>
      </c>
      <c r="E375" s="11">
        <v>26.379419048743305</v>
      </c>
      <c r="F375">
        <v>100</v>
      </c>
      <c r="G375"/>
      <c r="H375">
        <v>0</v>
      </c>
      <c r="I375" t="s">
        <v>115</v>
      </c>
      <c r="J375" s="10"/>
      <c r="K375" s="12"/>
      <c r="L375" s="9"/>
    </row>
    <row r="376" spans="1:15">
      <c r="A376" s="4" t="s">
        <v>67</v>
      </c>
      <c r="B376" s="5" t="s">
        <v>94</v>
      </c>
      <c r="C376" s="5" t="s">
        <v>132</v>
      </c>
      <c r="D376" s="4">
        <v>6.74</v>
      </c>
      <c r="E376" s="11">
        <v>111.76885691969341</v>
      </c>
      <c r="F376">
        <v>100</v>
      </c>
      <c r="G376"/>
      <c r="H376">
        <v>50</v>
      </c>
      <c r="I376"/>
      <c r="J376" s="10">
        <v>-2.3185534591194963</v>
      </c>
      <c r="K376" s="12">
        <v>-6.1143821826196128E-3</v>
      </c>
      <c r="L376" s="9">
        <v>-0.61143821826196132</v>
      </c>
      <c r="M376" s="10">
        <f>AVERAGE(J372:J376)</f>
        <v>-2.3185534591194963</v>
      </c>
      <c r="N376" s="22">
        <f>AVERAGE(K372:K376)</f>
        <v>-6.1143821826196128E-3</v>
      </c>
      <c r="O376" s="9">
        <f>AVERAGE(L372:L376)</f>
        <v>-0.61143821826196132</v>
      </c>
    </row>
    <row r="377" spans="1:15">
      <c r="A377" s="4" t="s">
        <v>88</v>
      </c>
      <c r="B377" s="5" t="s">
        <v>94</v>
      </c>
      <c r="C377" s="5" t="s">
        <v>135</v>
      </c>
      <c r="D377" s="4">
        <v>5.44</v>
      </c>
      <c r="E377" s="11">
        <v>17.693657170132855</v>
      </c>
      <c r="F377">
        <v>90</v>
      </c>
      <c r="G377"/>
      <c r="H377">
        <v>100</v>
      </c>
      <c r="I377"/>
      <c r="J377" s="10">
        <v>4.6729299363057324</v>
      </c>
      <c r="K377" s="12">
        <v>7.8682116829934499E-3</v>
      </c>
      <c r="L377" s="9">
        <v>0.78682116829934501</v>
      </c>
    </row>
    <row r="378" spans="1:15">
      <c r="A378" s="4" t="s">
        <v>88</v>
      </c>
      <c r="B378" s="5" t="s">
        <v>94</v>
      </c>
      <c r="C378" s="5" t="s">
        <v>135</v>
      </c>
      <c r="D378" s="4">
        <v>7.26</v>
      </c>
      <c r="E378" s="11">
        <v>22.922145028153864</v>
      </c>
      <c r="F378">
        <v>100</v>
      </c>
      <c r="G378"/>
      <c r="H378">
        <v>0</v>
      </c>
      <c r="I378" t="s">
        <v>119</v>
      </c>
      <c r="J378" s="10"/>
      <c r="K378" s="12"/>
      <c r="L378" s="9"/>
    </row>
    <row r="379" spans="1:15">
      <c r="A379" s="4" t="s">
        <v>88</v>
      </c>
      <c r="B379" s="5" t="s">
        <v>94</v>
      </c>
      <c r="C379" s="5" t="s">
        <v>135</v>
      </c>
      <c r="D379" s="4">
        <v>6.73</v>
      </c>
      <c r="E379" s="11">
        <v>41.736649807757445</v>
      </c>
      <c r="F379">
        <v>90</v>
      </c>
      <c r="G379"/>
      <c r="H379">
        <v>90</v>
      </c>
      <c r="I379"/>
      <c r="J379" s="10">
        <v>7.1837579617834395</v>
      </c>
      <c r="K379" s="12">
        <v>1.0161065077462629E-2</v>
      </c>
      <c r="L379" s="9">
        <v>1.0161065077462628</v>
      </c>
    </row>
    <row r="380" spans="1:15">
      <c r="A380" s="4" t="s">
        <v>88</v>
      </c>
      <c r="B380" s="5" t="s">
        <v>94</v>
      </c>
      <c r="C380" s="5" t="s">
        <v>135</v>
      </c>
      <c r="D380" s="4">
        <v>6.42</v>
      </c>
      <c r="E380" s="11">
        <v>46.598514981201767</v>
      </c>
      <c r="F380">
        <v>90</v>
      </c>
      <c r="G380"/>
      <c r="H380">
        <v>100</v>
      </c>
      <c r="I380"/>
      <c r="J380" s="10">
        <v>2.9757961783439493</v>
      </c>
      <c r="K380" s="12">
        <v>5.3360346268620934E-3</v>
      </c>
      <c r="L380" s="9">
        <v>0.5336034626862094</v>
      </c>
    </row>
    <row r="381" spans="1:15">
      <c r="A381" s="4" t="s">
        <v>88</v>
      </c>
      <c r="B381" s="5" t="s">
        <v>94</v>
      </c>
      <c r="C381" s="5" t="s">
        <v>135</v>
      </c>
      <c r="D381" s="4">
        <v>6.09</v>
      </c>
      <c r="E381" s="11">
        <v>33.462510983243234</v>
      </c>
      <c r="F381">
        <v>100</v>
      </c>
      <c r="G381"/>
      <c r="H381">
        <v>100</v>
      </c>
      <c r="I381"/>
      <c r="J381" s="10">
        <v>-2.4643312101910819</v>
      </c>
      <c r="K381" s="12">
        <v>9.8175281095160202E-3</v>
      </c>
      <c r="L381" s="9">
        <v>0.98175281095160205</v>
      </c>
      <c r="M381" s="10">
        <f>AVERAGE(J377:J381)</f>
        <v>3.09203821656051</v>
      </c>
      <c r="N381" s="22">
        <f>AVERAGE(K377:K381)</f>
        <v>8.2957098742085476E-3</v>
      </c>
      <c r="O381" s="9">
        <f>AVERAGE(L377:L381)</f>
        <v>0.82957098742085478</v>
      </c>
    </row>
    <row r="382" spans="1:15">
      <c r="A382" s="4" t="s">
        <v>88</v>
      </c>
      <c r="B382" s="5" t="s">
        <v>94</v>
      </c>
      <c r="C382" s="5" t="s">
        <v>135</v>
      </c>
      <c r="D382" s="4">
        <v>3.32</v>
      </c>
      <c r="E382" s="11">
        <v>43.618887136867791</v>
      </c>
      <c r="F382">
        <v>90</v>
      </c>
      <c r="G382"/>
      <c r="H382">
        <v>100</v>
      </c>
      <c r="I382"/>
      <c r="J382" s="10">
        <v>4.4171974522292992</v>
      </c>
      <c r="K382" s="12">
        <v>-3.8554383830454978E-3</v>
      </c>
      <c r="L382" s="9">
        <v>-0.3855438383045498</v>
      </c>
    </row>
    <row r="383" spans="1:15">
      <c r="A383" s="4" t="s">
        <v>88</v>
      </c>
      <c r="B383" s="5" t="s">
        <v>94</v>
      </c>
      <c r="C383" s="5" t="s">
        <v>135</v>
      </c>
      <c r="D383" s="4">
        <v>3.63</v>
      </c>
      <c r="E383" s="11">
        <v>11.575682526468865</v>
      </c>
      <c r="F383">
        <v>90</v>
      </c>
      <c r="G383"/>
      <c r="H383">
        <v>100</v>
      </c>
      <c r="I383"/>
      <c r="J383" s="10">
        <v>24.317834394904459</v>
      </c>
      <c r="K383" s="12">
        <v>1.6276290515729267E-2</v>
      </c>
      <c r="L383" s="9">
        <v>1.6276290515729268</v>
      </c>
    </row>
    <row r="384" spans="1:15">
      <c r="A384" s="4" t="s">
        <v>88</v>
      </c>
      <c r="B384" s="5" t="s">
        <v>94</v>
      </c>
      <c r="C384" s="5" t="s">
        <v>135</v>
      </c>
      <c r="D384" s="4">
        <v>7.4</v>
      </c>
      <c r="E384" s="11">
        <v>14.143952781285826</v>
      </c>
      <c r="F384">
        <v>100</v>
      </c>
      <c r="G384"/>
      <c r="H384">
        <v>90</v>
      </c>
      <c r="I384"/>
      <c r="J384" s="10">
        <v>4.4404458598726118</v>
      </c>
      <c r="K384" s="12">
        <v>1.5070646322690912E-2</v>
      </c>
      <c r="L384" s="9">
        <v>1.5070646322690913</v>
      </c>
    </row>
    <row r="385" spans="1:15">
      <c r="A385" s="4" t="s">
        <v>88</v>
      </c>
      <c r="B385" s="5" t="s">
        <v>94</v>
      </c>
      <c r="C385" s="5" t="s">
        <v>135</v>
      </c>
      <c r="D385" s="4">
        <v>4.82</v>
      </c>
      <c r="E385" s="11">
        <v>52.810238872989231</v>
      </c>
      <c r="F385">
        <v>80</v>
      </c>
      <c r="G385"/>
      <c r="H385">
        <v>100</v>
      </c>
      <c r="I385"/>
      <c r="J385" s="10">
        <v>2.8828025477706993</v>
      </c>
      <c r="K385" s="12">
        <v>-3.279367496302216E-3</v>
      </c>
      <c r="L385" s="9">
        <v>-0.32793674963022157</v>
      </c>
    </row>
    <row r="386" spans="1:15">
      <c r="A386" s="4" t="s">
        <v>88</v>
      </c>
      <c r="B386" s="5" t="s">
        <v>94</v>
      </c>
      <c r="C386" s="5" t="s">
        <v>135</v>
      </c>
      <c r="D386" s="4">
        <v>5.22</v>
      </c>
      <c r="E386" s="11">
        <v>12.771732206434439</v>
      </c>
      <c r="F386">
        <v>100</v>
      </c>
      <c r="G386"/>
      <c r="H386">
        <v>100</v>
      </c>
      <c r="I386"/>
      <c r="J386" s="10">
        <v>6.5095541401273884</v>
      </c>
      <c r="K386" s="12">
        <v>1.118052600408747E-2</v>
      </c>
      <c r="L386" s="9">
        <v>1.118052600408747</v>
      </c>
      <c r="M386" s="10">
        <f>AVERAGE(J382:J386)</f>
        <v>8.5135668789808925</v>
      </c>
      <c r="N386" s="22">
        <f>AVERAGE(K382:K386)</f>
        <v>7.0785313926319867E-3</v>
      </c>
      <c r="O386" s="9">
        <f>AVERAGE(L382:L386)</f>
        <v>0.70785313926319871</v>
      </c>
    </row>
    <row r="387" spans="1:15">
      <c r="A387" s="4" t="s">
        <v>88</v>
      </c>
      <c r="B387" s="5" t="s">
        <v>94</v>
      </c>
      <c r="C387" s="5" t="s">
        <v>135</v>
      </c>
      <c r="D387" s="4">
        <v>5.43</v>
      </c>
      <c r="E387" s="11">
        <v>46.442713976732279</v>
      </c>
      <c r="F387">
        <v>90</v>
      </c>
      <c r="G387"/>
      <c r="H387">
        <v>100</v>
      </c>
      <c r="I387"/>
      <c r="J387" s="10">
        <v>4.7891719745222936</v>
      </c>
      <c r="K387" s="12">
        <v>6.1823041702692904E-3</v>
      </c>
      <c r="L387" s="9">
        <v>0.61823041702692905</v>
      </c>
    </row>
    <row r="388" spans="1:15">
      <c r="A388" s="4" t="s">
        <v>88</v>
      </c>
      <c r="B388" s="5" t="s">
        <v>94</v>
      </c>
      <c r="C388" s="5" t="s">
        <v>135</v>
      </c>
      <c r="D388" s="4">
        <v>6.67</v>
      </c>
      <c r="E388" s="11">
        <v>23.54438968217519</v>
      </c>
      <c r="F388">
        <v>100</v>
      </c>
      <c r="G388"/>
      <c r="H388">
        <v>100</v>
      </c>
      <c r="I388"/>
      <c r="J388" s="10">
        <v>6.5095541401273893</v>
      </c>
      <c r="K388" s="12">
        <v>9.013327481478926E-3</v>
      </c>
      <c r="L388" s="9">
        <v>0.90133274814789255</v>
      </c>
    </row>
    <row r="389" spans="1:15">
      <c r="A389" s="4" t="s">
        <v>88</v>
      </c>
      <c r="B389" s="5" t="s">
        <v>94</v>
      </c>
      <c r="C389" s="5" t="s">
        <v>135</v>
      </c>
      <c r="D389" s="4">
        <v>4.1500000000000004</v>
      </c>
      <c r="E389" s="11">
        <v>24.559678404038515</v>
      </c>
      <c r="F389">
        <v>100</v>
      </c>
      <c r="G389"/>
      <c r="H389">
        <v>100</v>
      </c>
      <c r="I389"/>
      <c r="J389" s="10">
        <v>6.7652866242038199</v>
      </c>
      <c r="K389" s="12">
        <v>1.1932677607522943E-2</v>
      </c>
      <c r="L389" s="9">
        <v>1.1932677607522943</v>
      </c>
    </row>
    <row r="390" spans="1:15">
      <c r="A390" s="4" t="s">
        <v>88</v>
      </c>
      <c r="B390" s="5" t="s">
        <v>94</v>
      </c>
      <c r="C390" s="5" t="s">
        <v>135</v>
      </c>
      <c r="D390" s="4">
        <v>4.92</v>
      </c>
      <c r="E390" s="11">
        <v>23.574847422951748</v>
      </c>
      <c r="F390">
        <v>100</v>
      </c>
      <c r="G390" t="s">
        <v>109</v>
      </c>
      <c r="H390">
        <v>100</v>
      </c>
      <c r="I390"/>
      <c r="J390" s="10">
        <v>6.672292993630573</v>
      </c>
      <c r="K390" s="12">
        <v>1.3217102099471674E-2</v>
      </c>
      <c r="L390" s="9">
        <v>1.3217102099471674</v>
      </c>
    </row>
    <row r="391" spans="1:15">
      <c r="A391" s="4" t="s">
        <v>88</v>
      </c>
      <c r="B391" s="5" t="s">
        <v>94</v>
      </c>
      <c r="C391" s="5" t="s">
        <v>135</v>
      </c>
      <c r="E391" s="11"/>
      <c r="F391"/>
      <c r="G391" t="s">
        <v>109</v>
      </c>
      <c r="H391"/>
      <c r="I391"/>
      <c r="J391" s="10"/>
      <c r="K391" s="12"/>
      <c r="L391" s="9"/>
      <c r="M391" s="10">
        <f>AVERAGE(J387:J391)</f>
        <v>6.1840764331210192</v>
      </c>
      <c r="N391" s="22">
        <f>AVERAGE(K387:K391)</f>
        <v>1.0086352839685708E-2</v>
      </c>
      <c r="O391" s="9">
        <f>AVERAGE(L387:L391)</f>
        <v>1.0086352839685708</v>
      </c>
    </row>
    <row r="392" spans="1:15">
      <c r="A392" s="4" t="s">
        <v>129</v>
      </c>
      <c r="B392" s="5" t="s">
        <v>94</v>
      </c>
      <c r="C392" s="5" t="s">
        <v>138</v>
      </c>
      <c r="D392" s="4">
        <v>6.2</v>
      </c>
      <c r="E392" s="11">
        <v>119.07323773197372</v>
      </c>
      <c r="F392">
        <v>80</v>
      </c>
      <c r="G392"/>
      <c r="H392">
        <v>40</v>
      </c>
      <c r="I392"/>
      <c r="J392" s="10">
        <v>-0.98093750000000135</v>
      </c>
      <c r="K392" s="12">
        <v>3.4032446602055267E-3</v>
      </c>
      <c r="L392" s="9">
        <v>0.34032446602055266</v>
      </c>
    </row>
    <row r="393" spans="1:15">
      <c r="A393" s="4" t="s">
        <v>129</v>
      </c>
      <c r="B393" s="5" t="s">
        <v>94</v>
      </c>
      <c r="C393" s="5" t="s">
        <v>138</v>
      </c>
      <c r="D393" s="4">
        <v>5.95</v>
      </c>
      <c r="E393" s="11">
        <v>57.737437589005317</v>
      </c>
      <c r="F393">
        <v>100</v>
      </c>
      <c r="G393"/>
      <c r="H393">
        <v>80</v>
      </c>
      <c r="I393"/>
      <c r="J393" s="10">
        <v>10.151562500000001</v>
      </c>
      <c r="K393" s="12">
        <v>7.7568091638367696E-3</v>
      </c>
      <c r="L393" s="9">
        <v>0.77568091638367698</v>
      </c>
    </row>
    <row r="394" spans="1:15">
      <c r="A394" s="4" t="s">
        <v>129</v>
      </c>
      <c r="B394" s="5" t="s">
        <v>94</v>
      </c>
      <c r="C394" s="5" t="s">
        <v>138</v>
      </c>
      <c r="D394" s="4">
        <v>7.32</v>
      </c>
      <c r="E394" s="11">
        <v>61.851274040016179</v>
      </c>
      <c r="F394">
        <v>100</v>
      </c>
      <c r="G394"/>
      <c r="H394">
        <v>100</v>
      </c>
      <c r="I394"/>
      <c r="J394" s="10">
        <v>8.7143750000000004</v>
      </c>
      <c r="K394" s="12">
        <v>5.6852908100119143E-3</v>
      </c>
      <c r="L394" s="9">
        <v>0.56852908100119137</v>
      </c>
    </row>
    <row r="395" spans="1:15">
      <c r="A395" s="4" t="s">
        <v>129</v>
      </c>
      <c r="B395" s="5" t="s">
        <v>94</v>
      </c>
      <c r="C395" s="5" t="s">
        <v>138</v>
      </c>
      <c r="D395" s="4">
        <v>6.12</v>
      </c>
      <c r="E395" s="11">
        <v>57.21099403580935</v>
      </c>
      <c r="F395">
        <v>100</v>
      </c>
      <c r="G395"/>
      <c r="H395">
        <v>100</v>
      </c>
      <c r="I395"/>
      <c r="J395" s="10">
        <v>5.2012500000000008</v>
      </c>
      <c r="K395" s="12">
        <v>1.0525213047439513E-2</v>
      </c>
      <c r="L395" s="9">
        <v>1.0525213047439512</v>
      </c>
    </row>
    <row r="396" spans="1:15">
      <c r="A396" s="4" t="s">
        <v>129</v>
      </c>
      <c r="B396" s="5" t="s">
        <v>94</v>
      </c>
      <c r="C396" s="5" t="s">
        <v>138</v>
      </c>
      <c r="D396" s="4">
        <v>6.62</v>
      </c>
      <c r="E396" s="11">
        <v>60.104322329949191</v>
      </c>
      <c r="F396">
        <v>100</v>
      </c>
      <c r="G396"/>
      <c r="H396">
        <v>90</v>
      </c>
      <c r="I396"/>
      <c r="J396" s="10">
        <v>7.4824999999999999</v>
      </c>
      <c r="K396" s="12">
        <v>2.7158339899166421E-3</v>
      </c>
      <c r="L396" s="9">
        <v>0.27158339899166423</v>
      </c>
      <c r="M396" s="10">
        <f>AVERAGE(J392:J396)</f>
        <v>6.1137500000000005</v>
      </c>
      <c r="N396" s="22">
        <f>AVERAGE(K392:K396)</f>
        <v>6.0172783342820734E-3</v>
      </c>
      <c r="O396" s="9">
        <f>AVERAGE(L392:L396)</f>
        <v>0.60172783342820735</v>
      </c>
    </row>
    <row r="397" spans="1:15">
      <c r="A397" s="4" t="s">
        <v>129</v>
      </c>
      <c r="B397" s="5" t="s">
        <v>94</v>
      </c>
      <c r="C397" s="5" t="s">
        <v>138</v>
      </c>
      <c r="D397" s="4">
        <v>7.6</v>
      </c>
      <c r="E397" s="11">
        <v>142.44021146682451</v>
      </c>
      <c r="F397">
        <v>100</v>
      </c>
      <c r="G397"/>
      <c r="H397">
        <v>100</v>
      </c>
      <c r="I397"/>
      <c r="J397" s="10">
        <v>3.8553124999999988</v>
      </c>
      <c r="K397" s="12">
        <v>5.5989854048588295E-3</v>
      </c>
      <c r="L397" s="9">
        <v>0.55989854048588295</v>
      </c>
    </row>
    <row r="398" spans="1:15">
      <c r="A398" s="4" t="s">
        <v>129</v>
      </c>
      <c r="B398" s="5" t="s">
        <v>94</v>
      </c>
      <c r="C398" s="5" t="s">
        <v>138</v>
      </c>
      <c r="D398" s="4">
        <v>6.84</v>
      </c>
      <c r="E398" s="11">
        <v>247.31228330290156</v>
      </c>
      <c r="F398">
        <v>100</v>
      </c>
      <c r="G398"/>
      <c r="H398">
        <v>100</v>
      </c>
      <c r="I398"/>
      <c r="J398" s="10">
        <v>3.7184375000000021</v>
      </c>
      <c r="K398" s="12">
        <v>4.6218212255910007E-3</v>
      </c>
      <c r="L398" s="9">
        <v>0.46218212255910007</v>
      </c>
    </row>
    <row r="399" spans="1:15">
      <c r="A399" s="4" t="s">
        <v>129</v>
      </c>
      <c r="B399" s="5" t="s">
        <v>94</v>
      </c>
      <c r="C399" s="5" t="s">
        <v>138</v>
      </c>
      <c r="D399" s="4">
        <v>7.45</v>
      </c>
      <c r="E399" s="11">
        <v>61.234295284330898</v>
      </c>
      <c r="F399">
        <v>100</v>
      </c>
      <c r="G399"/>
      <c r="H399">
        <v>80</v>
      </c>
      <c r="I399"/>
      <c r="J399" s="10">
        <v>5.1328124999999982</v>
      </c>
      <c r="K399" s="12">
        <v>6.9031409153765353E-3</v>
      </c>
      <c r="L399" s="9">
        <v>0.69031409153765355</v>
      </c>
    </row>
    <row r="400" spans="1:15">
      <c r="A400" s="4" t="s">
        <v>129</v>
      </c>
      <c r="B400" s="5" t="s">
        <v>94</v>
      </c>
      <c r="C400" s="5" t="s">
        <v>138</v>
      </c>
      <c r="D400" s="4">
        <v>6.11</v>
      </c>
      <c r="E400" s="11">
        <v>56.128482888791297</v>
      </c>
      <c r="F400">
        <v>90</v>
      </c>
      <c r="G400"/>
      <c r="H400">
        <v>100</v>
      </c>
      <c r="I400"/>
      <c r="J400" s="10">
        <v>7.0718750000000012</v>
      </c>
      <c r="K400" s="12">
        <v>9.9100718387969862E-3</v>
      </c>
      <c r="L400" s="9">
        <v>0.99100718387969866</v>
      </c>
    </row>
    <row r="401" spans="1:15">
      <c r="A401" s="4" t="s">
        <v>129</v>
      </c>
      <c r="B401" s="5" t="s">
        <v>94</v>
      </c>
      <c r="C401" s="5" t="s">
        <v>138</v>
      </c>
      <c r="D401" s="4">
        <v>5.56</v>
      </c>
      <c r="E401" s="11">
        <v>16.947167631750112</v>
      </c>
      <c r="F401">
        <v>90</v>
      </c>
      <c r="G401"/>
      <c r="H401">
        <v>70</v>
      </c>
      <c r="I401"/>
      <c r="J401" s="10">
        <v>4.8818750000000009</v>
      </c>
      <c r="K401" s="12">
        <v>9.9138798399856908E-3</v>
      </c>
      <c r="L401" s="9">
        <v>0.99138798399856909</v>
      </c>
      <c r="M401" s="10">
        <f>AVERAGE(J397:J401)</f>
        <v>4.9320624999999998</v>
      </c>
      <c r="N401" s="22">
        <f>AVERAGE(K397:K401)</f>
        <v>7.3895798449218082E-3</v>
      </c>
      <c r="O401" s="9">
        <f>AVERAGE(L397:L401)</f>
        <v>0.73895798449218086</v>
      </c>
    </row>
    <row r="402" spans="1:15">
      <c r="A402" s="4" t="s">
        <v>129</v>
      </c>
      <c r="B402" s="5" t="s">
        <v>94</v>
      </c>
      <c r="C402" s="5" t="s">
        <v>138</v>
      </c>
      <c r="D402" s="4">
        <v>6.76</v>
      </c>
      <c r="E402" s="11">
        <v>97.030622015197721</v>
      </c>
      <c r="F402">
        <v>100</v>
      </c>
      <c r="G402"/>
      <c r="H402">
        <v>100</v>
      </c>
      <c r="I402"/>
      <c r="J402" s="10">
        <v>6.0681250000000002</v>
      </c>
      <c r="K402" s="12">
        <v>9.2329399566532019E-3</v>
      </c>
      <c r="L402" s="9">
        <v>0.92329399566532022</v>
      </c>
    </row>
    <row r="403" spans="1:15">
      <c r="A403" s="4" t="s">
        <v>129</v>
      </c>
      <c r="B403" s="5" t="s">
        <v>94</v>
      </c>
      <c r="C403" s="5" t="s">
        <v>138</v>
      </c>
      <c r="D403" s="4">
        <v>6.19</v>
      </c>
      <c r="E403" s="11">
        <v>24.941176922529024</v>
      </c>
      <c r="F403">
        <v>90</v>
      </c>
      <c r="G403" t="s">
        <v>112</v>
      </c>
      <c r="H403">
        <v>0</v>
      </c>
      <c r="I403" t="s">
        <v>118</v>
      </c>
      <c r="J403" s="10"/>
      <c r="K403" s="12"/>
      <c r="L403" s="9"/>
    </row>
    <row r="404" spans="1:15">
      <c r="A404" s="4" t="s">
        <v>129</v>
      </c>
      <c r="B404" s="5" t="s">
        <v>94</v>
      </c>
      <c r="C404" s="5" t="s">
        <v>138</v>
      </c>
      <c r="D404" s="4">
        <v>4.0199999999999996</v>
      </c>
      <c r="E404" s="11">
        <v>5.0125304593233508</v>
      </c>
      <c r="F404">
        <v>100</v>
      </c>
      <c r="G404"/>
      <c r="H404">
        <v>100</v>
      </c>
      <c r="I404"/>
      <c r="J404" s="10">
        <v>6.706875000000001</v>
      </c>
      <c r="K404" s="12">
        <v>1.028327427119138E-2</v>
      </c>
      <c r="L404" s="9">
        <v>1.028327427119138</v>
      </c>
    </row>
    <row r="405" spans="1:15">
      <c r="A405" s="4" t="s">
        <v>129</v>
      </c>
      <c r="B405" s="5" t="s">
        <v>94</v>
      </c>
      <c r="C405" s="5" t="s">
        <v>138</v>
      </c>
      <c r="D405" s="4">
        <v>6.11</v>
      </c>
      <c r="E405" s="11">
        <v>83.245564582308461</v>
      </c>
      <c r="F405">
        <v>100</v>
      </c>
      <c r="G405"/>
      <c r="H405">
        <v>100</v>
      </c>
      <c r="I405"/>
      <c r="J405" s="10">
        <v>3.8324999999999996</v>
      </c>
      <c r="K405" s="12">
        <v>3.7270075979913496E-3</v>
      </c>
      <c r="L405" s="9">
        <v>0.37270075979913497</v>
      </c>
    </row>
    <row r="406" spans="1:15">
      <c r="A406" s="4" t="s">
        <v>129</v>
      </c>
      <c r="B406" s="5" t="s">
        <v>94</v>
      </c>
      <c r="C406" s="5" t="s">
        <v>138</v>
      </c>
      <c r="D406" s="4">
        <v>7.59</v>
      </c>
      <c r="E406" s="11">
        <v>28.852072771303305</v>
      </c>
      <c r="F406">
        <v>100</v>
      </c>
      <c r="G406"/>
      <c r="H406">
        <v>100</v>
      </c>
      <c r="I406"/>
      <c r="J406" s="10">
        <v>8.3037500000000009</v>
      </c>
      <c r="K406" s="12">
        <v>1.3188973160729089E-2</v>
      </c>
      <c r="L406" s="9">
        <v>1.3188973160729089</v>
      </c>
      <c r="M406" s="10">
        <f>AVERAGE(J402:J406)</f>
        <v>6.2278125000000006</v>
      </c>
      <c r="N406" s="22">
        <f>AVERAGE(K402:K406)</f>
        <v>9.1080487466412546E-3</v>
      </c>
      <c r="O406" s="9">
        <f>AVERAGE(L402:L406)</f>
        <v>0.91080487466412552</v>
      </c>
    </row>
    <row r="407" spans="1:15">
      <c r="A407" s="4" t="s">
        <v>155</v>
      </c>
      <c r="B407" s="21" t="s">
        <v>94</v>
      </c>
      <c r="C407" s="21" t="s">
        <v>163</v>
      </c>
      <c r="D407">
        <v>4.9000000000000004</v>
      </c>
      <c r="E407" s="20">
        <v>12.468981242097891</v>
      </c>
      <c r="F407">
        <v>100</v>
      </c>
      <c r="G407"/>
      <c r="H407">
        <v>100</v>
      </c>
      <c r="I407"/>
      <c r="J407" s="10">
        <v>5.7631578947368407</v>
      </c>
      <c r="K407" s="15">
        <v>1.085643486553906E-2</v>
      </c>
      <c r="L407" s="9">
        <v>1.085643486553906</v>
      </c>
    </row>
    <row r="408" spans="1:15">
      <c r="A408" s="4" t="s">
        <v>155</v>
      </c>
      <c r="B408" s="21" t="s">
        <v>94</v>
      </c>
      <c r="C408" s="21" t="s">
        <v>163</v>
      </c>
      <c r="D408">
        <v>3.9</v>
      </c>
      <c r="E408" s="20">
        <v>9.3805993140782729</v>
      </c>
      <c r="F408">
        <v>100</v>
      </c>
      <c r="G408"/>
      <c r="H408">
        <v>100</v>
      </c>
      <c r="I408"/>
      <c r="J408" s="10">
        <v>4.1165413533834601</v>
      </c>
      <c r="K408" s="15">
        <v>9.5145087137300695E-3</v>
      </c>
      <c r="L408" s="9">
        <v>0.95145087137300699</v>
      </c>
    </row>
    <row r="409" spans="1:15">
      <c r="A409" s="4" t="s">
        <v>155</v>
      </c>
      <c r="B409" s="21" t="s">
        <v>94</v>
      </c>
      <c r="C409" s="21" t="s">
        <v>163</v>
      </c>
      <c r="D409">
        <v>3.5</v>
      </c>
      <c r="E409" s="20">
        <v>12.706760536066469</v>
      </c>
      <c r="F409">
        <v>100</v>
      </c>
      <c r="G409"/>
      <c r="H409">
        <v>90</v>
      </c>
      <c r="I409"/>
      <c r="J409" s="10">
        <v>1.921052631578948</v>
      </c>
      <c r="K409" s="15">
        <v>6.1277910768290852E-3</v>
      </c>
      <c r="L409" s="9">
        <v>0.61277910768290855</v>
      </c>
    </row>
    <row r="410" spans="1:15">
      <c r="A410" s="4" t="s">
        <v>155</v>
      </c>
      <c r="B410" s="21" t="s">
        <v>94</v>
      </c>
      <c r="C410" s="21" t="s">
        <v>163</v>
      </c>
      <c r="D410">
        <v>4.3</v>
      </c>
      <c r="E410" s="20">
        <v>16.345706576627695</v>
      </c>
      <c r="F410">
        <v>100</v>
      </c>
      <c r="G410"/>
      <c r="H410"/>
      <c r="I410" t="s">
        <v>117</v>
      </c>
      <c r="J410" s="10"/>
      <c r="K410" s="15"/>
      <c r="L410" s="9"/>
    </row>
    <row r="411" spans="1:15">
      <c r="A411" s="4" t="s">
        <v>155</v>
      </c>
      <c r="B411" s="21" t="s">
        <v>94</v>
      </c>
      <c r="C411" s="21" t="s">
        <v>163</v>
      </c>
      <c r="D411">
        <v>3.9</v>
      </c>
      <c r="E411" s="20">
        <v>8.8522226996526374</v>
      </c>
      <c r="F411">
        <v>100</v>
      </c>
      <c r="G411"/>
      <c r="H411">
        <v>90</v>
      </c>
      <c r="I411"/>
      <c r="J411" s="10">
        <v>4.9398496240601508</v>
      </c>
      <c r="K411" s="15">
        <v>3.2892082364767549E-3</v>
      </c>
      <c r="L411" s="9">
        <v>0.3289208236476755</v>
      </c>
      <c r="M411" s="10">
        <f>AVERAGE(J407:J411)</f>
        <v>4.1851503759398501</v>
      </c>
      <c r="N411" s="22">
        <f>AVERAGE(K407:K411)</f>
        <v>7.4469857231437425E-3</v>
      </c>
      <c r="O411" s="9">
        <f>AVERAGE(L407:L411)</f>
        <v>0.7446985723143742</v>
      </c>
    </row>
    <row r="412" spans="1:15">
      <c r="A412" s="4" t="s">
        <v>156</v>
      </c>
      <c r="B412" s="21" t="s">
        <v>94</v>
      </c>
      <c r="C412" s="21" t="s">
        <v>167</v>
      </c>
      <c r="D412">
        <v>3.3</v>
      </c>
      <c r="E412" s="20">
        <v>5.449288807192346</v>
      </c>
      <c r="F412">
        <v>100</v>
      </c>
      <c r="G412"/>
      <c r="H412">
        <v>90</v>
      </c>
      <c r="I412"/>
      <c r="J412" s="10">
        <v>6.3338235294117657</v>
      </c>
      <c r="K412" s="15">
        <v>1.0590694232967046E-2</v>
      </c>
      <c r="L412" s="9">
        <v>1.0590694232967046</v>
      </c>
    </row>
    <row r="413" spans="1:15">
      <c r="A413" s="4" t="s">
        <v>156</v>
      </c>
      <c r="B413" s="21" t="s">
        <v>94</v>
      </c>
      <c r="C413" s="21" t="s">
        <v>167</v>
      </c>
      <c r="D413">
        <v>3.1</v>
      </c>
      <c r="E413" s="20">
        <v>9.7389372261283587</v>
      </c>
      <c r="F413">
        <v>100</v>
      </c>
      <c r="G413"/>
      <c r="H413">
        <v>40</v>
      </c>
      <c r="I413"/>
      <c r="J413" s="10">
        <v>3.7036764705882361</v>
      </c>
      <c r="K413" s="15">
        <v>5.2965060477684674E-3</v>
      </c>
      <c r="L413" s="9">
        <v>0.52965060477684678</v>
      </c>
    </row>
    <row r="414" spans="1:15">
      <c r="A414" s="4" t="s">
        <v>156</v>
      </c>
      <c r="B414" s="21" t="s">
        <v>94</v>
      </c>
      <c r="C414" s="21" t="s">
        <v>167</v>
      </c>
      <c r="D414">
        <v>3.7</v>
      </c>
      <c r="E414" s="20">
        <v>3.5162275775303766</v>
      </c>
      <c r="F414">
        <v>100</v>
      </c>
      <c r="G414"/>
      <c r="H414"/>
      <c r="I414" t="s">
        <v>119</v>
      </c>
      <c r="J414" s="10"/>
      <c r="K414" s="15"/>
      <c r="L414" s="9"/>
    </row>
    <row r="415" spans="1:15">
      <c r="A415" s="4" t="s">
        <v>156</v>
      </c>
      <c r="B415" s="21" t="s">
        <v>94</v>
      </c>
      <c r="C415" s="21" t="s">
        <v>167</v>
      </c>
      <c r="D415">
        <v>4.2</v>
      </c>
      <c r="E415" s="20">
        <v>10.687698207512478</v>
      </c>
      <c r="F415">
        <v>100</v>
      </c>
      <c r="G415"/>
      <c r="H415">
        <v>100</v>
      </c>
      <c r="I415"/>
      <c r="J415" s="10">
        <v>4.7235294117647051</v>
      </c>
      <c r="K415" s="15">
        <v>8.7792262934315128E-3</v>
      </c>
      <c r="L415" s="9">
        <v>0.87792262934315124</v>
      </c>
    </row>
    <row r="416" spans="1:15">
      <c r="A416" s="4" t="s">
        <v>156</v>
      </c>
      <c r="B416" s="21" t="s">
        <v>94</v>
      </c>
      <c r="C416" s="21" t="s">
        <v>167</v>
      </c>
      <c r="D416">
        <v>4.3</v>
      </c>
      <c r="E416" s="20">
        <v>13.50884841043611</v>
      </c>
      <c r="F416">
        <v>100</v>
      </c>
      <c r="G416"/>
      <c r="H416"/>
      <c r="I416" t="s">
        <v>159</v>
      </c>
      <c r="J416" s="10"/>
      <c r="K416" s="15"/>
      <c r="L416" s="9"/>
      <c r="M416" s="10">
        <f>AVERAGE(J412:J416)</f>
        <v>4.9203431372549025</v>
      </c>
      <c r="N416" s="22">
        <f>AVERAGE(K412:K416)</f>
        <v>8.2221421913890088E-3</v>
      </c>
      <c r="O416" s="9">
        <f>AVERAGE(L412:L416)</f>
        <v>0.82221421913890091</v>
      </c>
    </row>
    <row r="417" spans="1:15">
      <c r="A417" s="4" t="s">
        <v>157</v>
      </c>
      <c r="B417" s="21" t="s">
        <v>94</v>
      </c>
      <c r="C417" s="21" t="s">
        <v>171</v>
      </c>
      <c r="D417">
        <v>4.5</v>
      </c>
      <c r="E417" s="20">
        <v>10.823768439321084</v>
      </c>
      <c r="F417">
        <v>100</v>
      </c>
      <c r="G417"/>
      <c r="H417">
        <v>100</v>
      </c>
      <c r="I417"/>
      <c r="J417" s="10">
        <v>7.3544776119402986</v>
      </c>
      <c r="K417" s="15">
        <v>1.3420320273277025E-2</v>
      </c>
      <c r="L417" s="9">
        <v>1.3420320273277024</v>
      </c>
    </row>
    <row r="418" spans="1:15">
      <c r="A418" s="4" t="s">
        <v>157</v>
      </c>
      <c r="B418" s="21" t="s">
        <v>94</v>
      </c>
      <c r="C418" s="21" t="s">
        <v>171</v>
      </c>
      <c r="D418">
        <v>3.9</v>
      </c>
      <c r="E418" s="20">
        <v>7.8414152633601244</v>
      </c>
      <c r="F418">
        <v>100</v>
      </c>
      <c r="G418"/>
      <c r="H418"/>
      <c r="I418" t="s">
        <v>119</v>
      </c>
      <c r="J418" s="10"/>
      <c r="K418" s="15"/>
      <c r="L418" s="9"/>
    </row>
    <row r="419" spans="1:15">
      <c r="A419" s="4" t="s">
        <v>157</v>
      </c>
      <c r="B419" s="21" t="s">
        <v>94</v>
      </c>
      <c r="C419" s="21" t="s">
        <v>171</v>
      </c>
      <c r="D419">
        <v>3.8</v>
      </c>
      <c r="E419" s="20">
        <v>5.4392749806090288</v>
      </c>
      <c r="F419">
        <v>100</v>
      </c>
      <c r="G419"/>
      <c r="H419"/>
      <c r="I419" t="s">
        <v>117</v>
      </c>
      <c r="J419" s="10"/>
      <c r="K419" s="15"/>
      <c r="L419" s="9"/>
    </row>
    <row r="420" spans="1:15">
      <c r="A420" s="4" t="s">
        <v>157</v>
      </c>
      <c r="B420" s="21" t="s">
        <v>94</v>
      </c>
      <c r="C420" s="21" t="s">
        <v>171</v>
      </c>
      <c r="D420">
        <v>5.7</v>
      </c>
      <c r="E420" s="20">
        <v>92.680321223093372</v>
      </c>
      <c r="F420">
        <v>100</v>
      </c>
      <c r="G420"/>
      <c r="H420">
        <v>100</v>
      </c>
      <c r="I420"/>
      <c r="J420" s="10">
        <v>8.4440298507462703</v>
      </c>
      <c r="K420" s="15">
        <v>1.1189677369018276E-2</v>
      </c>
      <c r="L420" s="9">
        <v>1.1189677369018276</v>
      </c>
    </row>
    <row r="421" spans="1:15">
      <c r="A421" s="4" t="s">
        <v>157</v>
      </c>
      <c r="B421" s="21" t="s">
        <v>94</v>
      </c>
      <c r="C421" s="21" t="s">
        <v>171</v>
      </c>
      <c r="D421">
        <v>4.7</v>
      </c>
      <c r="E421" s="20">
        <v>63.574643384829017</v>
      </c>
      <c r="F421">
        <v>100</v>
      </c>
      <c r="G421"/>
      <c r="H421">
        <v>80</v>
      </c>
      <c r="I421"/>
      <c r="J421" s="10">
        <v>6.5373134328358198</v>
      </c>
      <c r="K421" s="15">
        <v>9.427053975039127E-3</v>
      </c>
      <c r="L421" s="9">
        <v>0.94270539750391269</v>
      </c>
      <c r="M421" s="10">
        <f>AVERAGE(J417:J421)</f>
        <v>7.4452736318407959</v>
      </c>
      <c r="N421" s="22">
        <f>AVERAGE(K417:K421)</f>
        <v>1.1345683872444811E-2</v>
      </c>
      <c r="O421" s="9">
        <f>AVERAGE(L417:L421)</f>
        <v>1.1345683872444809</v>
      </c>
    </row>
    <row r="2157" spans="10:10">
      <c r="J2157" s="4" t="s">
        <v>104</v>
      </c>
    </row>
    <row r="4226" spans="10:10">
      <c r="J4226" s="4" t="s">
        <v>105</v>
      </c>
    </row>
    <row r="4292" spans="6:6">
      <c r="F4292" s="4" t="s">
        <v>105</v>
      </c>
    </row>
    <row r="4809" spans="11:11">
      <c r="K4809" s="4" t="s">
        <v>104</v>
      </c>
    </row>
  </sheetData>
  <autoFilter ref="A1:L361">
    <sortState ref="A2:L421">
      <sortCondition ref="B1:B361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4B756F2B-F8E1-4B56-906C-62975477911E}">
            <xm:f>AVERAGEIF($C$2:$C$421,'Averages (formulas)'!XEV23,$D$2:$D$421)</xm:f>
            <x14:dxf/>
          </x14:cfRule>
          <xm:sqref>C1:D1048576 J1:J1048554</xm:sqref>
        </x14:conditionalFormatting>
        <x14:conditionalFormatting xmlns:xm="http://schemas.microsoft.com/office/excel/2006/main">
          <x14:cfRule type="expression" priority="5" id="{4B756F2B-F8E1-4B56-906C-62975477911E}">
            <xm:f>AVERAGEIF($C$2:$C$421,'Averages (formulas)'!#REF!,$D$2:$D$421)</xm:f>
            <x14:dxf/>
          </x14:cfRule>
          <xm:sqref>K1:L1048576 J1048555:J1048576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85"/>
  <sheetViews>
    <sheetView topLeftCell="A25" workbookViewId="0">
      <selection activeCell="F2" sqref="F2"/>
    </sheetView>
  </sheetViews>
  <sheetFormatPr defaultRowHeight="15"/>
  <cols>
    <col min="1" max="1" width="29" bestFit="1" customWidth="1"/>
    <col min="2" max="2" width="18.140625" bestFit="1" customWidth="1"/>
    <col min="3" max="3" width="11.7109375" bestFit="1" customWidth="1"/>
    <col min="4" max="4" width="13.5703125" bestFit="1" customWidth="1"/>
    <col min="5" max="5" width="17" bestFit="1" customWidth="1"/>
  </cols>
  <sheetData>
    <row r="1" spans="1:6" s="16" customFormat="1">
      <c r="A1" s="16" t="s">
        <v>128</v>
      </c>
      <c r="B1" s="16" t="s">
        <v>126</v>
      </c>
      <c r="C1" s="16" t="s">
        <v>127</v>
      </c>
      <c r="D1" s="16" t="s">
        <v>186</v>
      </c>
      <c r="E1" s="16" t="s">
        <v>125</v>
      </c>
      <c r="F1" s="16" t="s">
        <v>187</v>
      </c>
    </row>
    <row r="2" spans="1:6">
      <c r="A2" t="s">
        <v>139</v>
      </c>
      <c r="B2" s="18">
        <f>AVERAGEIF('Refined data'!$C$2:$C$421,'Averages (formulas)'!A2,'Refined data'!$D$2:$D$421)</f>
        <v>5.572000000000001</v>
      </c>
      <c r="C2" s="18">
        <f>AVERAGEIF('Refined data'!$C$2:$C$421,'Averages (formulas)'!A2,'Refined data'!$J$2:$J$421)</f>
        <v>13.74517393434591</v>
      </c>
      <c r="D2" s="19">
        <f>AVERAGEIF('Refined data'!$C$2:$C$421,'Averages (formulas)'!A2,'Refined data'!$K$2:$K$421)</f>
        <v>1.5136795159777625E-2</v>
      </c>
      <c r="E2" s="20">
        <f>AVERAGEIF('Refined data'!$C$2:$C$421,'Averages (formulas)'!A2,'Refined data'!$H$2:$H$421)</f>
        <v>86</v>
      </c>
      <c r="F2" s="18">
        <f>AVERAGEIF('Refined data'!$C$2:$C$421,'Averages (formulas)'!A2,'Refined data'!$L$2:$L$421)</f>
        <v>1.5136795159777625</v>
      </c>
    </row>
    <row r="3" spans="1:6">
      <c r="A3" t="s">
        <v>140</v>
      </c>
      <c r="B3" s="18">
        <f>AVERAGEIF('Refined data'!$C$2:$C$421,'Averages (formulas)'!A3,'Refined data'!$D$2:$D$421)</f>
        <v>5</v>
      </c>
      <c r="C3" s="18">
        <f>AVERAGEIF('Refined data'!$C$2:$C$421,'Averages (formulas)'!A3,'Refined data'!$J$2:$J$421)</f>
        <v>10.598174097664543</v>
      </c>
      <c r="D3" s="19">
        <f>AVERAGEIF('Refined data'!$C$2:$C$421,'Averages (formulas)'!A3,'Refined data'!$K$2:$K$421)</f>
        <v>1.4542872542504115E-2</v>
      </c>
      <c r="E3" s="20">
        <f>AVERAGEIF('Refined data'!$C$2:$C$421,'Averages (formulas)'!A3,'Refined data'!$H$2:$H$421)</f>
        <v>99.333333333333329</v>
      </c>
      <c r="F3" s="18">
        <f>AVERAGEIF('Refined data'!$C$2:$C$421,'Averages (formulas)'!A3,'Refined data'!$L$2:$L$421)</f>
        <v>1.4542872542504113</v>
      </c>
    </row>
    <row r="4" spans="1:6">
      <c r="A4" t="s">
        <v>141</v>
      </c>
      <c r="B4" s="18">
        <f>AVERAGEIF('Refined data'!$C$2:$C$421,'Averages (formulas)'!A4,'Refined data'!$D$2:$D$421)</f>
        <v>4.3113333333333337</v>
      </c>
      <c r="C4" s="18">
        <f>AVERAGEIF('Refined data'!$C$2:$C$421,'Averages (formulas)'!A4,'Refined data'!$J$2:$J$421)</f>
        <v>7.8610615711252638</v>
      </c>
      <c r="D4" s="19">
        <f>AVERAGEIF('Refined data'!$C$2:$C$421,'Averages (formulas)'!A4,'Refined data'!$K$2:$K$421)</f>
        <v>1.238730708858053E-2</v>
      </c>
      <c r="E4" s="20">
        <f>AVERAGEIF('Refined data'!$C$2:$C$421,'Averages (formulas)'!A4,'Refined data'!$H$2:$H$421)</f>
        <v>100</v>
      </c>
      <c r="F4" s="18">
        <f>AVERAGEIF('Refined data'!$C$2:$C$421,'Averages (formulas)'!A4,'Refined data'!$L$2:$L$421)</f>
        <v>1.2387307088580537</v>
      </c>
    </row>
    <row r="5" spans="1:6">
      <c r="A5" t="s">
        <v>142</v>
      </c>
      <c r="B5" s="18">
        <f>AVERAGEIF('Refined data'!$C$2:$C$421,'Averages (formulas)'!A5,'Refined data'!$D$2:$D$421)</f>
        <v>5.3833333333333337</v>
      </c>
      <c r="C5" s="18">
        <f>AVERAGEIF('Refined data'!$C$2:$C$421,'Averages (formulas)'!A5,'Refined data'!$J$2:$J$421)</f>
        <v>3.1714702760084923</v>
      </c>
      <c r="D5" s="19">
        <f>AVERAGEIF('Refined data'!$C$2:$C$421,'Averages (formulas)'!A5,'Refined data'!$K$2:$K$421)</f>
        <v>7.1790198364470315E-3</v>
      </c>
      <c r="E5" s="20">
        <f>AVERAGEIF('Refined data'!$C$2:$C$421,'Averages (formulas)'!A5,'Refined data'!$H$2:$H$421)</f>
        <v>68.666666666666671</v>
      </c>
      <c r="F5" s="18">
        <f>AVERAGEIF('Refined data'!$C$2:$C$421,'Averages (formulas)'!A5,'Refined data'!$L$2:$L$421)</f>
        <v>0.71790198364470326</v>
      </c>
    </row>
    <row r="6" spans="1:6">
      <c r="A6" t="s">
        <v>143</v>
      </c>
      <c r="B6" s="18">
        <f>AVERAGEIF('Refined data'!$C$2:$C$421,'Averages (formulas)'!A6,'Refined data'!$D$2:$D$421)</f>
        <v>6.0933333333333319</v>
      </c>
      <c r="C6" s="18">
        <f>AVERAGEIF('Refined data'!$C$2:$C$421,'Averages (formulas)'!A6,'Refined data'!$J$2:$J$421)</f>
        <v>12.122288486755833</v>
      </c>
      <c r="D6" s="19">
        <f>AVERAGEIF('Refined data'!$C$2:$C$421,'Averages (formulas)'!A6,'Refined data'!$K$2:$K$421)</f>
        <v>1.3896150231993715E-2</v>
      </c>
      <c r="E6" s="20">
        <f>AVERAGEIF('Refined data'!$C$2:$C$421,'Averages (formulas)'!A6,'Refined data'!$H$2:$H$421)</f>
        <v>100</v>
      </c>
      <c r="F6" s="18">
        <f>AVERAGEIF('Refined data'!$C$2:$C$421,'Averages (formulas)'!A6,'Refined data'!$L$2:$L$421)</f>
        <v>1.3896150231993716</v>
      </c>
    </row>
    <row r="7" spans="1:6">
      <c r="A7" t="s">
        <v>144</v>
      </c>
      <c r="B7" s="18">
        <f>AVERAGEIF('Refined data'!$C$2:$C$421,'Averages (formulas)'!A7,'Refined data'!$D$2:$D$421)</f>
        <v>6.1213333333333342</v>
      </c>
      <c r="C7" s="18">
        <f>AVERAGEIF('Refined data'!$C$2:$C$421,'Averages (formulas)'!A7,'Refined data'!$J$2:$J$421)</f>
        <v>10.064437057435089</v>
      </c>
      <c r="D7" s="19">
        <f>AVERAGEIF('Refined data'!$C$2:$C$421,'Averages (formulas)'!A7,'Refined data'!$K$2:$K$421)</f>
        <v>1.2315285918693384E-2</v>
      </c>
      <c r="E7" s="20">
        <f>AVERAGEIF('Refined data'!$C$2:$C$421,'Averages (formulas)'!A7,'Refined data'!$H$2:$H$421)</f>
        <v>100</v>
      </c>
      <c r="F7" s="18">
        <f>AVERAGEIF('Refined data'!$C$2:$C$421,'Averages (formulas)'!A7,'Refined data'!$L$2:$L$421)</f>
        <v>1.2315285918693384</v>
      </c>
    </row>
    <row r="8" spans="1:6">
      <c r="A8" t="s">
        <v>145</v>
      </c>
      <c r="B8" s="18">
        <f>AVERAGEIF('Refined data'!$C$2:$C$421,'Averages (formulas)'!A8,'Refined data'!$D$2:$D$421)</f>
        <v>4.6140000000000008</v>
      </c>
      <c r="C8" s="18">
        <f>AVERAGEIF('Refined data'!$C$2:$C$421,'Averages (formulas)'!A8,'Refined data'!$J$2:$J$421)</f>
        <v>10.056788617886181</v>
      </c>
      <c r="D8" s="19">
        <f>AVERAGEIF('Refined data'!$C$2:$C$421,'Averages (formulas)'!A8,'Refined data'!$K$2:$K$421)</f>
        <v>1.2874971567072232E-2</v>
      </c>
      <c r="E8" s="20">
        <f>AVERAGEIF('Refined data'!$C$2:$C$421,'Averages (formulas)'!A8,'Refined data'!$H$2:$H$421)</f>
        <v>100</v>
      </c>
      <c r="F8" s="18">
        <f>AVERAGEIF('Refined data'!$C$2:$C$421,'Averages (formulas)'!A8,'Refined data'!$L$2:$L$421)</f>
        <v>1.2874971567072229</v>
      </c>
    </row>
    <row r="9" spans="1:6">
      <c r="A9" t="s">
        <v>146</v>
      </c>
      <c r="B9" s="18">
        <f>AVERAGEIF('Refined data'!$C$2:$C$421,'Averages (formulas)'!A9,'Refined data'!$D$2:$D$421)</f>
        <v>5.7606666666666664</v>
      </c>
      <c r="C9" s="18">
        <f>AVERAGEIF('Refined data'!$C$2:$C$421,'Averages (formulas)'!A9,'Refined data'!$J$2:$J$421)</f>
        <v>5.1522865853658546</v>
      </c>
      <c r="D9" s="19">
        <f>AVERAGEIF('Refined data'!$C$2:$C$421,'Averages (formulas)'!A9,'Refined data'!$K$2:$K$421)</f>
        <v>9.0324666768878594E-3</v>
      </c>
      <c r="E9" s="20">
        <f>AVERAGEIF('Refined data'!$C$2:$C$421,'Averages (formulas)'!A9,'Refined data'!$H$2:$H$421)</f>
        <v>78</v>
      </c>
      <c r="F9" s="18">
        <f>AVERAGEIF('Refined data'!$C$2:$C$421,'Averages (formulas)'!A9,'Refined data'!$L$2:$L$421)</f>
        <v>0.90324666768878592</v>
      </c>
    </row>
    <row r="10" spans="1:6">
      <c r="A10" t="s">
        <v>147</v>
      </c>
      <c r="B10" s="18">
        <f>AVERAGEIF('Refined data'!$C$2:$C$421,'Averages (formulas)'!A10,'Refined data'!$D$2:$D$421)</f>
        <v>5.8153333333333324</v>
      </c>
      <c r="C10" s="18">
        <f>AVERAGEIF('Refined data'!$C$2:$C$421,'Averages (formulas)'!A10,'Refined data'!$J$2:$J$421)</f>
        <v>11.862358197358194</v>
      </c>
      <c r="D10" s="19">
        <f>AVERAGEIF('Refined data'!$C$2:$C$421,'Averages (formulas)'!A10,'Refined data'!$K$2:$K$421)</f>
        <v>1.3283433465335856E-2</v>
      </c>
      <c r="E10" s="20">
        <f>AVERAGEIF('Refined data'!$C$2:$C$421,'Averages (formulas)'!A10,'Refined data'!$H$2:$H$421)</f>
        <v>100</v>
      </c>
      <c r="F10" s="18">
        <f>AVERAGEIF('Refined data'!$C$2:$C$421,'Averages (formulas)'!A10,'Refined data'!$L$2:$L$421)</f>
        <v>1.3283433465335857</v>
      </c>
    </row>
    <row r="11" spans="1:6">
      <c r="A11" t="s">
        <v>148</v>
      </c>
      <c r="B11" s="18">
        <f>AVERAGEIF('Refined data'!$C$2:$C$421,'Averages (formulas)'!A11,'Refined data'!$D$2:$D$421)</f>
        <v>5.366666666666668</v>
      </c>
      <c r="C11" s="18">
        <f>AVERAGEIF('Refined data'!$C$2:$C$421,'Averages (formulas)'!A11,'Refined data'!$J$2:$J$421)</f>
        <v>10.125194805194806</v>
      </c>
      <c r="D11" s="19">
        <f>AVERAGEIF('Refined data'!$C$2:$C$421,'Averages (formulas)'!A11,'Refined data'!$K$2:$K$421)</f>
        <v>1.3255117172317116E-2</v>
      </c>
      <c r="E11" s="20">
        <f>AVERAGEIF('Refined data'!$C$2:$C$421,'Averages (formulas)'!A11,'Refined data'!$H$2:$H$421)</f>
        <v>92</v>
      </c>
      <c r="F11" s="18">
        <f>AVERAGEIF('Refined data'!$C$2:$C$421,'Averages (formulas)'!A11,'Refined data'!$L$2:$L$421)</f>
        <v>1.3255117172317112</v>
      </c>
    </row>
    <row r="12" spans="1:6">
      <c r="A12" t="s">
        <v>149</v>
      </c>
      <c r="B12" s="18">
        <f>AVERAGEIF('Refined data'!$C$2:$C$421,'Averages (formulas)'!A12,'Refined data'!$D$2:$D$421)</f>
        <v>4.5299999999999994</v>
      </c>
      <c r="C12" s="18">
        <f>AVERAGEIF('Refined data'!$C$2:$C$421,'Averages (formulas)'!A12,'Refined data'!$J$2:$J$421)</f>
        <v>12.131272727272727</v>
      </c>
      <c r="D12" s="19">
        <f>AVERAGEIF('Refined data'!$C$2:$C$421,'Averages (formulas)'!A12,'Refined data'!$K$2:$K$421)</f>
        <v>1.5858773895954564E-2</v>
      </c>
      <c r="E12" s="20">
        <f>AVERAGEIF('Refined data'!$C$2:$C$421,'Averages (formulas)'!A12,'Refined data'!$H$2:$H$421)</f>
        <v>100</v>
      </c>
      <c r="F12" s="18">
        <f>AVERAGEIF('Refined data'!$C$2:$C$421,'Averages (formulas)'!A12,'Refined data'!$L$2:$L$421)</f>
        <v>1.5858773895954563</v>
      </c>
    </row>
    <row r="13" spans="1:6">
      <c r="A13" t="s">
        <v>150</v>
      </c>
      <c r="B13" s="18">
        <f>AVERAGEIF('Refined data'!$C$2:$C$421,'Averages (formulas)'!A13,'Refined data'!$D$2:$D$421)</f>
        <v>6.4573333333333345</v>
      </c>
      <c r="C13" s="18">
        <f>AVERAGEIF('Refined data'!$C$2:$C$421,'Averages (formulas)'!A13,'Refined data'!$J$2:$J$421)</f>
        <v>6.6312587412587414</v>
      </c>
      <c r="D13" s="19">
        <f>AVERAGEIF('Refined data'!$C$2:$C$421,'Averages (formulas)'!A13,'Refined data'!$K$2:$K$421)</f>
        <v>9.5039283333893197E-3</v>
      </c>
      <c r="E13" s="20">
        <f>AVERAGEIF('Refined data'!$C$2:$C$421,'Averages (formulas)'!A13,'Refined data'!$H$2:$H$421)</f>
        <v>82</v>
      </c>
      <c r="F13" s="18">
        <f>AVERAGEIF('Refined data'!$C$2:$C$421,'Averages (formulas)'!A13,'Refined data'!$L$2:$L$421)</f>
        <v>0.95039283333893165</v>
      </c>
    </row>
    <row r="14" spans="1:6">
      <c r="A14" t="s">
        <v>130</v>
      </c>
      <c r="B14" s="18">
        <f>AVERAGEIF('Refined data'!$C$2:$C$421,'Averages (formulas)'!A14,'Refined data'!$D$2:$D$421)</f>
        <v>5.2846666666666673</v>
      </c>
      <c r="C14" s="18">
        <f>AVERAGEIF('Refined data'!$C$2:$C$421,'Averages (formulas)'!A14,'Refined data'!$J$2:$J$421)</f>
        <v>12.659454926624738</v>
      </c>
      <c r="D14" s="19">
        <f>AVERAGEIF('Refined data'!$C$2:$C$421,'Averages (formulas)'!A14,'Refined data'!$K$2:$K$421)</f>
        <v>1.3453275097141868E-2</v>
      </c>
      <c r="E14" s="20">
        <f>AVERAGEIF('Refined data'!$C$2:$C$421,'Averages (formulas)'!A14,'Refined data'!$H$2:$H$421)</f>
        <v>98.666666666666671</v>
      </c>
      <c r="F14" s="18">
        <f>AVERAGEIF('Refined data'!$C$2:$C$421,'Averages (formulas)'!A14,'Refined data'!$L$2:$L$421)</f>
        <v>1.345327509714187</v>
      </c>
    </row>
    <row r="15" spans="1:6">
      <c r="A15" t="s">
        <v>131</v>
      </c>
      <c r="B15" s="18">
        <f>AVERAGEIF('Refined data'!$C$2:$C$421,'Averages (formulas)'!A15,'Refined data'!$D$2:$D$421)</f>
        <v>5.4706666666666672</v>
      </c>
      <c r="C15" s="18">
        <f>AVERAGEIF('Refined data'!$C$2:$C$421,'Averages (formulas)'!A15,'Refined data'!$J$2:$J$421)</f>
        <v>9.5542767295597475</v>
      </c>
      <c r="D15" s="19">
        <f>AVERAGEIF('Refined data'!$C$2:$C$421,'Averages (formulas)'!A15,'Refined data'!$K$2:$K$421)</f>
        <v>1.2168303019799454E-2</v>
      </c>
      <c r="E15" s="20">
        <f>AVERAGEIF('Refined data'!$C$2:$C$421,'Averages (formulas)'!A15,'Refined data'!$H$2:$H$421)</f>
        <v>97.333333333333329</v>
      </c>
      <c r="F15" s="18">
        <f>AVERAGEIF('Refined data'!$C$2:$C$421,'Averages (formulas)'!A15,'Refined data'!$L$2:$L$421)</f>
        <v>1.2168303019799456</v>
      </c>
    </row>
    <row r="16" spans="1:6">
      <c r="A16" t="s">
        <v>151</v>
      </c>
      <c r="B16" s="18">
        <f>AVERAGEIF('Refined data'!$C$2:$C$421,'Averages (formulas)'!A16,'Refined data'!$D$2:$D$421)</f>
        <v>5.062666666666666</v>
      </c>
      <c r="C16" s="18">
        <f>AVERAGEIF('Refined data'!$C$2:$C$421,'Averages (formulas)'!A16,'Refined data'!$J$2:$J$421)</f>
        <v>6.3796740994854213</v>
      </c>
      <c r="D16" s="19">
        <f>AVERAGEIF('Refined data'!$C$2:$C$421,'Averages (formulas)'!A16,'Refined data'!$K$2:$K$421)</f>
        <v>7.2041471052141015E-3</v>
      </c>
      <c r="E16" s="20">
        <f>AVERAGEIF('Refined data'!$C$2:$C$421,'Averages (formulas)'!A16,'Refined data'!$H$2:$H$421)</f>
        <v>66.666666666666671</v>
      </c>
      <c r="F16" s="18">
        <f>AVERAGEIF('Refined data'!$C$2:$C$421,'Averages (formulas)'!A16,'Refined data'!$L$2:$L$421)</f>
        <v>0.72041471052141004</v>
      </c>
    </row>
    <row r="17" spans="1:6">
      <c r="A17" t="s">
        <v>132</v>
      </c>
      <c r="B17" s="18">
        <f>AVERAGEIF('Refined data'!$C$2:$C$421,'Averages (formulas)'!A17,'Refined data'!$D$2:$D$421)</f>
        <v>5.4066666666666672</v>
      </c>
      <c r="C17" s="18">
        <f>AVERAGEIF('Refined data'!$C$2:$C$421,'Averages (formulas)'!A17,'Refined data'!$J$2:$J$421)</f>
        <v>1.4986972147349513</v>
      </c>
      <c r="D17" s="19">
        <f>AVERAGEIF('Refined data'!$C$2:$C$421,'Averages (formulas)'!A17,'Refined data'!$K$2:$K$421)</f>
        <v>-8.0395429579412504E-4</v>
      </c>
      <c r="E17" s="20">
        <f>AVERAGEIF('Refined data'!$C$2:$C$421,'Averages (formulas)'!A17,'Refined data'!$H$2:$H$421)</f>
        <v>34.666666666666664</v>
      </c>
      <c r="F17" s="18">
        <f>AVERAGEIF('Refined data'!$C$2:$C$421,'Averages (formulas)'!A17,'Refined data'!$L$2:$L$421)</f>
        <v>-8.039542957941255E-2</v>
      </c>
    </row>
    <row r="18" spans="1:6">
      <c r="A18" t="s">
        <v>133</v>
      </c>
      <c r="B18" s="18">
        <f>AVERAGEIF('Refined data'!$C$2:$C$421,'Averages (formulas)'!A18,'Refined data'!$D$2:$D$421)</f>
        <v>5.9586666666666677</v>
      </c>
      <c r="C18" s="18">
        <f>AVERAGEIF('Refined data'!$C$2:$C$421,'Averages (formulas)'!A18,'Refined data'!$J$2:$J$421)</f>
        <v>6.9915711252653931</v>
      </c>
      <c r="D18" s="19">
        <f>AVERAGEIF('Refined data'!$C$2:$C$421,'Averages (formulas)'!A18,'Refined data'!$K$2:$K$421)</f>
        <v>1.1695914782690714E-2</v>
      </c>
      <c r="E18" s="20">
        <f>AVERAGEIF('Refined data'!$C$2:$C$421,'Averages (formulas)'!A18,'Refined data'!$H$2:$H$421)</f>
        <v>100</v>
      </c>
      <c r="F18" s="18">
        <f>AVERAGEIF('Refined data'!$C$2:$C$421,'Averages (formulas)'!A18,'Refined data'!$L$2:$L$421)</f>
        <v>1.1695914782690713</v>
      </c>
    </row>
    <row r="19" spans="1:6">
      <c r="A19" t="s">
        <v>134</v>
      </c>
      <c r="B19" s="18">
        <f>AVERAGEIF('Refined data'!$C$2:$C$421,'Averages (formulas)'!A19,'Refined data'!$D$2:$D$421)</f>
        <v>5.8535714285714278</v>
      </c>
      <c r="C19" s="18">
        <f>AVERAGEIF('Refined data'!$C$2:$C$421,'Averages (formulas)'!A19,'Refined data'!$J$2:$J$421)</f>
        <v>11.02638762511374</v>
      </c>
      <c r="D19" s="19">
        <f>AVERAGEIF('Refined data'!$C$2:$C$421,'Averages (formulas)'!A19,'Refined data'!$K$2:$K$421)</f>
        <v>1.4096349287949188E-2</v>
      </c>
      <c r="E19" s="20">
        <f>AVERAGEIF('Refined data'!$C$2:$C$421,'Averages (formulas)'!A19,'Refined data'!$H$2:$H$421)</f>
        <v>100</v>
      </c>
      <c r="F19" s="18">
        <f>AVERAGEIF('Refined data'!$C$2:$C$421,'Averages (formulas)'!A19,'Refined data'!$L$2:$L$421)</f>
        <v>1.4096349287949188</v>
      </c>
    </row>
    <row r="20" spans="1:6">
      <c r="A20" t="s">
        <v>152</v>
      </c>
      <c r="B20" s="18">
        <f>AVERAGEIF('Refined data'!$C$2:$C$421,'Averages (formulas)'!A20,'Refined data'!$D$2:$D$421)</f>
        <v>4.996666666666667</v>
      </c>
      <c r="C20" s="18">
        <f>AVERAGEIF('Refined data'!$C$2:$C$421,'Averages (formulas)'!A20,'Refined data'!$J$2:$J$421)</f>
        <v>9.0219320594479839</v>
      </c>
      <c r="D20" s="19">
        <f>AVERAGEIF('Refined data'!$C$2:$C$421,'Averages (formulas)'!A20,'Refined data'!$K$2:$K$421)</f>
        <v>1.3069812490252804E-2</v>
      </c>
      <c r="E20" s="20">
        <f>AVERAGEIF('Refined data'!$C$2:$C$421,'Averages (formulas)'!A20,'Refined data'!$H$2:$H$421)</f>
        <v>100</v>
      </c>
      <c r="F20" s="18">
        <f>AVERAGEIF('Refined data'!$C$2:$C$421,'Averages (formulas)'!A20,'Refined data'!$L$2:$L$421)</f>
        <v>1.3069812490252808</v>
      </c>
    </row>
    <row r="21" spans="1:6">
      <c r="A21" t="s">
        <v>135</v>
      </c>
      <c r="B21" s="18">
        <f>AVERAGEIF('Refined data'!$C$2:$C$421,'Averages (formulas)'!A21,'Refined data'!$D$2:$D$421)</f>
        <v>5.5357142857142856</v>
      </c>
      <c r="C21" s="18">
        <f>AVERAGEIF('Refined data'!$C$2:$C$421,'Averages (formulas)'!A21,'Refined data'!$J$2:$J$421)</f>
        <v>6.1286379225869672</v>
      </c>
      <c r="D21" s="19">
        <f>AVERAGEIF('Refined data'!$C$2:$C$421,'Averages (formulas)'!A21,'Refined data'!$K$2:$K$421)</f>
        <v>8.3785313706720745E-3</v>
      </c>
      <c r="E21" s="20">
        <f>AVERAGEIF('Refined data'!$C$2:$C$421,'Averages (formulas)'!A21,'Refined data'!$H$2:$H$421)</f>
        <v>91.428571428571431</v>
      </c>
      <c r="F21" s="18">
        <f>AVERAGEIF('Refined data'!$C$2:$C$421,'Averages (formulas)'!A21,'Refined data'!$L$2:$L$421)</f>
        <v>0.83785313706720721</v>
      </c>
    </row>
    <row r="22" spans="1:6">
      <c r="A22" t="s">
        <v>136</v>
      </c>
      <c r="B22" s="18">
        <f>AVERAGEIF('Refined data'!$C$2:$C$421,'Averages (formulas)'!A22,'Refined data'!$D$2:$D$421)</f>
        <v>5.4446666666666665</v>
      </c>
      <c r="C22" s="18">
        <f>AVERAGEIF('Refined data'!$C$2:$C$421,'Averages (formulas)'!A22,'Refined data'!$J$2:$J$421)</f>
        <v>10.734910714285713</v>
      </c>
      <c r="D22" s="19">
        <f>AVERAGEIF('Refined data'!$C$2:$C$421,'Averages (formulas)'!A22,'Refined data'!$K$2:$K$421)</f>
        <v>1.2926811966088967E-2</v>
      </c>
      <c r="E22" s="20">
        <f>AVERAGEIF('Refined data'!$C$2:$C$421,'Averages (formulas)'!A22,'Refined data'!$H$2:$H$421)</f>
        <v>93.333333333333329</v>
      </c>
      <c r="F22" s="18">
        <f>AVERAGEIF('Refined data'!$C$2:$C$421,'Averages (formulas)'!A22,'Refined data'!$L$2:$L$421)</f>
        <v>1.2926811966088967</v>
      </c>
    </row>
    <row r="23" spans="1:6">
      <c r="A23" t="s">
        <v>137</v>
      </c>
      <c r="B23" s="18">
        <f>AVERAGEIF('Refined data'!$C$2:$C$421,'Averages (formulas)'!A23,'Refined data'!$D$2:$D$421)</f>
        <v>5.6846666666666668</v>
      </c>
      <c r="C23" s="18">
        <f>AVERAGEIF('Refined data'!$C$2:$C$421,'Averages (formulas)'!A23,'Refined data'!$J$2:$J$421)</f>
        <v>9.4253645833333337</v>
      </c>
      <c r="D23" s="19">
        <f>AVERAGEIF('Refined data'!$C$2:$C$421,'Averages (formulas)'!A23,'Refined data'!$K$2:$K$421)</f>
        <v>1.2119692883702951E-2</v>
      </c>
      <c r="E23" s="20">
        <f>AVERAGEIF('Refined data'!$C$2:$C$421,'Averages (formulas)'!A23,'Refined data'!$H$2:$H$421)</f>
        <v>79.333333333333329</v>
      </c>
      <c r="F23" s="18">
        <f>AVERAGEIF('Refined data'!$C$2:$C$421,'Averages (formulas)'!A23,'Refined data'!$L$2:$L$421)</f>
        <v>1.2119692883702953</v>
      </c>
    </row>
    <row r="24" spans="1:6">
      <c r="A24" t="s">
        <v>153</v>
      </c>
      <c r="B24" s="18">
        <f>AVERAGEIF('Refined data'!$C$2:$C$421,'Averages (formulas)'!A24,'Refined data'!$D$2:$D$421)</f>
        <v>5.0166666666666666</v>
      </c>
      <c r="C24" s="18">
        <f>AVERAGEIF('Refined data'!$C$2:$C$421,'Averages (formulas)'!A24,'Refined data'!$J$2:$J$421)</f>
        <v>9.1934374999999999</v>
      </c>
      <c r="D24" s="19">
        <f>AVERAGEIF('Refined data'!$C$2:$C$421,'Averages (formulas)'!A24,'Refined data'!$K$2:$K$421)</f>
        <v>1.2046203139935258E-2</v>
      </c>
      <c r="E24" s="20">
        <f>AVERAGEIF('Refined data'!$C$2:$C$421,'Averages (formulas)'!A24,'Refined data'!$H$2:$H$421)</f>
        <v>100</v>
      </c>
      <c r="F24" s="18">
        <f>AVERAGEIF('Refined data'!$C$2:$C$421,'Averages (formulas)'!A24,'Refined data'!$L$2:$L$421)</f>
        <v>1.2046203139935259</v>
      </c>
    </row>
    <row r="25" spans="1:6">
      <c r="A25" t="s">
        <v>138</v>
      </c>
      <c r="B25" s="18">
        <f>AVERAGEIF('Refined data'!$C$2:$C$421,'Averages (formulas)'!A25,'Refined data'!$D$2:$D$421)</f>
        <v>6.429333333333334</v>
      </c>
      <c r="C25" s="18">
        <f>AVERAGEIF('Refined data'!$C$2:$C$421,'Averages (formulas)'!A25,'Refined data'!$J$2:$J$421)</f>
        <v>5.7243080357142855</v>
      </c>
      <c r="D25" s="19">
        <f>AVERAGEIF('Refined data'!$C$2:$C$421,'Averages (formulas)'!A25,'Refined data'!$K$2:$K$421)</f>
        <v>7.3904632773274595E-3</v>
      </c>
      <c r="E25" s="20">
        <f>AVERAGEIF('Refined data'!$C$2:$C$421,'Averages (formulas)'!A25,'Refined data'!$H$2:$H$421)</f>
        <v>84</v>
      </c>
      <c r="F25" s="18">
        <f>AVERAGEIF('Refined data'!$C$2:$C$421,'Averages (formulas)'!A25,'Refined data'!$L$2:$L$421)</f>
        <v>0.73904632773274592</v>
      </c>
    </row>
    <row r="26" spans="1:6">
      <c r="A26" s="21" t="s">
        <v>160</v>
      </c>
      <c r="B26" s="18">
        <f>AVERAGEIF('Refined data'!$C$2:$C$421,'Averages (formulas)'!A26,'Refined data'!$D$2:$D$421)</f>
        <v>4.7</v>
      </c>
      <c r="C26" s="18">
        <f>AVERAGEIF('Refined data'!$C$2:$C$421,'Averages (formulas)'!A26,'Refined data'!$J$2:$J$421)</f>
        <v>10.538345864661654</v>
      </c>
      <c r="D26" s="19">
        <f>AVERAGEIF('Refined data'!$C$2:$C$421,'Averages (formulas)'!A26,'Refined data'!$K$2:$K$421)</f>
        <v>1.3346393090392017E-2</v>
      </c>
      <c r="E26" s="20">
        <f>AVERAGEIF('Refined data'!$C$2:$C$421,'Averages (formulas)'!A26,'Refined data'!$H$2:$H$421)</f>
        <v>100</v>
      </c>
      <c r="F26" s="18">
        <f>AVERAGEIF('Refined data'!$C$2:$C$421,'Averages (formulas)'!A26,'Refined data'!$L$2:$L$421)</f>
        <v>1.3346393090392015</v>
      </c>
    </row>
    <row r="27" spans="1:6">
      <c r="A27" s="21" t="s">
        <v>161</v>
      </c>
      <c r="B27" s="18">
        <f>AVERAGEIF('Refined data'!$C$2:$C$421,'Averages (formulas)'!A27,'Refined data'!$D$2:$D$421)</f>
        <v>4.7200000000000006</v>
      </c>
      <c r="C27" s="18">
        <f>AVERAGEIF('Refined data'!$C$2:$C$421,'Averages (formulas)'!A27,'Refined data'!$J$2:$J$421)</f>
        <v>3.4578947368421056</v>
      </c>
      <c r="D27" s="19">
        <f>AVERAGEIF('Refined data'!$C$2:$C$421,'Averages (formulas)'!A27,'Refined data'!$K$2:$K$421)</f>
        <v>4.7551880732589714E-3</v>
      </c>
      <c r="E27" s="20">
        <f>AVERAGEIF('Refined data'!$C$2:$C$421,'Averages (formulas)'!A27,'Refined data'!$H$2:$H$421)</f>
        <v>76</v>
      </c>
      <c r="F27" s="18">
        <f>AVERAGEIF('Refined data'!$C$2:$C$421,'Averages (formulas)'!A27,'Refined data'!$L$2:$L$421)</f>
        <v>0.47551880732589724</v>
      </c>
    </row>
    <row r="28" spans="1:6">
      <c r="A28" s="21" t="s">
        <v>162</v>
      </c>
      <c r="B28" s="18">
        <f>AVERAGEIF('Refined data'!$C$2:$C$421,'Averages (formulas)'!A28,'Refined data'!$D$2:$D$421)</f>
        <v>4.16</v>
      </c>
      <c r="C28" s="18">
        <f>AVERAGEIF('Refined data'!$C$2:$C$421,'Averages (formulas)'!A28,'Refined data'!$J$2:$J$421)</f>
        <v>11.306766917293235</v>
      </c>
      <c r="D28" s="19">
        <f>AVERAGEIF('Refined data'!$C$2:$C$421,'Averages (formulas)'!A28,'Refined data'!$K$2:$K$421)</f>
        <v>1.7668974547227094E-2</v>
      </c>
      <c r="E28" s="20">
        <f>AVERAGEIF('Refined data'!$C$2:$C$421,'Averages (formulas)'!A28,'Refined data'!$H$2:$H$421)</f>
        <v>100</v>
      </c>
      <c r="F28" s="18">
        <f>AVERAGEIF('Refined data'!$C$2:$C$421,'Averages (formulas)'!A28,'Refined data'!$L$2:$L$421)</f>
        <v>1.7668974547227099</v>
      </c>
    </row>
    <row r="29" spans="1:6">
      <c r="A29" s="21" t="s">
        <v>163</v>
      </c>
      <c r="B29" s="18">
        <f>AVERAGEIF('Refined data'!$C$2:$C$421,'Averages (formulas)'!A29,'Refined data'!$D$2:$D$421)</f>
        <v>4.0999999999999996</v>
      </c>
      <c r="C29" s="18">
        <f>AVERAGEIF('Refined data'!$C$2:$C$421,'Averages (formulas)'!A29,'Refined data'!$J$2:$J$421)</f>
        <v>4.1851503759398501</v>
      </c>
      <c r="D29" s="19">
        <f>AVERAGEIF('Refined data'!$C$2:$C$421,'Averages (formulas)'!A29,'Refined data'!$K$2:$K$421)</f>
        <v>7.4469857231437425E-3</v>
      </c>
      <c r="E29" s="20">
        <f>AVERAGEIF('Refined data'!$C$2:$C$421,'Averages (formulas)'!A29,'Refined data'!$H$2:$H$421)</f>
        <v>95</v>
      </c>
      <c r="F29" s="18">
        <f>AVERAGEIF('Refined data'!$C$2:$C$421,'Averages (formulas)'!A29,'Refined data'!$L$2:$L$421)</f>
        <v>0.7446985723143742</v>
      </c>
    </row>
    <row r="30" spans="1:6">
      <c r="A30" s="21" t="s">
        <v>164</v>
      </c>
      <c r="B30" s="18">
        <f>AVERAGEIF('Refined data'!$C$2:$C$421,'Averages (formulas)'!A30,'Refined data'!$D$2:$D$421)</f>
        <v>6.0200000000000005</v>
      </c>
      <c r="C30" s="18">
        <f>AVERAGEIF('Refined data'!$C$2:$C$421,'Averages (formulas)'!A30,'Refined data'!$J$2:$J$421)</f>
        <v>14.103492647058824</v>
      </c>
      <c r="D30" s="19">
        <f>AVERAGEIF('Refined data'!$C$2:$C$421,'Averages (formulas)'!A30,'Refined data'!$K$2:$K$421)</f>
        <v>1.3026370933960028E-2</v>
      </c>
      <c r="E30" s="20">
        <f>AVERAGEIF('Refined data'!$C$2:$C$421,'Averages (formulas)'!A30,'Refined data'!$H$2:$H$421)</f>
        <v>100</v>
      </c>
      <c r="F30" s="18">
        <f>AVERAGEIF('Refined data'!$C$2:$C$421,'Averages (formulas)'!A30,'Refined data'!$L$2:$L$421)</f>
        <v>1.3026370933960025</v>
      </c>
    </row>
    <row r="31" spans="1:6">
      <c r="A31" s="21" t="s">
        <v>165</v>
      </c>
      <c r="B31" s="18">
        <f>AVERAGEIF('Refined data'!$C$2:$C$421,'Averages (formulas)'!A31,'Refined data'!$D$2:$D$421)</f>
        <v>3.8400000000000007</v>
      </c>
      <c r="C31" s="18">
        <f>AVERAGEIF('Refined data'!$C$2:$C$421,'Averages (formulas)'!A31,'Refined data'!$J$2:$J$421)</f>
        <v>9.2752941176470571</v>
      </c>
      <c r="D31" s="19">
        <f>AVERAGEIF('Refined data'!$C$2:$C$421,'Averages (formulas)'!A31,'Refined data'!$K$2:$K$421)</f>
        <v>1.332414529412311E-2</v>
      </c>
      <c r="E31" s="20">
        <f>AVERAGEIF('Refined data'!$C$2:$C$421,'Averages (formulas)'!A31,'Refined data'!$H$2:$H$421)</f>
        <v>80</v>
      </c>
      <c r="F31" s="18">
        <f>AVERAGEIF('Refined data'!$C$2:$C$421,'Averages (formulas)'!A31,'Refined data'!$L$2:$L$421)</f>
        <v>1.3324145294123109</v>
      </c>
    </row>
    <row r="32" spans="1:6">
      <c r="A32" s="21" t="s">
        <v>166</v>
      </c>
      <c r="B32" s="18">
        <f>AVERAGEIF('Refined data'!$C$2:$C$421,'Averages (formulas)'!A32,'Refined data'!$D$2:$D$421)</f>
        <v>5.2</v>
      </c>
      <c r="C32" s="18">
        <f>AVERAGEIF('Refined data'!$C$2:$C$421,'Averages (formulas)'!A32,'Refined data'!$J$2:$J$421)</f>
        <v>6.226470588235296</v>
      </c>
      <c r="D32" s="19">
        <f>AVERAGEIF('Refined data'!$C$2:$C$421,'Averages (formulas)'!A32,'Refined data'!$K$2:$K$421)</f>
        <v>1.455292996780647E-2</v>
      </c>
      <c r="E32" s="20">
        <f>AVERAGEIF('Refined data'!$C$2:$C$421,'Averages (formulas)'!A32,'Refined data'!$H$2:$H$421)</f>
        <v>100</v>
      </c>
      <c r="F32" s="18">
        <f>AVERAGEIF('Refined data'!$C$2:$C$421,'Averages (formulas)'!A32,'Refined data'!$L$2:$L$421)</f>
        <v>1.4552929967806472</v>
      </c>
    </row>
    <row r="33" spans="1:6">
      <c r="A33" s="21" t="s">
        <v>167</v>
      </c>
      <c r="B33" s="18">
        <f>AVERAGEIF('Refined data'!$C$2:$C$421,'Averages (formulas)'!A33,'Refined data'!$D$2:$D$421)</f>
        <v>3.72</v>
      </c>
      <c r="C33" s="18">
        <f>AVERAGEIF('Refined data'!$C$2:$C$421,'Averages (formulas)'!A33,'Refined data'!$J$2:$J$421)</f>
        <v>4.9203431372549025</v>
      </c>
      <c r="D33" s="19">
        <f>AVERAGEIF('Refined data'!$C$2:$C$421,'Averages (formulas)'!A33,'Refined data'!$K$2:$K$421)</f>
        <v>8.2221421913890088E-3</v>
      </c>
      <c r="E33" s="20">
        <f>AVERAGEIF('Refined data'!$C$2:$C$421,'Averages (formulas)'!A33,'Refined data'!$H$2:$H$421)</f>
        <v>76.666666666666671</v>
      </c>
      <c r="F33" s="18">
        <f>AVERAGEIF('Refined data'!$C$2:$C$421,'Averages (formulas)'!A33,'Refined data'!$L$2:$L$421)</f>
        <v>0.82221421913890091</v>
      </c>
    </row>
    <row r="34" spans="1:6">
      <c r="A34" s="21" t="s">
        <v>168</v>
      </c>
      <c r="B34" s="18">
        <f>AVERAGEIF('Refined data'!$C$2:$C$421,'Averages (formulas)'!A34,'Refined data'!$D$2:$D$421)</f>
        <v>4.26</v>
      </c>
      <c r="C34" s="18">
        <f>AVERAGEIF('Refined data'!$C$2:$C$421,'Averages (formulas)'!A34,'Refined data'!$J$2:$J$421)</f>
        <v>9.3156716417910452</v>
      </c>
      <c r="D34" s="19">
        <f>AVERAGEIF('Refined data'!$C$2:$C$421,'Averages (formulas)'!A34,'Refined data'!$K$2:$K$421)</f>
        <v>1.2978750112126392E-2</v>
      </c>
      <c r="E34" s="20">
        <f>AVERAGEIF('Refined data'!$C$2:$C$421,'Averages (formulas)'!A34,'Refined data'!$H$2:$H$421)</f>
        <v>88</v>
      </c>
      <c r="F34" s="18">
        <f>AVERAGEIF('Refined data'!$C$2:$C$421,'Averages (formulas)'!A34,'Refined data'!$L$2:$L$421)</f>
        <v>1.2978750112126389</v>
      </c>
    </row>
    <row r="35" spans="1:6">
      <c r="A35" s="21" t="s">
        <v>169</v>
      </c>
      <c r="B35" s="18">
        <f>AVERAGEIF('Refined data'!$C$2:$C$421,'Averages (formulas)'!A35,'Refined data'!$D$2:$D$421)</f>
        <v>3.94</v>
      </c>
      <c r="C35" s="18">
        <f>AVERAGEIF('Refined data'!$C$2:$C$421,'Averages (formulas)'!A35,'Refined data'!$J$2:$J$421)</f>
        <v>8.4985074626865664</v>
      </c>
      <c r="D35" s="19">
        <f>AVERAGEIF('Refined data'!$C$2:$C$421,'Averages (formulas)'!A35,'Refined data'!$K$2:$K$421)</f>
        <v>1.2474039631690137E-2</v>
      </c>
      <c r="E35" s="20">
        <f>AVERAGEIF('Refined data'!$C$2:$C$421,'Averages (formulas)'!A35,'Refined data'!$H$2:$H$421)</f>
        <v>100</v>
      </c>
      <c r="F35" s="18">
        <f>AVERAGEIF('Refined data'!$C$2:$C$421,'Averages (formulas)'!A35,'Refined data'!$L$2:$L$421)</f>
        <v>1.2474039631690137</v>
      </c>
    </row>
    <row r="36" spans="1:6">
      <c r="A36" s="21" t="s">
        <v>188</v>
      </c>
      <c r="B36" s="18">
        <f>AVERAGEIF('Refined data'!$C$2:$C$421,'Averages (formulas)'!A36,'Refined data'!$D$2:$D$421)</f>
        <v>4.6599999999999993</v>
      </c>
      <c r="C36" s="18">
        <f>AVERAGEIF('Refined data'!$C$2:$C$421,'Averages (formulas)'!A36,'Refined data'!$J$2:$J$421)</f>
        <v>8.2805970149253731</v>
      </c>
      <c r="D36" s="19">
        <f>AVERAGEIF('Refined data'!$C$2:$C$421,'Averages (formulas)'!A36,'Refined data'!$K$2:$K$421)</f>
        <v>1.3726737395619443E-2</v>
      </c>
      <c r="E36" s="20">
        <f>AVERAGEIF('Refined data'!$C$2:$C$421,'Averages (formulas)'!A36,'Refined data'!$H$2:$H$421)</f>
        <v>100</v>
      </c>
      <c r="F36" s="18">
        <f>AVERAGEIF('Refined data'!$C$2:$C$421,'Averages (formulas)'!A36,'Refined data'!$L$2:$L$421)</f>
        <v>1.3726737395619444</v>
      </c>
    </row>
    <row r="37" spans="1:6">
      <c r="A37" s="21" t="s">
        <v>189</v>
      </c>
      <c r="B37" s="18">
        <f>AVERAGEIF('Refined data'!$C$2:$C$421,'Averages (formulas)'!A37,'Refined data'!$D$2:$D$421)</f>
        <v>4.5199999999999996</v>
      </c>
      <c r="C37" s="18">
        <f>AVERAGEIF('Refined data'!$C$2:$C$421,'Averages (formulas)'!A37,'Refined data'!$J$2:$J$421)</f>
        <v>7.4452736318407959</v>
      </c>
      <c r="D37" s="19">
        <f>AVERAGEIF('Refined data'!$C$2:$C$421,'Averages (formulas)'!A37,'Refined data'!$K$2:$K$421)</f>
        <v>1.1345683872444811E-2</v>
      </c>
      <c r="E37" s="20">
        <f>AVERAGEIF('Refined data'!$C$2:$C$421,'Averages (formulas)'!A37,'Refined data'!$H$2:$H$421)</f>
        <v>93.333333333333329</v>
      </c>
      <c r="F37" s="18">
        <f>AVERAGEIF('Refined data'!$C$2:$C$421,'Averages (formulas)'!A37,'Refined data'!$L$2:$L$421)</f>
        <v>1.1345683872444809</v>
      </c>
    </row>
    <row r="38" spans="1:6" ht="15.75">
      <c r="A38" s="21"/>
      <c r="B38" s="10"/>
    </row>
    <row r="39" spans="1:6" ht="15.75">
      <c r="A39" s="21"/>
      <c r="B39" s="10"/>
    </row>
    <row r="40" spans="1:6">
      <c r="A40" s="21"/>
    </row>
    <row r="41" spans="1:6">
      <c r="A41" s="21"/>
    </row>
    <row r="42" spans="1:6">
      <c r="A42" s="21"/>
    </row>
    <row r="43" spans="1:6">
      <c r="A43" s="21"/>
    </row>
    <row r="44" spans="1:6">
      <c r="A44" s="21"/>
    </row>
    <row r="45" spans="1:6">
      <c r="A45" s="21"/>
    </row>
    <row r="47" spans="1:6">
      <c r="A47" s="21"/>
    </row>
    <row r="48" spans="1:6">
      <c r="A48" s="21"/>
    </row>
    <row r="49" spans="1:1">
      <c r="A49" s="21"/>
    </row>
    <row r="50" spans="1:1">
      <c r="A50" s="21"/>
    </row>
    <row r="52" spans="1:1">
      <c r="A52" s="21"/>
    </row>
    <row r="53" spans="1:1">
      <c r="A53" s="21"/>
    </row>
    <row r="54" spans="1:1">
      <c r="A54" s="21"/>
    </row>
    <row r="55" spans="1:1">
      <c r="A55" s="21"/>
    </row>
    <row r="57" spans="1:1">
      <c r="A57" s="21"/>
    </row>
    <row r="58" spans="1:1">
      <c r="A58" s="21"/>
    </row>
    <row r="59" spans="1:1">
      <c r="A59" s="21"/>
    </row>
    <row r="60" spans="1:1">
      <c r="A60" s="21"/>
    </row>
    <row r="62" spans="1:1">
      <c r="A62" s="21"/>
    </row>
    <row r="63" spans="1:1">
      <c r="A63" s="21"/>
    </row>
    <row r="64" spans="1:1">
      <c r="A64" s="21"/>
    </row>
    <row r="65" spans="1:1">
      <c r="A65" s="21"/>
    </row>
    <row r="66" spans="1:1">
      <c r="A66" s="21"/>
    </row>
    <row r="67" spans="1:1">
      <c r="A67" s="21"/>
    </row>
    <row r="68" spans="1:1">
      <c r="A68" s="21"/>
    </row>
    <row r="69" spans="1:1">
      <c r="A69" s="21"/>
    </row>
    <row r="70" spans="1:1">
      <c r="A70" s="21"/>
    </row>
    <row r="72" spans="1:1">
      <c r="A72" s="21"/>
    </row>
    <row r="73" spans="1:1">
      <c r="A73" s="21"/>
    </row>
    <row r="74" spans="1:1">
      <c r="A74" s="21"/>
    </row>
    <row r="75" spans="1:1">
      <c r="A75" s="21"/>
    </row>
    <row r="77" spans="1:1">
      <c r="A77" s="21"/>
    </row>
    <row r="78" spans="1:1">
      <c r="A78" s="21"/>
    </row>
    <row r="79" spans="1:1">
      <c r="A79" s="21"/>
    </row>
    <row r="80" spans="1:1">
      <c r="A80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</sheetData>
  <conditionalFormatting sqref="A34">
    <cfRule type="expression" priority="1">
      <formula>AVERAGEIF($C$2:$C$421,XET56,$D$2:$D$421)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K9"/>
  <sheetViews>
    <sheetView workbookViewId="0">
      <selection activeCell="A3" sqref="A3:K9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7.42578125" bestFit="1" customWidth="1"/>
    <col min="2" max="2" width="16.28515625" bestFit="1" customWidth="1"/>
    <col min="3" max="4" width="15.5703125" bestFit="1" customWidth="1"/>
    <col min="5" max="5" width="12" bestFit="1" customWidth="1"/>
    <col min="6" max="7" width="9.28515625" bestFit="1" customWidth="1"/>
    <col min="8" max="10" width="12" customWidth="1"/>
    <col min="11" max="11" width="12" bestFit="1" customWidth="1"/>
  </cols>
  <sheetData>
    <row r="3" spans="1:11">
      <c r="A3" s="29" t="s">
        <v>193</v>
      </c>
      <c r="B3" s="29" t="s">
        <v>192</v>
      </c>
    </row>
    <row r="4" spans="1:11">
      <c r="A4" s="29" t="s">
        <v>190</v>
      </c>
      <c r="B4" t="s">
        <v>183</v>
      </c>
      <c r="C4" t="s">
        <v>184</v>
      </c>
      <c r="D4" t="s">
        <v>185</v>
      </c>
      <c r="E4" t="s">
        <v>43</v>
      </c>
      <c r="F4" t="s">
        <v>65</v>
      </c>
      <c r="G4" t="s">
        <v>66</v>
      </c>
      <c r="H4" t="s">
        <v>67</v>
      </c>
      <c r="I4" t="s">
        <v>88</v>
      </c>
      <c r="J4" t="s">
        <v>129</v>
      </c>
      <c r="K4" t="s">
        <v>191</v>
      </c>
    </row>
    <row r="5" spans="1:11">
      <c r="A5" s="30" t="s">
        <v>91</v>
      </c>
      <c r="B5" s="31">
        <v>100</v>
      </c>
      <c r="C5" s="31">
        <v>100</v>
      </c>
      <c r="D5" s="31">
        <v>88</v>
      </c>
      <c r="E5" s="31">
        <v>86</v>
      </c>
      <c r="F5" s="31">
        <v>100</v>
      </c>
      <c r="G5" s="31">
        <v>100</v>
      </c>
      <c r="H5" s="31">
        <v>98.666666666666671</v>
      </c>
      <c r="I5" s="31">
        <v>100</v>
      </c>
      <c r="J5" s="31">
        <v>93.333333333333329</v>
      </c>
      <c r="K5" s="31">
        <v>96.222222222222229</v>
      </c>
    </row>
    <row r="6" spans="1:11">
      <c r="A6" s="30" t="s">
        <v>92</v>
      </c>
      <c r="B6" s="31">
        <v>76</v>
      </c>
      <c r="C6" s="31">
        <v>80</v>
      </c>
      <c r="D6" s="31">
        <v>100</v>
      </c>
      <c r="E6" s="31">
        <v>99.333333333333329</v>
      </c>
      <c r="F6" s="31">
        <v>100</v>
      </c>
      <c r="G6" s="31">
        <v>92</v>
      </c>
      <c r="H6" s="31">
        <v>97.333333333333329</v>
      </c>
      <c r="I6" s="31">
        <v>100</v>
      </c>
      <c r="J6" s="31">
        <v>79.333333333333329</v>
      </c>
      <c r="K6" s="31">
        <v>91.555555555555557</v>
      </c>
    </row>
    <row r="7" spans="1:11">
      <c r="A7" s="30" t="s">
        <v>93</v>
      </c>
      <c r="B7" s="31">
        <v>100</v>
      </c>
      <c r="C7" s="31">
        <v>100</v>
      </c>
      <c r="D7" s="31">
        <v>100</v>
      </c>
      <c r="E7" s="31">
        <v>100</v>
      </c>
      <c r="F7" s="31">
        <v>100</v>
      </c>
      <c r="G7" s="31">
        <v>100</v>
      </c>
      <c r="H7" s="31">
        <v>66.666666666666671</v>
      </c>
      <c r="I7" s="31">
        <v>100</v>
      </c>
      <c r="J7" s="31">
        <v>100</v>
      </c>
      <c r="K7" s="31">
        <v>96.296296296296291</v>
      </c>
    </row>
    <row r="8" spans="1:11">
      <c r="A8" s="30" t="s">
        <v>94</v>
      </c>
      <c r="B8" s="31">
        <v>95</v>
      </c>
      <c r="C8" s="31">
        <v>76.666666666666671</v>
      </c>
      <c r="D8" s="31">
        <v>93.333333333333329</v>
      </c>
      <c r="E8" s="31">
        <v>68.666666666666671</v>
      </c>
      <c r="F8" s="31">
        <v>78</v>
      </c>
      <c r="G8" s="31">
        <v>82</v>
      </c>
      <c r="H8" s="31">
        <v>34.666666666666664</v>
      </c>
      <c r="I8" s="31">
        <v>91.428571428571431</v>
      </c>
      <c r="J8" s="31">
        <v>84</v>
      </c>
      <c r="K8" s="31">
        <v>78.195767195767203</v>
      </c>
    </row>
    <row r="9" spans="1:11">
      <c r="A9" s="30" t="s">
        <v>191</v>
      </c>
      <c r="B9" s="31">
        <v>92.75</v>
      </c>
      <c r="C9" s="31">
        <v>89.166666666666671</v>
      </c>
      <c r="D9" s="31">
        <v>95.333333333333329</v>
      </c>
      <c r="E9" s="31">
        <v>88.5</v>
      </c>
      <c r="F9" s="31">
        <v>94.5</v>
      </c>
      <c r="G9" s="31">
        <v>93.5</v>
      </c>
      <c r="H9" s="31">
        <v>74.333333333333343</v>
      </c>
      <c r="I9" s="31">
        <v>97.857142857142861</v>
      </c>
      <c r="J9" s="31">
        <v>89.166666666666657</v>
      </c>
      <c r="K9" s="31">
        <v>90.567460317460316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52"/>
  <sheetViews>
    <sheetView tabSelected="1" workbookViewId="0">
      <selection activeCell="C14" sqref="C14"/>
    </sheetView>
  </sheetViews>
  <sheetFormatPr defaultRowHeight="15"/>
  <cols>
    <col min="1" max="1" width="29" style="24" bestFit="1" customWidth="1"/>
    <col min="2" max="2" width="19.85546875" style="24" customWidth="1"/>
    <col min="3" max="3" width="19.7109375" style="24" customWidth="1"/>
    <col min="4" max="4" width="18.140625" style="24" bestFit="1" customWidth="1"/>
    <col min="5" max="5" width="11.7109375" style="24" bestFit="1" customWidth="1"/>
    <col min="6" max="6" width="13.5703125" style="24" bestFit="1" customWidth="1"/>
    <col min="7" max="7" width="17.140625" style="24" customWidth="1"/>
    <col min="8" max="16384" width="9.140625" style="24"/>
  </cols>
  <sheetData>
    <row r="1" spans="1:8" s="23" customFormat="1" ht="14.25">
      <c r="A1" s="23" t="s">
        <v>128</v>
      </c>
      <c r="B1" s="23" t="s">
        <v>0</v>
      </c>
      <c r="C1" s="23" t="s">
        <v>2</v>
      </c>
      <c r="D1" s="23" t="s">
        <v>126</v>
      </c>
      <c r="E1" s="23" t="s">
        <v>127</v>
      </c>
      <c r="F1" s="23" t="s">
        <v>186</v>
      </c>
      <c r="G1" s="23" t="s">
        <v>125</v>
      </c>
      <c r="H1" s="23" t="s">
        <v>187</v>
      </c>
    </row>
    <row r="2" spans="1:8">
      <c r="A2" s="28" t="s">
        <v>160</v>
      </c>
      <c r="B2" s="24" t="s">
        <v>183</v>
      </c>
      <c r="C2" s="28" t="s">
        <v>91</v>
      </c>
      <c r="D2" s="25">
        <f>AVERAGEIF('Refined data'!$C$2:$C$421,'Averages (formulas)'!A26,'Refined data'!$D$2:$D$421)</f>
        <v>4.7</v>
      </c>
      <c r="E2" s="25">
        <f>AVERAGEIF('Refined data'!$C$2:$C$421,'Averages (formulas)'!A26,'Refined data'!$J$2:$J$421)</f>
        <v>10.538345864661654</v>
      </c>
      <c r="F2" s="26">
        <f>AVERAGEIF('Refined data'!$C$2:$C$421,'Averages (formulas)'!A26,'Refined data'!$K$2:$K$421)</f>
        <v>1.3346393090392017E-2</v>
      </c>
      <c r="G2" s="27">
        <f>AVERAGEIF('Refined data'!$C$2:$C$421,'Averages (formulas)'!A26,'Refined data'!$H$2:$H$421)</f>
        <v>100</v>
      </c>
      <c r="H2" s="25">
        <f>AVERAGEIF('Refined data'!$C$2:$C$421,'Averages (formulas)'!A26,'Refined data'!$L$2:$L$421)</f>
        <v>1.3346393090392015</v>
      </c>
    </row>
    <row r="3" spans="1:8">
      <c r="A3" s="28" t="s">
        <v>164</v>
      </c>
      <c r="B3" s="24" t="s">
        <v>184</v>
      </c>
      <c r="C3" s="28" t="s">
        <v>91</v>
      </c>
      <c r="D3" s="25">
        <f>AVERAGEIF('Refined data'!$C$2:$C$421,'Averages (formulas)'!A30,'Refined data'!$D$2:$D$421)</f>
        <v>6.0200000000000005</v>
      </c>
      <c r="E3" s="25">
        <f>AVERAGEIF('Refined data'!$C$2:$C$421,'Averages (formulas)'!A30,'Refined data'!$J$2:$J$421)</f>
        <v>14.103492647058824</v>
      </c>
      <c r="F3" s="26">
        <f>AVERAGEIF('Refined data'!$C$2:$C$421,'Averages (formulas)'!A30,'Refined data'!$K$2:$K$421)</f>
        <v>1.3026370933960028E-2</v>
      </c>
      <c r="G3" s="27">
        <f>AVERAGEIF('Refined data'!$C$2:$C$421,'Averages (formulas)'!A30,'Refined data'!$H$2:$H$421)</f>
        <v>100</v>
      </c>
      <c r="H3" s="25">
        <f>AVERAGEIF('Refined data'!$C$2:$C$421,'Averages (formulas)'!A30,'Refined data'!$L$2:$L$421)</f>
        <v>1.3026370933960025</v>
      </c>
    </row>
    <row r="4" spans="1:8">
      <c r="A4" s="28" t="s">
        <v>168</v>
      </c>
      <c r="B4" s="24" t="s">
        <v>185</v>
      </c>
      <c r="C4" s="28" t="s">
        <v>91</v>
      </c>
      <c r="D4" s="25">
        <f>AVERAGEIF('Refined data'!$C$2:$C$421,'Averages (formulas)'!A34,'Refined data'!$D$2:$D$421)</f>
        <v>4.26</v>
      </c>
      <c r="E4" s="25">
        <f>AVERAGEIF('Refined data'!$C$2:$C$421,'Averages (formulas)'!A34,'Refined data'!$J$2:$J$421)</f>
        <v>9.3156716417910452</v>
      </c>
      <c r="F4" s="26">
        <f>AVERAGEIF('Refined data'!$C$2:$C$421,'Averages (formulas)'!A34,'Refined data'!$K$2:$K$421)</f>
        <v>1.2978750112126392E-2</v>
      </c>
      <c r="G4" s="27">
        <f>AVERAGEIF('Refined data'!$C$2:$C$421,'Averages (formulas)'!A34,'Refined data'!$H$2:$H$421)</f>
        <v>88</v>
      </c>
      <c r="H4" s="25">
        <f>AVERAGEIF('Refined data'!$C$2:$C$421,'Averages (formulas)'!A34,'Refined data'!$L$2:$L$421)</f>
        <v>1.2978750112126389</v>
      </c>
    </row>
    <row r="5" spans="1:8">
      <c r="A5" s="28" t="s">
        <v>139</v>
      </c>
      <c r="B5" s="24" t="s">
        <v>43</v>
      </c>
      <c r="C5" s="28" t="s">
        <v>91</v>
      </c>
      <c r="D5" s="25">
        <f>AVERAGEIF('Refined data'!$C$2:$C$421,'Averages (formulas)'!A2,'Refined data'!$D$2:$D$421)</f>
        <v>5.572000000000001</v>
      </c>
      <c r="E5" s="25">
        <f>AVERAGEIF('Refined data'!$C$2:$C$421,'Averages (formulas)'!A2,'Refined data'!$J$2:$J$421)</f>
        <v>13.74517393434591</v>
      </c>
      <c r="F5" s="26">
        <f>AVERAGEIF('Refined data'!$C$2:$C$421,'Averages (formulas)'!A2,'Refined data'!$K$2:$K$421)</f>
        <v>1.5136795159777625E-2</v>
      </c>
      <c r="G5" s="27">
        <f>AVERAGEIF('Refined data'!$C$2:$C$421,'Averages (formulas)'!A2,'Refined data'!$H$2:$H$421)</f>
        <v>86</v>
      </c>
      <c r="H5" s="25">
        <f>AVERAGEIF('Refined data'!$C$2:$C$421,'Averages (formulas)'!A2,'Refined data'!$L$2:$L$421)</f>
        <v>1.5136795159777625</v>
      </c>
    </row>
    <row r="6" spans="1:8">
      <c r="A6" s="28" t="s">
        <v>143</v>
      </c>
      <c r="B6" s="24" t="s">
        <v>65</v>
      </c>
      <c r="C6" s="28" t="s">
        <v>91</v>
      </c>
      <c r="D6" s="25">
        <f>AVERAGEIF('Refined data'!$C$2:$C$421,'Averages (formulas)'!A6,'Refined data'!$D$2:$D$421)</f>
        <v>6.0933333333333319</v>
      </c>
      <c r="E6" s="25">
        <f>AVERAGEIF('Refined data'!$C$2:$C$421,'Averages (formulas)'!A6,'Refined data'!$J$2:$J$421)</f>
        <v>12.122288486755833</v>
      </c>
      <c r="F6" s="26">
        <f>AVERAGEIF('Refined data'!$C$2:$C$421,'Averages (formulas)'!A6,'Refined data'!$K$2:$K$421)</f>
        <v>1.3896150231993715E-2</v>
      </c>
      <c r="G6" s="27">
        <f>AVERAGEIF('Refined data'!$C$2:$C$421,'Averages (formulas)'!A6,'Refined data'!$H$2:$H$421)</f>
        <v>100</v>
      </c>
      <c r="H6" s="25">
        <f>AVERAGEIF('Refined data'!$C$2:$C$421,'Averages (formulas)'!A6,'Refined data'!$L$2:$L$421)</f>
        <v>1.3896150231993716</v>
      </c>
    </row>
    <row r="7" spans="1:8">
      <c r="A7" s="28" t="s">
        <v>147</v>
      </c>
      <c r="B7" s="24" t="s">
        <v>66</v>
      </c>
      <c r="C7" s="28" t="s">
        <v>91</v>
      </c>
      <c r="D7" s="25">
        <f>AVERAGEIF('Refined data'!$C$2:$C$421,'Averages (formulas)'!A10,'Refined data'!$D$2:$D$421)</f>
        <v>5.8153333333333324</v>
      </c>
      <c r="E7" s="25">
        <f>AVERAGEIF('Refined data'!$C$2:$C$421,'Averages (formulas)'!A10,'Refined data'!$J$2:$J$421)</f>
        <v>11.862358197358194</v>
      </c>
      <c r="F7" s="26">
        <f>AVERAGEIF('Refined data'!$C$2:$C$421,'Averages (formulas)'!A10,'Refined data'!$K$2:$K$421)</f>
        <v>1.3283433465335856E-2</v>
      </c>
      <c r="G7" s="27">
        <f>AVERAGEIF('Refined data'!$C$2:$C$421,'Averages (formulas)'!A10,'Refined data'!$H$2:$H$421)</f>
        <v>100</v>
      </c>
      <c r="H7" s="25">
        <f>AVERAGEIF('Refined data'!$C$2:$C$421,'Averages (formulas)'!A10,'Refined data'!$L$2:$L$421)</f>
        <v>1.3283433465335857</v>
      </c>
    </row>
    <row r="8" spans="1:8">
      <c r="A8" s="28" t="s">
        <v>130</v>
      </c>
      <c r="B8" s="24" t="s">
        <v>67</v>
      </c>
      <c r="C8" s="28" t="s">
        <v>91</v>
      </c>
      <c r="D8" s="25">
        <f>AVERAGEIF('Refined data'!$C$2:$C$421,'Averages (formulas)'!A14,'Refined data'!$D$2:$D$421)</f>
        <v>5.2846666666666673</v>
      </c>
      <c r="E8" s="25">
        <f>AVERAGEIF('Refined data'!$C$2:$C$421,'Averages (formulas)'!A14,'Refined data'!$J$2:$J$421)</f>
        <v>12.659454926624738</v>
      </c>
      <c r="F8" s="26">
        <f>AVERAGEIF('Refined data'!$C$2:$C$421,'Averages (formulas)'!A14,'Refined data'!$K$2:$K$421)</f>
        <v>1.3453275097141868E-2</v>
      </c>
      <c r="G8" s="27">
        <f>AVERAGEIF('Refined data'!$C$2:$C$421,'Averages (formulas)'!A14,'Refined data'!$H$2:$H$421)</f>
        <v>98.666666666666671</v>
      </c>
      <c r="H8" s="25">
        <f>AVERAGEIF('Refined data'!$C$2:$C$421,'Averages (formulas)'!A14,'Refined data'!$L$2:$L$421)</f>
        <v>1.345327509714187</v>
      </c>
    </row>
    <row r="9" spans="1:8">
      <c r="A9" s="28" t="s">
        <v>133</v>
      </c>
      <c r="B9" s="24" t="s">
        <v>88</v>
      </c>
      <c r="C9" s="28" t="s">
        <v>91</v>
      </c>
      <c r="D9" s="25">
        <f>AVERAGEIF('Refined data'!$C$2:$C$421,'Averages (formulas)'!A18,'Refined data'!$D$2:$D$421)</f>
        <v>5.9586666666666677</v>
      </c>
      <c r="E9" s="25">
        <f>AVERAGEIF('Refined data'!$C$2:$C$421,'Averages (formulas)'!A18,'Refined data'!$J$2:$J$421)</f>
        <v>6.9915711252653931</v>
      </c>
      <c r="F9" s="26">
        <f>AVERAGEIF('Refined data'!$C$2:$C$421,'Averages (formulas)'!A18,'Refined data'!$K$2:$K$421)</f>
        <v>1.1695914782690714E-2</v>
      </c>
      <c r="G9" s="27">
        <f>AVERAGEIF('Refined data'!$C$2:$C$421,'Averages (formulas)'!A18,'Refined data'!$H$2:$H$421)</f>
        <v>100</v>
      </c>
      <c r="H9" s="25">
        <f>AVERAGEIF('Refined data'!$C$2:$C$421,'Averages (formulas)'!A18,'Refined data'!$L$2:$L$421)</f>
        <v>1.1695914782690713</v>
      </c>
    </row>
    <row r="10" spans="1:8">
      <c r="A10" s="28" t="s">
        <v>136</v>
      </c>
      <c r="B10" s="24" t="s">
        <v>129</v>
      </c>
      <c r="C10" s="28" t="s">
        <v>91</v>
      </c>
      <c r="D10" s="25">
        <f>AVERAGEIF('Refined data'!$C$2:$C$421,'Averages (formulas)'!A22,'Refined data'!$D$2:$D$421)</f>
        <v>5.4446666666666665</v>
      </c>
      <c r="E10" s="25">
        <f>AVERAGEIF('Refined data'!$C$2:$C$421,'Averages (formulas)'!A22,'Refined data'!$J$2:$J$421)</f>
        <v>10.734910714285713</v>
      </c>
      <c r="F10" s="26">
        <f>AVERAGEIF('Refined data'!$C$2:$C$421,'Averages (formulas)'!A22,'Refined data'!$K$2:$K$421)</f>
        <v>1.2926811966088967E-2</v>
      </c>
      <c r="G10" s="27">
        <f>AVERAGEIF('Refined data'!$C$2:$C$421,'Averages (formulas)'!A22,'Refined data'!$H$2:$H$421)</f>
        <v>93.333333333333329</v>
      </c>
      <c r="H10" s="25">
        <f>AVERAGEIF('Refined data'!$C$2:$C$421,'Averages (formulas)'!A22,'Refined data'!$L$2:$L$421)</f>
        <v>1.2926811966088967</v>
      </c>
    </row>
    <row r="11" spans="1:8">
      <c r="A11" s="28" t="s">
        <v>161</v>
      </c>
      <c r="B11" s="24" t="s">
        <v>183</v>
      </c>
      <c r="C11" s="28" t="s">
        <v>92</v>
      </c>
      <c r="D11" s="25">
        <f>AVERAGEIF('Refined data'!$C$2:$C$421,'Averages (formulas)'!A27,'Refined data'!$D$2:$D$421)</f>
        <v>4.7200000000000006</v>
      </c>
      <c r="E11" s="25">
        <f>AVERAGEIF('Refined data'!$C$2:$C$421,'Averages (formulas)'!A27,'Refined data'!$J$2:$J$421)</f>
        <v>3.4578947368421056</v>
      </c>
      <c r="F11" s="26">
        <f>AVERAGEIF('Refined data'!$C$2:$C$421,'Averages (formulas)'!A27,'Refined data'!$K$2:$K$421)</f>
        <v>4.7551880732589714E-3</v>
      </c>
      <c r="G11" s="27">
        <f>AVERAGEIF('Refined data'!$C$2:$C$421,'Averages (formulas)'!A27,'Refined data'!$H$2:$H$421)</f>
        <v>76</v>
      </c>
      <c r="H11" s="25">
        <f>AVERAGEIF('Refined data'!$C$2:$C$421,'Averages (formulas)'!A27,'Refined data'!$L$2:$L$421)</f>
        <v>0.47551880732589724</v>
      </c>
    </row>
    <row r="12" spans="1:8">
      <c r="A12" s="28" t="s">
        <v>165</v>
      </c>
      <c r="B12" s="24" t="s">
        <v>184</v>
      </c>
      <c r="C12" s="28" t="s">
        <v>92</v>
      </c>
      <c r="D12" s="25">
        <f>AVERAGEIF('Refined data'!$C$2:$C$421,'Averages (formulas)'!A31,'Refined data'!$D$2:$D$421)</f>
        <v>3.8400000000000007</v>
      </c>
      <c r="E12" s="25">
        <f>AVERAGEIF('Refined data'!$C$2:$C$421,'Averages (formulas)'!A31,'Refined data'!$J$2:$J$421)</f>
        <v>9.2752941176470571</v>
      </c>
      <c r="F12" s="26">
        <f>AVERAGEIF('Refined data'!$C$2:$C$421,'Averages (formulas)'!A31,'Refined data'!$K$2:$K$421)</f>
        <v>1.332414529412311E-2</v>
      </c>
      <c r="G12" s="27">
        <f>AVERAGEIF('Refined data'!$C$2:$C$421,'Averages (formulas)'!A31,'Refined data'!$H$2:$H$421)</f>
        <v>80</v>
      </c>
      <c r="H12" s="25">
        <f>AVERAGEIF('Refined data'!$C$2:$C$421,'Averages (formulas)'!A31,'Refined data'!$L$2:$L$421)</f>
        <v>1.3324145294123109</v>
      </c>
    </row>
    <row r="13" spans="1:8">
      <c r="A13" s="28" t="s">
        <v>169</v>
      </c>
      <c r="B13" s="24" t="s">
        <v>185</v>
      </c>
      <c r="C13" s="28" t="s">
        <v>92</v>
      </c>
      <c r="D13" s="25">
        <f>AVERAGEIF('Refined data'!$C$2:$C$421,'Averages (formulas)'!A35,'Refined data'!$D$2:$D$421)</f>
        <v>3.94</v>
      </c>
      <c r="E13" s="25">
        <f>AVERAGEIF('Refined data'!$C$2:$C$421,'Averages (formulas)'!A35,'Refined data'!$J$2:$J$421)</f>
        <v>8.4985074626865664</v>
      </c>
      <c r="F13" s="26">
        <f>AVERAGEIF('Refined data'!$C$2:$C$421,'Averages (formulas)'!A35,'Refined data'!$K$2:$K$421)</f>
        <v>1.2474039631690137E-2</v>
      </c>
      <c r="G13" s="27">
        <f>AVERAGEIF('Refined data'!$C$2:$C$421,'Averages (formulas)'!A35,'Refined data'!$H$2:$H$421)</f>
        <v>100</v>
      </c>
      <c r="H13" s="25">
        <f>AVERAGEIF('Refined data'!$C$2:$C$421,'Averages (formulas)'!A35,'Refined data'!$L$2:$L$421)</f>
        <v>1.2474039631690137</v>
      </c>
    </row>
    <row r="14" spans="1:8">
      <c r="A14" s="28" t="s">
        <v>140</v>
      </c>
      <c r="B14" s="24" t="s">
        <v>43</v>
      </c>
      <c r="C14" s="28" t="s">
        <v>92</v>
      </c>
      <c r="D14" s="25">
        <f>AVERAGEIF('Refined data'!$C$2:$C$421,'Averages (formulas)'!A3,'Refined data'!$D$2:$D$421)</f>
        <v>5</v>
      </c>
      <c r="E14" s="25">
        <f>AVERAGEIF('Refined data'!$C$2:$C$421,'Averages (formulas)'!A3,'Refined data'!$J$2:$J$421)</f>
        <v>10.598174097664543</v>
      </c>
      <c r="F14" s="26">
        <f>AVERAGEIF('Refined data'!$C$2:$C$421,'Averages (formulas)'!A3,'Refined data'!$K$2:$K$421)</f>
        <v>1.4542872542504115E-2</v>
      </c>
      <c r="G14" s="27">
        <f>AVERAGEIF('Refined data'!$C$2:$C$421,'Averages (formulas)'!A3,'Refined data'!$H$2:$H$421)</f>
        <v>99.333333333333329</v>
      </c>
      <c r="H14" s="25">
        <f>AVERAGEIF('Refined data'!$C$2:$C$421,'Averages (formulas)'!A3,'Refined data'!$L$2:$L$421)</f>
        <v>1.4542872542504113</v>
      </c>
    </row>
    <row r="15" spans="1:8">
      <c r="A15" s="28" t="s">
        <v>144</v>
      </c>
      <c r="B15" s="24" t="s">
        <v>65</v>
      </c>
      <c r="C15" s="28" t="s">
        <v>92</v>
      </c>
      <c r="D15" s="25">
        <f>AVERAGEIF('Refined data'!$C$2:$C$421,'Averages (formulas)'!A7,'Refined data'!$D$2:$D$421)</f>
        <v>6.1213333333333342</v>
      </c>
      <c r="E15" s="25">
        <f>AVERAGEIF('Refined data'!$C$2:$C$421,'Averages (formulas)'!A7,'Refined data'!$J$2:$J$421)</f>
        <v>10.064437057435089</v>
      </c>
      <c r="F15" s="26">
        <f>AVERAGEIF('Refined data'!$C$2:$C$421,'Averages (formulas)'!A7,'Refined data'!$K$2:$K$421)</f>
        <v>1.2315285918693384E-2</v>
      </c>
      <c r="G15" s="27">
        <f>AVERAGEIF('Refined data'!$C$2:$C$421,'Averages (formulas)'!A7,'Refined data'!$H$2:$H$421)</f>
        <v>100</v>
      </c>
      <c r="H15" s="25">
        <f>AVERAGEIF('Refined data'!$C$2:$C$421,'Averages (formulas)'!A7,'Refined data'!$L$2:$L$421)</f>
        <v>1.2315285918693384</v>
      </c>
    </row>
    <row r="16" spans="1:8">
      <c r="A16" s="28" t="s">
        <v>148</v>
      </c>
      <c r="B16" s="24" t="s">
        <v>66</v>
      </c>
      <c r="C16" s="28" t="s">
        <v>92</v>
      </c>
      <c r="D16" s="25">
        <f>AVERAGEIF('Refined data'!$C$2:$C$421,'Averages (formulas)'!A11,'Refined data'!$D$2:$D$421)</f>
        <v>5.366666666666668</v>
      </c>
      <c r="E16" s="25">
        <f>AVERAGEIF('Refined data'!$C$2:$C$421,'Averages (formulas)'!A11,'Refined data'!$J$2:$J$421)</f>
        <v>10.125194805194806</v>
      </c>
      <c r="F16" s="26">
        <f>AVERAGEIF('Refined data'!$C$2:$C$421,'Averages (formulas)'!A11,'Refined data'!$K$2:$K$421)</f>
        <v>1.3255117172317116E-2</v>
      </c>
      <c r="G16" s="27">
        <f>AVERAGEIF('Refined data'!$C$2:$C$421,'Averages (formulas)'!A11,'Refined data'!$H$2:$H$421)</f>
        <v>92</v>
      </c>
      <c r="H16" s="25">
        <f>AVERAGEIF('Refined data'!$C$2:$C$421,'Averages (formulas)'!A11,'Refined data'!$L$2:$L$421)</f>
        <v>1.3255117172317112</v>
      </c>
    </row>
    <row r="17" spans="1:8">
      <c r="A17" s="28" t="s">
        <v>131</v>
      </c>
      <c r="B17" s="24" t="s">
        <v>67</v>
      </c>
      <c r="C17" s="28" t="s">
        <v>92</v>
      </c>
      <c r="D17" s="25">
        <f>AVERAGEIF('Refined data'!$C$2:$C$421,'Averages (formulas)'!A15,'Refined data'!$D$2:$D$421)</f>
        <v>5.4706666666666672</v>
      </c>
      <c r="E17" s="25">
        <f>AVERAGEIF('Refined data'!$C$2:$C$421,'Averages (formulas)'!A15,'Refined data'!$J$2:$J$421)</f>
        <v>9.5542767295597475</v>
      </c>
      <c r="F17" s="26">
        <f>AVERAGEIF('Refined data'!$C$2:$C$421,'Averages (formulas)'!A15,'Refined data'!$K$2:$K$421)</f>
        <v>1.2168303019799454E-2</v>
      </c>
      <c r="G17" s="27">
        <f>AVERAGEIF('Refined data'!$C$2:$C$421,'Averages (formulas)'!A15,'Refined data'!$H$2:$H$421)</f>
        <v>97.333333333333329</v>
      </c>
      <c r="H17" s="25">
        <f>AVERAGEIF('Refined data'!$C$2:$C$421,'Averages (formulas)'!A15,'Refined data'!$L$2:$L$421)</f>
        <v>1.2168303019799456</v>
      </c>
    </row>
    <row r="18" spans="1:8">
      <c r="A18" s="28" t="s">
        <v>134</v>
      </c>
      <c r="B18" s="24" t="s">
        <v>88</v>
      </c>
      <c r="C18" s="28" t="s">
        <v>92</v>
      </c>
      <c r="D18" s="25">
        <f>AVERAGEIF('Refined data'!$C$2:$C$421,'Averages (formulas)'!A19,'Refined data'!$D$2:$D$421)</f>
        <v>5.8535714285714278</v>
      </c>
      <c r="E18" s="25">
        <f>AVERAGEIF('Refined data'!$C$2:$C$421,'Averages (formulas)'!A19,'Refined data'!$J$2:$J$421)</f>
        <v>11.02638762511374</v>
      </c>
      <c r="F18" s="26">
        <f>AVERAGEIF('Refined data'!$C$2:$C$421,'Averages (formulas)'!A19,'Refined data'!$K$2:$K$421)</f>
        <v>1.4096349287949188E-2</v>
      </c>
      <c r="G18" s="27">
        <f>AVERAGEIF('Refined data'!$C$2:$C$421,'Averages (formulas)'!A19,'Refined data'!$H$2:$H$421)</f>
        <v>100</v>
      </c>
      <c r="H18" s="25">
        <f>AVERAGEIF('Refined data'!$C$2:$C$421,'Averages (formulas)'!A19,'Refined data'!$L$2:$L$421)</f>
        <v>1.4096349287949188</v>
      </c>
    </row>
    <row r="19" spans="1:8">
      <c r="A19" s="28" t="s">
        <v>137</v>
      </c>
      <c r="B19" s="24" t="s">
        <v>129</v>
      </c>
      <c r="C19" s="28" t="s">
        <v>92</v>
      </c>
      <c r="D19" s="25">
        <f>AVERAGEIF('Refined data'!$C$2:$C$421,'Averages (formulas)'!A23,'Refined data'!$D$2:$D$421)</f>
        <v>5.6846666666666668</v>
      </c>
      <c r="E19" s="25">
        <f>AVERAGEIF('Refined data'!$C$2:$C$421,'Averages (formulas)'!A23,'Refined data'!$J$2:$J$421)</f>
        <v>9.4253645833333337</v>
      </c>
      <c r="F19" s="26">
        <f>AVERAGEIF('Refined data'!$C$2:$C$421,'Averages (formulas)'!A23,'Refined data'!$K$2:$K$421)</f>
        <v>1.2119692883702951E-2</v>
      </c>
      <c r="G19" s="27">
        <f>AVERAGEIF('Refined data'!$C$2:$C$421,'Averages (formulas)'!A23,'Refined data'!$H$2:$H$421)</f>
        <v>79.333333333333329</v>
      </c>
      <c r="H19" s="25">
        <f>AVERAGEIF('Refined data'!$C$2:$C$421,'Averages (formulas)'!A23,'Refined data'!$L$2:$L$421)</f>
        <v>1.2119692883702953</v>
      </c>
    </row>
    <row r="20" spans="1:8">
      <c r="A20" s="28" t="s">
        <v>162</v>
      </c>
      <c r="B20" s="24" t="s">
        <v>183</v>
      </c>
      <c r="C20" s="28" t="s">
        <v>93</v>
      </c>
      <c r="D20" s="25">
        <f>AVERAGEIF('Refined data'!$C$2:$C$421,'Averages (formulas)'!A28,'Refined data'!$D$2:$D$421)</f>
        <v>4.16</v>
      </c>
      <c r="E20" s="25">
        <f>AVERAGEIF('Refined data'!$C$2:$C$421,'Averages (formulas)'!A28,'Refined data'!$J$2:$J$421)</f>
        <v>11.306766917293235</v>
      </c>
      <c r="F20" s="26">
        <f>AVERAGEIF('Refined data'!$C$2:$C$421,'Averages (formulas)'!A28,'Refined data'!$K$2:$K$421)</f>
        <v>1.7668974547227094E-2</v>
      </c>
      <c r="G20" s="27">
        <f>AVERAGEIF('Refined data'!$C$2:$C$421,'Averages (formulas)'!A28,'Refined data'!$H$2:$H$421)</f>
        <v>100</v>
      </c>
      <c r="H20" s="25">
        <f>AVERAGEIF('Refined data'!$C$2:$C$421,'Averages (formulas)'!A28,'Refined data'!$L$2:$L$421)</f>
        <v>1.7668974547227099</v>
      </c>
    </row>
    <row r="21" spans="1:8">
      <c r="A21" s="28" t="s">
        <v>166</v>
      </c>
      <c r="B21" s="24" t="s">
        <v>184</v>
      </c>
      <c r="C21" s="28" t="s">
        <v>93</v>
      </c>
      <c r="D21" s="25">
        <f>AVERAGEIF('Refined data'!$C$2:$C$421,'Averages (formulas)'!A32,'Refined data'!$D$2:$D$421)</f>
        <v>5.2</v>
      </c>
      <c r="E21" s="25">
        <f>AVERAGEIF('Refined data'!$C$2:$C$421,'Averages (formulas)'!A32,'Refined data'!$J$2:$J$421)</f>
        <v>6.226470588235296</v>
      </c>
      <c r="F21" s="26">
        <f>AVERAGEIF('Refined data'!$C$2:$C$421,'Averages (formulas)'!A32,'Refined data'!$K$2:$K$421)</f>
        <v>1.455292996780647E-2</v>
      </c>
      <c r="G21" s="27">
        <f>AVERAGEIF('Refined data'!$C$2:$C$421,'Averages (formulas)'!A32,'Refined data'!$H$2:$H$421)</f>
        <v>100</v>
      </c>
      <c r="H21" s="25">
        <f>AVERAGEIF('Refined data'!$C$2:$C$421,'Averages (formulas)'!A32,'Refined data'!$L$2:$L$421)</f>
        <v>1.4552929967806472</v>
      </c>
    </row>
    <row r="22" spans="1:8">
      <c r="A22" s="28" t="s">
        <v>188</v>
      </c>
      <c r="B22" s="24" t="s">
        <v>185</v>
      </c>
      <c r="C22" s="28" t="s">
        <v>93</v>
      </c>
      <c r="D22" s="25">
        <f>AVERAGEIF('Refined data'!$C$2:$C$421,'Averages (formulas)'!A36,'Refined data'!$D$2:$D$421)</f>
        <v>4.6599999999999993</v>
      </c>
      <c r="E22" s="25">
        <f>AVERAGEIF('Refined data'!$C$2:$C$421,'Averages (formulas)'!A36,'Refined data'!$J$2:$J$421)</f>
        <v>8.2805970149253731</v>
      </c>
      <c r="F22" s="26">
        <f>AVERAGEIF('Refined data'!$C$2:$C$421,'Averages (formulas)'!A36,'Refined data'!$K$2:$K$421)</f>
        <v>1.3726737395619443E-2</v>
      </c>
      <c r="G22" s="27">
        <f>AVERAGEIF('Refined data'!$C$2:$C$421,'Averages (formulas)'!A36,'Refined data'!$H$2:$H$421)</f>
        <v>100</v>
      </c>
      <c r="H22" s="25">
        <f>AVERAGEIF('Refined data'!$C$2:$C$421,'Averages (formulas)'!A36,'Refined data'!$L$2:$L$421)</f>
        <v>1.3726737395619444</v>
      </c>
    </row>
    <row r="23" spans="1:8">
      <c r="A23" s="28" t="s">
        <v>141</v>
      </c>
      <c r="B23" s="24" t="s">
        <v>43</v>
      </c>
      <c r="C23" s="28" t="s">
        <v>93</v>
      </c>
      <c r="D23" s="25">
        <f>AVERAGEIF('Refined data'!$C$2:$C$421,'Averages (formulas)'!A4,'Refined data'!$D$2:$D$421)</f>
        <v>4.3113333333333337</v>
      </c>
      <c r="E23" s="25">
        <f>AVERAGEIF('Refined data'!$C$2:$C$421,'Averages (formulas)'!A4,'Refined data'!$J$2:$J$421)</f>
        <v>7.8610615711252638</v>
      </c>
      <c r="F23" s="26">
        <f>AVERAGEIF('Refined data'!$C$2:$C$421,'Averages (formulas)'!A4,'Refined data'!$K$2:$K$421)</f>
        <v>1.238730708858053E-2</v>
      </c>
      <c r="G23" s="27">
        <f>AVERAGEIF('Refined data'!$C$2:$C$421,'Averages (formulas)'!A4,'Refined data'!$H$2:$H$421)</f>
        <v>100</v>
      </c>
      <c r="H23" s="25">
        <f>AVERAGEIF('Refined data'!$C$2:$C$421,'Averages (formulas)'!A4,'Refined data'!$L$2:$L$421)</f>
        <v>1.2387307088580537</v>
      </c>
    </row>
    <row r="24" spans="1:8">
      <c r="A24" s="28" t="s">
        <v>145</v>
      </c>
      <c r="B24" s="24" t="s">
        <v>65</v>
      </c>
      <c r="C24" s="28" t="s">
        <v>93</v>
      </c>
      <c r="D24" s="25">
        <f>AVERAGEIF('Refined data'!$C$2:$C$421,'Averages (formulas)'!A8,'Refined data'!$D$2:$D$421)</f>
        <v>4.6140000000000008</v>
      </c>
      <c r="E24" s="25">
        <f>AVERAGEIF('Refined data'!$C$2:$C$421,'Averages (formulas)'!A8,'Refined data'!$J$2:$J$421)</f>
        <v>10.056788617886181</v>
      </c>
      <c r="F24" s="26">
        <f>AVERAGEIF('Refined data'!$C$2:$C$421,'Averages (formulas)'!A8,'Refined data'!$K$2:$K$421)</f>
        <v>1.2874971567072232E-2</v>
      </c>
      <c r="G24" s="27">
        <f>AVERAGEIF('Refined data'!$C$2:$C$421,'Averages (formulas)'!A8,'Refined data'!$H$2:$H$421)</f>
        <v>100</v>
      </c>
      <c r="H24" s="25">
        <f>AVERAGEIF('Refined data'!$C$2:$C$421,'Averages (formulas)'!A8,'Refined data'!$L$2:$L$421)</f>
        <v>1.2874971567072229</v>
      </c>
    </row>
    <row r="25" spans="1:8">
      <c r="A25" s="28" t="s">
        <v>149</v>
      </c>
      <c r="B25" s="24" t="s">
        <v>66</v>
      </c>
      <c r="C25" s="28" t="s">
        <v>93</v>
      </c>
      <c r="D25" s="25">
        <f>AVERAGEIF('Refined data'!$C$2:$C$421,'Averages (formulas)'!A12,'Refined data'!$D$2:$D$421)</f>
        <v>4.5299999999999994</v>
      </c>
      <c r="E25" s="25">
        <f>AVERAGEIF('Refined data'!$C$2:$C$421,'Averages (formulas)'!A12,'Refined data'!$J$2:$J$421)</f>
        <v>12.131272727272727</v>
      </c>
      <c r="F25" s="26">
        <f>AVERAGEIF('Refined data'!$C$2:$C$421,'Averages (formulas)'!A12,'Refined data'!$K$2:$K$421)</f>
        <v>1.5858773895954564E-2</v>
      </c>
      <c r="G25" s="27">
        <f>AVERAGEIF('Refined data'!$C$2:$C$421,'Averages (formulas)'!A12,'Refined data'!$H$2:$H$421)</f>
        <v>100</v>
      </c>
      <c r="H25" s="25">
        <f>AVERAGEIF('Refined data'!$C$2:$C$421,'Averages (formulas)'!A12,'Refined data'!$L$2:$L$421)</f>
        <v>1.5858773895954563</v>
      </c>
    </row>
    <row r="26" spans="1:8">
      <c r="A26" s="28" t="s">
        <v>151</v>
      </c>
      <c r="B26" s="24" t="s">
        <v>67</v>
      </c>
      <c r="C26" s="28" t="s">
        <v>93</v>
      </c>
      <c r="D26" s="25">
        <f>AVERAGEIF('Refined data'!$C$2:$C$421,'Averages (formulas)'!A16,'Refined data'!$D$2:$D$421)</f>
        <v>5.062666666666666</v>
      </c>
      <c r="E26" s="25">
        <f>AVERAGEIF('Refined data'!$C$2:$C$421,'Averages (formulas)'!A16,'Refined data'!$J$2:$J$421)</f>
        <v>6.3796740994854213</v>
      </c>
      <c r="F26" s="26">
        <f>AVERAGEIF('Refined data'!$C$2:$C$421,'Averages (formulas)'!A16,'Refined data'!$K$2:$K$421)</f>
        <v>7.2041471052141015E-3</v>
      </c>
      <c r="G26" s="27">
        <f>AVERAGEIF('Refined data'!$C$2:$C$421,'Averages (formulas)'!A16,'Refined data'!$H$2:$H$421)</f>
        <v>66.666666666666671</v>
      </c>
      <c r="H26" s="25">
        <f>AVERAGEIF('Refined data'!$C$2:$C$421,'Averages (formulas)'!A16,'Refined data'!$L$2:$L$421)</f>
        <v>0.72041471052141004</v>
      </c>
    </row>
    <row r="27" spans="1:8">
      <c r="A27" s="28" t="s">
        <v>152</v>
      </c>
      <c r="B27" s="24" t="s">
        <v>88</v>
      </c>
      <c r="C27" s="28" t="s">
        <v>93</v>
      </c>
      <c r="D27" s="25">
        <f>AVERAGEIF('Refined data'!$C$2:$C$421,'Averages (formulas)'!A20,'Refined data'!$D$2:$D$421)</f>
        <v>4.996666666666667</v>
      </c>
      <c r="E27" s="25">
        <f>AVERAGEIF('Refined data'!$C$2:$C$421,'Averages (formulas)'!A20,'Refined data'!$J$2:$J$421)</f>
        <v>9.0219320594479839</v>
      </c>
      <c r="F27" s="26">
        <f>AVERAGEIF('Refined data'!$C$2:$C$421,'Averages (formulas)'!A20,'Refined data'!$K$2:$K$421)</f>
        <v>1.3069812490252804E-2</v>
      </c>
      <c r="G27" s="27">
        <f>AVERAGEIF('Refined data'!$C$2:$C$421,'Averages (formulas)'!A20,'Refined data'!$H$2:$H$421)</f>
        <v>100</v>
      </c>
      <c r="H27" s="25">
        <f>AVERAGEIF('Refined data'!$C$2:$C$421,'Averages (formulas)'!A20,'Refined data'!$L$2:$L$421)</f>
        <v>1.3069812490252808</v>
      </c>
    </row>
    <row r="28" spans="1:8">
      <c r="A28" s="28" t="s">
        <v>153</v>
      </c>
      <c r="B28" s="24" t="s">
        <v>129</v>
      </c>
      <c r="C28" s="28" t="s">
        <v>93</v>
      </c>
      <c r="D28" s="25">
        <f>AVERAGEIF('Refined data'!$C$2:$C$421,'Averages (formulas)'!A24,'Refined data'!$D$2:$D$421)</f>
        <v>5.0166666666666666</v>
      </c>
      <c r="E28" s="25">
        <f>AVERAGEIF('Refined data'!$C$2:$C$421,'Averages (formulas)'!A24,'Refined data'!$J$2:$J$421)</f>
        <v>9.1934374999999999</v>
      </c>
      <c r="F28" s="26">
        <f>AVERAGEIF('Refined data'!$C$2:$C$421,'Averages (formulas)'!A24,'Refined data'!$K$2:$K$421)</f>
        <v>1.2046203139935258E-2</v>
      </c>
      <c r="G28" s="27">
        <f>AVERAGEIF('Refined data'!$C$2:$C$421,'Averages (formulas)'!A24,'Refined data'!$H$2:$H$421)</f>
        <v>100</v>
      </c>
      <c r="H28" s="25">
        <f>AVERAGEIF('Refined data'!$C$2:$C$421,'Averages (formulas)'!A24,'Refined data'!$L$2:$L$421)</f>
        <v>1.2046203139935259</v>
      </c>
    </row>
    <row r="29" spans="1:8">
      <c r="A29" s="28" t="s">
        <v>163</v>
      </c>
      <c r="B29" s="24" t="s">
        <v>183</v>
      </c>
      <c r="C29" s="28" t="s">
        <v>94</v>
      </c>
      <c r="D29" s="25">
        <f>AVERAGEIF('Refined data'!$C$2:$C$421,'Averages (formulas)'!A29,'Refined data'!$D$2:$D$421)</f>
        <v>4.0999999999999996</v>
      </c>
      <c r="E29" s="25">
        <f>AVERAGEIF('Refined data'!$C$2:$C$421,'Averages (formulas)'!A29,'Refined data'!$J$2:$J$421)</f>
        <v>4.1851503759398501</v>
      </c>
      <c r="F29" s="26">
        <f>AVERAGEIF('Refined data'!$C$2:$C$421,'Averages (formulas)'!A29,'Refined data'!$K$2:$K$421)</f>
        <v>7.4469857231437425E-3</v>
      </c>
      <c r="G29" s="27">
        <f>AVERAGEIF('Refined data'!$C$2:$C$421,'Averages (formulas)'!A29,'Refined data'!$H$2:$H$421)</f>
        <v>95</v>
      </c>
      <c r="H29" s="25">
        <f>AVERAGEIF('Refined data'!$C$2:$C$421,'Averages (formulas)'!A29,'Refined data'!$L$2:$L$421)</f>
        <v>0.7446985723143742</v>
      </c>
    </row>
    <row r="30" spans="1:8">
      <c r="A30" s="28" t="s">
        <v>167</v>
      </c>
      <c r="B30" s="24" t="s">
        <v>184</v>
      </c>
      <c r="C30" s="28" t="s">
        <v>94</v>
      </c>
      <c r="D30" s="25">
        <f>AVERAGEIF('Refined data'!$C$2:$C$421,'Averages (formulas)'!A33,'Refined data'!$D$2:$D$421)</f>
        <v>3.72</v>
      </c>
      <c r="E30" s="25">
        <f>AVERAGEIF('Refined data'!$C$2:$C$421,'Averages (formulas)'!A33,'Refined data'!$J$2:$J$421)</f>
        <v>4.9203431372549025</v>
      </c>
      <c r="F30" s="26">
        <f>AVERAGEIF('Refined data'!$C$2:$C$421,'Averages (formulas)'!A33,'Refined data'!$K$2:$K$421)</f>
        <v>8.2221421913890088E-3</v>
      </c>
      <c r="G30" s="27">
        <f>AVERAGEIF('Refined data'!$C$2:$C$421,'Averages (formulas)'!A33,'Refined data'!$H$2:$H$421)</f>
        <v>76.666666666666671</v>
      </c>
      <c r="H30" s="25">
        <f>AVERAGEIF('Refined data'!$C$2:$C$421,'Averages (formulas)'!A33,'Refined data'!$L$2:$L$421)</f>
        <v>0.82221421913890091</v>
      </c>
    </row>
    <row r="31" spans="1:8">
      <c r="A31" s="28" t="s">
        <v>189</v>
      </c>
      <c r="B31" s="24" t="s">
        <v>185</v>
      </c>
      <c r="C31" s="28" t="s">
        <v>94</v>
      </c>
      <c r="D31" s="25">
        <f>AVERAGEIF('Refined data'!$C$2:$C$421,'Averages (formulas)'!A37,'Refined data'!$D$2:$D$421)</f>
        <v>4.5199999999999996</v>
      </c>
      <c r="E31" s="25">
        <f>AVERAGEIF('Refined data'!$C$2:$C$421,'Averages (formulas)'!A37,'Refined data'!$J$2:$J$421)</f>
        <v>7.4452736318407959</v>
      </c>
      <c r="F31" s="26">
        <f>AVERAGEIF('Refined data'!$C$2:$C$421,'Averages (formulas)'!A37,'Refined data'!$K$2:$K$421)</f>
        <v>1.1345683872444811E-2</v>
      </c>
      <c r="G31" s="27">
        <f>AVERAGEIF('Refined data'!$C$2:$C$421,'Averages (formulas)'!A37,'Refined data'!$H$2:$H$421)</f>
        <v>93.333333333333329</v>
      </c>
      <c r="H31" s="25">
        <f>AVERAGEIF('Refined data'!$C$2:$C$421,'Averages (formulas)'!A37,'Refined data'!$L$2:$L$421)</f>
        <v>1.1345683872444809</v>
      </c>
    </row>
    <row r="32" spans="1:8">
      <c r="A32" s="28" t="s">
        <v>142</v>
      </c>
      <c r="B32" s="24" t="s">
        <v>43</v>
      </c>
      <c r="C32" s="28" t="s">
        <v>94</v>
      </c>
      <c r="D32" s="25">
        <f>AVERAGEIF('Refined data'!$C$2:$C$421,'Averages (formulas)'!A5,'Refined data'!$D$2:$D$421)</f>
        <v>5.3833333333333337</v>
      </c>
      <c r="E32" s="25">
        <f>AVERAGEIF('Refined data'!$C$2:$C$421,'Averages (formulas)'!A5,'Refined data'!$J$2:$J$421)</f>
        <v>3.1714702760084923</v>
      </c>
      <c r="F32" s="26">
        <f>AVERAGEIF('Refined data'!$C$2:$C$421,'Averages (formulas)'!A5,'Refined data'!$K$2:$K$421)</f>
        <v>7.1790198364470315E-3</v>
      </c>
      <c r="G32" s="27">
        <f>AVERAGEIF('Refined data'!$C$2:$C$421,'Averages (formulas)'!A5,'Refined data'!$H$2:$H$421)</f>
        <v>68.666666666666671</v>
      </c>
      <c r="H32" s="25">
        <f>AVERAGEIF('Refined data'!$C$2:$C$421,'Averages (formulas)'!A5,'Refined data'!$L$2:$L$421)</f>
        <v>0.71790198364470326</v>
      </c>
    </row>
    <row r="33" spans="1:8">
      <c r="A33" s="28" t="s">
        <v>146</v>
      </c>
      <c r="B33" s="24" t="s">
        <v>65</v>
      </c>
      <c r="C33" s="28" t="s">
        <v>94</v>
      </c>
      <c r="D33" s="25">
        <f>AVERAGEIF('Refined data'!$C$2:$C$421,'Averages (formulas)'!A9,'Refined data'!$D$2:$D$421)</f>
        <v>5.7606666666666664</v>
      </c>
      <c r="E33" s="25">
        <f>AVERAGEIF('Refined data'!$C$2:$C$421,'Averages (formulas)'!A9,'Refined data'!$J$2:$J$421)</f>
        <v>5.1522865853658546</v>
      </c>
      <c r="F33" s="26">
        <f>AVERAGEIF('Refined data'!$C$2:$C$421,'Averages (formulas)'!A9,'Refined data'!$K$2:$K$421)</f>
        <v>9.0324666768878594E-3</v>
      </c>
      <c r="G33" s="27">
        <f>AVERAGEIF('Refined data'!$C$2:$C$421,'Averages (formulas)'!A9,'Refined data'!$H$2:$H$421)</f>
        <v>78</v>
      </c>
      <c r="H33" s="25">
        <f>AVERAGEIF('Refined data'!$C$2:$C$421,'Averages (formulas)'!A9,'Refined data'!$L$2:$L$421)</f>
        <v>0.90324666768878592</v>
      </c>
    </row>
    <row r="34" spans="1:8">
      <c r="A34" s="28" t="s">
        <v>150</v>
      </c>
      <c r="B34" s="24" t="s">
        <v>66</v>
      </c>
      <c r="C34" s="28" t="s">
        <v>94</v>
      </c>
      <c r="D34" s="25">
        <f>AVERAGEIF('Refined data'!$C$2:$C$421,'Averages (formulas)'!A13,'Refined data'!$D$2:$D$421)</f>
        <v>6.4573333333333345</v>
      </c>
      <c r="E34" s="25">
        <f>AVERAGEIF('Refined data'!$C$2:$C$421,'Averages (formulas)'!A13,'Refined data'!$J$2:$J$421)</f>
        <v>6.6312587412587414</v>
      </c>
      <c r="F34" s="26">
        <f>AVERAGEIF('Refined data'!$C$2:$C$421,'Averages (formulas)'!A13,'Refined data'!$K$2:$K$421)</f>
        <v>9.5039283333893197E-3</v>
      </c>
      <c r="G34" s="27">
        <f>AVERAGEIF('Refined data'!$C$2:$C$421,'Averages (formulas)'!A13,'Refined data'!$H$2:$H$421)</f>
        <v>82</v>
      </c>
      <c r="H34" s="25">
        <f>AVERAGEIF('Refined data'!$C$2:$C$421,'Averages (formulas)'!A13,'Refined data'!$L$2:$L$421)</f>
        <v>0.95039283333893165</v>
      </c>
    </row>
    <row r="35" spans="1:8">
      <c r="A35" s="28" t="s">
        <v>132</v>
      </c>
      <c r="B35" s="24" t="s">
        <v>67</v>
      </c>
      <c r="C35" s="28" t="s">
        <v>94</v>
      </c>
      <c r="D35" s="25">
        <f>AVERAGEIF('Refined data'!$C$2:$C$421,'Averages (formulas)'!A17,'Refined data'!$D$2:$D$421)</f>
        <v>5.4066666666666672</v>
      </c>
      <c r="E35" s="25">
        <f>AVERAGEIF('Refined data'!$C$2:$C$421,'Averages (formulas)'!A17,'Refined data'!$J$2:$J$421)</f>
        <v>1.4986972147349513</v>
      </c>
      <c r="F35" s="26">
        <f>AVERAGEIF('Refined data'!$C$2:$C$421,'Averages (formulas)'!A17,'Refined data'!$K$2:$K$421)</f>
        <v>-8.0395429579412504E-4</v>
      </c>
      <c r="G35" s="27">
        <f>AVERAGEIF('Refined data'!$C$2:$C$421,'Averages (formulas)'!A17,'Refined data'!$H$2:$H$421)</f>
        <v>34.666666666666664</v>
      </c>
      <c r="H35" s="25">
        <f>AVERAGEIF('Refined data'!$C$2:$C$421,'Averages (formulas)'!A17,'Refined data'!$L$2:$L$421)</f>
        <v>-8.039542957941255E-2</v>
      </c>
    </row>
    <row r="36" spans="1:8">
      <c r="A36" s="28" t="s">
        <v>135</v>
      </c>
      <c r="B36" s="24" t="s">
        <v>88</v>
      </c>
      <c r="C36" s="28" t="s">
        <v>94</v>
      </c>
      <c r="D36" s="25">
        <f>AVERAGEIF('Refined data'!$C$2:$C$421,'Averages (formulas)'!A21,'Refined data'!$D$2:$D$421)</f>
        <v>5.5357142857142856</v>
      </c>
      <c r="E36" s="25">
        <f>AVERAGEIF('Refined data'!$C$2:$C$421,'Averages (formulas)'!A21,'Refined data'!$J$2:$J$421)</f>
        <v>6.1286379225869672</v>
      </c>
      <c r="F36" s="26">
        <f>AVERAGEIF('Refined data'!$C$2:$C$421,'Averages (formulas)'!A21,'Refined data'!$K$2:$K$421)</f>
        <v>8.3785313706720745E-3</v>
      </c>
      <c r="G36" s="27">
        <f>AVERAGEIF('Refined data'!$C$2:$C$421,'Averages (formulas)'!A21,'Refined data'!$H$2:$H$421)</f>
        <v>91.428571428571431</v>
      </c>
      <c r="H36" s="25">
        <f>AVERAGEIF('Refined data'!$C$2:$C$421,'Averages (formulas)'!A21,'Refined data'!$L$2:$L$421)</f>
        <v>0.83785313706720721</v>
      </c>
    </row>
    <row r="37" spans="1:8">
      <c r="A37" s="28" t="s">
        <v>138</v>
      </c>
      <c r="B37" s="24" t="s">
        <v>129</v>
      </c>
      <c r="C37" s="28" t="s">
        <v>94</v>
      </c>
      <c r="D37" s="25">
        <f>AVERAGEIF('Refined data'!$C$2:$C$421,'Averages (formulas)'!A25,'Refined data'!$D$2:$D$421)</f>
        <v>6.429333333333334</v>
      </c>
      <c r="E37" s="25">
        <f>AVERAGEIF('Refined data'!$C$2:$C$421,'Averages (formulas)'!A25,'Refined data'!$J$2:$J$421)</f>
        <v>5.7243080357142855</v>
      </c>
      <c r="F37" s="26">
        <f>AVERAGEIF('Refined data'!$C$2:$C$421,'Averages (formulas)'!A25,'Refined data'!$K$2:$K$421)</f>
        <v>7.3904632773274595E-3</v>
      </c>
      <c r="G37" s="27">
        <f>AVERAGEIF('Refined data'!$C$2:$C$421,'Averages (formulas)'!A25,'Refined data'!$H$2:$H$421)</f>
        <v>84</v>
      </c>
      <c r="H37" s="25">
        <f>AVERAGEIF('Refined data'!$C$2:$C$421,'Averages (formulas)'!A25,'Refined data'!$L$2:$L$421)</f>
        <v>0.73904632773274592</v>
      </c>
    </row>
    <row r="533" spans="2:2">
      <c r="B533" s="24" t="s">
        <v>105</v>
      </c>
    </row>
    <row r="864" spans="3:3">
      <c r="C864" s="24" t="s">
        <v>201</v>
      </c>
    </row>
    <row r="1442" spans="3:3">
      <c r="C1442" s="24" t="s">
        <v>105</v>
      </c>
    </row>
    <row r="1552" spans="3:3">
      <c r="C1552" s="24" t="s">
        <v>200</v>
      </c>
    </row>
  </sheetData>
  <autoFilter ref="A1:H37">
    <sortState ref="A2:H37">
      <sortCondition ref="C1:C37"/>
    </sortState>
  </autoFilter>
  <conditionalFormatting sqref="A34">
    <cfRule type="expression" priority="1">
      <formula>AVERAGEIF($E$2:$E$421,XEV56,$F$2:$F$421)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4:J1162"/>
  <sheetViews>
    <sheetView workbookViewId="0">
      <selection activeCell="G8" sqref="G8"/>
    </sheetView>
  </sheetViews>
  <sheetFormatPr defaultRowHeight="15"/>
  <cols>
    <col min="2" max="2" width="19.85546875" customWidth="1"/>
    <col min="4" max="4" width="12" customWidth="1"/>
    <col min="5" max="5" width="10.7109375" customWidth="1"/>
  </cols>
  <sheetData>
    <row r="4" spans="1:5">
      <c r="A4" t="s">
        <v>0</v>
      </c>
      <c r="B4" t="s">
        <v>2</v>
      </c>
      <c r="C4" t="s">
        <v>182</v>
      </c>
      <c r="D4" t="s">
        <v>195</v>
      </c>
      <c r="E4" t="s">
        <v>194</v>
      </c>
    </row>
    <row r="5" spans="1:5">
      <c r="A5" t="s">
        <v>196</v>
      </c>
      <c r="B5" t="s">
        <v>91</v>
      </c>
      <c r="C5" s="20">
        <f>AVERAGE(Averages!G5:G7)</f>
        <v>95.333333333333329</v>
      </c>
      <c r="D5">
        <f>AVERAGE(Averages!H5:H7)</f>
        <v>1.4105459619035734</v>
      </c>
      <c r="E5">
        <f>AVERAGE(Averages!E5:E7)</f>
        <v>12.57660687281998</v>
      </c>
    </row>
    <row r="6" spans="1:5">
      <c r="A6" t="s">
        <v>196</v>
      </c>
      <c r="B6" t="s">
        <v>92</v>
      </c>
      <c r="C6" s="20">
        <f>AVERAGE(Averages!G14:G16)</f>
        <v>97.1111111111111</v>
      </c>
      <c r="D6">
        <f>AVERAGE(Averages!H14:H16)</f>
        <v>1.3371091877838204</v>
      </c>
      <c r="E6">
        <f>AVERAGE(Averages!E14:E16)</f>
        <v>10.262601986764812</v>
      </c>
    </row>
    <row r="7" spans="1:5">
      <c r="A7" t="s">
        <v>196</v>
      </c>
      <c r="B7" t="s">
        <v>93</v>
      </c>
      <c r="C7" s="20">
        <f>AVERAGE(Averages!G23:G25)</f>
        <v>100</v>
      </c>
      <c r="D7">
        <f>AVERAGE(Averages!H23:H25)</f>
        <v>1.3707017517202444</v>
      </c>
      <c r="E7">
        <f>AVERAGE(Averages!E23:E25)</f>
        <v>10.016374305428057</v>
      </c>
    </row>
    <row r="8" spans="1:5">
      <c r="A8" t="s">
        <v>196</v>
      </c>
      <c r="B8" t="s">
        <v>94</v>
      </c>
      <c r="C8" s="20">
        <f>AVERAGE(Averages!G32:G34)</f>
        <v>76.222222222222229</v>
      </c>
      <c r="D8">
        <f>AVERAGE(Averages!H32:H34)</f>
        <v>0.85718049489080694</v>
      </c>
      <c r="E8">
        <f>AVERAGE(Averages!E32:E34)</f>
        <v>4.9850052008776968</v>
      </c>
    </row>
    <row r="9" spans="1:5">
      <c r="A9" t="s">
        <v>198</v>
      </c>
      <c r="B9" t="s">
        <v>91</v>
      </c>
      <c r="C9" s="20">
        <f>AVERAGE(Averages!G8:G10)</f>
        <v>97.333333333333329</v>
      </c>
      <c r="D9">
        <f>AVERAGE(Averages!H8:H10)</f>
        <v>1.2692000615307184</v>
      </c>
      <c r="E9">
        <f>AVERAGE(Averages!E8:E10)</f>
        <v>10.128645588725282</v>
      </c>
    </row>
    <row r="10" spans="1:5">
      <c r="A10" t="s">
        <v>198</v>
      </c>
      <c r="B10" t="s">
        <v>92</v>
      </c>
      <c r="C10" s="20">
        <f>AVERAGE(Averages!G17:G19)</f>
        <v>92.222222222222214</v>
      </c>
      <c r="D10">
        <f>AVERAGE(Averages!H17:H19)</f>
        <v>1.2794781730483866</v>
      </c>
      <c r="E10">
        <f>AVERAGE(Averages!E17:E19)</f>
        <v>10.002009646002273</v>
      </c>
    </row>
    <row r="11" spans="1:5">
      <c r="A11" t="s">
        <v>198</v>
      </c>
      <c r="B11" t="s">
        <v>93</v>
      </c>
      <c r="C11" s="20">
        <f>AVERAGE(Averages!G26:G28)</f>
        <v>88.8888888888889</v>
      </c>
      <c r="D11">
        <f>AVERAGE(Averages!H26:H28)</f>
        <v>1.077338757846739</v>
      </c>
      <c r="E11">
        <f>AVERAGE(Averages!E26:E28)</f>
        <v>8.1983478863111348</v>
      </c>
    </row>
    <row r="12" spans="1:5">
      <c r="A12" t="s">
        <v>198</v>
      </c>
      <c r="B12" t="s">
        <v>94</v>
      </c>
      <c r="C12" s="20">
        <f>AVERAGE(Averages!G35:G37)</f>
        <v>70.031746031746039</v>
      </c>
      <c r="D12">
        <f>AVERAGE(Averages!H35:H37)</f>
        <v>0.49883467840684687</v>
      </c>
      <c r="E12">
        <f>AVERAGE(Averages!E35:E37)</f>
        <v>4.4505477243454017</v>
      </c>
    </row>
    <row r="13" spans="1:5">
      <c r="A13" t="s">
        <v>197</v>
      </c>
      <c r="B13" t="s">
        <v>91</v>
      </c>
      <c r="C13" s="20">
        <f>AVERAGE(Averages!G2:G4)</f>
        <v>96</v>
      </c>
      <c r="D13">
        <f>AVERAGE(Averages!H2:H4)</f>
        <v>1.3117171378826145</v>
      </c>
      <c r="E13">
        <f>AVERAGE(Averages!E2:E4)</f>
        <v>11.319170051170508</v>
      </c>
    </row>
    <row r="14" spans="1:5">
      <c r="A14" t="s">
        <v>197</v>
      </c>
      <c r="B14" t="s">
        <v>92</v>
      </c>
      <c r="C14" s="20">
        <f>AVERAGE(Averages!G11:G13)</f>
        <v>85.333333333333329</v>
      </c>
      <c r="D14">
        <f>AVERAGE(Averages!H11:H13)</f>
        <v>1.0184457666357407</v>
      </c>
      <c r="E14">
        <f>AVERAGE(Averages!E11:E13)</f>
        <v>7.0772321057252432</v>
      </c>
    </row>
    <row r="15" spans="1:5">
      <c r="A15" t="s">
        <v>197</v>
      </c>
      <c r="B15" t="s">
        <v>93</v>
      </c>
      <c r="C15" s="20">
        <f>AVERAGE(Averages!G20:G22)</f>
        <v>100</v>
      </c>
      <c r="D15">
        <f>AVERAGE(Averages!H20:H22)</f>
        <v>1.5316213970217671</v>
      </c>
      <c r="E15">
        <f>AVERAGE(Averages!E20:E22)</f>
        <v>8.6046115068179692</v>
      </c>
    </row>
    <row r="16" spans="1:5">
      <c r="A16" t="s">
        <v>197</v>
      </c>
      <c r="B16" t="s">
        <v>94</v>
      </c>
      <c r="C16" s="20">
        <f>AVERAGE(Averages!G29:G31)</f>
        <v>88.333333333333329</v>
      </c>
      <c r="D16">
        <f>AVERAGE(Averages!H29:H31)</f>
        <v>0.9004937262325855</v>
      </c>
      <c r="E16">
        <f>AVERAGE(Averages!E29:E31)</f>
        <v>5.5169223816785156</v>
      </c>
    </row>
    <row r="954" spans="10:10">
      <c r="J954" t="s">
        <v>199</v>
      </c>
    </row>
    <row r="1162" spans="8:8">
      <c r="H1162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5" sqref="C5"/>
    </sheetView>
  </sheetViews>
  <sheetFormatPr defaultRowHeight="15"/>
  <cols>
    <col min="1" max="1" width="19.5703125" bestFit="1" customWidth="1"/>
  </cols>
  <sheetData>
    <row r="1" spans="1:10">
      <c r="B1" t="s">
        <v>183</v>
      </c>
      <c r="C1" t="s">
        <v>184</v>
      </c>
      <c r="D1" t="s">
        <v>185</v>
      </c>
      <c r="E1" t="s">
        <v>43</v>
      </c>
      <c r="F1" t="s">
        <v>65</v>
      </c>
      <c r="G1" t="s">
        <v>66</v>
      </c>
      <c r="H1" t="s">
        <v>67</v>
      </c>
      <c r="I1" t="s">
        <v>88</v>
      </c>
      <c r="J1" t="s">
        <v>129</v>
      </c>
    </row>
    <row r="2" spans="1:10">
      <c r="A2" t="s">
        <v>91</v>
      </c>
      <c r="B2">
        <v>1.3346393090392015</v>
      </c>
      <c r="C2">
        <v>1.3026370933960025</v>
      </c>
      <c r="D2">
        <v>1.2978750112126389</v>
      </c>
      <c r="E2">
        <v>1.5136795159777625</v>
      </c>
      <c r="F2">
        <v>1.3896150231993716</v>
      </c>
      <c r="G2">
        <v>1.3283433465335857</v>
      </c>
      <c r="H2">
        <v>1.345327509714187</v>
      </c>
      <c r="I2">
        <v>1.1695914782690713</v>
      </c>
      <c r="J2">
        <v>1.2926811966088967</v>
      </c>
    </row>
    <row r="3" spans="1:10">
      <c r="A3" t="s">
        <v>92</v>
      </c>
      <c r="B3">
        <v>0.47551880732589724</v>
      </c>
      <c r="C3">
        <v>1.3324145294123109</v>
      </c>
      <c r="D3">
        <v>1.2474039631690137</v>
      </c>
      <c r="E3">
        <v>1.4542872542504113</v>
      </c>
      <c r="F3">
        <v>1.2315285918693384</v>
      </c>
      <c r="G3">
        <v>1.3255117172317112</v>
      </c>
      <c r="H3">
        <v>1.2168303019799456</v>
      </c>
      <c r="I3">
        <v>1.4096349287949188</v>
      </c>
      <c r="J3">
        <v>1.2119692883702953</v>
      </c>
    </row>
    <row r="4" spans="1:10">
      <c r="A4" t="s">
        <v>93</v>
      </c>
      <c r="B4">
        <v>1.7668974547227099</v>
      </c>
      <c r="C4">
        <v>1.4552929967806472</v>
      </c>
      <c r="D4">
        <v>1.3726737395619444</v>
      </c>
      <c r="E4">
        <v>1.2387307088580537</v>
      </c>
      <c r="F4">
        <v>1.2874971567072229</v>
      </c>
      <c r="G4">
        <v>1.5858773895954563</v>
      </c>
      <c r="H4">
        <v>0.72041471052141004</v>
      </c>
      <c r="I4">
        <v>1.3069812490252808</v>
      </c>
      <c r="J4">
        <v>1.2046203139935259</v>
      </c>
    </row>
    <row r="5" spans="1:10">
      <c r="A5" t="s">
        <v>94</v>
      </c>
      <c r="B5">
        <v>0.7446985723143742</v>
      </c>
      <c r="C5">
        <v>0.82221421913890091</v>
      </c>
      <c r="D5">
        <v>1.1345683872444809</v>
      </c>
      <c r="E5">
        <v>0.71790198364470326</v>
      </c>
      <c r="F5">
        <v>0.90324666768878592</v>
      </c>
      <c r="G5">
        <v>0.95039283333893165</v>
      </c>
      <c r="H5">
        <v>-8.039542957941255E-2</v>
      </c>
      <c r="I5">
        <v>0.83785313706720721</v>
      </c>
      <c r="J5">
        <v>0.73904632773274592</v>
      </c>
    </row>
    <row r="9" spans="1:10">
      <c r="B9" t="s">
        <v>183</v>
      </c>
      <c r="C9" t="s">
        <v>184</v>
      </c>
      <c r="D9" t="s">
        <v>185</v>
      </c>
      <c r="E9" t="s">
        <v>43</v>
      </c>
      <c r="F9" t="s">
        <v>65</v>
      </c>
      <c r="G9" t="s">
        <v>66</v>
      </c>
      <c r="H9" t="s">
        <v>67</v>
      </c>
      <c r="I9" t="s">
        <v>88</v>
      </c>
      <c r="J9" t="s">
        <v>129</v>
      </c>
    </row>
    <row r="10" spans="1:10">
      <c r="A10" t="s">
        <v>91</v>
      </c>
      <c r="B10">
        <v>100</v>
      </c>
      <c r="C10">
        <v>100</v>
      </c>
      <c r="D10">
        <v>88</v>
      </c>
      <c r="E10">
        <v>86</v>
      </c>
      <c r="F10">
        <v>100</v>
      </c>
      <c r="G10">
        <v>100</v>
      </c>
      <c r="H10">
        <v>98.666666666666671</v>
      </c>
      <c r="I10">
        <v>100</v>
      </c>
      <c r="J10">
        <v>93.333333333333329</v>
      </c>
    </row>
    <row r="11" spans="1:10">
      <c r="A11" t="s">
        <v>92</v>
      </c>
      <c r="B11">
        <v>76</v>
      </c>
      <c r="C11">
        <v>80</v>
      </c>
      <c r="D11">
        <v>100</v>
      </c>
      <c r="E11">
        <v>99.333333333333329</v>
      </c>
      <c r="F11">
        <v>100</v>
      </c>
      <c r="G11">
        <v>92</v>
      </c>
      <c r="H11">
        <v>97.333333333333329</v>
      </c>
      <c r="I11">
        <v>100</v>
      </c>
      <c r="J11">
        <v>79.333333333333329</v>
      </c>
    </row>
    <row r="12" spans="1:10">
      <c r="A12" t="s">
        <v>93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66.666666666666671</v>
      </c>
      <c r="I12">
        <v>100</v>
      </c>
      <c r="J12">
        <v>100</v>
      </c>
    </row>
    <row r="13" spans="1:10">
      <c r="A13" t="s">
        <v>94</v>
      </c>
      <c r="B13">
        <v>95</v>
      </c>
      <c r="C13">
        <v>76.666666666666671</v>
      </c>
      <c r="D13">
        <v>93.333333333333329</v>
      </c>
      <c r="E13">
        <v>68.666666666666671</v>
      </c>
      <c r="F13">
        <v>78</v>
      </c>
      <c r="G13">
        <v>82</v>
      </c>
      <c r="H13">
        <v>34.666666666666664</v>
      </c>
      <c r="I13">
        <v>91.428571428571431</v>
      </c>
      <c r="J13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7"/>
  <sheetViews>
    <sheetView topLeftCell="A16" workbookViewId="0">
      <selection activeCell="H21" sqref="H21"/>
    </sheetView>
  </sheetViews>
  <sheetFormatPr defaultRowHeight="15.75"/>
  <cols>
    <col min="1" max="1" width="29.140625" style="4" bestFit="1" customWidth="1"/>
    <col min="2" max="2" width="15.5703125" style="4" bestFit="1" customWidth="1"/>
    <col min="3" max="3" width="18.7109375" style="4" bestFit="1" customWidth="1"/>
    <col min="4" max="6" width="9.140625" style="4"/>
    <col min="7" max="7" width="17" style="4" bestFit="1" customWidth="1"/>
    <col min="8" max="8" width="15" style="4" bestFit="1" customWidth="1"/>
    <col min="9" max="16384" width="9.140625" style="4"/>
  </cols>
  <sheetData>
    <row r="1" spans="1:8">
      <c r="A1" s="4" t="s">
        <v>128</v>
      </c>
      <c r="B1" s="4" t="s">
        <v>0</v>
      </c>
      <c r="C1" s="4" t="s">
        <v>2</v>
      </c>
      <c r="D1" s="4" t="s">
        <v>126</v>
      </c>
      <c r="E1" s="4" t="s">
        <v>127</v>
      </c>
      <c r="F1" s="4" t="s">
        <v>186</v>
      </c>
      <c r="G1" s="4" t="s">
        <v>125</v>
      </c>
      <c r="H1" s="4" t="s">
        <v>187</v>
      </c>
    </row>
    <row r="2" spans="1:8">
      <c r="A2" s="4" t="s">
        <v>139</v>
      </c>
      <c r="B2" s="4" t="s">
        <v>43</v>
      </c>
      <c r="C2" s="4" t="s">
        <v>91</v>
      </c>
      <c r="D2" s="4">
        <v>5.572000000000001</v>
      </c>
      <c r="E2" s="4">
        <v>13.74517393434591</v>
      </c>
      <c r="F2" s="4">
        <v>1.5136795159777625E-2</v>
      </c>
      <c r="G2" s="4">
        <v>86</v>
      </c>
      <c r="H2" s="4">
        <v>1.5136795159777625</v>
      </c>
    </row>
    <row r="3" spans="1:8">
      <c r="A3" s="4" t="s">
        <v>140</v>
      </c>
      <c r="B3" s="4" t="s">
        <v>43</v>
      </c>
      <c r="C3" s="4" t="s">
        <v>92</v>
      </c>
      <c r="D3" s="4">
        <v>5</v>
      </c>
      <c r="E3" s="4">
        <v>10.598174097664543</v>
      </c>
      <c r="F3" s="4">
        <v>1.4542872542504115E-2</v>
      </c>
      <c r="G3" s="4">
        <v>99.333333333333329</v>
      </c>
      <c r="H3" s="4">
        <v>1.4542872542504113</v>
      </c>
    </row>
    <row r="4" spans="1:8">
      <c r="A4" s="4" t="s">
        <v>141</v>
      </c>
      <c r="B4" s="4" t="s">
        <v>43</v>
      </c>
      <c r="C4" s="4" t="s">
        <v>93</v>
      </c>
      <c r="D4" s="4">
        <v>4.3113333333333337</v>
      </c>
      <c r="E4" s="4">
        <v>7.8610615711252638</v>
      </c>
      <c r="F4" s="4">
        <v>1.238730708858053E-2</v>
      </c>
      <c r="G4" s="4">
        <v>100</v>
      </c>
      <c r="H4" s="4">
        <v>1.2387307088580537</v>
      </c>
    </row>
    <row r="5" spans="1:8">
      <c r="A5" s="4" t="s">
        <v>142</v>
      </c>
      <c r="B5" s="4" t="s">
        <v>43</v>
      </c>
      <c r="C5" s="4" t="s">
        <v>94</v>
      </c>
      <c r="D5" s="4">
        <v>5.3833333333333337</v>
      </c>
      <c r="E5" s="4">
        <v>3.1714702760084923</v>
      </c>
      <c r="F5" s="4">
        <v>7.1790198364470315E-3</v>
      </c>
      <c r="G5" s="4">
        <v>68.666666666666671</v>
      </c>
      <c r="H5" s="4">
        <v>0.71790198364470326</v>
      </c>
    </row>
    <row r="6" spans="1:8">
      <c r="A6" s="4" t="s">
        <v>143</v>
      </c>
      <c r="B6" s="4" t="s">
        <v>65</v>
      </c>
      <c r="C6" s="4" t="s">
        <v>91</v>
      </c>
      <c r="D6" s="4">
        <v>6.0933333333333319</v>
      </c>
      <c r="E6" s="4">
        <v>12.122288486755833</v>
      </c>
      <c r="F6" s="4">
        <v>1.3896150231993715E-2</v>
      </c>
      <c r="G6" s="4">
        <v>100</v>
      </c>
      <c r="H6" s="4">
        <v>1.3896150231993716</v>
      </c>
    </row>
    <row r="7" spans="1:8">
      <c r="A7" s="4" t="s">
        <v>144</v>
      </c>
      <c r="B7" s="4" t="s">
        <v>65</v>
      </c>
      <c r="C7" s="4" t="s">
        <v>92</v>
      </c>
      <c r="D7" s="4">
        <v>6.1213333333333342</v>
      </c>
      <c r="E7" s="4">
        <v>10.064437057435089</v>
      </c>
      <c r="F7" s="4">
        <v>1.2315285918693384E-2</v>
      </c>
      <c r="G7" s="4">
        <v>100</v>
      </c>
      <c r="H7" s="4">
        <v>1.2315285918693384</v>
      </c>
    </row>
    <row r="8" spans="1:8">
      <c r="A8" s="4" t="s">
        <v>145</v>
      </c>
      <c r="B8" s="4" t="s">
        <v>65</v>
      </c>
      <c r="C8" s="4" t="s">
        <v>93</v>
      </c>
      <c r="D8" s="4">
        <v>4.6140000000000008</v>
      </c>
      <c r="E8" s="4">
        <v>10.056788617886181</v>
      </c>
      <c r="F8" s="4">
        <v>1.2874971567072232E-2</v>
      </c>
      <c r="G8" s="4">
        <v>100</v>
      </c>
      <c r="H8" s="4">
        <v>1.2874971567072229</v>
      </c>
    </row>
    <row r="9" spans="1:8">
      <c r="A9" s="4" t="s">
        <v>146</v>
      </c>
      <c r="B9" s="4" t="s">
        <v>65</v>
      </c>
      <c r="C9" s="4" t="s">
        <v>94</v>
      </c>
      <c r="D9" s="4">
        <v>5.7606666666666664</v>
      </c>
      <c r="E9" s="4">
        <v>5.1522865853658546</v>
      </c>
      <c r="F9" s="4">
        <v>9.0324666768878594E-3</v>
      </c>
      <c r="G9" s="4">
        <v>78</v>
      </c>
      <c r="H9" s="4">
        <v>0.90324666768878592</v>
      </c>
    </row>
    <row r="10" spans="1:8">
      <c r="A10" s="4" t="s">
        <v>147</v>
      </c>
      <c r="B10" s="4" t="s">
        <v>66</v>
      </c>
      <c r="C10" s="4" t="s">
        <v>91</v>
      </c>
      <c r="D10" s="4">
        <v>5.8153333333333324</v>
      </c>
      <c r="E10" s="4">
        <v>11.862358197358194</v>
      </c>
      <c r="F10" s="4">
        <v>1.3283433465335856E-2</v>
      </c>
      <c r="G10" s="4">
        <v>100</v>
      </c>
      <c r="H10" s="4">
        <v>1.3283433465335857</v>
      </c>
    </row>
    <row r="11" spans="1:8">
      <c r="A11" s="4" t="s">
        <v>148</v>
      </c>
      <c r="B11" s="4" t="s">
        <v>66</v>
      </c>
      <c r="C11" s="4" t="s">
        <v>92</v>
      </c>
      <c r="D11" s="4">
        <v>5.366666666666668</v>
      </c>
      <c r="E11" s="4">
        <v>10.125194805194806</v>
      </c>
      <c r="F11" s="4">
        <v>1.3255117172317116E-2</v>
      </c>
      <c r="G11" s="4">
        <v>92</v>
      </c>
      <c r="H11" s="4">
        <v>1.3255117172317112</v>
      </c>
    </row>
    <row r="12" spans="1:8">
      <c r="A12" s="4" t="s">
        <v>149</v>
      </c>
      <c r="B12" s="4" t="s">
        <v>66</v>
      </c>
      <c r="C12" s="4" t="s">
        <v>93</v>
      </c>
      <c r="D12" s="4">
        <v>4.5299999999999994</v>
      </c>
      <c r="E12" s="4">
        <v>12.131272727272727</v>
      </c>
      <c r="F12" s="4">
        <v>1.5858773895954564E-2</v>
      </c>
      <c r="G12" s="4">
        <v>100</v>
      </c>
      <c r="H12" s="4">
        <v>1.5858773895954563</v>
      </c>
    </row>
    <row r="13" spans="1:8">
      <c r="A13" s="4" t="s">
        <v>150</v>
      </c>
      <c r="B13" s="4" t="s">
        <v>66</v>
      </c>
      <c r="C13" s="4" t="s">
        <v>94</v>
      </c>
      <c r="D13" s="4">
        <v>6.4573333333333345</v>
      </c>
      <c r="E13" s="4">
        <v>6.6312587412587414</v>
      </c>
      <c r="F13" s="4">
        <v>9.5039283333893197E-3</v>
      </c>
      <c r="G13" s="4">
        <v>82</v>
      </c>
      <c r="H13" s="4">
        <v>0.95039283333893165</v>
      </c>
    </row>
    <row r="14" spans="1:8">
      <c r="A14" s="4" t="s">
        <v>130</v>
      </c>
      <c r="B14" s="4" t="s">
        <v>67</v>
      </c>
      <c r="C14" s="4" t="s">
        <v>91</v>
      </c>
      <c r="D14" s="4">
        <v>5.2846666666666673</v>
      </c>
      <c r="E14" s="4">
        <v>12.659454926624738</v>
      </c>
      <c r="F14" s="4">
        <v>1.3453275097141868E-2</v>
      </c>
      <c r="G14" s="4">
        <v>98.666666666666671</v>
      </c>
      <c r="H14" s="4">
        <v>1.345327509714187</v>
      </c>
    </row>
    <row r="15" spans="1:8">
      <c r="A15" s="4" t="s">
        <v>131</v>
      </c>
      <c r="B15" s="4" t="s">
        <v>67</v>
      </c>
      <c r="C15" s="4" t="s">
        <v>92</v>
      </c>
      <c r="D15" s="4">
        <v>5.4706666666666672</v>
      </c>
      <c r="E15" s="4">
        <v>9.5542767295597475</v>
      </c>
      <c r="F15" s="4">
        <v>1.2168303019799454E-2</v>
      </c>
      <c r="G15" s="4">
        <v>97.333333333333329</v>
      </c>
      <c r="H15" s="4">
        <v>1.2168303019799456</v>
      </c>
    </row>
    <row r="16" spans="1:8">
      <c r="A16" s="4" t="s">
        <v>151</v>
      </c>
      <c r="B16" s="4" t="s">
        <v>67</v>
      </c>
      <c r="C16" s="4" t="s">
        <v>93</v>
      </c>
      <c r="D16" s="4">
        <v>5.062666666666666</v>
      </c>
      <c r="E16" s="4">
        <v>6.3796740994854213</v>
      </c>
      <c r="F16" s="4">
        <v>7.2041471052141015E-3</v>
      </c>
      <c r="G16" s="4">
        <v>66.666666666666671</v>
      </c>
      <c r="H16" s="4">
        <v>0.72041471052141004</v>
      </c>
    </row>
    <row r="17" spans="1:8">
      <c r="A17" s="4" t="s">
        <v>132</v>
      </c>
      <c r="B17" s="4" t="s">
        <v>67</v>
      </c>
      <c r="C17" s="4" t="s">
        <v>94</v>
      </c>
      <c r="D17" s="4">
        <v>5.4066666666666672</v>
      </c>
      <c r="E17" s="4">
        <v>1.4986972147349513</v>
      </c>
      <c r="F17" s="4">
        <v>-8.0395429579412504E-4</v>
      </c>
      <c r="G17" s="4">
        <v>34.666666666666664</v>
      </c>
      <c r="H17" s="4">
        <v>8.0395429579412606E-2</v>
      </c>
    </row>
    <row r="18" spans="1:8">
      <c r="A18" s="4" t="s">
        <v>133</v>
      </c>
      <c r="B18" s="4" t="s">
        <v>88</v>
      </c>
      <c r="C18" s="4" t="s">
        <v>91</v>
      </c>
      <c r="D18" s="4">
        <v>5.9586666666666677</v>
      </c>
      <c r="E18" s="4">
        <v>6.9915711252653931</v>
      </c>
      <c r="F18" s="4">
        <v>1.1695914782690714E-2</v>
      </c>
      <c r="G18" s="4">
        <v>100</v>
      </c>
      <c r="H18" s="4">
        <v>1.1695914782690713</v>
      </c>
    </row>
    <row r="19" spans="1:8">
      <c r="A19" s="4" t="s">
        <v>134</v>
      </c>
      <c r="B19" s="4" t="s">
        <v>88</v>
      </c>
      <c r="C19" s="4" t="s">
        <v>92</v>
      </c>
      <c r="D19" s="4">
        <v>5.8535714285714278</v>
      </c>
      <c r="E19" s="4">
        <v>11.02638762511374</v>
      </c>
      <c r="F19" s="4">
        <v>1.4096349287949188E-2</v>
      </c>
      <c r="G19" s="4">
        <v>100</v>
      </c>
      <c r="H19" s="4">
        <v>1.4096349287949188</v>
      </c>
    </row>
    <row r="20" spans="1:8">
      <c r="A20" s="4" t="s">
        <v>152</v>
      </c>
      <c r="B20" s="4" t="s">
        <v>88</v>
      </c>
      <c r="C20" s="4" t="s">
        <v>93</v>
      </c>
      <c r="D20" s="4">
        <v>4.996666666666667</v>
      </c>
      <c r="E20" s="4">
        <v>9.0219320594479839</v>
      </c>
      <c r="F20" s="4">
        <v>1.3069812490252804E-2</v>
      </c>
      <c r="G20" s="4">
        <v>100</v>
      </c>
      <c r="H20" s="4">
        <v>1.3069812490252808</v>
      </c>
    </row>
    <row r="21" spans="1:8">
      <c r="A21" s="4" t="s">
        <v>135</v>
      </c>
      <c r="B21" s="4" t="s">
        <v>88</v>
      </c>
      <c r="C21" s="4" t="s">
        <v>94</v>
      </c>
      <c r="D21" s="4">
        <v>5.5357142857142856</v>
      </c>
      <c r="E21" s="4">
        <v>6.1286379225869672</v>
      </c>
      <c r="F21" s="4">
        <v>8.3785313706720745E-3</v>
      </c>
      <c r="G21" s="4">
        <v>91.428571428571431</v>
      </c>
      <c r="H21" s="4">
        <v>0.83785313706720721</v>
      </c>
    </row>
    <row r="22" spans="1:8">
      <c r="A22" s="4" t="s">
        <v>136</v>
      </c>
      <c r="B22" s="4" t="s">
        <v>129</v>
      </c>
      <c r="C22" s="4" t="s">
        <v>91</v>
      </c>
      <c r="D22" s="4">
        <v>5.4446666666666665</v>
      </c>
      <c r="E22" s="4">
        <v>10.734910714285713</v>
      </c>
      <c r="F22" s="4">
        <v>1.2926811966088967E-2</v>
      </c>
      <c r="G22" s="4">
        <v>93.333333333333329</v>
      </c>
      <c r="H22" s="4">
        <v>1.2926811966088967</v>
      </c>
    </row>
    <row r="23" spans="1:8">
      <c r="A23" s="4" t="s">
        <v>137</v>
      </c>
      <c r="B23" s="4" t="s">
        <v>129</v>
      </c>
      <c r="C23" s="4" t="s">
        <v>92</v>
      </c>
      <c r="D23" s="4">
        <v>5.6846666666666668</v>
      </c>
      <c r="E23" s="4">
        <v>9.4253645833333337</v>
      </c>
      <c r="F23" s="4">
        <v>1.2119692883702951E-2</v>
      </c>
      <c r="G23" s="4">
        <v>79.333333333333329</v>
      </c>
      <c r="H23" s="4">
        <v>1.2119692883702953</v>
      </c>
    </row>
    <row r="24" spans="1:8">
      <c r="A24" s="4" t="s">
        <v>153</v>
      </c>
      <c r="B24" s="4" t="s">
        <v>129</v>
      </c>
      <c r="C24" s="4" t="s">
        <v>93</v>
      </c>
      <c r="D24" s="4">
        <v>5.0166666666666666</v>
      </c>
      <c r="E24" s="4">
        <v>9.1934374999999999</v>
      </c>
      <c r="F24" s="4">
        <v>1.2046203139935258E-2</v>
      </c>
      <c r="G24" s="4">
        <v>100</v>
      </c>
      <c r="H24" s="4">
        <v>1.2046203139935259</v>
      </c>
    </row>
    <row r="25" spans="1:8">
      <c r="A25" s="4" t="s">
        <v>138</v>
      </c>
      <c r="B25" s="4" t="s">
        <v>129</v>
      </c>
      <c r="C25" s="4" t="s">
        <v>94</v>
      </c>
      <c r="D25" s="4">
        <v>6.429333333333334</v>
      </c>
      <c r="E25" s="4">
        <v>5.7243080357142855</v>
      </c>
      <c r="F25" s="4">
        <v>7.3904632773274595E-3</v>
      </c>
      <c r="G25" s="4">
        <v>84</v>
      </c>
      <c r="H25" s="4">
        <v>0.73904632773274592</v>
      </c>
    </row>
    <row r="26" spans="1:8">
      <c r="A26" s="4" t="s">
        <v>160</v>
      </c>
      <c r="B26" s="4" t="s">
        <v>183</v>
      </c>
      <c r="C26" s="4" t="s">
        <v>91</v>
      </c>
      <c r="D26" s="4">
        <v>4.7</v>
      </c>
      <c r="E26" s="4">
        <v>10.538345864661654</v>
      </c>
      <c r="F26" s="4">
        <v>1.3346393090392017E-2</v>
      </c>
      <c r="G26" s="4">
        <v>100</v>
      </c>
      <c r="H26" s="4">
        <v>1.3346393090392015</v>
      </c>
    </row>
    <row r="27" spans="1:8">
      <c r="A27" s="4" t="s">
        <v>161</v>
      </c>
      <c r="B27" s="4" t="s">
        <v>183</v>
      </c>
      <c r="C27" s="4" t="s">
        <v>92</v>
      </c>
      <c r="D27" s="4">
        <v>4.7200000000000006</v>
      </c>
      <c r="E27" s="4">
        <v>3.4578947368421056</v>
      </c>
      <c r="F27" s="4">
        <v>4.7551880732589714E-3</v>
      </c>
      <c r="G27" s="4">
        <v>76</v>
      </c>
      <c r="H27" s="4">
        <v>0.47551880732589724</v>
      </c>
    </row>
    <row r="28" spans="1:8">
      <c r="A28" s="4" t="s">
        <v>162</v>
      </c>
      <c r="B28" s="4" t="s">
        <v>183</v>
      </c>
      <c r="C28" s="4" t="s">
        <v>93</v>
      </c>
      <c r="D28" s="4">
        <v>4.16</v>
      </c>
      <c r="E28" s="4">
        <v>11.306766917293235</v>
      </c>
      <c r="F28" s="4">
        <v>1.7668974547227094E-2</v>
      </c>
      <c r="G28" s="4">
        <v>100</v>
      </c>
      <c r="H28" s="4">
        <v>1.7668974547227099</v>
      </c>
    </row>
    <row r="29" spans="1:8">
      <c r="A29" s="4" t="s">
        <v>163</v>
      </c>
      <c r="B29" s="4" t="s">
        <v>183</v>
      </c>
      <c r="C29" s="4" t="s">
        <v>94</v>
      </c>
      <c r="D29" s="4">
        <v>4.0999999999999996</v>
      </c>
      <c r="E29" s="4">
        <v>4.1851503759398501</v>
      </c>
      <c r="F29" s="4">
        <v>7.4469857231437425E-3</v>
      </c>
      <c r="G29" s="4">
        <v>95</v>
      </c>
      <c r="H29" s="4">
        <v>0.7446985723143742</v>
      </c>
    </row>
    <row r="30" spans="1:8">
      <c r="A30" s="4" t="s">
        <v>164</v>
      </c>
      <c r="B30" s="4" t="s">
        <v>184</v>
      </c>
      <c r="C30" s="4" t="s">
        <v>91</v>
      </c>
      <c r="D30" s="4">
        <v>6.0200000000000005</v>
      </c>
      <c r="E30" s="4">
        <v>14.103492647058824</v>
      </c>
      <c r="F30" s="4">
        <v>1.3026370933960028E-2</v>
      </c>
      <c r="G30" s="4">
        <v>100</v>
      </c>
      <c r="H30" s="4">
        <v>1.3026370933960025</v>
      </c>
    </row>
    <row r="31" spans="1:8">
      <c r="A31" s="4" t="s">
        <v>165</v>
      </c>
      <c r="B31" s="4" t="s">
        <v>184</v>
      </c>
      <c r="C31" s="4" t="s">
        <v>92</v>
      </c>
      <c r="D31" s="4">
        <v>3.8400000000000007</v>
      </c>
      <c r="E31" s="4">
        <v>9.2752941176470571</v>
      </c>
      <c r="F31" s="4">
        <v>1.332414529412311E-2</v>
      </c>
      <c r="G31" s="4">
        <v>80</v>
      </c>
      <c r="H31" s="4">
        <v>1.3324145294123109</v>
      </c>
    </row>
    <row r="32" spans="1:8">
      <c r="A32" s="4" t="s">
        <v>166</v>
      </c>
      <c r="B32" s="4" t="s">
        <v>184</v>
      </c>
      <c r="C32" s="4" t="s">
        <v>93</v>
      </c>
      <c r="D32" s="4">
        <v>5.2</v>
      </c>
      <c r="E32" s="4">
        <v>6.226470588235296</v>
      </c>
      <c r="F32" s="4">
        <v>1.455292996780647E-2</v>
      </c>
      <c r="G32" s="4">
        <v>100</v>
      </c>
      <c r="H32" s="4">
        <v>1.4552929967806472</v>
      </c>
    </row>
    <row r="33" spans="1:8">
      <c r="A33" s="4" t="s">
        <v>167</v>
      </c>
      <c r="B33" s="4" t="s">
        <v>184</v>
      </c>
      <c r="C33" s="4" t="s">
        <v>94</v>
      </c>
      <c r="D33" s="4">
        <v>3.72</v>
      </c>
      <c r="E33" s="4">
        <v>4.9203431372549025</v>
      </c>
      <c r="F33" s="4">
        <v>8.2221421913890088E-3</v>
      </c>
      <c r="G33" s="4">
        <v>76.666666666666671</v>
      </c>
      <c r="H33" s="4">
        <v>0.82221421913890091</v>
      </c>
    </row>
    <row r="34" spans="1:8">
      <c r="A34" s="4" t="s">
        <v>168</v>
      </c>
      <c r="B34" s="4" t="s">
        <v>185</v>
      </c>
      <c r="C34" s="4" t="s">
        <v>91</v>
      </c>
      <c r="D34" s="4">
        <v>4.26</v>
      </c>
      <c r="E34" s="4">
        <v>9.3156716417910452</v>
      </c>
      <c r="F34" s="4">
        <v>1.2978750112126392E-2</v>
      </c>
      <c r="G34" s="4">
        <v>88</v>
      </c>
      <c r="H34" s="4">
        <v>1.2978750112126389</v>
      </c>
    </row>
    <row r="35" spans="1:8">
      <c r="A35" s="4" t="s">
        <v>169</v>
      </c>
      <c r="B35" s="4" t="s">
        <v>185</v>
      </c>
      <c r="C35" s="4" t="s">
        <v>92</v>
      </c>
      <c r="D35" s="4">
        <v>3.94</v>
      </c>
      <c r="E35" s="4">
        <v>8.4985074626865664</v>
      </c>
      <c r="F35" s="4">
        <v>1.2474039631690137E-2</v>
      </c>
      <c r="G35" s="4">
        <v>100</v>
      </c>
      <c r="H35" s="4">
        <v>1.2474039631690137</v>
      </c>
    </row>
    <row r="36" spans="1:8">
      <c r="A36" s="4" t="s">
        <v>188</v>
      </c>
      <c r="B36" s="4" t="s">
        <v>185</v>
      </c>
      <c r="C36" s="4" t="s">
        <v>93</v>
      </c>
      <c r="D36" s="4">
        <v>4.6599999999999993</v>
      </c>
      <c r="E36" s="4">
        <v>8.2805970149253731</v>
      </c>
      <c r="F36" s="4">
        <v>1.3726737395619443E-2</v>
      </c>
      <c r="G36" s="4">
        <v>100</v>
      </c>
      <c r="H36" s="4">
        <v>1.3726737395619444</v>
      </c>
    </row>
    <row r="37" spans="1:8">
      <c r="A37" s="4" t="s">
        <v>189</v>
      </c>
      <c r="B37" s="4" t="s">
        <v>185</v>
      </c>
      <c r="C37" s="4" t="s">
        <v>94</v>
      </c>
      <c r="D37" s="4">
        <v>4.5199999999999996</v>
      </c>
      <c r="E37" s="4">
        <v>7.4452736318407959</v>
      </c>
      <c r="F37" s="4">
        <v>1.1345683872444811E-2</v>
      </c>
      <c r="G37" s="4">
        <v>93.333333333333329</v>
      </c>
      <c r="H37" s="4">
        <v>1.1345683872444809</v>
      </c>
    </row>
  </sheetData>
  <autoFilter ref="A1:H44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RAW data</vt:lpstr>
      <vt:lpstr>Refined data</vt:lpstr>
      <vt:lpstr>Averages (formulas)</vt:lpstr>
      <vt:lpstr>Sheet3</vt:lpstr>
      <vt:lpstr>Averages</vt:lpstr>
      <vt:lpstr>Final graph data</vt:lpstr>
      <vt:lpstr>Sheet2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FISHERIES VANGA</cp:lastModifiedBy>
  <dcterms:created xsi:type="dcterms:W3CDTF">2018-07-25T12:31:40Z</dcterms:created>
  <dcterms:modified xsi:type="dcterms:W3CDTF">2021-03-29T06:45:50Z</dcterms:modified>
</cp:coreProperties>
</file>